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Eldimara\RGPC_2021\RGPC 10.2021\"/>
    </mc:Choice>
  </mc:AlternateContent>
  <bookViews>
    <workbookView xWindow="0" yWindow="0" windowWidth="24000" windowHeight="9030" firstSheet="43" activeTab="44"/>
  </bookViews>
  <sheets>
    <sheet name="1.1 Quantidade de EFPC EAPC" sheetId="1" r:id="rId1"/>
    <sheet name="1.2 Planos EFPC por modalidade" sheetId="2" r:id="rId2"/>
    <sheet name="1.3 Patrocinadores EFPC " sheetId="3" r:id="rId3"/>
    <sheet name="2.1 População" sheetId="4" r:id="rId4"/>
    <sheet name="2.2 Evolução da população EFPC" sheetId="5" r:id="rId5"/>
    <sheet name="2.2.1 População EFPC patrocínio" sheetId="6" r:id="rId6"/>
    <sheet name="2.3 População das EAPC" sheetId="7" r:id="rId7"/>
    <sheet name="2.3.1 População EAPC produto" sheetId="8" r:id="rId8"/>
    <sheet name="2.4 % População EFPC por gênero" sheetId="9" r:id="rId9"/>
    <sheet name="2.5 % Pop EFPC faixa etária" sheetId="10" r:id="rId10"/>
    <sheet name="2.6 População EFPC faixa etária" sheetId="21" r:id="rId11"/>
    <sheet name="2.7 População EAPC por gênero" sheetId="11" r:id="rId12"/>
    <sheet name="2.8 % Pop EAPC faixa etária" sheetId="12" r:id="rId13"/>
    <sheet name="2.9 População EAPC faixa etária" sheetId="22" r:id="rId14"/>
    <sheet name="2.10 Pop instituído_patrocinado" sheetId="45" r:id="rId15"/>
    <sheet name="3.1 Patrimônio" sheetId="13" r:id="rId16"/>
    <sheet name="3.3 Patrimônio EFPC patrocínio" sheetId="14" r:id="rId17"/>
    <sheet name="3.4 Ativos por modalidade" sheetId="43" r:id="rId18"/>
    <sheet name="3.5 Provisões EAPC produto" sheetId="15" r:id="rId19"/>
    <sheet name="4.1 Resultado EFPC" sheetId="16" r:id="rId20"/>
    <sheet name="5.1 Contrib.e Resgates" sheetId="20" r:id="rId21"/>
    <sheet name="5.2 Fluxo Mensal de Contrib." sheetId="23" r:id="rId22"/>
    <sheet name="5.3 Fluxo Mensal de Resgates" sheetId="50" r:id="rId23"/>
    <sheet name="5.4 Contrib.e Resgates EAPC" sheetId="51" r:id="rId24"/>
    <sheet name="5.5 Fluxo Mensal Contr. EAPC" sheetId="52" r:id="rId25"/>
    <sheet name="5.6 Fluxo Mensal Resgates EAPC" sheetId="53" r:id="rId26"/>
    <sheet name="5.7 Contrib.e Resgates EFPC" sheetId="54" r:id="rId27"/>
    <sheet name="5.8 Fluxo Mensal Contr. EFPC" sheetId="55" r:id="rId28"/>
    <sheet name="5.9 Fluxo Mensal Resgates EFPC" sheetId="56" r:id="rId29"/>
    <sheet name="5.10 Tiquete Médio Mensal" sheetId="57" r:id="rId30"/>
    <sheet name="6.1 Benefícios Planos Produtos" sheetId="33" r:id="rId31"/>
    <sheet name="6.2 Fluxo Mensal Benefícios" sheetId="29" r:id="rId32"/>
    <sheet name="6.3 Benefícios Pagos EFPC" sheetId="30" r:id="rId33"/>
    <sheet name="6.4 Fluxo Mensal Benef. EFPC" sheetId="58" r:id="rId34"/>
    <sheet name="6.5 Benefícios Pagos EAPC" sheetId="59" r:id="rId35"/>
    <sheet name="6.6 Fluxo Mensal Benef. EAPC" sheetId="60" r:id="rId36"/>
    <sheet name="7.1 Taxa Média Adm. EAPC " sheetId="61" r:id="rId37"/>
    <sheet name="7.2A Taxa Média Adm. EAPC Plano" sheetId="62" r:id="rId38"/>
    <sheet name="7.3 Rentabilidade Média EAPC" sheetId="63" r:id="rId39"/>
    <sheet name="7.4A Rent. Média EAPC Plano" sheetId="64" r:id="rId40"/>
    <sheet name="7.5 Taxa Adm. Média EFPC" sheetId="65" r:id="rId41"/>
    <sheet name="7.6A e 7.6B Taxa Adm.Média EFPC" sheetId="66" r:id="rId42"/>
    <sheet name="7.7 Taxa Carregam. Média EFPC" sheetId="67" r:id="rId43"/>
    <sheet name="7.8A e 7.8B Taxa Car.Média EFPC" sheetId="68" r:id="rId44"/>
    <sheet name="Rent. Média EFPC Plano" sheetId="69" r:id="rId45"/>
    <sheet name="8.1 Investimento EFPC EAPC" sheetId="35" r:id="rId46"/>
    <sheet name="8.2  Investimento EAPC" sheetId="36" r:id="rId47"/>
    <sheet name="8.3  Investimento EFPC" sheetId="37" r:id="rId48"/>
    <sheet name="8.4 Títulos Públ. EAPC % Index." sheetId="46" r:id="rId49"/>
    <sheet name="8.5 Títulos Públ. EFPC % Index." sheetId="47" r:id="rId50"/>
    <sheet name="8.6 Tít. Públ.EAPC % por Venc." sheetId="48" r:id="rId51"/>
    <sheet name="8.7 Tít. Públ.EFPC % por Venc." sheetId="49" r:id="rId52"/>
    <sheet name="9.2 Evolução Entes Federativos" sheetId="42" r:id="rId53"/>
  </sheets>
  <externalReferences>
    <externalReference r:id="rId54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3" i="54" l="1"/>
  <c r="L23" i="51" l="1"/>
  <c r="L9" i="15" l="1"/>
  <c r="L9" i="43"/>
  <c r="L9" i="14"/>
  <c r="L8" i="13"/>
  <c r="L9" i="13" s="1"/>
  <c r="L8" i="3"/>
  <c r="L9" i="2" l="1"/>
  <c r="L6" i="1"/>
  <c r="M23" i="9" l="1"/>
  <c r="M18" i="9"/>
  <c r="M13" i="9"/>
  <c r="D9" i="30" l="1"/>
  <c r="E9" i="30"/>
  <c r="F9" i="30"/>
  <c r="G9" i="30"/>
  <c r="H9" i="30"/>
  <c r="I9" i="30"/>
  <c r="J9" i="30"/>
  <c r="K9" i="30"/>
  <c r="C9" i="30"/>
  <c r="D23" i="54"/>
  <c r="E23" i="54"/>
  <c r="F23" i="54"/>
  <c r="G23" i="54"/>
  <c r="H23" i="54"/>
  <c r="I23" i="54"/>
  <c r="J23" i="54"/>
  <c r="K23" i="54"/>
  <c r="C23" i="54"/>
  <c r="D16" i="54"/>
  <c r="E16" i="54"/>
  <c r="F16" i="54"/>
  <c r="G16" i="54"/>
  <c r="H16" i="54"/>
  <c r="I16" i="54"/>
  <c r="J16" i="54"/>
  <c r="K16" i="54"/>
  <c r="C16" i="54"/>
  <c r="D23" i="51"/>
  <c r="E23" i="51"/>
  <c r="F23" i="51"/>
  <c r="G23" i="51"/>
  <c r="H23" i="51"/>
  <c r="I23" i="51"/>
  <c r="J23" i="51"/>
  <c r="K23" i="51"/>
  <c r="C23" i="51"/>
  <c r="D16" i="20" l="1"/>
  <c r="E16" i="20"/>
  <c r="F16" i="20"/>
  <c r="G16" i="20"/>
  <c r="H16" i="20"/>
  <c r="I16" i="20"/>
  <c r="J16" i="20"/>
  <c r="K16" i="20"/>
  <c r="C16" i="20"/>
  <c r="M10" i="45" l="1"/>
  <c r="K9" i="4"/>
  <c r="J17" i="37" l="1"/>
  <c r="I17" i="37"/>
  <c r="H17" i="37"/>
  <c r="G17" i="37"/>
  <c r="F17" i="37"/>
  <c r="E17" i="37"/>
  <c r="D17" i="37"/>
  <c r="C17" i="37"/>
  <c r="J16" i="37"/>
  <c r="I16" i="37"/>
  <c r="H16" i="37"/>
  <c r="G16" i="37"/>
  <c r="F16" i="37"/>
  <c r="E16" i="37"/>
  <c r="D16" i="37"/>
  <c r="C16" i="37"/>
  <c r="J15" i="37"/>
  <c r="I15" i="37"/>
  <c r="H15" i="37"/>
  <c r="G15" i="37"/>
  <c r="F15" i="37"/>
  <c r="E15" i="37"/>
  <c r="D15" i="37"/>
  <c r="C15" i="37"/>
  <c r="K9" i="15" l="1"/>
  <c r="K9" i="43"/>
  <c r="K9" i="14"/>
  <c r="K8" i="13"/>
  <c r="K9" i="13" s="1"/>
  <c r="K8" i="3" l="1"/>
  <c r="K9" i="2" l="1"/>
  <c r="K12" i="1"/>
  <c r="K6" i="1"/>
  <c r="M16" i="45" l="1"/>
  <c r="M19" i="6" l="1"/>
  <c r="M14" i="6"/>
  <c r="M9" i="6"/>
  <c r="M9" i="5"/>
  <c r="D6" i="42" l="1"/>
  <c r="K23" i="11" l="1"/>
  <c r="K18" i="11"/>
  <c r="K13" i="11"/>
  <c r="L23" i="9" l="1"/>
  <c r="L18" i="9"/>
  <c r="L13" i="9"/>
  <c r="K19" i="8"/>
  <c r="K14" i="8"/>
  <c r="K9" i="8"/>
  <c r="K9" i="7"/>
  <c r="L19" i="6"/>
  <c r="L9" i="6"/>
  <c r="J9" i="4"/>
  <c r="I9" i="4" l="1"/>
  <c r="J9" i="16" l="1"/>
  <c r="J9" i="15" l="1"/>
  <c r="J9" i="43"/>
  <c r="L14" i="6"/>
  <c r="L9" i="5"/>
  <c r="J8" i="3"/>
  <c r="J12" i="1"/>
  <c r="J6" i="1"/>
  <c r="H6" i="42" l="1"/>
  <c r="G6" i="42"/>
  <c r="F6" i="42"/>
  <c r="E6" i="42"/>
  <c r="C6" i="42"/>
</calcChain>
</file>

<file path=xl/sharedStrings.xml><?xml version="1.0" encoding="utf-8"?>
<sst xmlns="http://schemas.openxmlformats.org/spreadsheetml/2006/main" count="984" uniqueCount="323">
  <si>
    <t>EFPC</t>
  </si>
  <si>
    <t xml:space="preserve"> Patrocínio Privado</t>
  </si>
  <si>
    <t xml:space="preserve"> Patrocínio Instituído</t>
  </si>
  <si>
    <t xml:space="preserve"> Pública Federal</t>
  </si>
  <si>
    <t xml:space="preserve"> Pública Estadual</t>
  </si>
  <si>
    <t xml:space="preserve"> Pública Municipal</t>
  </si>
  <si>
    <t>EAPC</t>
  </si>
  <si>
    <t xml:space="preserve"> Seguradoras </t>
  </si>
  <si>
    <t xml:space="preserve"> EAPC</t>
  </si>
  <si>
    <t>Total</t>
  </si>
  <si>
    <t>CAPÍTULO 1 - INFORMAÇÕES CADASTRAIS</t>
  </si>
  <si>
    <t>Fontes: PREVIC/SUSEP    Elaboração: COINF/CGEAC/SURPC</t>
  </si>
  <si>
    <t>Benefício Definido</t>
  </si>
  <si>
    <t>Contribuição Definida</t>
  </si>
  <si>
    <t>Contribuição Variável</t>
  </si>
  <si>
    <t>1.1 QUANTIDADE DE EFPC / EAPC</t>
  </si>
  <si>
    <t xml:space="preserve"> CADASTRO EFPC/EAPC</t>
  </si>
  <si>
    <t>PLANOS EFPC</t>
  </si>
  <si>
    <t>1.2 EVOLUÇÃO DOS PLANOS EFPC POR MODALIDADE</t>
  </si>
  <si>
    <t>Patrocinadores</t>
  </si>
  <si>
    <t>Instituidores</t>
  </si>
  <si>
    <t>1.3 EVOLUÇÃO DOS PATROCINADORES E INSTITUIDORES DAS EFPC</t>
  </si>
  <si>
    <t>PATROCINADORES/ INSTITUIDORES EFPC</t>
  </si>
  <si>
    <t>CAPÍTULO 2 - POPULAÇÃO</t>
  </si>
  <si>
    <t>2018*</t>
  </si>
  <si>
    <t>EAPC Contratos Individuais</t>
  </si>
  <si>
    <t>EAPC Contratos Coletivos</t>
  </si>
  <si>
    <t xml:space="preserve">Total </t>
  </si>
  <si>
    <t>TOTAL POPULAÇÃO EFPC/EAPC</t>
  </si>
  <si>
    <t>Participantes Ativos</t>
  </si>
  <si>
    <t>Aposentados</t>
  </si>
  <si>
    <t xml:space="preserve">Pensionistas </t>
  </si>
  <si>
    <t>Total EFPC</t>
  </si>
  <si>
    <t>POPULAÇÃO EFPC</t>
  </si>
  <si>
    <t>Fonte: PREVIC    Elaboração: COINF/CGEAC/SURPC</t>
  </si>
  <si>
    <t>POPULAÇÃO EFPC PATROCINIO PRIVADO</t>
  </si>
  <si>
    <t>POPULAÇÃO EFPC PATROCINIO PÚBLICO</t>
  </si>
  <si>
    <t>POPULAÇÃO EFPC PATROCINIO INSTITUÍDO</t>
  </si>
  <si>
    <t>Total EAPC</t>
  </si>
  <si>
    <t>POPULAÇÃO EAPC</t>
  </si>
  <si>
    <t>Fonte: FENAPREVI/UFRJ    Elaboração: COINF/CGEAC/SURPC</t>
  </si>
  <si>
    <t>POPULAÇÃO EAPC VGBL</t>
  </si>
  <si>
    <t>POPULAÇÃO EAPC PGBL</t>
  </si>
  <si>
    <t>POPULAÇÃO EAPC TRADICIONAL</t>
  </si>
  <si>
    <t>Masculino</t>
  </si>
  <si>
    <t>Feminino</t>
  </si>
  <si>
    <t xml:space="preserve"> % POPULAÇÃO EFPC POR GÊNERO</t>
  </si>
  <si>
    <t>PARTICIPANTES ATIVOS EFPC POR GÊNERO</t>
  </si>
  <si>
    <t>APOSENTADOS EFPC POR GÊNERO</t>
  </si>
  <si>
    <t>PENSIONISTAS EFPC POR GÊNERO</t>
  </si>
  <si>
    <t>Até 24 anos</t>
  </si>
  <si>
    <t>Entre 25 e 34 anos</t>
  </si>
  <si>
    <t>Entre 35 e 54 anos</t>
  </si>
  <si>
    <t>Entre 55 e 64 anos</t>
  </si>
  <si>
    <t>Entre 65 e 74 anos</t>
  </si>
  <si>
    <t>Entre 75 e 84 anos</t>
  </si>
  <si>
    <t>Acima de 85 anos</t>
  </si>
  <si>
    <t xml:space="preserve">% POPULAÇÃO  TOTAL EFPC FAIXA ETÁRIA </t>
  </si>
  <si>
    <t xml:space="preserve">TOTAL DE PARTICIPANTES ATIVOS EFPC FAIXA ETÁRIA </t>
  </si>
  <si>
    <t xml:space="preserve">TOTAL DE APOSENTADOS EFPC FAIXA ETÁRIA </t>
  </si>
  <si>
    <t xml:space="preserve">TOTAL DE PENSIONISTAS EFPC FAIXA ETÁRIA </t>
  </si>
  <si>
    <t>Fonte: FENAPREVI/UFRJ   Elaboração: COINF/CGEAC/SURPC</t>
  </si>
  <si>
    <t>% POPULAÇÃO EAPC POR GÊNERO</t>
  </si>
  <si>
    <t>PARTICIPANTES ATIVOS EAPC POR GÊNERO</t>
  </si>
  <si>
    <t>APOSENTADOS EAPC POR GÊNERO</t>
  </si>
  <si>
    <t>PENSIONISTAS EAPC POR GÊNERO</t>
  </si>
  <si>
    <t xml:space="preserve">TOTAL DE PARTICIPANTES ATIVOS EAPC FAIXA ETÁRIA </t>
  </si>
  <si>
    <t xml:space="preserve">TOTAL DE APOSENTADOS EAPC FAIXA ETÁRIA </t>
  </si>
  <si>
    <t xml:space="preserve">TOTAL DE PENSIONISTAS EAPC FAIXA ETÁRIA </t>
  </si>
  <si>
    <t>Ativo EFPC</t>
  </si>
  <si>
    <t>Ativo EAPC</t>
  </si>
  <si>
    <t>% PIB</t>
  </si>
  <si>
    <t xml:space="preserve"> PIB Nominal</t>
  </si>
  <si>
    <t>CAPÍTULO 3 - PATRIMÔNIO</t>
  </si>
  <si>
    <t>PATRIMÔNIO EAPC/EFPC</t>
  </si>
  <si>
    <t xml:space="preserve">Privado </t>
  </si>
  <si>
    <t>Público</t>
  </si>
  <si>
    <t xml:space="preserve">Instituidor </t>
  </si>
  <si>
    <t>PATRIMÔNIO EFPC POR PATROCÍNIO</t>
  </si>
  <si>
    <t>PGBL</t>
  </si>
  <si>
    <t>VGBL</t>
  </si>
  <si>
    <t xml:space="preserve">Tradicional </t>
  </si>
  <si>
    <t>PROVISÕES TÉCNICAS EAPC POR PRODUTO</t>
  </si>
  <si>
    <t>Benefício  Definido - BD</t>
  </si>
  <si>
    <t>Contribuição Definida - CD</t>
  </si>
  <si>
    <t>Contribuição Variável - CV</t>
  </si>
  <si>
    <t>Resultado líquido</t>
  </si>
  <si>
    <t>RESULTADO FINANCEIRO DOS PLANOS DE BENEFÍCIOS DAS EFPC</t>
  </si>
  <si>
    <t>CAPÍTULO 4 - RESULTADO DOS PLANOS / PRODUTOS DE PREVIDÊNCIA</t>
  </si>
  <si>
    <t xml:space="preserve">% PIB </t>
  </si>
  <si>
    <t>PIB</t>
  </si>
  <si>
    <t xml:space="preserve">CONTRIBUIÇÕES RECEBIDAS PELOS PLANOS/PRODUTOS DE PREVIDÊNCIA </t>
  </si>
  <si>
    <t>2.1 EVOLUÇÃO POPULAÇÃO DAS EFPC/EAPC</t>
  </si>
  <si>
    <t>2.2.1 POPULAÇÃO DAS EFPC POR TIPO DE PATROCÍNIO</t>
  </si>
  <si>
    <t>2.3 EVOLUÇÃO DA POPULAÇÃO DAS EAPC</t>
  </si>
  <si>
    <t>2.6 POPULAÇÃO TOTAL EFPC POR FAIXA ETÁRIA</t>
  </si>
  <si>
    <t>2.7 POPULAÇÃO DAS EAPC POR GÊNERO</t>
  </si>
  <si>
    <t>2.9 POPULAÇÃO TOTAL DAS EAPC POR FAIXA ETÁRIA</t>
  </si>
  <si>
    <t xml:space="preserve">CAPÍTULO 6 - BENEFÍCIOS PAGOS PELOS PLANOS/PRODUTOS DE PREVIDÊNCIA </t>
  </si>
  <si>
    <t xml:space="preserve">BENEFÍCIOS PAGOS PELOS PLANOS/PRODUTOS DE PREVIDÊNCIA </t>
  </si>
  <si>
    <t xml:space="preserve">BENEFÍCIOS PAGOS EFPC POR MODALIDADE DE PLANO </t>
  </si>
  <si>
    <t>Renda Fixa</t>
  </si>
  <si>
    <t>Renda Variável</t>
  </si>
  <si>
    <t>Imóveis</t>
  </si>
  <si>
    <t>Outros</t>
  </si>
  <si>
    <t>INVESTIMENTOS DAS EAPC/EFPC</t>
  </si>
  <si>
    <t>Títulos Públicos</t>
  </si>
  <si>
    <t>INVESTIMENTOS DAS EAPC</t>
  </si>
  <si>
    <t>INVESTIMENTOS DAS EFPC</t>
  </si>
  <si>
    <t>volta</t>
  </si>
  <si>
    <t>2.2 EVOLUÇÃO DA POPULAÇÃO DAS EFPC</t>
  </si>
  <si>
    <t>2.3.1 POPULAÇÃO DAS EAPC POR TIPO DE PRODUTO</t>
  </si>
  <si>
    <t>2.4 POPULAÇÃO DAS EFPC POR GÊNERO</t>
  </si>
  <si>
    <t>2.5 POPULAÇÃO DAS EFPC POR FAIXA ETÁRIA</t>
  </si>
  <si>
    <t xml:space="preserve">Descrição </t>
  </si>
  <si>
    <t>Patrimônio (R$ Bilhões)</t>
  </si>
  <si>
    <t>Planos</t>
  </si>
  <si>
    <t>Pensionistas</t>
  </si>
  <si>
    <t xml:space="preserve">
Nota: População EAPC corresponde ao número de contratos.</t>
  </si>
  <si>
    <t>Nota: última informação disponível dez/18.</t>
  </si>
  <si>
    <t xml:space="preserve">Fontes: FENAPREVI/UFRJ Elaboração: COINF/CGEAC/SURPC </t>
  </si>
  <si>
    <t xml:space="preserve">% POPULAÇÃO  TOTAL EAPC FAIXA ETÁRIA </t>
  </si>
  <si>
    <t>2.8 % POPULAÇÃO TOTAL DAS EAPC POR FAIXA ETÁRIA</t>
  </si>
  <si>
    <t>Notas: Ativo EFPC – somatório de todos os bens e direitos acumulados pelas EFPC, englobando os planos de benefícios previdenciais, os planos de gestão administrativa e os planos assistenciais. Provisões Técnicas EAPC – correspondem à totalidade dos compromissos financeiros futuros das EAPC para com seus clientes, calculados a valores presentes</t>
  </si>
  <si>
    <t>Nota: Provisões Técnicas correspondem à totalidade dos compromissos financeiros futuros das EAPC para com seus clientes, calculados a valores presentes.</t>
  </si>
  <si>
    <t>2. Resultado Líquido corresponde à soma dos resultados financeiros dos planos de benefícios</t>
  </si>
  <si>
    <t>ATIVO PLANOS DE BENEFÍCIOS EFPC POR MODALIDADE</t>
  </si>
  <si>
    <t>Notas: Investimentos EAPC correspondem ao valor total das diversas modalidades de ativos adquiridos com a finalidade de garantir o pagamento das obrigações (provisões) assumidas perante os titulares dos planos. Seu valor nunca poderá ser menor que o valor total das provisões técnicas. Investimentos EFPC correspondem aos recursos relativos às reservas técnicas, provisões e fundos dos planos que administram, inclusive os planos assistenciais.</t>
  </si>
  <si>
    <t>Nota: EAPC corresponde ao total de Entidades Abertas mais o total de Seguradoras autorizadas a operar produtos de Previdência.</t>
  </si>
  <si>
    <r>
      <rPr>
        <sz val="10"/>
        <color theme="1"/>
        <rFont val="Arial Narrow"/>
        <family val="2"/>
      </rPr>
      <t>Nota: o aumento significativo no número de patrocinadores, no período entre 2012 e 2013, foi influenciado principalmente pela Fupresp EXE e Funpresp JUD</t>
    </r>
    <r>
      <rPr>
        <sz val="11"/>
        <color theme="1"/>
        <rFont val="Arial Narrow"/>
        <family val="2"/>
      </rPr>
      <t>.</t>
    </r>
  </si>
  <si>
    <t>de planos, conforme as diretrizes estabelecidas pelo Conselho Monetário Nacional – CMN. Seu valor nunca poderá ser menor que o valor total das provisões técnicas.</t>
  </si>
  <si>
    <t>Ativo EAPC - Corresponde ao ativo de investimentos que é formado pelas diversas modalidades de ativos adquiridos com a finalidade de garantir o pagamento das obrigações (provisões) assumidas perante os titulares</t>
  </si>
  <si>
    <t>Nota: Ativo Plano EFPC - Somatório de todos os bens e direitos dos planos de benefícios</t>
  </si>
  <si>
    <t>(*) Crescimento da população da Fundação Viva Previdência, conforme mencionado no Sumário Executivo do Relatório Gerencial.</t>
  </si>
  <si>
    <t xml:space="preserve">Nota: 1. Resultado Financeiro corresponde à diferença entre o déficit técnico acumulado e o superávit técnico acumulado apurados pelos planos de benefícios previdenciais. Não considera o Resultado a Realizar. </t>
  </si>
  <si>
    <t>(*)13.734</t>
  </si>
  <si>
    <t>7.3  INVESTIMENTOS EFPC - em R$ bilhões</t>
  </si>
  <si>
    <t>7.2  INVESTIMENTOS EAPC - em R$ bilhões</t>
  </si>
  <si>
    <t>6.5 BENEFÍCIOS PAGOS EAPC: POR PRODUTO - em R$</t>
  </si>
  <si>
    <t>6.3 BENEFÍCIOS PAGOS EFPC: POR MODALIDADE DE PLANO - em R$</t>
  </si>
  <si>
    <t>6.1 BENEFÍCIOS PAGOS PELOS PLANOS/PRODUTOS - em R$</t>
  </si>
  <si>
    <t xml:space="preserve">5.1 CONTRIBUIÇÕES RECEBIDAS PELOS PLANOS/PRODUTOS DE PREVIDÊNCIA - em R$ </t>
  </si>
  <si>
    <t xml:space="preserve">4.1 RESULTADO FINANCEIRO DOS PLANOS DE BENEFÍCIOS DAS EFPC  - em R$ </t>
  </si>
  <si>
    <t xml:space="preserve">3.3 ATIVO DOS PLANOS DE BENEFÍCIOS EFPC POR MODALIDADE  - em R$ </t>
  </si>
  <si>
    <t xml:space="preserve">3.1 PATRIMÔNIO DAS EAPC/EFPC   - em R$ </t>
  </si>
  <si>
    <t>Nota: 1. Última informação disponível dez/2018; 2. considera apenas os planos individuais.</t>
  </si>
  <si>
    <t>Nota: última informação disponível dez/18</t>
  </si>
  <si>
    <t>Volta</t>
  </si>
  <si>
    <t>2.10 POPULAÇÃO DOS PLANOS DE BENEFÍCIOS INSTITUÍDOS E PATROCINADOS</t>
  </si>
  <si>
    <t>POPULAÇÃO PLANOS INSTITUÍDOS</t>
  </si>
  <si>
    <t>POPULAÇÃO PLANOS PATROCINADOS</t>
  </si>
  <si>
    <t>Demais Renda Fixa</t>
  </si>
  <si>
    <t>* Outros inclui  (R$ bilhões)</t>
  </si>
  <si>
    <t>Cotas de Fundos</t>
  </si>
  <si>
    <t xml:space="preserve">Operações com Participantes </t>
  </si>
  <si>
    <t>Demais</t>
  </si>
  <si>
    <t>Outros*</t>
  </si>
  <si>
    <t>Selic</t>
  </si>
  <si>
    <t>Prefixada</t>
  </si>
  <si>
    <t>Índice de Preços</t>
  </si>
  <si>
    <t>TÍTULOS PÚBLICOS EAPC - Indexador</t>
  </si>
  <si>
    <t>TÍTULOS PÚBLICOS EFPC - Indexador</t>
  </si>
  <si>
    <t>TÍTULOS PÚBLICOS EAPC POR PRAZO DE VENCIMENTO</t>
  </si>
  <si>
    <t>Até 1 ano</t>
  </si>
  <si>
    <t>De 1 a 3 anos</t>
  </si>
  <si>
    <t>De 3 a 5 anos</t>
  </si>
  <si>
    <t>Superior a 5 anos</t>
  </si>
  <si>
    <t>TÍTULOS PÚBLICOS EFPC POR PRAZO DE VENCIMENTO</t>
  </si>
  <si>
    <t>CAPÍTULO 5 - CONTRIBUIÇÕES E RESGATES TOTAIS DAS EAPC E EFPC</t>
  </si>
  <si>
    <t xml:space="preserve">5.1 RESGATES TOTAIS DOS PLANOS/PRODUTOS DE PREVIDÊNCIA - em R$ </t>
  </si>
  <si>
    <t>RESGATES TOTAIS DOS PLANOS/PRODUTOS</t>
  </si>
  <si>
    <t>CAPTAÇÃO LÍQUIDA TOTAL</t>
  </si>
  <si>
    <t>CAPÍTULO 5 - CONTRIBUIÇÕES E RESGATES TOTAIS DAS EAPC/EFPC</t>
  </si>
  <si>
    <t xml:space="preserve">CONTRIBUIÇÕES RECEBIDAS PELAS EAPC 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</si>
  <si>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</si>
  <si>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</si>
  <si>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</si>
  <si>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</si>
  <si>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</si>
  <si>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</si>
  <si>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</si>
  <si>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</si>
  <si>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</si>
  <si>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</si>
  <si>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</si>
  <si>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</si>
  <si>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CONTRIBUIÇÕES RECEBIDAS PELAS EFPC</t>
  </si>
  <si>
    <t xml:space="preserve">RESGATES DAS EAPC </t>
  </si>
  <si>
    <t>RESGATES DAS EFPC</t>
  </si>
  <si>
    <t>Tradicional</t>
  </si>
  <si>
    <t>RESGATES TOTAIS DAS EAPC</t>
  </si>
  <si>
    <t xml:space="preserve">CONTRIBUIÇÕES RECEBIDAS PGBL </t>
  </si>
  <si>
    <t>CONTRIBUIÇÕES RECEBIDAS VGBL</t>
  </si>
  <si>
    <t>CONTRIBUIÇÕES RECEBIDAS TRADICIONAL</t>
  </si>
  <si>
    <t>5.6 FLUXO MENSAL DE RESGATES EAPC: Por Produtos de Previdência - em R$</t>
  </si>
  <si>
    <t>5.5 FLUXO MENSAL DE CONTRIBUIÇÕES RECEBIDAS EAPC: Por Produtos de Previdência - em R$</t>
  </si>
  <si>
    <t xml:space="preserve">RESGATES PGBL </t>
  </si>
  <si>
    <t>RESGATES VGBL</t>
  </si>
  <si>
    <t>RESGATES TRADICIONAL</t>
  </si>
  <si>
    <t xml:space="preserve">CONTRIBUIÇÕES RECEBIDAS PELAS EFPC </t>
  </si>
  <si>
    <t>RESGATES TOTAIS DAS EFPC</t>
  </si>
  <si>
    <t>CAPTAÇÃO LÍQUIDA EAPC</t>
  </si>
  <si>
    <t>CAPTAÇÃO LÍQUIDA EFPC</t>
  </si>
  <si>
    <t>BENEFICIO DEFINIDO</t>
  </si>
  <si>
    <t>CONTRIBUIÇÃO DEFINIDA</t>
  </si>
  <si>
    <t>CONTRIBUIÇÃO VARIÁVEL</t>
  </si>
  <si>
    <t>5.8 FLUXO MENSAL DE CONTRIBUIÇÕES RECEBIDAS EFPC: Por Modalidade de Plano- em R$</t>
  </si>
  <si>
    <t>5.9 FLUXO MENSAL DE RESGATES EFPC: Por Modalidade de Plano - em R$</t>
  </si>
  <si>
    <t>BENEFÍCIO DEFINDO</t>
  </si>
  <si>
    <t>CONTRIBUIIÇÃO VARIÁVEL</t>
  </si>
  <si>
    <t>TÍQUETE MÉDIO MENSAL DAS EAPC</t>
  </si>
  <si>
    <t>TÍQUETE MÉDIO MENSAL DAS EFPC</t>
  </si>
  <si>
    <t>TRADICIONAL</t>
  </si>
  <si>
    <t>Benefíco Definido</t>
  </si>
  <si>
    <t xml:space="preserve">FLUXO DE BENEFÍCIOS PAGOS PELAS EAPC </t>
  </si>
  <si>
    <t xml:space="preserve">FLUXO DE BENEFÍCIOS PAGOS PELAS EFPC </t>
  </si>
  <si>
    <t>BENEFÍCIO MÉDIO MENSAL</t>
  </si>
  <si>
    <t>6.4 FLUXO MENSAL DE BENEFÍCIOS PAGOS EFPC: Por Modalidade de Plano - em R$</t>
  </si>
  <si>
    <t>BENEFÍCIO DEFINIDO</t>
  </si>
  <si>
    <t xml:space="preserve">CONTRIBUIÇÃO DEFINIDA </t>
  </si>
  <si>
    <t xml:space="preserve">CONTRIBUIÇÃO VARIÁVEL </t>
  </si>
  <si>
    <t>Nota: Para o cálculo do benefício médio mensal de 02/21 foi considerado o número de assistidos das EFPC de 12/2018 (última infornação disponível).</t>
  </si>
  <si>
    <t>6.6 FLUXO MENSAL DE BENEFÍCIOS PAGOS EAPC: Por Produto - em R$</t>
  </si>
  <si>
    <t>Nota: última informação disponível dezembro/20.</t>
  </si>
  <si>
    <t xml:space="preserve">3.3 PATRIMÔNIO DAS EFPC POR PATROCÍNIO  - em R$ </t>
  </si>
  <si>
    <t xml:space="preserve">3.5 PROVISÕES TÉCNICAS EAPC POR PRODUTO  - em R$ </t>
  </si>
  <si>
    <t xml:space="preserve">5.1 CAPTAÇÃO LÍQUIDA DOS PLANOS/PRODUTOS DE PREVIDÊNCIA - em R$ </t>
  </si>
  <si>
    <t>5.3 FLUXO MENSAL DE RESGATES DAS EAPC - em R$</t>
  </si>
  <si>
    <t>5.3 FLUXO MENSAL DE RESGATES DAS EFPC - em R$</t>
  </si>
  <si>
    <t xml:space="preserve">5.4 CONTRIBUIÇÕES EAPC POR TIPO DE PRODUTO </t>
  </si>
  <si>
    <t xml:space="preserve">5.4 RESGATES EAPC POR TIPO DE PRODUTO </t>
  </si>
  <si>
    <t xml:space="preserve">5.4 CAPTAÇÃO LÍQUIDA EAPC POR TIPO DE PRODUTO </t>
  </si>
  <si>
    <t>5.2 FLUXO MENSAL DE CONTRIBUIÇÕES RECEBIDAS PELAS EAPC - em R$</t>
  </si>
  <si>
    <t>5.2 FLUXO MENSAL DE CONTRIBUIÇÕES RECEBIDAS PELAS EFPC - em R$</t>
  </si>
  <si>
    <t>5.7 CONTRIBUIÇÕES EFPC: Por Modalidade de Plano</t>
  </si>
  <si>
    <t>5.7 RESGATES EFPC: Por Modalidade de Plano</t>
  </si>
  <si>
    <t>5.7 CAPTAÇÃO LÍQUIDA EFPC: Por Modalidade de Plano</t>
  </si>
  <si>
    <t>5.10 TÍQUETE MENSAL DAS CONTRIBUIÇÕES DAS EAPC - em R$</t>
  </si>
  <si>
    <t>5.10 TÍQUETE MENSAL DAS CONTRIBUIÇÕES DAS EFPC - em R$</t>
  </si>
  <si>
    <t>6.2 FLUXO MENSAL DE BENEFÍCIOS PAGOS PELAS EAPC - em R$</t>
  </si>
  <si>
    <t>6.2 FLUXO MENSAL DE BENEFÍCIOS PAGOS PELAS EFPC - em R$</t>
  </si>
  <si>
    <t>BENEFÍCIOS PAGOS EAPC POR PRODUTO</t>
  </si>
  <si>
    <t>7.1 Taxa Média de Administração das EAPC: Por Segmento de Aplicação - em %</t>
  </si>
  <si>
    <t>SEGMENTO DE APLICAÇÃO</t>
  </si>
  <si>
    <t>Ações Ativo</t>
  </si>
  <si>
    <t>Ações Indexado</t>
  </si>
  <si>
    <t>Balanceados</t>
  </si>
  <si>
    <t>RF Não Indexados</t>
  </si>
  <si>
    <t>Multimercados</t>
  </si>
  <si>
    <t>RF Indexados</t>
  </si>
  <si>
    <t>Total Geral</t>
  </si>
  <si>
    <t>Total Geral (Média)</t>
  </si>
  <si>
    <t xml:space="preserve">CAPÍTULO 7 - CUSTEIO ADMINISTRATIVO E RENTABILIDADE DAS EAPC E EFPC </t>
  </si>
  <si>
    <t>7.2 A - TIPO DE PLANO</t>
  </si>
  <si>
    <t>RF Não indexados</t>
  </si>
  <si>
    <t>COLETIVO</t>
  </si>
  <si>
    <t>INDIVIDUAL</t>
  </si>
  <si>
    <t>7.3 Rentabilidade Média Acumulada das EAPC: Por Segmento de Aplicação</t>
  </si>
  <si>
    <t>7.5 Taxa de Administração Média das EFPC: Por Segmento Total e Tipo de Patrocínio - em %</t>
  </si>
  <si>
    <t>Patrocínio</t>
  </si>
  <si>
    <t>Segmento Total</t>
  </si>
  <si>
    <t>Instituidor</t>
  </si>
  <si>
    <t>Privado</t>
  </si>
  <si>
    <t>7.6A - Taxa de Administração Média das EFPC: Por Modalidade de Plano - em %</t>
  </si>
  <si>
    <t>Modalidade</t>
  </si>
  <si>
    <t>7.6B - Taxa de Administração Média das EFPC: Por Faixa de População - em %</t>
  </si>
  <si>
    <t>População</t>
  </si>
  <si>
    <t xml:space="preserve">até 1.000 </t>
  </si>
  <si>
    <t xml:space="preserve">1.000 a 10.000 </t>
  </si>
  <si>
    <t xml:space="preserve">10.000 a 100.000  </t>
  </si>
  <si>
    <t xml:space="preserve">Acima de 100.000 </t>
  </si>
  <si>
    <t>7.7 Taxa de Carregamento Média das EFPC: Por Segmento Total e Tipo de Patrocínio - em %</t>
  </si>
  <si>
    <t>7.8A - Taxa de Carregameto Média das EFPC: Por Modalidade de Plano - em %</t>
  </si>
  <si>
    <t>8.1  INVESTIMENTO TOTAL EAPC/EFPC: POR SEGMENTO DE APLICAÇÃO - em R$ bilhões</t>
  </si>
  <si>
    <t xml:space="preserve">8.4  INVESTIMENTOS EM TÍTULOS PÚBLICOS DAS EAPC - % POR INDEXADOR </t>
  </si>
  <si>
    <t xml:space="preserve">8.5  INVESTIMENTOS EM TÍTULOS PÚBLICOS DAS EFPC - % POR INDEXADOR </t>
  </si>
  <si>
    <t xml:space="preserve">8.6  INVESTIMENTOS EM TÍTULOS PÚBLICOS DAS EAPC - % POR PRAZO DE VENCIMENTO </t>
  </si>
  <si>
    <t>CAPÍTULO 8 - INVESTIMENTOS DAS EAPC/EFPC</t>
  </si>
  <si>
    <t xml:space="preserve">8.7  INVESTIMENTOS EM TÍTULOS PÚBLICOS DAS EFPC - % POR PRAZO DE VENCIMENTO </t>
  </si>
  <si>
    <t>CAPÍTULO 9 - PREVIDÊNCIA COMPLEMENTAR DO 
SERVIDOR PÚBLICO NOS ESTADOS, DF E MUNICÍPIOS</t>
  </si>
  <si>
    <t>9.2 EVOLUÇÃO DA PREVIDÊNCIA COMPLEMENTAR DOS 
SERVIDORES PÚBLICOS DA UNIÃO, ESTADOS, DF E MUNICÍPIOS</t>
  </si>
  <si>
    <t>Fontes: PREVIC/SUSEP    Elaboração: COINF/CGEAC/SURPC (extração: 16/12/2021)</t>
  </si>
  <si>
    <t>2021*</t>
  </si>
  <si>
    <t>* para as EFPC os dados em 2021 se referem a junho/21</t>
  </si>
  <si>
    <t>*para as EAPC os dados 2018 a 2021 se referem a dezembro/2018 (última informação disponibilizada pela UFRJ)</t>
  </si>
  <si>
    <t>Fontes: PREVIC    Elaboração: COINF/CGEAC/SURPC (referência: junho de 2021)</t>
  </si>
  <si>
    <t>Fonte: PREVIC     Elaboração: COINF/CGEAC/SURPC (referência junho de 2021)</t>
  </si>
  <si>
    <t>out/21*</t>
  </si>
  <si>
    <t>Nota: Para o cálculo do benefício médio mensal de 08/21 foi considerado o número de assistidos das EFPC de 06/2021.</t>
  </si>
  <si>
    <t>7.2 A - Taxa Média de Administração das EAPC: Por Tipo de Plano e Segmento de Aplicação - em outubro/21</t>
  </si>
  <si>
    <t>7.4 A - Rentabilidade Média das EAPC: Por Tipo de Plano e Segmento de Aplicação - em outubro/21</t>
  </si>
  <si>
    <t xml:space="preserve">Fontes: PREVIC/SUSEP Elaboração: COINF/CGEAC/SURPC (extração: 16/12/2021) </t>
  </si>
  <si>
    <t xml:space="preserve">Fonte: PREVIC     Elaboração: COINF/CGEAC/SURPC  (extração: 16/12/2021)
</t>
  </si>
  <si>
    <t>Fonte: PREVIC Elaboração: COINF/CGEAC/SURPC (extração: 16/12/2021)</t>
  </si>
  <si>
    <t>Fonte: SUSEP Elaboração: COINF/CGEAC/SURPC (extração: 16/12/2021).</t>
  </si>
  <si>
    <t xml:space="preserve">Fonte: PREVIC Elaboração: COINF/CGEAC/SURPC (extração: 16/12/2021) </t>
  </si>
  <si>
    <t>Fontes: PREVIC/SUSEP Elaboração: COINF/CGEAC/SURPC (extração: 16/12/2021) * acumulado nos últimos 12 meses</t>
  </si>
  <si>
    <t>Fontes: PREVIC/SUSEP Elaboração: COINF/CGEAC/SURPC (extração: 16/12/2021)</t>
  </si>
  <si>
    <t>Fonte: SUSEP Elaboração: COINF/CGEAC/SURPC (extração: 16/12/2021) * acumulado nos últimos 12 meses</t>
  </si>
  <si>
    <t>Fonte: SUSEP Elaboração: COINF/CGEAC/SURPC (extração: 16/12/2021)</t>
  </si>
  <si>
    <t>Fonte: PREVIC         Elaboração: COINF/CGEAC/SURPC (extração: 16/12/2021) * acumulado nos últimos 12 meses</t>
  </si>
  <si>
    <t>Fonte: PREVIC             Elaboração: COINF/CGEAC/SURPC (extração: 16/12/2021)</t>
  </si>
  <si>
    <t>Fonte: PREVIC                      Elaboração: COINF/CGEAC/SURPC (extração: 16/12/2021)</t>
  </si>
  <si>
    <t>Fontes: SUSEP/PREVIC Elaboração: COINF/CGEAC/SURPC (extração: 16/12/2021) * acumulado nos últimos 12 meses</t>
  </si>
  <si>
    <t>Fontes: SUSEP/PREVIC Elaboração: COINF/CGEAC/SURPC (extração: 16/12/2021)</t>
  </si>
  <si>
    <t>Fonte: PREVIC Elaboração: COINF/CGEAC/SURPC (extração: 16/12/2021) * acumulado nos últimos 12 meses</t>
  </si>
  <si>
    <t>Fontes: PREVIC Elaboração: COINF/CGEAC/SURPC (extração: 16/12/2021)</t>
  </si>
  <si>
    <t>Fonte: SUSEP   Elaboração: COINF/CGEAC/SURPC (extração: 16/12/2021) * acumulado nos últimos 12 meses</t>
  </si>
  <si>
    <t xml:space="preserve">Fonte: Plataforma Quantum           (extração: 29/12/2021) </t>
  </si>
  <si>
    <t>(*) acumulado em 2021 até o mês de outubro</t>
  </si>
  <si>
    <t xml:space="preserve">Fonte:PREVIC      Elaboração: COINF/CGEAC/SURPC     (extração: 16/12/2021) </t>
  </si>
  <si>
    <t>Fonte: SUSEP e PREVIC Elaboração: COINF/CGEAC/SURPC (extração: 16/12/2021)</t>
  </si>
  <si>
    <t>Fonte: Previc (Data de extração: 16/12/2021)</t>
  </si>
  <si>
    <t>População: última informação disponível - junho/21</t>
  </si>
  <si>
    <t>MODALIDADE DE PLANO</t>
  </si>
  <si>
    <t>BD</t>
  </si>
  <si>
    <t>CD</t>
  </si>
  <si>
    <t>CV</t>
  </si>
  <si>
    <t xml:space="preserve"> EFPC - Segmento total </t>
  </si>
  <si>
    <t>CDI</t>
  </si>
  <si>
    <t>IBOVESPA</t>
  </si>
  <si>
    <t xml:space="preserve">Fonte: PREVIC/B3/Calculadora do Cidadão BC      Elaboração: COINF/CGEAC/SURPC     (extração: 16/12/2021) </t>
  </si>
  <si>
    <t>7.9 Rentabilidade Média Acumulada das EFPC: Por modalidade de Plano e Índice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</si>
</sst>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_-* #,##0_-;\-* #,##0_-;_-* &quot;-&quot;??_-;_-@_-"/>
    <numFmt numFmtId="165" formatCode="0.0%"/>
    <numFmt numFmtId="166" formatCode="_-* #,##0.0_-;\-* #,##0.0_-;_-* &quot;-&quot;??_-;_-@_-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 Narrow"/>
      <family val="2"/>
    </font>
    <font>
      <sz val="10"/>
      <name val="Arial Narrow"/>
      <family val="2"/>
    </font>
    <font>
      <sz val="10"/>
      <color rgb="FF000000"/>
      <name val="Calibri"/>
      <family val="2"/>
    </font>
    <font>
      <b/>
      <sz val="10"/>
      <color rgb="FFFFFFFF"/>
      <name val="Arial Narrow"/>
      <family val="2"/>
    </font>
    <font>
      <b/>
      <sz val="14"/>
      <color theme="1"/>
      <name val="Arial Narrow"/>
      <family val="2"/>
    </font>
    <font>
      <b/>
      <sz val="12"/>
      <color rgb="FF404040"/>
      <name val="Arial Narrow"/>
      <family val="2"/>
    </font>
    <font>
      <sz val="11"/>
      <color theme="1"/>
      <name val="Arial Narrow"/>
      <family val="2"/>
    </font>
    <font>
      <b/>
      <sz val="12"/>
      <name val="Arial Narrow"/>
      <family val="2"/>
    </font>
    <font>
      <b/>
      <sz val="12"/>
      <name val="Calibri"/>
      <family val="2"/>
    </font>
    <font>
      <sz val="12"/>
      <name val="Arial Narrow"/>
      <family val="2"/>
    </font>
    <font>
      <b/>
      <sz val="10"/>
      <color theme="0"/>
      <name val="Arial Narrow"/>
      <family val="2"/>
    </font>
    <font>
      <sz val="10"/>
      <color rgb="FF000000"/>
      <name val="Arial Narrow"/>
      <family val="2"/>
    </font>
    <font>
      <sz val="10"/>
      <color theme="1"/>
      <name val="Arial Narrow"/>
      <family val="2"/>
    </font>
    <font>
      <sz val="10"/>
      <color theme="1"/>
      <name val="Calibri"/>
      <family val="2"/>
      <scheme val="minor"/>
    </font>
    <font>
      <sz val="10"/>
      <color theme="0"/>
      <name val="Arial Narrow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sz val="10"/>
      <name val="Calibri"/>
      <family val="2"/>
    </font>
    <font>
      <b/>
      <sz val="10"/>
      <name val="Calibri"/>
      <family val="2"/>
    </font>
    <font>
      <b/>
      <sz val="12"/>
      <color theme="1"/>
      <name val="Arial Narrow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Arial Narrow"/>
      <family val="2"/>
    </font>
    <font>
      <b/>
      <sz val="11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000000"/>
      <name val="Arial Narrow"/>
      <family val="2"/>
    </font>
    <font>
      <sz val="9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44546A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3"/>
        <bgColor rgb="FF000000"/>
      </patternFill>
    </fill>
    <fill>
      <patternFill patternType="solid">
        <fgColor theme="3"/>
        <bgColor indexed="64"/>
      </patternFill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7" fillId="0" borderId="0" applyNumberFormat="0" applyFill="0" applyBorder="0" applyAlignment="0" applyProtection="0"/>
  </cellStyleXfs>
  <cellXfs count="208">
    <xf numFmtId="0" fontId="0" fillId="0" borderId="0" xfId="0"/>
    <xf numFmtId="0" fontId="5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vertical="center"/>
    </xf>
    <xf numFmtId="0" fontId="2" fillId="3" borderId="0" xfId="0" applyFont="1" applyFill="1" applyBorder="1" applyAlignment="1">
      <alignment horizontal="left" vertical="center" indent="2"/>
    </xf>
    <xf numFmtId="0" fontId="2" fillId="3" borderId="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left" vertical="center" indent="2"/>
    </xf>
    <xf numFmtId="0" fontId="3" fillId="3" borderId="0" xfId="0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0" fillId="0" borderId="0" xfId="0" applyFill="1"/>
    <xf numFmtId="0" fontId="7" fillId="2" borderId="0" xfId="0" applyFont="1" applyFill="1" applyAlignment="1">
      <alignment vertical="center"/>
    </xf>
    <xf numFmtId="0" fontId="4" fillId="2" borderId="0" xfId="0" applyFont="1" applyFill="1" applyBorder="1"/>
    <xf numFmtId="0" fontId="0" fillId="2" borderId="0" xfId="0" applyFill="1"/>
    <xf numFmtId="0" fontId="5" fillId="4" borderId="0" xfId="0" applyFont="1" applyFill="1" applyBorder="1" applyAlignment="1">
      <alignment vertical="center"/>
    </xf>
    <xf numFmtId="0" fontId="5" fillId="4" borderId="0" xfId="0" applyFont="1" applyFill="1" applyBorder="1" applyAlignment="1">
      <alignment horizontal="center" vertical="center"/>
    </xf>
    <xf numFmtId="3" fontId="3" fillId="3" borderId="0" xfId="1" applyNumberFormat="1" applyFont="1" applyFill="1" applyBorder="1" applyAlignment="1">
      <alignment horizontal="center"/>
    </xf>
    <xf numFmtId="3" fontId="2" fillId="3" borderId="0" xfId="1" applyNumberFormat="1" applyFont="1" applyFill="1" applyBorder="1" applyAlignment="1">
      <alignment horizontal="center"/>
    </xf>
    <xf numFmtId="0" fontId="7" fillId="2" borderId="0" xfId="0" applyFont="1" applyFill="1" applyAlignment="1">
      <alignment horizontal="left" vertical="center"/>
    </xf>
    <xf numFmtId="0" fontId="5" fillId="4" borderId="0" xfId="0" applyFont="1" applyFill="1" applyBorder="1" applyAlignment="1">
      <alignment vertical="center" wrapText="1"/>
    </xf>
    <xf numFmtId="0" fontId="3" fillId="5" borderId="0" xfId="0" applyFont="1" applyFill="1" applyBorder="1" applyAlignment="1">
      <alignment horizontal="left" vertical="center" indent="2"/>
    </xf>
    <xf numFmtId="3" fontId="3" fillId="5" borderId="0" xfId="1" applyNumberFormat="1" applyFont="1" applyFill="1" applyBorder="1" applyAlignment="1">
      <alignment horizontal="center"/>
    </xf>
    <xf numFmtId="0" fontId="3" fillId="5" borderId="0" xfId="0" applyFont="1" applyFill="1" applyBorder="1" applyAlignment="1">
      <alignment horizontal="center" vertical="center"/>
    </xf>
    <xf numFmtId="0" fontId="2" fillId="5" borderId="0" xfId="0" applyFont="1" applyFill="1" applyBorder="1" applyAlignment="1">
      <alignment horizontal="left" vertical="center" indent="2"/>
    </xf>
    <xf numFmtId="3" fontId="2" fillId="5" borderId="0" xfId="1" applyNumberFormat="1" applyFont="1" applyFill="1" applyBorder="1" applyAlignment="1">
      <alignment horizontal="center"/>
    </xf>
    <xf numFmtId="0" fontId="5" fillId="4" borderId="0" xfId="0" applyFont="1" applyFill="1" applyBorder="1" applyAlignment="1">
      <alignment horizontal="left" vertical="center"/>
    </xf>
    <xf numFmtId="0" fontId="6" fillId="0" borderId="0" xfId="0" applyFont="1" applyFill="1" applyAlignment="1"/>
    <xf numFmtId="3" fontId="2" fillId="3" borderId="0" xfId="0" applyNumberFormat="1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left" vertical="center"/>
    </xf>
    <xf numFmtId="0" fontId="2" fillId="3" borderId="0" xfId="0" applyFont="1" applyFill="1" applyBorder="1" applyAlignment="1">
      <alignment horizontal="left" vertical="center"/>
    </xf>
    <xf numFmtId="0" fontId="8" fillId="2" borderId="0" xfId="0" applyFont="1" applyFill="1" applyBorder="1"/>
    <xf numFmtId="0" fontId="9" fillId="2" borderId="0" xfId="0" applyFont="1" applyFill="1" applyBorder="1" applyAlignment="1">
      <alignment horizontal="center" vertical="center"/>
    </xf>
    <xf numFmtId="9" fontId="3" fillId="3" borderId="0" xfId="2" applyFont="1" applyFill="1" applyBorder="1" applyAlignment="1">
      <alignment horizontal="center"/>
    </xf>
    <xf numFmtId="9" fontId="2" fillId="3" borderId="0" xfId="2" applyFont="1" applyFill="1" applyBorder="1" applyAlignment="1">
      <alignment horizontal="center" vertical="center"/>
    </xf>
    <xf numFmtId="0" fontId="10" fillId="3" borderId="0" xfId="0" applyFont="1" applyFill="1" applyBorder="1" applyAlignment="1">
      <alignment horizontal="left" vertical="center"/>
    </xf>
    <xf numFmtId="164" fontId="3" fillId="3" borderId="0" xfId="1" applyNumberFormat="1" applyFont="1" applyFill="1" applyBorder="1" applyAlignment="1">
      <alignment vertical="center"/>
    </xf>
    <xf numFmtId="164" fontId="3" fillId="3" borderId="0" xfId="1" applyNumberFormat="1" applyFont="1" applyFill="1" applyBorder="1" applyAlignment="1">
      <alignment horizontal="center" vertical="center"/>
    </xf>
    <xf numFmtId="0" fontId="11" fillId="3" borderId="0" xfId="0" applyFont="1" applyFill="1" applyBorder="1" applyAlignment="1">
      <alignment horizontal="left" vertical="center"/>
    </xf>
    <xf numFmtId="10" fontId="3" fillId="3" borderId="0" xfId="1" applyNumberFormat="1" applyFont="1" applyFill="1" applyBorder="1" applyAlignment="1">
      <alignment vertical="center"/>
    </xf>
    <xf numFmtId="9" fontId="3" fillId="3" borderId="0" xfId="1" applyNumberFormat="1" applyFont="1" applyFill="1" applyBorder="1" applyAlignment="1">
      <alignment vertical="center"/>
    </xf>
    <xf numFmtId="3" fontId="2" fillId="3" borderId="0" xfId="0" applyNumberFormat="1" applyFont="1" applyFill="1" applyBorder="1" applyAlignment="1">
      <alignment horizontal="right" vertical="center"/>
    </xf>
    <xf numFmtId="0" fontId="9" fillId="2" borderId="0" xfId="0" applyFont="1" applyFill="1" applyBorder="1" applyAlignment="1">
      <alignment vertical="center"/>
    </xf>
    <xf numFmtId="164" fontId="3" fillId="3" borderId="0" xfId="1" applyNumberFormat="1" applyFont="1" applyFill="1" applyBorder="1" applyAlignment="1">
      <alignment horizontal="center"/>
    </xf>
    <xf numFmtId="0" fontId="5" fillId="6" borderId="0" xfId="0" applyFont="1" applyFill="1" applyBorder="1" applyAlignment="1">
      <alignment horizontal="center" vertical="center"/>
    </xf>
    <xf numFmtId="0" fontId="12" fillId="6" borderId="0" xfId="0" applyFont="1" applyFill="1" applyBorder="1" applyAlignment="1">
      <alignment horizontal="left" vertical="center"/>
    </xf>
    <xf numFmtId="0" fontId="12" fillId="6" borderId="0" xfId="0" applyFont="1" applyFill="1" applyBorder="1" applyAlignment="1"/>
    <xf numFmtId="0" fontId="3" fillId="2" borderId="0" xfId="0" applyFont="1" applyFill="1" applyBorder="1" applyAlignment="1">
      <alignment horizontal="left" vertical="center"/>
    </xf>
    <xf numFmtId="43" fontId="13" fillId="2" borderId="0" xfId="1" applyFont="1" applyFill="1" applyBorder="1" applyAlignment="1"/>
    <xf numFmtId="0" fontId="8" fillId="2" borderId="0" xfId="0" applyFont="1" applyFill="1"/>
    <xf numFmtId="0" fontId="2" fillId="2" borderId="0" xfId="0" applyFont="1" applyFill="1" applyBorder="1" applyAlignment="1">
      <alignment horizontal="left" vertical="center"/>
    </xf>
    <xf numFmtId="0" fontId="15" fillId="2" borderId="0" xfId="0" applyFont="1" applyFill="1"/>
    <xf numFmtId="0" fontId="14" fillId="2" borderId="0" xfId="0" applyFont="1" applyFill="1"/>
    <xf numFmtId="164" fontId="14" fillId="2" borderId="0" xfId="1" applyNumberFormat="1" applyFont="1" applyFill="1" applyBorder="1" applyAlignment="1"/>
    <xf numFmtId="0" fontId="12" fillId="6" borderId="0" xfId="0" applyFont="1" applyFill="1" applyBorder="1"/>
    <xf numFmtId="0" fontId="3" fillId="2" borderId="0" xfId="0" applyFont="1" applyFill="1" applyBorder="1" applyAlignment="1">
      <alignment horizontal="left" vertical="center" indent="1"/>
    </xf>
    <xf numFmtId="43" fontId="14" fillId="2" borderId="0" xfId="1" applyNumberFormat="1" applyFont="1" applyFill="1" applyBorder="1"/>
    <xf numFmtId="43" fontId="14" fillId="2" borderId="0" xfId="0" applyNumberFormat="1" applyFont="1" applyFill="1" applyBorder="1"/>
    <xf numFmtId="0" fontId="17" fillId="0" borderId="0" xfId="3"/>
    <xf numFmtId="165" fontId="14" fillId="2" borderId="0" xfId="2" applyNumberFormat="1" applyFont="1" applyFill="1" applyBorder="1" applyAlignment="1"/>
    <xf numFmtId="0" fontId="6" fillId="2" borderId="0" xfId="0" applyFont="1" applyFill="1" applyAlignment="1"/>
    <xf numFmtId="0" fontId="3" fillId="2" borderId="0" xfId="0" applyFont="1" applyFill="1"/>
    <xf numFmtId="0" fontId="3" fillId="5" borderId="0" xfId="0" applyFont="1" applyFill="1" applyBorder="1" applyAlignment="1"/>
    <xf numFmtId="0" fontId="18" fillId="2" borderId="0" xfId="0" applyFont="1" applyFill="1" applyBorder="1"/>
    <xf numFmtId="0" fontId="19" fillId="2" borderId="0" xfId="0" applyFont="1" applyFill="1"/>
    <xf numFmtId="0" fontId="8" fillId="2" borderId="0" xfId="0" applyFont="1" applyFill="1" applyAlignment="1"/>
    <xf numFmtId="0" fontId="14" fillId="2" borderId="0" xfId="0" applyFont="1" applyFill="1" applyAlignment="1"/>
    <xf numFmtId="0" fontId="14" fillId="0" borderId="0" xfId="0" applyFont="1"/>
    <xf numFmtId="0" fontId="14" fillId="2" borderId="0" xfId="0" applyFont="1" applyFill="1" applyBorder="1"/>
    <xf numFmtId="0" fontId="2" fillId="2" borderId="0" xfId="0" applyFont="1" applyFill="1" applyBorder="1" applyAlignment="1">
      <alignment horizontal="center" vertical="center"/>
    </xf>
    <xf numFmtId="0" fontId="12" fillId="7" borderId="0" xfId="0" applyFont="1" applyFill="1" applyBorder="1" applyAlignment="1">
      <alignment horizontal="left" vertical="center" wrapText="1" indent="1"/>
    </xf>
    <xf numFmtId="0" fontId="12" fillId="7" borderId="0" xfId="0" applyFont="1" applyFill="1" applyBorder="1" applyAlignment="1">
      <alignment horizontal="center" vertical="center" wrapText="1"/>
    </xf>
    <xf numFmtId="9" fontId="3" fillId="2" borderId="0" xfId="2" applyNumberFormat="1" applyFont="1" applyFill="1" applyBorder="1" applyAlignment="1">
      <alignment horizontal="center"/>
    </xf>
    <xf numFmtId="0" fontId="2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left" vertical="top"/>
    </xf>
    <xf numFmtId="0" fontId="0" fillId="2" borderId="0" xfId="0" applyFill="1" applyAlignment="1">
      <alignment horizontal="left" vertical="top"/>
    </xf>
    <xf numFmtId="0" fontId="14" fillId="0" borderId="0" xfId="0" applyFont="1" applyAlignment="1">
      <alignment horizontal="left" vertical="top"/>
    </xf>
    <xf numFmtId="164" fontId="14" fillId="0" borderId="0" xfId="0" applyNumberFormat="1" applyFont="1"/>
    <xf numFmtId="164" fontId="14" fillId="2" borderId="0" xfId="0" applyNumberFormat="1" applyFont="1" applyFill="1"/>
    <xf numFmtId="164" fontId="14" fillId="2" borderId="0" xfId="1" applyNumberFormat="1" applyFont="1" applyFill="1" applyBorder="1" applyAlignment="1">
      <alignment horizontal="right"/>
    </xf>
    <xf numFmtId="2" fontId="3" fillId="2" borderId="0" xfId="2" applyNumberFormat="1" applyFont="1" applyFill="1" applyBorder="1" applyAlignment="1"/>
    <xf numFmtId="0" fontId="3" fillId="2" borderId="0" xfId="0" applyFont="1" applyFill="1" applyBorder="1"/>
    <xf numFmtId="0" fontId="21" fillId="2" borderId="0" xfId="0" applyFont="1" applyFill="1" applyBorder="1" applyAlignment="1">
      <alignment vertical="center"/>
    </xf>
    <xf numFmtId="0" fontId="20" fillId="2" borderId="0" xfId="0" applyFont="1" applyFill="1" applyBorder="1" applyAlignment="1">
      <alignment vertical="center"/>
    </xf>
    <xf numFmtId="0" fontId="17" fillId="0" borderId="0" xfId="3" applyFill="1"/>
    <xf numFmtId="164" fontId="3" fillId="2" borderId="0" xfId="1" applyNumberFormat="1" applyFont="1" applyFill="1" applyBorder="1" applyAlignment="1"/>
    <xf numFmtId="1" fontId="3" fillId="2" borderId="0" xfId="2" applyNumberFormat="1" applyFont="1" applyFill="1" applyBorder="1" applyAlignment="1"/>
    <xf numFmtId="1" fontId="3" fillId="2" borderId="0" xfId="0" applyNumberFormat="1" applyFont="1" applyFill="1"/>
    <xf numFmtId="0" fontId="17" fillId="2" borderId="0" xfId="3" applyFill="1"/>
    <xf numFmtId="0" fontId="3" fillId="5" borderId="0" xfId="0" applyFont="1" applyFill="1" applyBorder="1" applyAlignment="1">
      <alignment horizontal="left" vertical="center"/>
    </xf>
    <xf numFmtId="0" fontId="2" fillId="5" borderId="0" xfId="0" applyFont="1" applyFill="1" applyBorder="1" applyAlignment="1">
      <alignment horizontal="left" vertical="center"/>
    </xf>
    <xf numFmtId="3" fontId="2" fillId="5" borderId="0" xfId="0" applyNumberFormat="1" applyFont="1" applyFill="1" applyBorder="1" applyAlignment="1">
      <alignment horizontal="center" vertical="center"/>
    </xf>
    <xf numFmtId="0" fontId="5" fillId="6" borderId="0" xfId="0" applyFont="1" applyFill="1" applyBorder="1" applyAlignment="1">
      <alignment horizontal="left" vertical="center"/>
    </xf>
    <xf numFmtId="0" fontId="14" fillId="0" borderId="0" xfId="0" applyFont="1" applyAlignment="1">
      <alignment vertical="center"/>
    </xf>
    <xf numFmtId="3" fontId="3" fillId="3" borderId="0" xfId="1" applyNumberFormat="1" applyFont="1" applyFill="1" applyBorder="1" applyAlignment="1">
      <alignment horizontal="right"/>
    </xf>
    <xf numFmtId="43" fontId="13" fillId="2" borderId="0" xfId="1" applyFont="1" applyFill="1" applyBorder="1" applyAlignment="1">
      <alignment horizontal="right"/>
    </xf>
    <xf numFmtId="165" fontId="14" fillId="2" borderId="0" xfId="2" applyNumberFormat="1" applyFont="1" applyFill="1" applyBorder="1" applyAlignment="1">
      <alignment horizontal="right"/>
    </xf>
    <xf numFmtId="3" fontId="13" fillId="2" borderId="0" xfId="0" applyNumberFormat="1" applyFont="1" applyFill="1" applyBorder="1" applyAlignment="1">
      <alignment horizontal="right" vertical="center"/>
    </xf>
    <xf numFmtId="3" fontId="0" fillId="0" borderId="0" xfId="0" applyNumberFormat="1"/>
    <xf numFmtId="164" fontId="0" fillId="0" borderId="0" xfId="0" applyNumberFormat="1"/>
    <xf numFmtId="0" fontId="19" fillId="0" borderId="0" xfId="0" applyFont="1"/>
    <xf numFmtId="43" fontId="3" fillId="2" borderId="0" xfId="1" applyFont="1" applyFill="1" applyBorder="1" applyAlignment="1">
      <alignment horizontal="right"/>
    </xf>
    <xf numFmtId="164" fontId="3" fillId="5" borderId="0" xfId="1" applyNumberFormat="1" applyFont="1" applyFill="1" applyBorder="1" applyAlignment="1">
      <alignment horizontal="center"/>
    </xf>
    <xf numFmtId="164" fontId="3" fillId="5" borderId="0" xfId="1" applyNumberFormat="1" applyFont="1" applyFill="1" applyBorder="1" applyAlignment="1">
      <alignment vertical="center"/>
    </xf>
    <xf numFmtId="0" fontId="0" fillId="2" borderId="0" xfId="0" applyFill="1" applyAlignment="1">
      <alignment horizontal="right"/>
    </xf>
    <xf numFmtId="164" fontId="14" fillId="2" borderId="0" xfId="1" applyNumberFormat="1" applyFont="1" applyFill="1" applyAlignment="1">
      <alignment horizontal="right"/>
    </xf>
    <xf numFmtId="0" fontId="0" fillId="0" borderId="0" xfId="0" applyAlignment="1">
      <alignment horizontal="right"/>
    </xf>
    <xf numFmtId="0" fontId="5" fillId="4" borderId="0" xfId="0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/>
    </xf>
    <xf numFmtId="0" fontId="12" fillId="6" borderId="0" xfId="0" applyFont="1" applyFill="1" applyBorder="1" applyAlignment="1">
      <alignment horizontal="right"/>
    </xf>
    <xf numFmtId="43" fontId="0" fillId="0" borderId="0" xfId="0" applyNumberFormat="1"/>
    <xf numFmtId="165" fontId="14" fillId="2" borderId="0" xfId="1" applyNumberFormat="1" applyFont="1" applyFill="1" applyBorder="1"/>
    <xf numFmtId="0" fontId="12" fillId="6" borderId="0" xfId="0" applyFont="1" applyFill="1" applyBorder="1" applyAlignment="1">
      <alignment vertical="center"/>
    </xf>
    <xf numFmtId="0" fontId="12" fillId="6" borderId="0" xfId="0" applyFont="1" applyFill="1" applyBorder="1" applyAlignment="1">
      <alignment horizontal="center" vertical="center" wrapText="1"/>
    </xf>
    <xf numFmtId="17" fontId="5" fillId="4" borderId="1" xfId="0" applyNumberFormat="1" applyFont="1" applyFill="1" applyBorder="1" applyAlignment="1">
      <alignment horizontal="center" vertical="center"/>
    </xf>
    <xf numFmtId="17" fontId="5" fillId="4" borderId="0" xfId="0" applyNumberFormat="1" applyFont="1" applyFill="1" applyBorder="1" applyAlignment="1">
      <alignment horizontal="center" vertical="center"/>
    </xf>
    <xf numFmtId="164" fontId="2" fillId="5" borderId="0" xfId="1" applyNumberFormat="1" applyFont="1" applyFill="1" applyBorder="1" applyAlignment="1">
      <alignment horizontal="center"/>
    </xf>
    <xf numFmtId="164" fontId="24" fillId="2" borderId="0" xfId="1" applyNumberFormat="1" applyFont="1" applyFill="1" applyAlignment="1">
      <alignment horizontal="right"/>
    </xf>
    <xf numFmtId="17" fontId="5" fillId="6" borderId="0" xfId="0" applyNumberFormat="1" applyFont="1" applyFill="1" applyBorder="1" applyAlignment="1">
      <alignment horizontal="center" vertical="center"/>
    </xf>
    <xf numFmtId="17" fontId="12" fillId="6" borderId="0" xfId="0" applyNumberFormat="1" applyFont="1" applyFill="1" applyBorder="1" applyAlignment="1"/>
    <xf numFmtId="3" fontId="13" fillId="2" borderId="0" xfId="0" applyNumberFormat="1" applyFont="1" applyFill="1" applyBorder="1" applyAlignment="1">
      <alignment horizontal="right" vertical="top"/>
    </xf>
    <xf numFmtId="164" fontId="0" fillId="2" borderId="0" xfId="0" applyNumberFormat="1" applyFill="1"/>
    <xf numFmtId="0" fontId="23" fillId="2" borderId="0" xfId="0" applyFont="1" applyFill="1"/>
    <xf numFmtId="164" fontId="24" fillId="2" borderId="0" xfId="1" applyNumberFormat="1" applyFont="1" applyFill="1" applyBorder="1" applyAlignment="1"/>
    <xf numFmtId="164" fontId="24" fillId="2" borderId="0" xfId="0" applyNumberFormat="1" applyFont="1" applyFill="1" applyBorder="1" applyAlignment="1"/>
    <xf numFmtId="164" fontId="24" fillId="2" borderId="0" xfId="0" applyNumberFormat="1" applyFont="1" applyFill="1" applyBorder="1" applyAlignment="1">
      <alignment horizontal="right"/>
    </xf>
    <xf numFmtId="0" fontId="9" fillId="2" borderId="0" xfId="0" applyFont="1" applyFill="1" applyAlignment="1">
      <alignment horizontal="left" vertical="center"/>
    </xf>
    <xf numFmtId="0" fontId="25" fillId="2" borderId="0" xfId="0" applyFont="1" applyFill="1"/>
    <xf numFmtId="164" fontId="2" fillId="2" borderId="0" xfId="1" applyNumberFormat="1" applyFont="1" applyFill="1" applyBorder="1" applyAlignment="1"/>
    <xf numFmtId="0" fontId="3" fillId="2" borderId="0" xfId="0" applyFont="1" applyFill="1" applyBorder="1" applyAlignment="1">
      <alignment horizontal="center" vertical="center"/>
    </xf>
    <xf numFmtId="0" fontId="12" fillId="6" borderId="0" xfId="0" applyFont="1" applyFill="1" applyBorder="1" applyAlignment="1">
      <alignment horizontal="center" wrapText="1"/>
    </xf>
    <xf numFmtId="14" fontId="16" fillId="7" borderId="0" xfId="0" applyNumberFormat="1" applyFont="1" applyFill="1" applyBorder="1" applyAlignment="1">
      <alignment vertical="center"/>
    </xf>
    <xf numFmtId="14" fontId="16" fillId="7" borderId="0" xfId="0" applyNumberFormat="1" applyFont="1" applyFill="1" applyBorder="1" applyAlignment="1">
      <alignment horizontal="center" vertical="center"/>
    </xf>
    <xf numFmtId="0" fontId="16" fillId="7" borderId="0" xfId="0" applyNumberFormat="1" applyFont="1" applyFill="1" applyBorder="1" applyAlignment="1">
      <alignment horizontal="center" vertical="center"/>
    </xf>
    <xf numFmtId="164" fontId="3" fillId="8" borderId="0" xfId="0" applyNumberFormat="1" applyFont="1" applyFill="1"/>
    <xf numFmtId="0" fontId="0" fillId="8" borderId="0" xfId="0" applyFill="1" applyAlignment="1">
      <alignment horizontal="right"/>
    </xf>
    <xf numFmtId="0" fontId="12" fillId="6" borderId="0" xfId="0" applyFont="1" applyFill="1" applyBorder="1" applyAlignment="1">
      <alignment horizontal="right" vertical="center"/>
    </xf>
    <xf numFmtId="17" fontId="12" fillId="6" borderId="0" xfId="0" applyNumberFormat="1" applyFont="1" applyFill="1" applyBorder="1" applyAlignment="1">
      <alignment horizontal="right" vertical="center"/>
    </xf>
    <xf numFmtId="166" fontId="14" fillId="2" borderId="0" xfId="1" applyNumberFormat="1" applyFont="1" applyFill="1" applyBorder="1" applyAlignment="1"/>
    <xf numFmtId="166" fontId="14" fillId="2" borderId="0" xfId="0" applyNumberFormat="1" applyFont="1" applyFill="1"/>
    <xf numFmtId="166" fontId="3" fillId="0" borderId="0" xfId="1" applyNumberFormat="1" applyFont="1" applyFill="1" applyBorder="1" applyAlignment="1"/>
    <xf numFmtId="166" fontId="3" fillId="0" borderId="0" xfId="0" applyNumberFormat="1" applyFont="1" applyFill="1"/>
    <xf numFmtId="166" fontId="0" fillId="2" borderId="0" xfId="0" applyNumberFormat="1" applyFill="1"/>
    <xf numFmtId="166" fontId="0" fillId="0" borderId="0" xfId="0" applyNumberFormat="1"/>
    <xf numFmtId="166" fontId="15" fillId="2" borderId="0" xfId="0" applyNumberFormat="1" applyFont="1" applyFill="1"/>
    <xf numFmtId="164" fontId="14" fillId="8" borderId="0" xfId="0" applyNumberFormat="1" applyFont="1" applyFill="1"/>
    <xf numFmtId="0" fontId="12" fillId="7" borderId="0" xfId="0" applyFont="1" applyFill="1" applyBorder="1" applyAlignment="1">
      <alignment horizontal="center" wrapText="1"/>
    </xf>
    <xf numFmtId="0" fontId="12" fillId="6" borderId="0" xfId="0" applyFont="1" applyFill="1" applyBorder="1" applyAlignment="1">
      <alignment horizontal="center" vertical="center"/>
    </xf>
    <xf numFmtId="0" fontId="12" fillId="6" borderId="0" xfId="0" applyNumberFormat="1" applyFont="1" applyFill="1" applyBorder="1" applyAlignment="1">
      <alignment horizontal="center" vertical="center"/>
    </xf>
    <xf numFmtId="164" fontId="24" fillId="2" borderId="0" xfId="1" applyNumberFormat="1" applyFont="1" applyFill="1" applyBorder="1" applyAlignment="1">
      <alignment vertical="center"/>
    </xf>
    <xf numFmtId="164" fontId="3" fillId="0" borderId="0" xfId="1" applyNumberFormat="1" applyFont="1" applyFill="1" applyBorder="1" applyAlignment="1">
      <alignment horizontal="center" vertical="center"/>
    </xf>
    <xf numFmtId="17" fontId="12" fillId="6" borderId="0" xfId="0" applyNumberFormat="1" applyFont="1" applyFill="1" applyBorder="1" applyAlignment="1">
      <alignment horizontal="center" vertical="center"/>
    </xf>
    <xf numFmtId="9" fontId="0" fillId="0" borderId="0" xfId="2" applyFont="1"/>
    <xf numFmtId="9" fontId="8" fillId="2" borderId="0" xfId="2" applyFont="1" applyFill="1"/>
    <xf numFmtId="9" fontId="0" fillId="2" borderId="0" xfId="2" applyFont="1" applyFill="1"/>
    <xf numFmtId="43" fontId="3" fillId="2" borderId="0" xfId="1" applyFont="1" applyFill="1" applyBorder="1" applyAlignment="1">
      <alignment horizontal="left" vertical="center"/>
    </xf>
    <xf numFmtId="43" fontId="2" fillId="2" borderId="0" xfId="1" applyFont="1" applyFill="1" applyBorder="1" applyAlignment="1">
      <alignment horizontal="left" vertical="center"/>
    </xf>
    <xf numFmtId="17" fontId="12" fillId="6" borderId="0" xfId="0" applyNumberFormat="1" applyFont="1" applyFill="1" applyBorder="1"/>
    <xf numFmtId="17" fontId="12" fillId="6" borderId="0" xfId="0" applyNumberFormat="1" applyFont="1" applyFill="1" applyBorder="1" applyAlignment="1">
      <alignment vertical="center"/>
    </xf>
    <xf numFmtId="164" fontId="3" fillId="0" borderId="0" xfId="1" applyNumberFormat="1" applyFont="1" applyFill="1" applyBorder="1" applyAlignment="1"/>
    <xf numFmtId="164" fontId="3" fillId="0" borderId="0" xfId="0" applyNumberFormat="1" applyFont="1" applyFill="1"/>
    <xf numFmtId="0" fontId="3" fillId="2" borderId="0" xfId="0" applyFont="1" applyFill="1" applyBorder="1" applyAlignment="1">
      <alignment horizontal="center" vertical="center"/>
    </xf>
    <xf numFmtId="164" fontId="14" fillId="8" borderId="0" xfId="1" applyNumberFormat="1" applyFont="1" applyFill="1" applyBorder="1" applyAlignment="1"/>
    <xf numFmtId="10" fontId="14" fillId="2" borderId="0" xfId="2" applyNumberFormat="1" applyFont="1" applyFill="1"/>
    <xf numFmtId="43" fontId="24" fillId="2" borderId="0" xfId="1" applyNumberFormat="1" applyFont="1" applyFill="1" applyBorder="1"/>
    <xf numFmtId="10" fontId="14" fillId="0" borderId="0" xfId="2" applyNumberFormat="1" applyFont="1" applyFill="1"/>
    <xf numFmtId="10" fontId="14" fillId="0" borderId="0" xfId="0" applyNumberFormat="1" applyFont="1" applyAlignment="1">
      <alignment horizontal="center"/>
    </xf>
    <xf numFmtId="10" fontId="14" fillId="8" borderId="0" xfId="0" applyNumberFormat="1" applyFont="1" applyFill="1" applyAlignment="1">
      <alignment horizontal="center"/>
    </xf>
    <xf numFmtId="10" fontId="14" fillId="8" borderId="0" xfId="2" applyNumberFormat="1" applyFont="1" applyFill="1"/>
    <xf numFmtId="165" fontId="0" fillId="0" borderId="0" xfId="2" applyNumberFormat="1" applyFont="1" applyBorder="1"/>
    <xf numFmtId="165" fontId="0" fillId="0" borderId="0" xfId="2" applyNumberFormat="1" applyFont="1" applyFill="1" applyBorder="1"/>
    <xf numFmtId="0" fontId="0" fillId="0" borderId="0" xfId="0" applyFill="1" applyBorder="1"/>
    <xf numFmtId="0" fontId="12" fillId="6" borderId="0" xfId="0" applyFont="1" applyFill="1" applyBorder="1" applyAlignment="1">
      <alignment horizontal="center" vertical="center" wrapText="1"/>
    </xf>
    <xf numFmtId="10" fontId="3" fillId="0" borderId="0" xfId="2" applyNumberFormat="1" applyFont="1" applyFill="1" applyBorder="1"/>
    <xf numFmtId="0" fontId="3" fillId="0" borderId="0" xfId="0" applyFont="1" applyFill="1" applyBorder="1" applyAlignment="1">
      <alignment horizontal="left"/>
    </xf>
    <xf numFmtId="0" fontId="6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 wrapText="1"/>
    </xf>
    <xf numFmtId="0" fontId="14" fillId="2" borderId="0" xfId="0" applyFont="1" applyFill="1" applyAlignment="1">
      <alignment horizontal="left" vertical="top" wrapText="1"/>
    </xf>
    <xf numFmtId="0" fontId="14" fillId="2" borderId="0" xfId="0" applyFont="1" applyFill="1" applyBorder="1" applyAlignment="1">
      <alignment horizontal="left" vertical="top" wrapText="1"/>
    </xf>
    <xf numFmtId="0" fontId="12" fillId="7" borderId="0" xfId="0" applyFont="1" applyFill="1" applyBorder="1" applyAlignment="1">
      <alignment horizontal="center" wrapText="1"/>
    </xf>
    <xf numFmtId="0" fontId="3" fillId="2" borderId="0" xfId="0" applyFont="1" applyFill="1" applyBorder="1" applyAlignment="1">
      <alignment horizontal="center" vertical="center"/>
    </xf>
    <xf numFmtId="0" fontId="12" fillId="6" borderId="0" xfId="0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left" wrapText="1"/>
    </xf>
    <xf numFmtId="0" fontId="6" fillId="2" borderId="0" xfId="0" applyFont="1" applyFill="1" applyAlignment="1">
      <alignment horizontal="left" wrapText="1"/>
    </xf>
    <xf numFmtId="0" fontId="6" fillId="2" borderId="0" xfId="0" applyFont="1" applyFill="1" applyAlignment="1">
      <alignment horizontal="left"/>
    </xf>
    <xf numFmtId="0" fontId="22" fillId="2" borderId="0" xfId="0" applyFont="1" applyFill="1" applyAlignment="1">
      <alignment horizontal="center"/>
    </xf>
    <xf numFmtId="43" fontId="0" fillId="0" borderId="0" xfId="1" applyFont="1"/>
    <xf numFmtId="164" fontId="0" fillId="0" borderId="0" xfId="1" applyNumberFormat="1" applyFont="1"/>
    <xf numFmtId="164" fontId="23" fillId="0" borderId="0" xfId="1" applyNumberFormat="1" applyFont="1"/>
    <xf numFmtId="164" fontId="14" fillId="0" borderId="0" xfId="1" applyNumberFormat="1" applyFont="1"/>
    <xf numFmtId="164" fontId="24" fillId="0" borderId="0" xfId="1" applyNumberFormat="1" applyFont="1"/>
    <xf numFmtId="164" fontId="14" fillId="2" borderId="0" xfId="1" applyNumberFormat="1" applyFont="1" applyFill="1"/>
    <xf numFmtId="164" fontId="24" fillId="2" borderId="0" xfId="1" applyNumberFormat="1" applyFont="1" applyFill="1"/>
    <xf numFmtId="43" fontId="27" fillId="2" borderId="0" xfId="0" applyNumberFormat="1" applyFont="1" applyFill="1" applyBorder="1" applyAlignment="1"/>
    <xf numFmtId="43" fontId="27" fillId="2" borderId="0" xfId="1" applyFont="1" applyFill="1" applyBorder="1" applyAlignment="1">
      <alignment horizontal="right"/>
    </xf>
    <xf numFmtId="43" fontId="2" fillId="2" borderId="0" xfId="1" applyFont="1" applyFill="1" applyBorder="1" applyAlignment="1">
      <alignment horizontal="right"/>
    </xf>
    <xf numFmtId="164" fontId="14" fillId="0" borderId="0" xfId="1" applyNumberFormat="1" applyFont="1" applyFill="1" applyAlignment="1">
      <alignment horizontal="right"/>
    </xf>
    <xf numFmtId="0" fontId="14" fillId="8" borderId="0" xfId="0" applyFont="1" applyFill="1" applyAlignment="1">
      <alignment horizontal="right"/>
    </xf>
    <xf numFmtId="164" fontId="24" fillId="2" borderId="0" xfId="1" applyNumberFormat="1" applyFont="1" applyFill="1" applyBorder="1" applyAlignment="1">
      <alignment horizontal="right"/>
    </xf>
    <xf numFmtId="164" fontId="3" fillId="0" borderId="0" xfId="1" applyNumberFormat="1" applyFont="1" applyFill="1"/>
    <xf numFmtId="164" fontId="14" fillId="0" borderId="0" xfId="1" applyNumberFormat="1" applyFont="1" applyFill="1"/>
    <xf numFmtId="164" fontId="14" fillId="0" borderId="0" xfId="0" applyNumberFormat="1" applyFont="1" applyFill="1"/>
    <xf numFmtId="0" fontId="14" fillId="0" borderId="0" xfId="0" applyNumberFormat="1" applyFont="1" applyAlignment="1">
      <alignment horizontal="right"/>
    </xf>
    <xf numFmtId="1" fontId="3" fillId="2" borderId="0" xfId="2" applyNumberFormat="1" applyFont="1" applyFill="1" applyBorder="1" applyAlignment="1">
      <alignment horizontal="right"/>
    </xf>
    <xf numFmtId="1" fontId="3" fillId="2" borderId="0" xfId="0" applyNumberFormat="1" applyFont="1" applyFill="1" applyAlignment="1">
      <alignment horizontal="right"/>
    </xf>
    <xf numFmtId="164" fontId="3" fillId="5" borderId="0" xfId="1" applyNumberFormat="1" applyFont="1" applyFill="1" applyBorder="1" applyAlignment="1">
      <alignment horizontal="right"/>
    </xf>
    <xf numFmtId="164" fontId="3" fillId="2" borderId="0" xfId="1" applyNumberFormat="1" applyFont="1" applyFill="1" applyBorder="1" applyAlignment="1">
      <alignment horizontal="right"/>
    </xf>
    <xf numFmtId="10" fontId="14" fillId="2" borderId="0" xfId="2" applyNumberFormat="1" applyFont="1" applyFill="1" applyBorder="1" applyAlignment="1"/>
    <xf numFmtId="0" fontId="28" fillId="2" borderId="0" xfId="0" applyFont="1" applyFill="1"/>
  </cellXfs>
  <cellStyles count="4">
    <cellStyle name="Hiperlink" xfId="3" builtinId="8"/>
    <cellStyle name="Normal" xfId="0" builtinId="0"/>
    <cellStyle name="Porcentagem" xfId="2" builtinId="5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theme" Target="theme/theme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calcChain" Target="calcChain.xml"/><Relationship Id="rId5" Type="http://schemas.openxmlformats.org/officeDocument/2006/relationships/worksheet" Target="worksheets/sheet5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styles" Target="style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COINF_2020\RGPC_102020\C&#243;pia%20de%20Informa&#231;&#245;es%20Investimentos_EFP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vest. EFPC=abertura EAPC"/>
      <sheetName val="Invest. EFPC+abertura"/>
    </sheetNames>
    <sheetDataSet>
      <sheetData sheetId="0"/>
      <sheetData sheetId="1">
        <row r="7">
          <cell r="F7">
            <v>26.958967060999999</v>
          </cell>
          <cell r="G7">
            <v>16.652249504</v>
          </cell>
          <cell r="I7">
            <v>4.6077766410000001</v>
          </cell>
        </row>
        <row r="8">
          <cell r="F8">
            <v>31.019709415000001</v>
          </cell>
          <cell r="G8">
            <v>17.687457617</v>
          </cell>
          <cell r="I8">
            <v>6.1552033540000002</v>
          </cell>
        </row>
        <row r="9">
          <cell r="F9">
            <v>34.065772211999999</v>
          </cell>
          <cell r="G9">
            <v>18.999595053</v>
          </cell>
          <cell r="I9">
            <v>8.7958082419999997</v>
          </cell>
        </row>
        <row r="10">
          <cell r="F10">
            <v>30.884743747000002</v>
          </cell>
          <cell r="G10">
            <v>19.753000751999998</v>
          </cell>
          <cell r="I10">
            <v>7.4668338910000003</v>
          </cell>
        </row>
        <row r="11">
          <cell r="F11">
            <v>22.151034729999999</v>
          </cell>
          <cell r="G11">
            <v>20.335273495999999</v>
          </cell>
          <cell r="I11">
            <v>8.3921414240000001</v>
          </cell>
        </row>
        <row r="12">
          <cell r="F12">
            <v>30.028705766000002</v>
          </cell>
          <cell r="G12">
            <v>20.514775148999998</v>
          </cell>
          <cell r="I12">
            <v>8.1915399779999998</v>
          </cell>
        </row>
        <row r="13">
          <cell r="F13">
            <v>32.276612493000002</v>
          </cell>
          <cell r="G13">
            <v>21.460048066999999</v>
          </cell>
          <cell r="I13">
            <v>6.7546468659999999</v>
          </cell>
        </row>
        <row r="14">
          <cell r="F14">
            <v>91.881859935999998</v>
          </cell>
          <cell r="G14">
            <v>20.657353788000002</v>
          </cell>
          <cell r="I14">
            <v>9.3961331450000003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showGridLines="0" zoomScale="125" zoomScaleNormal="125" workbookViewId="0">
      <selection activeCell="D25" sqref="D25"/>
    </sheetView>
  </sheetViews>
  <sheetFormatPr defaultRowHeight="15" x14ac:dyDescent="0.25"/>
  <cols>
    <col min="2" max="2" width="25.7109375" customWidth="1"/>
    <col min="4" max="4" width="9.140625" customWidth="1"/>
  </cols>
  <sheetData>
    <row r="1" spans="1:12" x14ac:dyDescent="0.25">
      <c r="A1" s="55" t="s">
        <v>109</v>
      </c>
    </row>
    <row r="2" spans="1:12" ht="18" x14ac:dyDescent="0.25">
      <c r="B2" s="174" t="s">
        <v>10</v>
      </c>
      <c r="C2" s="174"/>
      <c r="D2" s="174"/>
      <c r="E2" s="174"/>
      <c r="F2" s="174"/>
      <c r="G2" s="174"/>
      <c r="H2" s="174"/>
      <c r="I2" s="174"/>
    </row>
    <row r="3" spans="1:12" ht="15" customHeight="1" x14ac:dyDescent="0.25">
      <c r="A3" s="7"/>
      <c r="B3" s="9"/>
      <c r="C3" s="10"/>
      <c r="D3" s="10"/>
      <c r="E3" s="10"/>
      <c r="F3" s="10"/>
      <c r="G3" s="10"/>
      <c r="H3" s="10"/>
      <c r="I3" s="10"/>
    </row>
    <row r="4" spans="1:12" ht="15.75" x14ac:dyDescent="0.25">
      <c r="B4" s="9" t="s">
        <v>15</v>
      </c>
      <c r="C4" s="10"/>
      <c r="D4" s="10"/>
      <c r="E4" s="10"/>
      <c r="F4" s="10"/>
      <c r="G4" s="10"/>
      <c r="H4" s="10"/>
      <c r="I4" s="10"/>
    </row>
    <row r="5" spans="1:12" x14ac:dyDescent="0.25">
      <c r="B5" s="2" t="s">
        <v>16</v>
      </c>
      <c r="C5" s="1">
        <v>2012</v>
      </c>
      <c r="D5" s="1">
        <v>2013</v>
      </c>
      <c r="E5" s="1">
        <v>2014</v>
      </c>
      <c r="F5" s="1">
        <v>2015</v>
      </c>
      <c r="G5" s="1">
        <v>2016</v>
      </c>
      <c r="H5" s="1">
        <v>2017</v>
      </c>
      <c r="I5" s="1">
        <v>2018</v>
      </c>
      <c r="J5" s="1">
        <v>2019</v>
      </c>
      <c r="K5" s="1">
        <v>2020</v>
      </c>
      <c r="L5" s="113">
        <v>44470</v>
      </c>
    </row>
    <row r="6" spans="1:12" x14ac:dyDescent="0.25">
      <c r="B6" s="3" t="s">
        <v>0</v>
      </c>
      <c r="C6" s="4">
        <v>337</v>
      </c>
      <c r="D6" s="4">
        <v>328</v>
      </c>
      <c r="E6" s="4">
        <v>323</v>
      </c>
      <c r="F6" s="4">
        <v>309</v>
      </c>
      <c r="G6" s="4">
        <v>308</v>
      </c>
      <c r="H6" s="4">
        <v>306</v>
      </c>
      <c r="I6" s="4">
        <v>297</v>
      </c>
      <c r="J6" s="4">
        <f t="shared" ref="J6:L6" si="0">J7+J8+J9+J10+J11</f>
        <v>293</v>
      </c>
      <c r="K6" s="4">
        <f t="shared" si="0"/>
        <v>286</v>
      </c>
      <c r="L6" s="4">
        <f t="shared" si="0"/>
        <v>275</v>
      </c>
    </row>
    <row r="7" spans="1:12" x14ac:dyDescent="0.25">
      <c r="B7" s="5" t="s">
        <v>1</v>
      </c>
      <c r="C7" s="6">
        <v>235</v>
      </c>
      <c r="D7" s="6">
        <v>222</v>
      </c>
      <c r="E7" s="6">
        <v>216</v>
      </c>
      <c r="F7" s="6">
        <v>203</v>
      </c>
      <c r="G7" s="6">
        <v>199</v>
      </c>
      <c r="H7" s="6">
        <v>196</v>
      </c>
      <c r="I7" s="6">
        <v>187</v>
      </c>
      <c r="J7" s="6">
        <v>181</v>
      </c>
      <c r="K7" s="6">
        <v>175</v>
      </c>
      <c r="L7" s="6">
        <v>167</v>
      </c>
    </row>
    <row r="8" spans="1:12" x14ac:dyDescent="0.25">
      <c r="B8" s="5" t="s">
        <v>2</v>
      </c>
      <c r="C8" s="6">
        <v>19</v>
      </c>
      <c r="D8" s="6">
        <v>21</v>
      </c>
      <c r="E8" s="6">
        <v>21</v>
      </c>
      <c r="F8" s="6">
        <v>21</v>
      </c>
      <c r="G8" s="6">
        <v>21</v>
      </c>
      <c r="H8" s="6">
        <v>21</v>
      </c>
      <c r="I8" s="6">
        <v>21</v>
      </c>
      <c r="J8" s="6">
        <v>22</v>
      </c>
      <c r="K8" s="6">
        <v>22</v>
      </c>
      <c r="L8" s="6">
        <v>21</v>
      </c>
    </row>
    <row r="9" spans="1:12" x14ac:dyDescent="0.25">
      <c r="B9" s="5" t="s">
        <v>3</v>
      </c>
      <c r="C9" s="6">
        <v>36</v>
      </c>
      <c r="D9" s="6">
        <v>37</v>
      </c>
      <c r="E9" s="6">
        <v>37</v>
      </c>
      <c r="F9" s="6">
        <v>37</v>
      </c>
      <c r="G9" s="6">
        <v>37</v>
      </c>
      <c r="H9" s="6">
        <v>37</v>
      </c>
      <c r="I9" s="6">
        <v>37</v>
      </c>
      <c r="J9" s="6">
        <v>37</v>
      </c>
      <c r="K9" s="6">
        <v>36</v>
      </c>
      <c r="L9" s="6">
        <v>35</v>
      </c>
    </row>
    <row r="10" spans="1:12" x14ac:dyDescent="0.25">
      <c r="B10" s="5" t="s">
        <v>4</v>
      </c>
      <c r="C10" s="6">
        <v>45</v>
      </c>
      <c r="D10" s="6">
        <v>46</v>
      </c>
      <c r="E10" s="6">
        <v>47</v>
      </c>
      <c r="F10" s="6">
        <v>46</v>
      </c>
      <c r="G10" s="6">
        <v>49</v>
      </c>
      <c r="H10" s="6">
        <v>50</v>
      </c>
      <c r="I10" s="6">
        <v>49</v>
      </c>
      <c r="J10" s="6">
        <v>50</v>
      </c>
      <c r="K10" s="6">
        <v>47</v>
      </c>
      <c r="L10" s="6">
        <v>44</v>
      </c>
    </row>
    <row r="11" spans="1:12" x14ac:dyDescent="0.25">
      <c r="B11" s="5" t="s">
        <v>5</v>
      </c>
      <c r="C11" s="6">
        <v>2</v>
      </c>
      <c r="D11" s="6">
        <v>2</v>
      </c>
      <c r="E11" s="6">
        <v>2</v>
      </c>
      <c r="F11" s="6">
        <v>2</v>
      </c>
      <c r="G11" s="6">
        <v>2</v>
      </c>
      <c r="H11" s="6">
        <v>2</v>
      </c>
      <c r="I11" s="6">
        <v>3</v>
      </c>
      <c r="J11" s="6">
        <v>3</v>
      </c>
      <c r="K11" s="6">
        <v>6</v>
      </c>
      <c r="L11" s="6">
        <v>8</v>
      </c>
    </row>
    <row r="12" spans="1:12" x14ac:dyDescent="0.25">
      <c r="B12" s="3" t="s">
        <v>6</v>
      </c>
      <c r="C12" s="4">
        <v>50</v>
      </c>
      <c r="D12" s="4">
        <v>50</v>
      </c>
      <c r="E12" s="4">
        <v>48</v>
      </c>
      <c r="F12" s="4">
        <v>50</v>
      </c>
      <c r="G12" s="4">
        <v>46</v>
      </c>
      <c r="H12" s="4">
        <v>46</v>
      </c>
      <c r="I12" s="4">
        <v>47</v>
      </c>
      <c r="J12" s="4">
        <f>SUM(J13:J14)</f>
        <v>44</v>
      </c>
      <c r="K12" s="4">
        <f t="shared" ref="K12" si="1">SUM(K13:K14)</f>
        <v>44</v>
      </c>
      <c r="L12" s="4">
        <v>43</v>
      </c>
    </row>
    <row r="13" spans="1:12" x14ac:dyDescent="0.25">
      <c r="B13" s="5" t="s">
        <v>7</v>
      </c>
      <c r="C13" s="6">
        <v>26</v>
      </c>
      <c r="D13" s="6">
        <v>26</v>
      </c>
      <c r="E13" s="6">
        <v>25</v>
      </c>
      <c r="F13" s="6">
        <v>27</v>
      </c>
      <c r="G13" s="6">
        <v>27</v>
      </c>
      <c r="H13" s="6">
        <v>29</v>
      </c>
      <c r="I13" s="6">
        <v>31</v>
      </c>
      <c r="J13" s="6">
        <v>30</v>
      </c>
      <c r="K13" s="6">
        <v>30</v>
      </c>
      <c r="L13" s="6">
        <v>30</v>
      </c>
    </row>
    <row r="14" spans="1:12" x14ac:dyDescent="0.25">
      <c r="B14" s="5" t="s">
        <v>8</v>
      </c>
      <c r="C14" s="6">
        <v>24</v>
      </c>
      <c r="D14" s="6">
        <v>24</v>
      </c>
      <c r="E14" s="6">
        <v>23</v>
      </c>
      <c r="F14" s="6">
        <v>23</v>
      </c>
      <c r="G14" s="6">
        <v>19</v>
      </c>
      <c r="H14" s="6">
        <v>17</v>
      </c>
      <c r="I14" s="6">
        <v>16</v>
      </c>
      <c r="J14" s="6">
        <v>14</v>
      </c>
      <c r="K14" s="6">
        <v>14</v>
      </c>
      <c r="L14" s="6">
        <v>13</v>
      </c>
    </row>
    <row r="15" spans="1:12" x14ac:dyDescent="0.25">
      <c r="B15" s="11"/>
      <c r="C15" s="11"/>
      <c r="D15" s="11"/>
      <c r="E15" s="11"/>
      <c r="F15" s="11"/>
      <c r="G15" s="11"/>
      <c r="H15" s="11"/>
      <c r="I15" s="11"/>
    </row>
    <row r="16" spans="1:12" x14ac:dyDescent="0.25">
      <c r="B16" s="49" t="s">
        <v>281</v>
      </c>
      <c r="C16" s="49"/>
      <c r="D16" s="49"/>
      <c r="E16" s="49"/>
      <c r="F16" s="49"/>
      <c r="G16" s="49"/>
      <c r="H16" s="49"/>
      <c r="I16" s="49"/>
    </row>
    <row r="17" spans="2:9" x14ac:dyDescent="0.25">
      <c r="B17" s="64" t="s">
        <v>128</v>
      </c>
      <c r="C17" s="49"/>
      <c r="D17" s="49"/>
      <c r="E17" s="49"/>
      <c r="F17" s="49"/>
      <c r="G17" s="49"/>
      <c r="H17" s="49"/>
      <c r="I17" s="49"/>
    </row>
    <row r="18" spans="2:9" x14ac:dyDescent="0.25">
      <c r="B18" s="11"/>
      <c r="C18" s="11"/>
      <c r="D18" s="11"/>
      <c r="E18" s="11"/>
      <c r="F18" s="11"/>
      <c r="G18" s="11"/>
      <c r="H18" s="11"/>
      <c r="I18" s="11"/>
    </row>
    <row r="19" spans="2:9" x14ac:dyDescent="0.25">
      <c r="B19" s="11"/>
      <c r="C19" s="11"/>
      <c r="D19" s="11"/>
      <c r="E19" s="11"/>
      <c r="F19" s="11"/>
      <c r="G19" s="11"/>
      <c r="H19" s="11"/>
      <c r="I19" s="11"/>
    </row>
    <row r="20" spans="2:9" x14ac:dyDescent="0.25">
      <c r="B20" s="11"/>
      <c r="C20" s="11"/>
      <c r="D20" s="11"/>
      <c r="E20" s="11"/>
      <c r="F20" s="11"/>
      <c r="G20" s="11"/>
      <c r="H20" s="11"/>
      <c r="I20" s="11"/>
    </row>
    <row r="21" spans="2:9" x14ac:dyDescent="0.25">
      <c r="B21" s="11"/>
      <c r="C21" s="11"/>
      <c r="D21" s="11"/>
      <c r="E21" s="11"/>
      <c r="F21" s="11"/>
      <c r="G21" s="11"/>
      <c r="H21" s="11"/>
      <c r="I21" s="11"/>
    </row>
    <row r="22" spans="2:9" x14ac:dyDescent="0.25">
      <c r="B22" s="11"/>
      <c r="C22" s="11"/>
      <c r="D22" s="11"/>
      <c r="E22" s="11"/>
      <c r="F22" s="11"/>
      <c r="G22" s="11"/>
      <c r="H22" s="11"/>
      <c r="I22" s="11"/>
    </row>
    <row r="23" spans="2:9" x14ac:dyDescent="0.25">
      <c r="B23" s="11"/>
      <c r="C23" s="11"/>
      <c r="D23" s="11"/>
      <c r="E23" s="11"/>
      <c r="F23" s="11"/>
      <c r="G23" s="11"/>
      <c r="H23" s="11"/>
      <c r="I23" s="11"/>
    </row>
    <row r="24" spans="2:9" x14ac:dyDescent="0.25">
      <c r="B24" s="11"/>
      <c r="C24" s="11"/>
      <c r="D24" s="11"/>
      <c r="E24" s="11"/>
      <c r="F24" s="11"/>
      <c r="G24" s="11"/>
      <c r="H24" s="11"/>
      <c r="I24" s="11"/>
    </row>
    <row r="25" spans="2:9" x14ac:dyDescent="0.25">
      <c r="B25" s="11"/>
      <c r="C25" s="11"/>
      <c r="D25" s="11"/>
      <c r="E25" s="11"/>
      <c r="F25" s="11"/>
      <c r="G25" s="11"/>
      <c r="H25" s="11"/>
      <c r="I25" s="11"/>
    </row>
    <row r="26" spans="2:9" x14ac:dyDescent="0.25">
      <c r="B26" s="11"/>
      <c r="C26" s="11"/>
      <c r="D26" s="11"/>
      <c r="E26" s="11"/>
      <c r="F26" s="11"/>
      <c r="G26" s="11"/>
      <c r="H26" s="11"/>
      <c r="I26" s="11"/>
    </row>
    <row r="27" spans="2:9" x14ac:dyDescent="0.25">
      <c r="B27" s="11"/>
      <c r="C27" s="11"/>
      <c r="D27" s="11"/>
      <c r="E27" s="11"/>
      <c r="F27" s="11"/>
      <c r="G27" s="11"/>
      <c r="H27" s="11"/>
      <c r="I27" s="11"/>
    </row>
    <row r="28" spans="2:9" x14ac:dyDescent="0.25">
      <c r="B28" s="11"/>
      <c r="C28" s="11"/>
      <c r="D28" s="11"/>
      <c r="E28" s="11"/>
      <c r="F28" s="11"/>
      <c r="G28" s="11"/>
      <c r="H28" s="11"/>
      <c r="I28" s="11"/>
    </row>
    <row r="29" spans="2:9" x14ac:dyDescent="0.25">
      <c r="B29" s="11"/>
      <c r="C29" s="11"/>
      <c r="D29" s="11"/>
      <c r="E29" s="11"/>
      <c r="F29" s="11"/>
      <c r="G29" s="11"/>
      <c r="H29" s="11"/>
      <c r="I29" s="11"/>
    </row>
    <row r="30" spans="2:9" x14ac:dyDescent="0.25">
      <c r="B30" s="11"/>
      <c r="C30" s="11"/>
      <c r="D30" s="11"/>
      <c r="E30" s="11"/>
      <c r="F30" s="11"/>
      <c r="G30" s="11"/>
      <c r="H30" s="11"/>
      <c r="I30" s="11"/>
    </row>
    <row r="31" spans="2:9" x14ac:dyDescent="0.25">
      <c r="B31" s="11"/>
      <c r="C31" s="11"/>
      <c r="D31" s="11"/>
      <c r="E31" s="11"/>
      <c r="F31" s="11"/>
      <c r="G31" s="11"/>
      <c r="H31" s="11"/>
      <c r="I31" s="11"/>
    </row>
    <row r="32" spans="2:9" x14ac:dyDescent="0.25">
      <c r="B32" s="11"/>
      <c r="C32" s="11"/>
      <c r="D32" s="11"/>
      <c r="E32" s="11"/>
      <c r="F32" s="11"/>
      <c r="G32" s="11"/>
      <c r="H32" s="11"/>
      <c r="I32" s="11"/>
    </row>
    <row r="33" spans="2:9" x14ac:dyDescent="0.25">
      <c r="B33" s="8"/>
      <c r="C33" s="8"/>
      <c r="D33" s="8"/>
      <c r="E33" s="8"/>
      <c r="F33" s="8"/>
      <c r="G33" s="8"/>
      <c r="H33" s="8"/>
      <c r="I33" s="8"/>
    </row>
    <row r="34" spans="2:9" x14ac:dyDescent="0.25">
      <c r="B34" s="8"/>
      <c r="C34" s="8"/>
      <c r="D34" s="8"/>
      <c r="E34" s="8"/>
      <c r="F34" s="8"/>
      <c r="G34" s="8"/>
      <c r="H34" s="8"/>
      <c r="I34" s="8"/>
    </row>
    <row r="35" spans="2:9" x14ac:dyDescent="0.25">
      <c r="B35" s="8"/>
      <c r="C35" s="8"/>
      <c r="D35" s="8"/>
      <c r="E35" s="8"/>
      <c r="F35" s="8"/>
      <c r="G35" s="8"/>
      <c r="H35" s="8"/>
      <c r="I35" s="8"/>
    </row>
    <row r="36" spans="2:9" x14ac:dyDescent="0.25">
      <c r="B36" s="8"/>
      <c r="C36" s="8"/>
      <c r="D36" s="8"/>
      <c r="E36" s="8"/>
      <c r="F36" s="8"/>
      <c r="G36" s="8"/>
      <c r="H36" s="8"/>
      <c r="I36" s="8"/>
    </row>
    <row r="37" spans="2:9" x14ac:dyDescent="0.25">
      <c r="B37" s="8"/>
      <c r="C37" s="8"/>
      <c r="D37" s="8"/>
      <c r="E37" s="8"/>
      <c r="F37" s="8"/>
      <c r="G37" s="8"/>
      <c r="H37" s="8"/>
      <c r="I37" s="8"/>
    </row>
  </sheetData>
  <mergeCells count="1">
    <mergeCell ref="B2:I2"/>
  </mergeCells>
  <hyperlinks>
    <hyperlink ref="A1" location="Índice!A1" display="volta"/>
  </hyperlink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showGridLines="0" workbookViewId="0">
      <selection activeCell="P17" sqref="P17"/>
    </sheetView>
  </sheetViews>
  <sheetFormatPr defaultRowHeight="15" x14ac:dyDescent="0.25"/>
  <cols>
    <col min="2" max="2" width="50.7109375" customWidth="1"/>
    <col min="3" max="10" width="9.140625" customWidth="1"/>
  </cols>
  <sheetData>
    <row r="1" spans="1:13" x14ac:dyDescent="0.25">
      <c r="A1" s="55" t="s">
        <v>109</v>
      </c>
    </row>
    <row r="2" spans="1:13" ht="18" x14ac:dyDescent="0.25">
      <c r="B2" s="174" t="s">
        <v>23</v>
      </c>
      <c r="C2" s="174"/>
      <c r="D2" s="174"/>
      <c r="E2" s="174"/>
      <c r="F2" s="174"/>
      <c r="G2" s="174"/>
      <c r="H2" s="174"/>
      <c r="I2" s="174"/>
      <c r="J2" s="174"/>
      <c r="K2" s="174"/>
    </row>
    <row r="3" spans="1:13" x14ac:dyDescent="0.25">
      <c r="B3" s="11"/>
      <c r="C3" s="11"/>
      <c r="D3" s="11"/>
      <c r="E3" s="11"/>
      <c r="F3" s="11"/>
      <c r="G3" s="11"/>
      <c r="H3" s="11"/>
      <c r="I3" s="11"/>
      <c r="J3" s="11"/>
      <c r="K3" s="11"/>
    </row>
    <row r="4" spans="1:13" ht="15.75" x14ac:dyDescent="0.25">
      <c r="B4" s="16" t="s">
        <v>113</v>
      </c>
      <c r="C4" s="11"/>
      <c r="D4" s="11"/>
      <c r="E4" s="11"/>
      <c r="F4" s="11"/>
      <c r="G4" s="11"/>
      <c r="H4" s="11"/>
      <c r="I4" s="11"/>
      <c r="J4" s="11"/>
      <c r="K4" s="11"/>
    </row>
    <row r="5" spans="1:13" x14ac:dyDescent="0.25">
      <c r="B5" s="23" t="s">
        <v>57</v>
      </c>
      <c r="C5" s="13">
        <v>2010</v>
      </c>
      <c r="D5" s="13">
        <v>2011</v>
      </c>
      <c r="E5" s="13">
        <v>2012</v>
      </c>
      <c r="F5" s="13">
        <v>2013</v>
      </c>
      <c r="G5" s="13">
        <v>2014</v>
      </c>
      <c r="H5" s="13">
        <v>2015</v>
      </c>
      <c r="I5" s="13">
        <v>2016</v>
      </c>
      <c r="J5" s="13">
        <v>2017</v>
      </c>
      <c r="K5" s="13">
        <v>2018</v>
      </c>
      <c r="L5" s="13">
        <v>2019</v>
      </c>
      <c r="M5" s="13">
        <v>2020</v>
      </c>
    </row>
    <row r="6" spans="1:13" x14ac:dyDescent="0.25">
      <c r="B6" s="26" t="s">
        <v>50</v>
      </c>
      <c r="C6" s="30">
        <v>0</v>
      </c>
      <c r="D6" s="30">
        <v>0</v>
      </c>
      <c r="E6" s="30">
        <v>0</v>
      </c>
      <c r="F6" s="30">
        <v>0</v>
      </c>
      <c r="G6" s="30">
        <v>0</v>
      </c>
      <c r="H6" s="30">
        <v>7.4532418610115433E-2</v>
      </c>
      <c r="I6" s="30">
        <v>7.2793816660223318E-2</v>
      </c>
      <c r="J6" s="30">
        <v>7.1701487971551833E-2</v>
      </c>
      <c r="K6" s="30">
        <v>6.782485437480433E-2</v>
      </c>
      <c r="L6" s="30">
        <v>6.3966116115356714E-2</v>
      </c>
      <c r="M6" s="30">
        <v>7.0000000000000007E-2</v>
      </c>
    </row>
    <row r="7" spans="1:13" x14ac:dyDescent="0.25">
      <c r="B7" s="26" t="s">
        <v>51</v>
      </c>
      <c r="C7" s="30">
        <v>0</v>
      </c>
      <c r="D7" s="30">
        <v>0</v>
      </c>
      <c r="E7" s="30">
        <v>0</v>
      </c>
      <c r="F7" s="30">
        <v>0</v>
      </c>
      <c r="G7" s="30">
        <v>0</v>
      </c>
      <c r="H7" s="30">
        <v>0.25523307721195926</v>
      </c>
      <c r="I7" s="30">
        <v>0.24046545607531894</v>
      </c>
      <c r="J7" s="30">
        <v>0.22796558067305314</v>
      </c>
      <c r="K7" s="30">
        <v>0.20381030893655105</v>
      </c>
      <c r="L7" s="30">
        <v>0.18744229382704811</v>
      </c>
      <c r="M7" s="30">
        <v>0.17</v>
      </c>
    </row>
    <row r="8" spans="1:13" x14ac:dyDescent="0.25">
      <c r="B8" s="26" t="s">
        <v>52</v>
      </c>
      <c r="C8" s="30">
        <v>0</v>
      </c>
      <c r="D8" s="30">
        <v>0</v>
      </c>
      <c r="E8" s="30">
        <v>0</v>
      </c>
      <c r="F8" s="30">
        <v>0</v>
      </c>
      <c r="G8" s="30">
        <v>0</v>
      </c>
      <c r="H8" s="30">
        <v>0.4001885905266927</v>
      </c>
      <c r="I8" s="30">
        <v>0.40353597662201807</v>
      </c>
      <c r="J8" s="30">
        <v>0.42097432158398357</v>
      </c>
      <c r="K8" s="30">
        <v>0.41447582490141843</v>
      </c>
      <c r="L8" s="30">
        <v>0.41686658360911477</v>
      </c>
      <c r="M8" s="30">
        <v>0.43</v>
      </c>
    </row>
    <row r="9" spans="1:13" x14ac:dyDescent="0.25">
      <c r="B9" s="26" t="s">
        <v>53</v>
      </c>
      <c r="C9" s="30">
        <v>0</v>
      </c>
      <c r="D9" s="30">
        <v>0</v>
      </c>
      <c r="E9" s="30">
        <v>0</v>
      </c>
      <c r="F9" s="30">
        <v>0</v>
      </c>
      <c r="G9" s="30">
        <v>0</v>
      </c>
      <c r="H9" s="30">
        <v>0.14540797280960724</v>
      </c>
      <c r="I9" s="30">
        <v>0.14934988515680075</v>
      </c>
      <c r="J9" s="30">
        <v>0.14644543455665807</v>
      </c>
      <c r="K9" s="30">
        <v>0.15313089270303101</v>
      </c>
      <c r="L9" s="30">
        <v>0.15307877710960843</v>
      </c>
      <c r="M9" s="30">
        <v>0.15</v>
      </c>
    </row>
    <row r="10" spans="1:13" x14ac:dyDescent="0.25">
      <c r="B10" s="26" t="s">
        <v>54</v>
      </c>
      <c r="C10" s="30">
        <v>0</v>
      </c>
      <c r="D10" s="30">
        <v>0</v>
      </c>
      <c r="E10" s="30">
        <v>0</v>
      </c>
      <c r="F10" s="30">
        <v>0</v>
      </c>
      <c r="G10" s="30">
        <v>0</v>
      </c>
      <c r="H10" s="30">
        <v>7.9473129794176006E-2</v>
      </c>
      <c r="I10" s="30">
        <v>8.5597127782957722E-2</v>
      </c>
      <c r="J10" s="30">
        <v>8.6173782383786326E-2</v>
      </c>
      <c r="K10" s="30">
        <v>9.3768848949107211E-2</v>
      </c>
      <c r="L10" s="30">
        <v>0.11086497303439358</v>
      </c>
      <c r="M10" s="30">
        <v>0.11</v>
      </c>
    </row>
    <row r="11" spans="1:13" x14ac:dyDescent="0.25">
      <c r="B11" s="26" t="s">
        <v>55</v>
      </c>
      <c r="C11" s="30">
        <v>0</v>
      </c>
      <c r="D11" s="30">
        <v>0</v>
      </c>
      <c r="E11" s="30">
        <v>0</v>
      </c>
      <c r="F11" s="30">
        <v>0</v>
      </c>
      <c r="G11" s="30">
        <v>0</v>
      </c>
      <c r="H11" s="30">
        <v>3.5167879094709129E-2</v>
      </c>
      <c r="I11" s="30">
        <v>3.705512473563323E-2</v>
      </c>
      <c r="J11" s="30">
        <v>3.5990225159355536E-2</v>
      </c>
      <c r="K11" s="30">
        <v>4.1548754268228141E-2</v>
      </c>
      <c r="L11" s="30">
        <v>5.214614982166229E-2</v>
      </c>
      <c r="M11" s="30">
        <v>0.05</v>
      </c>
    </row>
    <row r="12" spans="1:13" x14ac:dyDescent="0.25">
      <c r="B12" s="26" t="s">
        <v>56</v>
      </c>
      <c r="C12" s="30">
        <v>0</v>
      </c>
      <c r="D12" s="30">
        <v>0</v>
      </c>
      <c r="E12" s="30">
        <v>0</v>
      </c>
      <c r="F12" s="30">
        <v>0</v>
      </c>
      <c r="G12" s="30">
        <v>0</v>
      </c>
      <c r="H12" s="30">
        <v>9.9969319527402397E-3</v>
      </c>
      <c r="I12" s="30">
        <v>1.1202612967047961E-2</v>
      </c>
      <c r="J12" s="30">
        <v>1.0749167671611512E-2</v>
      </c>
      <c r="K12" s="30">
        <v>2.5440515866859845E-2</v>
      </c>
      <c r="L12" s="30">
        <v>1.5635106482816134E-2</v>
      </c>
      <c r="M12" s="30">
        <v>0.02</v>
      </c>
    </row>
    <row r="13" spans="1:13" x14ac:dyDescent="0.25">
      <c r="B13" s="26"/>
      <c r="C13" s="14"/>
      <c r="D13" s="14"/>
      <c r="E13" s="14"/>
      <c r="F13" s="14"/>
      <c r="G13" s="14"/>
      <c r="H13" s="14"/>
      <c r="I13" s="14"/>
      <c r="J13" s="14"/>
      <c r="K13" s="14"/>
    </row>
    <row r="14" spans="1:13" x14ac:dyDescent="0.25">
      <c r="B14" s="49" t="s">
        <v>34</v>
      </c>
      <c r="C14" s="11"/>
      <c r="D14" s="11"/>
      <c r="E14" s="11"/>
      <c r="F14" s="11"/>
      <c r="G14" s="11"/>
      <c r="H14" s="11"/>
      <c r="I14" s="11"/>
      <c r="J14" s="11"/>
      <c r="K14" s="11"/>
    </row>
    <row r="15" spans="1:13" x14ac:dyDescent="0.25">
      <c r="B15" s="64" t="s">
        <v>223</v>
      </c>
      <c r="C15" s="11"/>
      <c r="D15" s="11"/>
      <c r="E15" s="11"/>
      <c r="F15" s="11"/>
      <c r="G15" s="11"/>
      <c r="H15" s="11"/>
      <c r="I15" s="11"/>
      <c r="J15" s="11"/>
      <c r="K15" s="11"/>
    </row>
    <row r="16" spans="1:13" x14ac:dyDescent="0.25">
      <c r="B16" s="11"/>
      <c r="C16" s="11"/>
      <c r="D16" s="11"/>
      <c r="E16" s="11"/>
      <c r="F16" s="11"/>
      <c r="G16" s="11"/>
      <c r="H16" s="11"/>
      <c r="I16" s="11"/>
      <c r="J16" s="11"/>
      <c r="K16" s="11"/>
    </row>
    <row r="17" spans="2:11" x14ac:dyDescent="0.25">
      <c r="B17" s="11"/>
      <c r="C17" s="11"/>
      <c r="D17" s="11"/>
      <c r="E17" s="11"/>
      <c r="F17" s="11"/>
      <c r="G17" s="11"/>
      <c r="H17" s="11"/>
      <c r="I17" s="11"/>
      <c r="J17" s="11"/>
      <c r="K17" s="11"/>
    </row>
    <row r="18" spans="2:11" x14ac:dyDescent="0.25">
      <c r="B18" s="11"/>
      <c r="C18" s="11"/>
      <c r="D18" s="11"/>
      <c r="E18" s="11"/>
      <c r="F18" s="11"/>
      <c r="G18" s="11"/>
      <c r="H18" s="11"/>
      <c r="I18" s="11"/>
      <c r="J18" s="11"/>
      <c r="K18" s="11"/>
    </row>
    <row r="19" spans="2:11" x14ac:dyDescent="0.25">
      <c r="B19" s="11"/>
      <c r="C19" s="11"/>
      <c r="D19" s="11"/>
      <c r="E19" s="11"/>
      <c r="F19" s="11"/>
      <c r="G19" s="11"/>
      <c r="H19" s="11"/>
      <c r="I19" s="11"/>
      <c r="J19" s="11"/>
      <c r="K19" s="11"/>
    </row>
    <row r="20" spans="2:11" x14ac:dyDescent="0.25">
      <c r="B20" s="11"/>
      <c r="C20" s="11"/>
      <c r="D20" s="11"/>
      <c r="E20" s="11"/>
      <c r="F20" s="11"/>
      <c r="G20" s="11"/>
      <c r="H20" s="11"/>
      <c r="I20" s="11"/>
      <c r="J20" s="11"/>
      <c r="K20" s="11"/>
    </row>
    <row r="21" spans="2:11" x14ac:dyDescent="0.25">
      <c r="B21" s="11"/>
      <c r="C21" s="11"/>
      <c r="D21" s="11"/>
      <c r="E21" s="11"/>
      <c r="F21" s="11"/>
      <c r="G21" s="11"/>
      <c r="H21" s="11"/>
      <c r="I21" s="11"/>
      <c r="J21" s="11"/>
      <c r="K21" s="11"/>
    </row>
    <row r="22" spans="2:11" x14ac:dyDescent="0.25">
      <c r="B22" s="11"/>
      <c r="C22" s="11"/>
      <c r="D22" s="11"/>
      <c r="E22" s="11"/>
      <c r="F22" s="11"/>
      <c r="G22" s="11"/>
      <c r="H22" s="11"/>
      <c r="I22" s="11"/>
      <c r="J22" s="11"/>
      <c r="K22" s="11"/>
    </row>
    <row r="23" spans="2:11" x14ac:dyDescent="0.25">
      <c r="B23" s="11"/>
      <c r="C23" s="11"/>
      <c r="D23" s="11"/>
      <c r="E23" s="11"/>
      <c r="F23" s="11"/>
      <c r="G23" s="11"/>
      <c r="H23" s="11"/>
      <c r="I23" s="11"/>
      <c r="J23" s="11"/>
      <c r="K23" s="11"/>
    </row>
    <row r="24" spans="2:11" x14ac:dyDescent="0.25">
      <c r="B24" s="11"/>
      <c r="C24" s="11"/>
      <c r="D24" s="11"/>
      <c r="E24" s="11"/>
      <c r="F24" s="11"/>
      <c r="G24" s="11"/>
      <c r="H24" s="11"/>
      <c r="I24" s="11"/>
      <c r="J24" s="11"/>
      <c r="K24" s="11"/>
    </row>
    <row r="25" spans="2:11" x14ac:dyDescent="0.25">
      <c r="B25" s="11"/>
      <c r="C25" s="11"/>
      <c r="D25" s="11"/>
      <c r="E25" s="11"/>
      <c r="F25" s="11"/>
      <c r="G25" s="11"/>
      <c r="H25" s="11"/>
      <c r="I25" s="11"/>
      <c r="J25" s="11"/>
      <c r="K25" s="11"/>
    </row>
    <row r="26" spans="2:11" x14ac:dyDescent="0.25">
      <c r="B26" s="11"/>
      <c r="C26" s="11"/>
      <c r="D26" s="11"/>
      <c r="E26" s="11"/>
      <c r="F26" s="11"/>
      <c r="G26" s="11"/>
      <c r="H26" s="11"/>
      <c r="I26" s="11"/>
      <c r="J26" s="11"/>
      <c r="K26" s="11"/>
    </row>
    <row r="27" spans="2:11" x14ac:dyDescent="0.25">
      <c r="B27" s="11"/>
      <c r="C27" s="11"/>
      <c r="D27" s="11"/>
      <c r="E27" s="11"/>
      <c r="F27" s="11"/>
      <c r="G27" s="11"/>
      <c r="H27" s="11"/>
      <c r="I27" s="11"/>
      <c r="J27" s="11"/>
      <c r="K27" s="11"/>
    </row>
    <row r="28" spans="2:11" x14ac:dyDescent="0.25">
      <c r="B28" s="11"/>
      <c r="C28" s="11"/>
      <c r="D28" s="11"/>
      <c r="E28" s="11"/>
      <c r="F28" s="11"/>
      <c r="G28" s="11"/>
      <c r="H28" s="11"/>
      <c r="I28" s="11"/>
      <c r="J28" s="11"/>
      <c r="K28" s="11"/>
    </row>
    <row r="29" spans="2:11" x14ac:dyDescent="0.25">
      <c r="B29" s="11"/>
      <c r="C29" s="11"/>
      <c r="D29" s="11"/>
      <c r="E29" s="11"/>
      <c r="F29" s="11"/>
      <c r="G29" s="11"/>
      <c r="H29" s="11"/>
      <c r="I29" s="11"/>
      <c r="J29" s="11"/>
      <c r="K29" s="11"/>
    </row>
    <row r="30" spans="2:11" x14ac:dyDescent="0.25">
      <c r="B30" s="11"/>
      <c r="C30" s="11"/>
      <c r="D30" s="11"/>
      <c r="E30" s="11"/>
      <c r="F30" s="11"/>
      <c r="G30" s="11"/>
      <c r="H30" s="11"/>
      <c r="I30" s="11"/>
      <c r="J30" s="11"/>
      <c r="K30" s="11"/>
    </row>
    <row r="31" spans="2:1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</row>
    <row r="32" spans="2:11" x14ac:dyDescent="0.25">
      <c r="B32" s="11"/>
      <c r="C32" s="11"/>
      <c r="D32" s="11"/>
      <c r="E32" s="11"/>
      <c r="F32" s="11"/>
      <c r="G32" s="11"/>
      <c r="H32" s="11"/>
      <c r="I32" s="11"/>
      <c r="J32" s="11"/>
      <c r="K32" s="11"/>
    </row>
    <row r="33" spans="2:11" x14ac:dyDescent="0.25">
      <c r="B33" s="11"/>
      <c r="C33" s="11"/>
      <c r="D33" s="11"/>
      <c r="E33" s="11"/>
      <c r="F33" s="11"/>
      <c r="G33" s="11"/>
      <c r="H33" s="11"/>
      <c r="I33" s="11"/>
      <c r="J33" s="11"/>
      <c r="K33" s="11"/>
    </row>
    <row r="34" spans="2:11" x14ac:dyDescent="0.25">
      <c r="B34" s="11"/>
      <c r="C34" s="11"/>
      <c r="D34" s="11"/>
      <c r="E34" s="11"/>
      <c r="F34" s="11"/>
      <c r="G34" s="11"/>
      <c r="H34" s="11"/>
      <c r="I34" s="11"/>
      <c r="J34" s="11"/>
      <c r="K34" s="11"/>
    </row>
    <row r="35" spans="2:11" x14ac:dyDescent="0.25">
      <c r="B35" s="11"/>
      <c r="C35" s="11"/>
      <c r="D35" s="11"/>
      <c r="E35" s="11"/>
      <c r="F35" s="11"/>
      <c r="G35" s="11"/>
      <c r="H35" s="11"/>
      <c r="I35" s="11"/>
      <c r="J35" s="11"/>
      <c r="K35" s="11"/>
    </row>
    <row r="36" spans="2:11" x14ac:dyDescent="0.25">
      <c r="B36" s="11"/>
      <c r="C36" s="11"/>
      <c r="D36" s="11"/>
      <c r="E36" s="11"/>
      <c r="F36" s="11"/>
      <c r="G36" s="11"/>
      <c r="H36" s="11"/>
      <c r="I36" s="11"/>
      <c r="J36" s="11"/>
      <c r="K36" s="11"/>
    </row>
    <row r="37" spans="2:11" x14ac:dyDescent="0.25">
      <c r="B37" s="11"/>
      <c r="C37" s="11"/>
      <c r="D37" s="11"/>
      <c r="E37" s="11"/>
      <c r="F37" s="11"/>
      <c r="G37" s="11"/>
      <c r="H37" s="11"/>
      <c r="I37" s="11"/>
      <c r="J37" s="11"/>
      <c r="K37" s="11"/>
    </row>
    <row r="38" spans="2:11" x14ac:dyDescent="0.25">
      <c r="B38" s="11"/>
      <c r="C38" s="11"/>
      <c r="D38" s="11"/>
      <c r="E38" s="11"/>
      <c r="F38" s="11"/>
      <c r="G38" s="11"/>
      <c r="H38" s="11"/>
      <c r="I38" s="11"/>
      <c r="J38" s="11"/>
      <c r="K38" s="11"/>
    </row>
  </sheetData>
  <mergeCells count="1">
    <mergeCell ref="B2:K2"/>
  </mergeCells>
  <hyperlinks>
    <hyperlink ref="A1" location="Índice!A1" display="volta"/>
  </hyperlinks>
  <pageMargins left="0.511811024" right="0.511811024" top="0.78740157499999996" bottom="0.78740157499999996" header="0.31496062000000002" footer="0.3149606200000000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"/>
  <sheetViews>
    <sheetView showGridLines="0" workbookViewId="0">
      <selection activeCell="O30" sqref="O30"/>
    </sheetView>
  </sheetViews>
  <sheetFormatPr defaultRowHeight="15" x14ac:dyDescent="0.25"/>
  <cols>
    <col min="2" max="2" width="46.85546875" customWidth="1"/>
    <col min="3" max="7" width="9.140625" customWidth="1"/>
  </cols>
  <sheetData>
    <row r="1" spans="1:13" x14ac:dyDescent="0.25">
      <c r="A1" s="55" t="s">
        <v>109</v>
      </c>
    </row>
    <row r="2" spans="1:13" ht="18" x14ac:dyDescent="0.25">
      <c r="B2" s="174" t="s">
        <v>23</v>
      </c>
      <c r="C2" s="174"/>
      <c r="D2" s="174"/>
      <c r="E2" s="174"/>
      <c r="F2" s="174"/>
      <c r="G2" s="174"/>
      <c r="H2" s="174"/>
      <c r="I2" s="174"/>
      <c r="J2" s="174"/>
      <c r="K2" s="174"/>
    </row>
    <row r="3" spans="1:13" x14ac:dyDescent="0.25">
      <c r="B3" s="11"/>
      <c r="C3" s="11"/>
      <c r="D3" s="11"/>
      <c r="E3" s="11"/>
      <c r="F3" s="11"/>
      <c r="G3" s="11"/>
      <c r="H3" s="11"/>
      <c r="I3" s="11"/>
      <c r="J3" s="11"/>
      <c r="K3" s="11"/>
    </row>
    <row r="4" spans="1:13" ht="15.75" x14ac:dyDescent="0.25">
      <c r="B4" s="16" t="s">
        <v>95</v>
      </c>
      <c r="C4" s="11"/>
      <c r="D4" s="11"/>
      <c r="E4" s="11"/>
      <c r="F4" s="11"/>
      <c r="G4" s="11"/>
      <c r="H4" s="11"/>
      <c r="I4" s="11"/>
      <c r="J4" s="11"/>
      <c r="K4" s="11"/>
    </row>
    <row r="5" spans="1:13" x14ac:dyDescent="0.25">
      <c r="B5" s="23" t="s">
        <v>58</v>
      </c>
      <c r="C5" s="13">
        <v>2010</v>
      </c>
      <c r="D5" s="13">
        <v>2011</v>
      </c>
      <c r="E5" s="13">
        <v>2012</v>
      </c>
      <c r="F5" s="13">
        <v>2013</v>
      </c>
      <c r="G5" s="13">
        <v>2014</v>
      </c>
      <c r="H5" s="13">
        <v>2015</v>
      </c>
      <c r="I5" s="13">
        <v>2016</v>
      </c>
      <c r="J5" s="13">
        <v>2017</v>
      </c>
      <c r="K5" s="13">
        <v>2018</v>
      </c>
      <c r="L5" s="13">
        <v>2019</v>
      </c>
      <c r="M5" s="13">
        <v>2020</v>
      </c>
    </row>
    <row r="6" spans="1:13" x14ac:dyDescent="0.25">
      <c r="B6" s="26" t="s">
        <v>50</v>
      </c>
      <c r="C6" s="33">
        <v>0</v>
      </c>
      <c r="D6" s="33">
        <v>0</v>
      </c>
      <c r="E6" s="33">
        <v>0</v>
      </c>
      <c r="F6" s="33">
        <v>0</v>
      </c>
      <c r="G6" s="33">
        <v>0</v>
      </c>
      <c r="H6" s="34">
        <v>243278</v>
      </c>
      <c r="I6" s="33">
        <v>236277</v>
      </c>
      <c r="J6" s="33">
        <v>210298</v>
      </c>
      <c r="K6" s="33">
        <v>217900</v>
      </c>
      <c r="L6" s="33">
        <v>218510</v>
      </c>
      <c r="M6" s="33">
        <v>234576</v>
      </c>
    </row>
    <row r="7" spans="1:13" x14ac:dyDescent="0.25">
      <c r="B7" s="26" t="s">
        <v>51</v>
      </c>
      <c r="C7" s="33">
        <v>0</v>
      </c>
      <c r="D7" s="33">
        <v>0</v>
      </c>
      <c r="E7" s="33">
        <v>0</v>
      </c>
      <c r="F7" s="33">
        <v>0</v>
      </c>
      <c r="G7" s="33">
        <v>0</v>
      </c>
      <c r="H7" s="33">
        <v>877802</v>
      </c>
      <c r="I7" s="33">
        <v>820533</v>
      </c>
      <c r="J7" s="33">
        <v>778383</v>
      </c>
      <c r="K7" s="33">
        <v>696881</v>
      </c>
      <c r="L7" s="33">
        <v>664920</v>
      </c>
      <c r="M7" s="33">
        <v>638110</v>
      </c>
    </row>
    <row r="8" spans="1:13" x14ac:dyDescent="0.25">
      <c r="B8" s="26" t="s">
        <v>52</v>
      </c>
      <c r="C8" s="33">
        <v>0</v>
      </c>
      <c r="D8" s="33">
        <v>0</v>
      </c>
      <c r="E8" s="33">
        <v>0</v>
      </c>
      <c r="F8" s="33">
        <v>0</v>
      </c>
      <c r="G8" s="33">
        <v>0</v>
      </c>
      <c r="H8" s="33">
        <v>1291857</v>
      </c>
      <c r="I8" s="33">
        <v>1295420</v>
      </c>
      <c r="J8" s="33">
        <v>1354850</v>
      </c>
      <c r="K8" s="33">
        <v>1363937</v>
      </c>
      <c r="L8" s="33">
        <v>1438070</v>
      </c>
      <c r="M8" s="33">
        <v>1550306</v>
      </c>
    </row>
    <row r="9" spans="1:13" x14ac:dyDescent="0.25">
      <c r="B9" s="26" t="s">
        <v>53</v>
      </c>
      <c r="C9" s="33">
        <v>0</v>
      </c>
      <c r="D9" s="33">
        <v>0</v>
      </c>
      <c r="E9" s="33">
        <v>0</v>
      </c>
      <c r="F9" s="33">
        <v>0</v>
      </c>
      <c r="G9" s="33">
        <v>0</v>
      </c>
      <c r="H9" s="33">
        <v>228562</v>
      </c>
      <c r="I9" s="33">
        <v>231414</v>
      </c>
      <c r="J9" s="33">
        <v>237349</v>
      </c>
      <c r="K9" s="33">
        <v>248238</v>
      </c>
      <c r="L9" s="33">
        <v>264869</v>
      </c>
      <c r="M9" s="33">
        <v>296207</v>
      </c>
    </row>
    <row r="10" spans="1:13" x14ac:dyDescent="0.25">
      <c r="B10" s="26" t="s">
        <v>54</v>
      </c>
      <c r="C10" s="33">
        <v>0</v>
      </c>
      <c r="D10" s="33">
        <v>0</v>
      </c>
      <c r="E10" s="33">
        <v>0</v>
      </c>
      <c r="F10" s="33">
        <v>0</v>
      </c>
      <c r="G10" s="33">
        <v>0</v>
      </c>
      <c r="H10" s="33">
        <v>56814</v>
      </c>
      <c r="I10" s="33">
        <v>62029</v>
      </c>
      <c r="J10" s="33">
        <v>65363</v>
      </c>
      <c r="K10" s="33">
        <v>64645</v>
      </c>
      <c r="L10" s="33">
        <v>79448</v>
      </c>
      <c r="M10" s="33">
        <v>94296</v>
      </c>
    </row>
    <row r="11" spans="1:13" x14ac:dyDescent="0.25">
      <c r="B11" s="26" t="s">
        <v>55</v>
      </c>
      <c r="C11" s="33">
        <v>0</v>
      </c>
      <c r="D11" s="33">
        <v>0</v>
      </c>
      <c r="E11" s="33">
        <v>0</v>
      </c>
      <c r="F11" s="33">
        <v>0</v>
      </c>
      <c r="G11" s="33">
        <v>0</v>
      </c>
      <c r="H11" s="33">
        <v>22099</v>
      </c>
      <c r="I11" s="33">
        <v>22794</v>
      </c>
      <c r="J11" s="33">
        <v>23913</v>
      </c>
      <c r="K11" s="33">
        <v>25758</v>
      </c>
      <c r="L11" s="33">
        <v>32653</v>
      </c>
      <c r="M11" s="33">
        <v>38949</v>
      </c>
    </row>
    <row r="12" spans="1:13" x14ac:dyDescent="0.25">
      <c r="B12" s="26" t="s">
        <v>56</v>
      </c>
      <c r="C12" s="33">
        <v>0</v>
      </c>
      <c r="D12" s="33">
        <v>0</v>
      </c>
      <c r="E12" s="33">
        <v>0</v>
      </c>
      <c r="F12" s="33">
        <v>0</v>
      </c>
      <c r="G12" s="33">
        <v>0</v>
      </c>
      <c r="H12" s="33">
        <v>4958</v>
      </c>
      <c r="I12" s="33">
        <v>5130</v>
      </c>
      <c r="J12" s="33">
        <v>5618</v>
      </c>
      <c r="K12" s="33">
        <v>5448</v>
      </c>
      <c r="L12" s="33">
        <v>6867</v>
      </c>
      <c r="M12" s="33">
        <v>9122</v>
      </c>
    </row>
    <row r="13" spans="1:13" x14ac:dyDescent="0.25">
      <c r="B13" s="26"/>
      <c r="C13" s="14"/>
      <c r="D13" s="14"/>
      <c r="E13" s="14"/>
      <c r="F13" s="14"/>
      <c r="G13" s="14"/>
      <c r="H13" s="14"/>
      <c r="I13" s="14"/>
      <c r="J13" s="14"/>
      <c r="K13" s="14"/>
    </row>
    <row r="14" spans="1:13" x14ac:dyDescent="0.25">
      <c r="B14" s="23" t="s">
        <v>59</v>
      </c>
      <c r="C14" s="13">
        <v>2010</v>
      </c>
      <c r="D14" s="13">
        <v>2011</v>
      </c>
      <c r="E14" s="13">
        <v>2012</v>
      </c>
      <c r="F14" s="13">
        <v>2013</v>
      </c>
      <c r="G14" s="13">
        <v>2014</v>
      </c>
      <c r="H14" s="13">
        <v>2015</v>
      </c>
      <c r="I14" s="13">
        <v>2016</v>
      </c>
      <c r="J14" s="13">
        <v>2017</v>
      </c>
      <c r="K14" s="13">
        <v>2018</v>
      </c>
      <c r="L14" s="13">
        <v>2019</v>
      </c>
      <c r="M14" s="13">
        <v>2020</v>
      </c>
    </row>
    <row r="15" spans="1:13" x14ac:dyDescent="0.25">
      <c r="B15" s="26" t="s">
        <v>50</v>
      </c>
      <c r="C15" s="33">
        <v>0</v>
      </c>
      <c r="D15" s="33">
        <v>0</v>
      </c>
      <c r="E15" s="33">
        <v>0</v>
      </c>
      <c r="F15" s="33">
        <v>0</v>
      </c>
      <c r="G15" s="33">
        <v>0</v>
      </c>
      <c r="H15" s="33">
        <v>677</v>
      </c>
      <c r="I15" s="33">
        <v>709</v>
      </c>
      <c r="J15" s="33">
        <v>513</v>
      </c>
      <c r="K15" s="33">
        <v>30</v>
      </c>
      <c r="L15" s="33">
        <v>19</v>
      </c>
      <c r="M15" s="33">
        <v>29</v>
      </c>
    </row>
    <row r="16" spans="1:13" x14ac:dyDescent="0.25">
      <c r="B16" s="26" t="s">
        <v>51</v>
      </c>
      <c r="C16" s="33">
        <v>0</v>
      </c>
      <c r="D16" s="33">
        <v>0</v>
      </c>
      <c r="E16" s="33">
        <v>0</v>
      </c>
      <c r="F16" s="33">
        <v>0</v>
      </c>
      <c r="G16" s="33">
        <v>0</v>
      </c>
      <c r="H16" s="33">
        <v>1001</v>
      </c>
      <c r="I16" s="33">
        <v>1001</v>
      </c>
      <c r="J16" s="33">
        <v>1137</v>
      </c>
      <c r="K16" s="33">
        <v>501</v>
      </c>
      <c r="L16" s="33">
        <v>197</v>
      </c>
      <c r="M16" s="33">
        <v>135</v>
      </c>
    </row>
    <row r="17" spans="2:13" x14ac:dyDescent="0.25">
      <c r="B17" s="26" t="s">
        <v>52</v>
      </c>
      <c r="C17" s="33">
        <v>0</v>
      </c>
      <c r="D17" s="33">
        <v>0</v>
      </c>
      <c r="E17" s="33">
        <v>0</v>
      </c>
      <c r="F17" s="33">
        <v>0</v>
      </c>
      <c r="G17" s="33">
        <v>0</v>
      </c>
      <c r="H17" s="33">
        <v>69604</v>
      </c>
      <c r="I17" s="33">
        <v>69818</v>
      </c>
      <c r="J17" s="33">
        <v>104616</v>
      </c>
      <c r="K17" s="33">
        <v>62513</v>
      </c>
      <c r="L17" s="33">
        <v>29001</v>
      </c>
      <c r="M17" s="33">
        <v>26396</v>
      </c>
    </row>
    <row r="18" spans="2:13" x14ac:dyDescent="0.25">
      <c r="B18" s="26" t="s">
        <v>53</v>
      </c>
      <c r="C18" s="33">
        <v>0</v>
      </c>
      <c r="D18" s="33">
        <v>0</v>
      </c>
      <c r="E18" s="33">
        <v>0</v>
      </c>
      <c r="F18" s="33">
        <v>0</v>
      </c>
      <c r="G18" s="33">
        <v>0</v>
      </c>
      <c r="H18" s="33">
        <v>244529</v>
      </c>
      <c r="I18" s="33">
        <v>250613</v>
      </c>
      <c r="J18" s="33">
        <v>250462</v>
      </c>
      <c r="K18" s="33">
        <v>254201</v>
      </c>
      <c r="L18" s="33">
        <v>245708</v>
      </c>
      <c r="M18" s="33">
        <v>238135</v>
      </c>
    </row>
    <row r="19" spans="2:13" x14ac:dyDescent="0.25">
      <c r="B19" s="26" t="s">
        <v>54</v>
      </c>
      <c r="C19" s="33">
        <v>0</v>
      </c>
      <c r="D19" s="33">
        <v>0</v>
      </c>
      <c r="E19" s="33">
        <v>0</v>
      </c>
      <c r="F19" s="33">
        <v>0</v>
      </c>
      <c r="G19" s="33">
        <v>0</v>
      </c>
      <c r="H19" s="33">
        <v>178677</v>
      </c>
      <c r="I19" s="33">
        <v>190002</v>
      </c>
      <c r="J19" s="33">
        <v>196363</v>
      </c>
      <c r="K19" s="33">
        <v>216738</v>
      </c>
      <c r="L19" s="33">
        <v>262422</v>
      </c>
      <c r="M19" s="33">
        <v>276226</v>
      </c>
    </row>
    <row r="20" spans="2:13" x14ac:dyDescent="0.25">
      <c r="B20" s="26" t="s">
        <v>55</v>
      </c>
      <c r="C20" s="33">
        <v>0</v>
      </c>
      <c r="D20" s="33">
        <v>0</v>
      </c>
      <c r="E20" s="33">
        <v>0</v>
      </c>
      <c r="F20" s="33">
        <v>0</v>
      </c>
      <c r="G20" s="33">
        <v>0</v>
      </c>
      <c r="H20" s="33">
        <v>66429</v>
      </c>
      <c r="I20" s="33">
        <v>69985</v>
      </c>
      <c r="J20" s="33">
        <v>67234</v>
      </c>
      <c r="K20" s="33">
        <v>81421</v>
      </c>
      <c r="L20" s="33">
        <v>106870</v>
      </c>
      <c r="M20" s="33">
        <v>115013</v>
      </c>
    </row>
    <row r="21" spans="2:13" x14ac:dyDescent="0.25">
      <c r="B21" s="26" t="s">
        <v>56</v>
      </c>
      <c r="C21" s="33">
        <v>0</v>
      </c>
      <c r="D21" s="33">
        <v>0</v>
      </c>
      <c r="E21" s="33">
        <v>0</v>
      </c>
      <c r="F21" s="33">
        <v>0</v>
      </c>
      <c r="G21" s="33">
        <v>0</v>
      </c>
      <c r="H21" s="33">
        <v>15037</v>
      </c>
      <c r="I21" s="33">
        <v>17015</v>
      </c>
      <c r="J21" s="33">
        <v>14923</v>
      </c>
      <c r="K21" s="33">
        <v>42485</v>
      </c>
      <c r="L21" s="33">
        <v>25768</v>
      </c>
      <c r="M21" s="33">
        <v>27997</v>
      </c>
    </row>
    <row r="22" spans="2:13" ht="15.75" x14ac:dyDescent="0.25">
      <c r="B22" s="35"/>
      <c r="C22" s="4"/>
      <c r="D22" s="4"/>
      <c r="E22" s="4"/>
      <c r="F22" s="4"/>
      <c r="G22" s="4"/>
      <c r="H22" s="4"/>
      <c r="I22" s="4"/>
      <c r="J22" s="4"/>
      <c r="K22" s="4"/>
    </row>
    <row r="23" spans="2:13" x14ac:dyDescent="0.25">
      <c r="B23" s="23" t="s">
        <v>60</v>
      </c>
      <c r="C23" s="13">
        <v>2010</v>
      </c>
      <c r="D23" s="13">
        <v>2011</v>
      </c>
      <c r="E23" s="13">
        <v>2012</v>
      </c>
      <c r="F23" s="13">
        <v>2013</v>
      </c>
      <c r="G23" s="13">
        <v>2014</v>
      </c>
      <c r="H23" s="13">
        <v>2015</v>
      </c>
      <c r="I23" s="13">
        <v>2016</v>
      </c>
      <c r="J23" s="13">
        <v>2017</v>
      </c>
      <c r="K23" s="13">
        <v>2018</v>
      </c>
      <c r="L23" s="13">
        <v>2019</v>
      </c>
      <c r="M23" s="13">
        <v>2020</v>
      </c>
    </row>
    <row r="24" spans="2:13" x14ac:dyDescent="0.25">
      <c r="B24" s="26" t="s">
        <v>50</v>
      </c>
      <c r="C24" s="33">
        <v>0</v>
      </c>
      <c r="D24" s="33">
        <v>0</v>
      </c>
      <c r="E24" s="33">
        <v>0</v>
      </c>
      <c r="F24" s="33">
        <v>0</v>
      </c>
      <c r="G24" s="33">
        <v>0</v>
      </c>
      <c r="H24" s="33">
        <v>20597</v>
      </c>
      <c r="I24" s="33">
        <v>19091</v>
      </c>
      <c r="J24" s="33">
        <v>52644</v>
      </c>
      <c r="K24" s="33">
        <v>24283</v>
      </c>
      <c r="L24" s="33">
        <v>9125</v>
      </c>
      <c r="M24" s="33">
        <v>16861</v>
      </c>
    </row>
    <row r="25" spans="2:13" x14ac:dyDescent="0.25">
      <c r="B25" s="26" t="s">
        <v>51</v>
      </c>
      <c r="C25" s="33">
        <v>0</v>
      </c>
      <c r="D25" s="33">
        <v>0</v>
      </c>
      <c r="E25" s="33">
        <v>0</v>
      </c>
      <c r="F25" s="33">
        <v>0</v>
      </c>
      <c r="G25" s="33">
        <v>0</v>
      </c>
      <c r="H25" s="33">
        <v>27144</v>
      </c>
      <c r="I25" s="33">
        <v>24385</v>
      </c>
      <c r="J25" s="33">
        <v>58101</v>
      </c>
      <c r="K25" s="33">
        <v>30456</v>
      </c>
      <c r="L25" s="33">
        <v>1986</v>
      </c>
      <c r="M25" s="33">
        <v>16177</v>
      </c>
    </row>
    <row r="26" spans="2:13" x14ac:dyDescent="0.25">
      <c r="B26" s="26" t="s">
        <v>52</v>
      </c>
      <c r="C26" s="33">
        <v>0</v>
      </c>
      <c r="D26" s="33">
        <v>0</v>
      </c>
      <c r="E26" s="33">
        <v>0</v>
      </c>
      <c r="F26" s="33">
        <v>0</v>
      </c>
      <c r="G26" s="33">
        <v>0</v>
      </c>
      <c r="H26" s="33">
        <v>59004</v>
      </c>
      <c r="I26" s="33">
        <v>54337</v>
      </c>
      <c r="J26" s="33">
        <v>87333</v>
      </c>
      <c r="K26" s="33">
        <v>53707</v>
      </c>
      <c r="L26" s="33">
        <v>16548</v>
      </c>
      <c r="M26" s="33">
        <v>32695</v>
      </c>
    </row>
    <row r="27" spans="2:13" x14ac:dyDescent="0.25">
      <c r="B27" s="26" t="s">
        <v>53</v>
      </c>
      <c r="C27" s="33">
        <v>0</v>
      </c>
      <c r="D27" s="33">
        <v>0</v>
      </c>
      <c r="E27" s="33">
        <v>0</v>
      </c>
      <c r="F27" s="33">
        <v>0</v>
      </c>
      <c r="G27" s="33">
        <v>0</v>
      </c>
      <c r="H27" s="33">
        <v>43033</v>
      </c>
      <c r="I27" s="33">
        <v>43362</v>
      </c>
      <c r="J27" s="33">
        <v>50278</v>
      </c>
      <c r="K27" s="33">
        <v>44415</v>
      </c>
      <c r="L27" s="33">
        <v>34227</v>
      </c>
      <c r="M27" s="33">
        <v>40027</v>
      </c>
    </row>
    <row r="28" spans="2:13" x14ac:dyDescent="0.25">
      <c r="B28" s="26" t="s">
        <v>54</v>
      </c>
      <c r="C28" s="33">
        <v>0</v>
      </c>
      <c r="D28" s="33">
        <v>0</v>
      </c>
      <c r="E28" s="33">
        <v>0</v>
      </c>
      <c r="F28" s="33">
        <v>0</v>
      </c>
      <c r="G28" s="33">
        <v>0</v>
      </c>
      <c r="H28" s="33">
        <v>46598</v>
      </c>
      <c r="I28" s="33">
        <v>49086</v>
      </c>
      <c r="J28" s="33">
        <v>54905</v>
      </c>
      <c r="K28" s="33">
        <v>53480</v>
      </c>
      <c r="L28" s="33">
        <v>52696</v>
      </c>
      <c r="M28" s="33">
        <v>57650</v>
      </c>
    </row>
    <row r="29" spans="2:13" x14ac:dyDescent="0.25">
      <c r="B29" s="26" t="s">
        <v>55</v>
      </c>
      <c r="C29" s="33">
        <v>0</v>
      </c>
      <c r="D29" s="33">
        <v>0</v>
      </c>
      <c r="E29" s="33">
        <v>0</v>
      </c>
      <c r="F29" s="33">
        <v>0</v>
      </c>
      <c r="G29" s="33">
        <v>0</v>
      </c>
      <c r="H29" s="33">
        <v>36300</v>
      </c>
      <c r="I29" s="33">
        <v>37575</v>
      </c>
      <c r="J29" s="33">
        <v>41093</v>
      </c>
      <c r="K29" s="33">
        <v>41198</v>
      </c>
      <c r="L29" s="33">
        <v>46064</v>
      </c>
      <c r="M29" s="33">
        <v>50242</v>
      </c>
    </row>
    <row r="30" spans="2:13" x14ac:dyDescent="0.25">
      <c r="B30" s="26" t="s">
        <v>56</v>
      </c>
      <c r="C30" s="33">
        <v>0</v>
      </c>
      <c r="D30" s="33">
        <v>0</v>
      </c>
      <c r="E30" s="33">
        <v>0</v>
      </c>
      <c r="F30" s="33">
        <v>0</v>
      </c>
      <c r="G30" s="33">
        <v>0</v>
      </c>
      <c r="H30" s="33">
        <v>15489</v>
      </c>
      <c r="I30" s="33">
        <v>17264</v>
      </c>
      <c r="J30" s="33">
        <v>18955</v>
      </c>
      <c r="K30" s="33">
        <v>42919</v>
      </c>
      <c r="L30" s="33">
        <v>23010</v>
      </c>
      <c r="M30" s="33">
        <v>25911</v>
      </c>
    </row>
    <row r="31" spans="2:13" x14ac:dyDescent="0.25">
      <c r="B31" s="26"/>
      <c r="C31" s="33"/>
      <c r="D31" s="33"/>
      <c r="E31" s="33"/>
      <c r="F31" s="33"/>
      <c r="G31" s="33"/>
      <c r="H31" s="33"/>
      <c r="I31" s="33"/>
      <c r="J31" s="33"/>
      <c r="K31" s="33"/>
    </row>
    <row r="32" spans="2:13" x14ac:dyDescent="0.25">
      <c r="B32" s="49" t="s">
        <v>34</v>
      </c>
    </row>
    <row r="33" spans="2:2" x14ac:dyDescent="0.25">
      <c r="B33" s="64" t="s">
        <v>223</v>
      </c>
    </row>
    <row r="34" spans="2:2" x14ac:dyDescent="0.25">
      <c r="B34" s="64"/>
    </row>
  </sheetData>
  <mergeCells count="1">
    <mergeCell ref="B2:K2"/>
  </mergeCells>
  <hyperlinks>
    <hyperlink ref="A1" location="Índice!A1" display="volta"/>
  </hyperlinks>
  <pageMargins left="0.511811024" right="0.511811024" top="0.78740157499999996" bottom="0.78740157499999996" header="0.31496062000000002" footer="0.3149606200000000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0"/>
  <sheetViews>
    <sheetView showGridLines="0" topLeftCell="B1" workbookViewId="0">
      <selection activeCell="L28" sqref="L28"/>
    </sheetView>
  </sheetViews>
  <sheetFormatPr defaultRowHeight="15" x14ac:dyDescent="0.25"/>
  <cols>
    <col min="2" max="2" width="38.85546875" customWidth="1"/>
    <col min="11" max="11" width="9.140625" style="8"/>
  </cols>
  <sheetData>
    <row r="1" spans="1:11" x14ac:dyDescent="0.25">
      <c r="A1" s="55" t="s">
        <v>109</v>
      </c>
    </row>
    <row r="2" spans="1:11" ht="18" x14ac:dyDescent="0.25">
      <c r="B2" s="175" t="s">
        <v>23</v>
      </c>
      <c r="C2" s="175"/>
      <c r="D2" s="175"/>
      <c r="E2" s="175"/>
      <c r="F2" s="175"/>
      <c r="G2" s="175"/>
      <c r="H2" s="175"/>
      <c r="I2" s="175"/>
      <c r="J2" s="175"/>
      <c r="K2" s="24"/>
    </row>
    <row r="3" spans="1:11" x14ac:dyDescent="0.25">
      <c r="B3" s="11"/>
      <c r="C3" s="11"/>
      <c r="D3" s="11"/>
      <c r="E3" s="11"/>
      <c r="F3" s="11"/>
      <c r="G3" s="11"/>
      <c r="H3" s="11"/>
      <c r="I3" s="11"/>
      <c r="J3" s="11"/>
    </row>
    <row r="4" spans="1:11" ht="15.75" x14ac:dyDescent="0.25">
      <c r="B4" s="16" t="s">
        <v>96</v>
      </c>
      <c r="C4" s="11"/>
      <c r="D4" s="11"/>
      <c r="E4" s="11"/>
      <c r="F4" s="11"/>
      <c r="G4" s="11"/>
      <c r="H4" s="11"/>
      <c r="I4" s="11"/>
      <c r="J4" s="11"/>
    </row>
    <row r="5" spans="1:11" x14ac:dyDescent="0.25">
      <c r="B5" s="23" t="s">
        <v>62</v>
      </c>
      <c r="C5" s="13">
        <v>2010</v>
      </c>
      <c r="D5" s="13">
        <v>2011</v>
      </c>
      <c r="E5" s="13">
        <v>2012</v>
      </c>
      <c r="F5" s="13">
        <v>2013</v>
      </c>
      <c r="G5" s="13">
        <v>2014</v>
      </c>
      <c r="H5" s="13">
        <v>2015</v>
      </c>
      <c r="I5" s="13">
        <v>2016</v>
      </c>
      <c r="J5" s="13">
        <v>2017</v>
      </c>
      <c r="K5" s="13">
        <v>2018</v>
      </c>
    </row>
    <row r="6" spans="1:11" x14ac:dyDescent="0.25">
      <c r="B6" s="26" t="s">
        <v>44</v>
      </c>
      <c r="C6" s="36">
        <v>0.40828066034836696</v>
      </c>
      <c r="D6" s="36">
        <v>0.41494104456772268</v>
      </c>
      <c r="E6" s="36">
        <v>0.42089091255774719</v>
      </c>
      <c r="F6" s="36">
        <v>0.42393550096381127</v>
      </c>
      <c r="G6" s="36">
        <v>0.42805488396722075</v>
      </c>
      <c r="H6" s="36">
        <v>0.432861807006095</v>
      </c>
      <c r="I6" s="36">
        <v>0.43640642809969915</v>
      </c>
      <c r="J6" s="36">
        <v>0.44339534719451607</v>
      </c>
      <c r="K6" s="36">
        <v>0.45047622180998198</v>
      </c>
    </row>
    <row r="7" spans="1:11" x14ac:dyDescent="0.25">
      <c r="B7" s="26" t="s">
        <v>45</v>
      </c>
      <c r="C7" s="36">
        <v>0.59171933965163304</v>
      </c>
      <c r="D7" s="36">
        <v>0.58505895543227737</v>
      </c>
      <c r="E7" s="36">
        <v>0.57910908744225287</v>
      </c>
      <c r="F7" s="36">
        <v>0.57606449903618873</v>
      </c>
      <c r="G7" s="36">
        <v>0.57194511603277931</v>
      </c>
      <c r="H7" s="36">
        <v>0.567138192993905</v>
      </c>
      <c r="I7" s="36">
        <v>0.5635935719003009</v>
      </c>
      <c r="J7" s="36">
        <v>0.55660465280548388</v>
      </c>
      <c r="K7" s="36">
        <v>0.54952377819001796</v>
      </c>
    </row>
    <row r="8" spans="1:11" x14ac:dyDescent="0.25">
      <c r="B8" s="27" t="s">
        <v>9</v>
      </c>
      <c r="C8" s="37">
        <v>1</v>
      </c>
      <c r="D8" s="37">
        <v>1</v>
      </c>
      <c r="E8" s="37">
        <v>1</v>
      </c>
      <c r="F8" s="37">
        <v>1</v>
      </c>
      <c r="G8" s="37">
        <v>1</v>
      </c>
      <c r="H8" s="37">
        <v>1</v>
      </c>
      <c r="I8" s="37">
        <v>1</v>
      </c>
      <c r="J8" s="37">
        <v>1</v>
      </c>
      <c r="K8" s="37">
        <v>1</v>
      </c>
    </row>
    <row r="9" spans="1:11" x14ac:dyDescent="0.25">
      <c r="B9" s="26"/>
      <c r="C9" s="33"/>
      <c r="D9" s="33"/>
      <c r="E9" s="33"/>
      <c r="F9" s="33"/>
      <c r="G9" s="33"/>
      <c r="H9" s="33"/>
      <c r="I9" s="33"/>
      <c r="J9" s="33"/>
    </row>
    <row r="10" spans="1:11" x14ac:dyDescent="0.25">
      <c r="B10" s="23" t="s">
        <v>63</v>
      </c>
      <c r="C10" s="13">
        <v>2010</v>
      </c>
      <c r="D10" s="13">
        <v>2011</v>
      </c>
      <c r="E10" s="13">
        <v>2012</v>
      </c>
      <c r="F10" s="13">
        <v>2013</v>
      </c>
      <c r="G10" s="13">
        <v>2014</v>
      </c>
      <c r="H10" s="13">
        <v>2015</v>
      </c>
      <c r="I10" s="13">
        <v>2016</v>
      </c>
      <c r="J10" s="13">
        <v>2017</v>
      </c>
      <c r="K10" s="13">
        <v>2018</v>
      </c>
    </row>
    <row r="11" spans="1:11" x14ac:dyDescent="0.25">
      <c r="B11" s="26" t="s">
        <v>44</v>
      </c>
      <c r="C11" s="33">
        <v>3610272</v>
      </c>
      <c r="D11" s="33">
        <v>3509286</v>
      </c>
      <c r="E11" s="33">
        <v>4109244</v>
      </c>
      <c r="F11" s="33">
        <v>4226894</v>
      </c>
      <c r="G11" s="33">
        <v>4463017</v>
      </c>
      <c r="H11" s="33">
        <v>5150947</v>
      </c>
      <c r="I11" s="33">
        <v>5760349</v>
      </c>
      <c r="J11" s="33">
        <v>5846902</v>
      </c>
      <c r="K11" s="33">
        <v>5391607</v>
      </c>
    </row>
    <row r="12" spans="1:11" x14ac:dyDescent="0.25">
      <c r="B12" s="26" t="s">
        <v>45</v>
      </c>
      <c r="C12" s="33">
        <v>2491053</v>
      </c>
      <c r="D12" s="33">
        <v>2488889</v>
      </c>
      <c r="E12" s="33">
        <v>2986559</v>
      </c>
      <c r="F12" s="33">
        <v>3110642</v>
      </c>
      <c r="G12" s="33">
        <v>3340209</v>
      </c>
      <c r="H12" s="33">
        <v>3931402</v>
      </c>
      <c r="I12" s="33">
        <v>4460401</v>
      </c>
      <c r="J12" s="33">
        <v>4657685</v>
      </c>
      <c r="K12" s="33">
        <v>4422054</v>
      </c>
    </row>
    <row r="13" spans="1:11" x14ac:dyDescent="0.25">
      <c r="B13" s="27" t="s">
        <v>9</v>
      </c>
      <c r="C13" s="38">
        <v>6101325</v>
      </c>
      <c r="D13" s="38">
        <v>5998175</v>
      </c>
      <c r="E13" s="38">
        <v>7095803</v>
      </c>
      <c r="F13" s="38">
        <v>7337536</v>
      </c>
      <c r="G13" s="38">
        <v>7803226</v>
      </c>
      <c r="H13" s="38">
        <v>9082349</v>
      </c>
      <c r="I13" s="38">
        <v>10220750</v>
      </c>
      <c r="J13" s="38">
        <v>10504587</v>
      </c>
      <c r="K13" s="38">
        <f>K11+K12</f>
        <v>9813661</v>
      </c>
    </row>
    <row r="14" spans="1:11" x14ac:dyDescent="0.25">
      <c r="B14" s="27"/>
      <c r="C14" s="25"/>
      <c r="D14" s="25"/>
      <c r="E14" s="25"/>
      <c r="F14" s="25"/>
      <c r="G14" s="25"/>
      <c r="H14" s="25"/>
      <c r="I14" s="25"/>
      <c r="J14" s="25"/>
    </row>
    <row r="15" spans="1:11" x14ac:dyDescent="0.25">
      <c r="B15" s="23" t="s">
        <v>64</v>
      </c>
      <c r="C15" s="13">
        <v>2010</v>
      </c>
      <c r="D15" s="13">
        <v>2011</v>
      </c>
      <c r="E15" s="13">
        <v>2012</v>
      </c>
      <c r="F15" s="13">
        <v>2013</v>
      </c>
      <c r="G15" s="13">
        <v>2014</v>
      </c>
      <c r="H15" s="13">
        <v>2015</v>
      </c>
      <c r="I15" s="13">
        <v>2016</v>
      </c>
      <c r="J15" s="13">
        <v>2017</v>
      </c>
      <c r="K15" s="13">
        <v>2018</v>
      </c>
    </row>
    <row r="16" spans="1:11" x14ac:dyDescent="0.25">
      <c r="B16" s="26" t="s">
        <v>44</v>
      </c>
      <c r="C16" s="33">
        <v>41677</v>
      </c>
      <c r="D16" s="33">
        <v>42494</v>
      </c>
      <c r="E16" s="33">
        <v>42640</v>
      </c>
      <c r="F16" s="33">
        <v>44760</v>
      </c>
      <c r="G16" s="33">
        <v>46235</v>
      </c>
      <c r="H16" s="33">
        <v>47133</v>
      </c>
      <c r="I16" s="33">
        <v>43620</v>
      </c>
      <c r="J16" s="33">
        <v>31269</v>
      </c>
      <c r="K16" s="33">
        <v>29734</v>
      </c>
    </row>
    <row r="17" spans="2:11" x14ac:dyDescent="0.25">
      <c r="B17" s="26" t="s">
        <v>45</v>
      </c>
      <c r="C17" s="33">
        <v>21212</v>
      </c>
      <c r="D17" s="33">
        <v>21477</v>
      </c>
      <c r="E17" s="33">
        <v>22011</v>
      </c>
      <c r="F17" s="33">
        <v>23817</v>
      </c>
      <c r="G17" s="33">
        <v>25104</v>
      </c>
      <c r="H17" s="33">
        <v>25852</v>
      </c>
      <c r="I17" s="33">
        <v>23506</v>
      </c>
      <c r="J17" s="33">
        <v>14574</v>
      </c>
      <c r="K17" s="33">
        <v>14728</v>
      </c>
    </row>
    <row r="18" spans="2:11" x14ac:dyDescent="0.25">
      <c r="B18" s="27" t="s">
        <v>9</v>
      </c>
      <c r="C18" s="38">
        <v>62889</v>
      </c>
      <c r="D18" s="38">
        <v>63971</v>
      </c>
      <c r="E18" s="38">
        <v>64651</v>
      </c>
      <c r="F18" s="38">
        <v>68577</v>
      </c>
      <c r="G18" s="38">
        <v>71339</v>
      </c>
      <c r="H18" s="38">
        <v>72985</v>
      </c>
      <c r="I18" s="38">
        <v>67126</v>
      </c>
      <c r="J18" s="38">
        <v>45843</v>
      </c>
      <c r="K18" s="38">
        <f>K16+K17</f>
        <v>44462</v>
      </c>
    </row>
    <row r="19" spans="2:11" x14ac:dyDescent="0.25">
      <c r="B19" s="26"/>
      <c r="C19" s="33"/>
      <c r="D19" s="33"/>
      <c r="E19" s="33"/>
      <c r="F19" s="33"/>
      <c r="G19" s="33"/>
      <c r="H19" s="33"/>
      <c r="I19" s="33"/>
      <c r="J19" s="33"/>
    </row>
    <row r="20" spans="2:11" x14ac:dyDescent="0.25">
      <c r="B20" s="23" t="s">
        <v>65</v>
      </c>
      <c r="C20" s="13">
        <v>2010</v>
      </c>
      <c r="D20" s="13">
        <v>2011</v>
      </c>
      <c r="E20" s="13">
        <v>2012</v>
      </c>
      <c r="F20" s="13">
        <v>2013</v>
      </c>
      <c r="G20" s="13">
        <v>2014</v>
      </c>
      <c r="H20" s="13">
        <v>2015</v>
      </c>
      <c r="I20" s="13">
        <v>2016</v>
      </c>
      <c r="J20" s="13">
        <v>2017</v>
      </c>
      <c r="K20" s="13">
        <v>2018</v>
      </c>
    </row>
    <row r="21" spans="2:11" x14ac:dyDescent="0.25">
      <c r="B21" s="26" t="s">
        <v>44</v>
      </c>
      <c r="C21" s="33">
        <v>3922</v>
      </c>
      <c r="D21" s="33">
        <v>4490</v>
      </c>
      <c r="E21" s="33">
        <v>4744</v>
      </c>
      <c r="F21" s="33">
        <v>5205</v>
      </c>
      <c r="G21" s="33">
        <v>5694</v>
      </c>
      <c r="H21" s="33">
        <v>6859</v>
      </c>
      <c r="I21" s="33">
        <v>7509</v>
      </c>
      <c r="J21" s="33">
        <v>6353</v>
      </c>
      <c r="K21" s="33">
        <v>7006</v>
      </c>
    </row>
    <row r="22" spans="2:11" x14ac:dyDescent="0.25">
      <c r="B22" s="26" t="s">
        <v>45</v>
      </c>
      <c r="C22" s="33">
        <v>10491</v>
      </c>
      <c r="D22" s="33">
        <v>12284</v>
      </c>
      <c r="E22" s="33">
        <v>12578</v>
      </c>
      <c r="F22" s="33">
        <v>13215</v>
      </c>
      <c r="G22" s="33">
        <v>13734</v>
      </c>
      <c r="H22" s="33">
        <v>16547</v>
      </c>
      <c r="I22" s="33">
        <v>16634</v>
      </c>
      <c r="J22" s="33">
        <v>13443</v>
      </c>
      <c r="K22" s="33">
        <v>13146</v>
      </c>
    </row>
    <row r="23" spans="2:11" x14ac:dyDescent="0.25">
      <c r="B23" s="27" t="s">
        <v>9</v>
      </c>
      <c r="C23" s="38">
        <v>14413</v>
      </c>
      <c r="D23" s="38">
        <v>16774</v>
      </c>
      <c r="E23" s="38">
        <v>17322</v>
      </c>
      <c r="F23" s="38">
        <v>18420</v>
      </c>
      <c r="G23" s="38">
        <v>19428</v>
      </c>
      <c r="H23" s="38">
        <v>23406</v>
      </c>
      <c r="I23" s="38">
        <v>24143</v>
      </c>
      <c r="J23" s="38">
        <v>19796</v>
      </c>
      <c r="K23" s="38">
        <f>K21+K22</f>
        <v>20152</v>
      </c>
    </row>
    <row r="24" spans="2:11" x14ac:dyDescent="0.25">
      <c r="B24" s="27"/>
      <c r="C24" s="38"/>
      <c r="D24" s="38"/>
      <c r="E24" s="38"/>
      <c r="F24" s="38"/>
      <c r="G24" s="38"/>
      <c r="H24" s="38"/>
      <c r="I24" s="38"/>
      <c r="J24" s="38"/>
    </row>
    <row r="25" spans="2:11" ht="15.75" x14ac:dyDescent="0.25">
      <c r="B25" s="65" t="s">
        <v>61</v>
      </c>
      <c r="C25" s="70"/>
      <c r="D25" s="70"/>
      <c r="E25" s="39"/>
      <c r="F25" s="11"/>
      <c r="G25" s="11"/>
      <c r="H25" s="11"/>
      <c r="I25" s="11"/>
      <c r="J25" s="11"/>
    </row>
    <row r="26" spans="2:11" x14ac:dyDescent="0.25">
      <c r="B26" s="64" t="s">
        <v>119</v>
      </c>
      <c r="C26" s="48"/>
      <c r="D26" s="48"/>
      <c r="E26" s="11"/>
      <c r="F26" s="11"/>
      <c r="G26" s="11"/>
      <c r="H26" s="11"/>
      <c r="I26" s="11"/>
      <c r="J26" s="11"/>
    </row>
    <row r="27" spans="2:11" x14ac:dyDescent="0.25">
      <c r="B27" s="11"/>
      <c r="C27" s="11"/>
      <c r="D27" s="11"/>
      <c r="E27" s="11"/>
      <c r="F27" s="11"/>
      <c r="G27" s="11"/>
      <c r="H27" s="11"/>
      <c r="I27" s="11"/>
      <c r="J27" s="11"/>
    </row>
    <row r="28" spans="2:11" x14ac:dyDescent="0.25">
      <c r="B28" s="11"/>
      <c r="C28" s="11"/>
      <c r="D28" s="11"/>
      <c r="E28" s="11"/>
      <c r="F28" s="11"/>
      <c r="G28" s="11"/>
      <c r="H28" s="11"/>
      <c r="I28" s="11"/>
      <c r="J28" s="11"/>
    </row>
    <row r="29" spans="2:11" x14ac:dyDescent="0.25">
      <c r="B29" s="11"/>
      <c r="C29" s="11"/>
      <c r="D29" s="11"/>
      <c r="E29" s="11"/>
      <c r="F29" s="11"/>
      <c r="G29" s="11"/>
      <c r="H29" s="11"/>
      <c r="I29" s="11"/>
      <c r="J29" s="11"/>
    </row>
    <row r="30" spans="2:11" x14ac:dyDescent="0.25">
      <c r="B30" s="11"/>
      <c r="C30" s="11"/>
      <c r="D30" s="11"/>
      <c r="E30" s="11"/>
      <c r="F30" s="11"/>
      <c r="G30" s="11"/>
      <c r="H30" s="11"/>
      <c r="I30" s="11"/>
      <c r="J30" s="11"/>
    </row>
    <row r="31" spans="2:11" x14ac:dyDescent="0.25">
      <c r="B31" s="11"/>
      <c r="C31" s="11"/>
      <c r="D31" s="11"/>
      <c r="E31" s="11"/>
      <c r="F31" s="11"/>
      <c r="G31" s="11"/>
      <c r="H31" s="11"/>
      <c r="I31" s="11"/>
      <c r="J31" s="11"/>
    </row>
    <row r="32" spans="2:11" x14ac:dyDescent="0.25">
      <c r="B32" s="11"/>
      <c r="C32" s="11"/>
      <c r="D32" s="11"/>
      <c r="E32" s="11"/>
      <c r="F32" s="11"/>
      <c r="G32" s="11"/>
      <c r="H32" s="11"/>
      <c r="I32" s="11"/>
      <c r="J32" s="11"/>
    </row>
    <row r="33" spans="2:10" x14ac:dyDescent="0.25">
      <c r="B33" s="11"/>
      <c r="C33" s="11"/>
      <c r="D33" s="11"/>
      <c r="E33" s="11"/>
      <c r="F33" s="11"/>
      <c r="G33" s="11"/>
      <c r="H33" s="11"/>
      <c r="I33" s="11"/>
      <c r="J33" s="11"/>
    </row>
    <row r="34" spans="2:10" x14ac:dyDescent="0.25">
      <c r="B34" s="11"/>
      <c r="C34" s="11"/>
      <c r="D34" s="11"/>
      <c r="E34" s="11"/>
      <c r="F34" s="11"/>
      <c r="G34" s="11"/>
      <c r="H34" s="11"/>
      <c r="I34" s="11"/>
      <c r="J34" s="11"/>
    </row>
    <row r="35" spans="2:10" x14ac:dyDescent="0.25">
      <c r="B35" s="11"/>
      <c r="C35" s="11"/>
      <c r="D35" s="11"/>
      <c r="E35" s="11"/>
      <c r="F35" s="11"/>
      <c r="G35" s="11"/>
      <c r="H35" s="11"/>
      <c r="I35" s="11"/>
      <c r="J35" s="11"/>
    </row>
    <row r="36" spans="2:10" x14ac:dyDescent="0.25">
      <c r="B36" s="11"/>
      <c r="C36" s="11"/>
      <c r="D36" s="11"/>
      <c r="E36" s="11"/>
      <c r="F36" s="11"/>
      <c r="G36" s="11"/>
      <c r="H36" s="11"/>
      <c r="I36" s="11"/>
      <c r="J36" s="11"/>
    </row>
    <row r="37" spans="2:10" x14ac:dyDescent="0.25">
      <c r="B37" s="11"/>
      <c r="C37" s="11"/>
      <c r="D37" s="11"/>
      <c r="E37" s="11"/>
      <c r="F37" s="11"/>
      <c r="G37" s="11"/>
      <c r="H37" s="11"/>
      <c r="I37" s="11"/>
      <c r="J37" s="11"/>
    </row>
    <row r="38" spans="2:10" x14ac:dyDescent="0.25">
      <c r="B38" s="11"/>
      <c r="C38" s="11"/>
      <c r="D38" s="11"/>
      <c r="E38" s="11"/>
      <c r="F38" s="11"/>
      <c r="G38" s="11"/>
      <c r="H38" s="11"/>
      <c r="I38" s="11"/>
      <c r="J38" s="11"/>
    </row>
    <row r="39" spans="2:10" x14ac:dyDescent="0.25">
      <c r="B39" s="11"/>
      <c r="C39" s="11"/>
      <c r="D39" s="11"/>
      <c r="E39" s="11"/>
      <c r="F39" s="11"/>
      <c r="G39" s="11"/>
      <c r="H39" s="11"/>
      <c r="I39" s="11"/>
      <c r="J39" s="11"/>
    </row>
    <row r="40" spans="2:10" x14ac:dyDescent="0.25">
      <c r="B40" s="11"/>
      <c r="C40" s="11"/>
      <c r="D40" s="11"/>
      <c r="E40" s="11"/>
      <c r="F40" s="11"/>
      <c r="G40" s="11"/>
      <c r="H40" s="11"/>
      <c r="I40" s="11"/>
      <c r="J40" s="11"/>
    </row>
    <row r="41" spans="2:10" x14ac:dyDescent="0.25">
      <c r="B41" s="11"/>
      <c r="C41" s="11"/>
      <c r="D41" s="11"/>
      <c r="E41" s="11"/>
      <c r="F41" s="11"/>
      <c r="G41" s="11"/>
      <c r="H41" s="11"/>
      <c r="I41" s="11"/>
      <c r="J41" s="11"/>
    </row>
    <row r="42" spans="2:10" x14ac:dyDescent="0.25">
      <c r="B42" s="11"/>
      <c r="C42" s="11"/>
      <c r="D42" s="11"/>
      <c r="E42" s="11"/>
      <c r="F42" s="11"/>
      <c r="G42" s="11"/>
      <c r="H42" s="11"/>
      <c r="I42" s="11"/>
      <c r="J42" s="11"/>
    </row>
    <row r="43" spans="2:10" x14ac:dyDescent="0.25">
      <c r="B43" s="11"/>
      <c r="C43" s="11"/>
      <c r="D43" s="11"/>
      <c r="E43" s="11"/>
      <c r="F43" s="11"/>
      <c r="G43" s="11"/>
      <c r="H43" s="11"/>
      <c r="I43" s="11"/>
      <c r="J43" s="11"/>
    </row>
    <row r="44" spans="2:10" x14ac:dyDescent="0.25">
      <c r="B44" s="11"/>
      <c r="C44" s="11"/>
      <c r="D44" s="11"/>
      <c r="E44" s="11"/>
      <c r="F44" s="11"/>
      <c r="G44" s="11"/>
      <c r="H44" s="11"/>
      <c r="I44" s="11"/>
      <c r="J44" s="11"/>
    </row>
    <row r="45" spans="2:10" x14ac:dyDescent="0.25">
      <c r="B45" s="11"/>
      <c r="C45" s="11"/>
      <c r="D45" s="11"/>
      <c r="E45" s="11"/>
      <c r="F45" s="11"/>
      <c r="G45" s="11"/>
      <c r="H45" s="11"/>
      <c r="I45" s="11"/>
      <c r="J45" s="11"/>
    </row>
    <row r="46" spans="2:10" x14ac:dyDescent="0.25">
      <c r="B46" s="11"/>
      <c r="C46" s="11"/>
      <c r="D46" s="11"/>
      <c r="E46" s="11"/>
      <c r="F46" s="11"/>
      <c r="G46" s="11"/>
      <c r="H46" s="11"/>
      <c r="I46" s="11"/>
      <c r="J46" s="11"/>
    </row>
    <row r="47" spans="2:10" x14ac:dyDescent="0.25">
      <c r="B47" s="11"/>
      <c r="C47" s="11"/>
      <c r="D47" s="11"/>
      <c r="E47" s="11"/>
      <c r="F47" s="11"/>
      <c r="G47" s="11"/>
      <c r="H47" s="11"/>
      <c r="I47" s="11"/>
      <c r="J47" s="11"/>
    </row>
    <row r="48" spans="2:10" x14ac:dyDescent="0.25">
      <c r="B48" s="11"/>
      <c r="C48" s="11"/>
      <c r="D48" s="11"/>
      <c r="E48" s="11"/>
      <c r="F48" s="11"/>
      <c r="G48" s="11"/>
      <c r="H48" s="11"/>
      <c r="I48" s="11"/>
      <c r="J48" s="11"/>
    </row>
    <row r="49" spans="2:10" x14ac:dyDescent="0.25">
      <c r="B49" s="11"/>
      <c r="C49" s="11"/>
      <c r="D49" s="11"/>
      <c r="E49" s="11"/>
      <c r="F49" s="11"/>
      <c r="G49" s="11"/>
      <c r="H49" s="11"/>
      <c r="I49" s="11"/>
      <c r="J49" s="11"/>
    </row>
    <row r="50" spans="2:10" x14ac:dyDescent="0.25">
      <c r="B50" s="11"/>
      <c r="C50" s="11"/>
      <c r="D50" s="11"/>
      <c r="E50" s="11"/>
      <c r="F50" s="11"/>
      <c r="G50" s="11"/>
      <c r="H50" s="11"/>
      <c r="I50" s="11"/>
      <c r="J50" s="11"/>
    </row>
  </sheetData>
  <mergeCells count="1">
    <mergeCell ref="B2:J2"/>
  </mergeCells>
  <hyperlinks>
    <hyperlink ref="A1" location="Índice!A1" display="volta"/>
  </hyperlinks>
  <pageMargins left="0.511811024" right="0.511811024" top="0.78740157499999996" bottom="0.78740157499999996" header="0.31496062000000002" footer="0.3149606200000000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showGridLines="0" topLeftCell="A4" workbookViewId="0"/>
  </sheetViews>
  <sheetFormatPr defaultRowHeight="15" x14ac:dyDescent="0.25"/>
  <cols>
    <col min="2" max="2" width="47.85546875" customWidth="1"/>
  </cols>
  <sheetData>
    <row r="1" spans="1:11" x14ac:dyDescent="0.25">
      <c r="A1" s="55" t="s">
        <v>109</v>
      </c>
    </row>
    <row r="2" spans="1:11" ht="18" x14ac:dyDescent="0.25">
      <c r="B2" s="175" t="s">
        <v>23</v>
      </c>
      <c r="C2" s="175"/>
      <c r="D2" s="175"/>
      <c r="E2" s="175"/>
      <c r="F2" s="175"/>
      <c r="G2" s="175"/>
      <c r="H2" s="175"/>
      <c r="I2" s="175"/>
      <c r="J2" s="175"/>
    </row>
    <row r="3" spans="1:11" x14ac:dyDescent="0.25">
      <c r="B3" s="11"/>
      <c r="C3" s="11"/>
      <c r="D3" s="11"/>
      <c r="E3" s="11"/>
      <c r="F3" s="11"/>
      <c r="G3" s="11"/>
      <c r="H3" s="11"/>
      <c r="I3" s="11"/>
      <c r="J3" s="11"/>
    </row>
    <row r="4" spans="1:11" ht="15.75" x14ac:dyDescent="0.25">
      <c r="B4" s="16" t="s">
        <v>122</v>
      </c>
      <c r="C4" s="11"/>
      <c r="D4" s="11"/>
      <c r="E4" s="11"/>
      <c r="F4" s="11"/>
      <c r="G4" s="11"/>
      <c r="H4" s="11"/>
      <c r="I4" s="11"/>
      <c r="J4" s="11"/>
    </row>
    <row r="5" spans="1:11" x14ac:dyDescent="0.25">
      <c r="B5" s="67" t="s">
        <v>121</v>
      </c>
      <c r="C5" s="68">
        <v>2010</v>
      </c>
      <c r="D5" s="68">
        <v>2011</v>
      </c>
      <c r="E5" s="68">
        <v>2012</v>
      </c>
      <c r="F5" s="68">
        <v>2013</v>
      </c>
      <c r="G5" s="68">
        <v>2014</v>
      </c>
      <c r="H5" s="68">
        <v>2015</v>
      </c>
      <c r="I5" s="68">
        <v>2016</v>
      </c>
      <c r="J5" s="68">
        <v>2017</v>
      </c>
      <c r="K5" s="68">
        <v>2018</v>
      </c>
    </row>
    <row r="6" spans="1:11" x14ac:dyDescent="0.25">
      <c r="B6" s="71" t="s">
        <v>50</v>
      </c>
      <c r="C6" s="69">
        <v>0.16624496830747873</v>
      </c>
      <c r="D6" s="69">
        <v>0.17929661153571558</v>
      </c>
      <c r="E6" s="69">
        <v>0.17942298823991629</v>
      </c>
      <c r="F6" s="69">
        <v>0.17742614371426052</v>
      </c>
      <c r="G6" s="69">
        <v>0.16938519225402313</v>
      </c>
      <c r="H6" s="69">
        <v>0.14933779535168409</v>
      </c>
      <c r="I6" s="69">
        <v>0.13465081087874678</v>
      </c>
      <c r="J6" s="69">
        <v>0.12838489783990367</v>
      </c>
      <c r="K6" s="69">
        <v>0.12028193181501831</v>
      </c>
    </row>
    <row r="7" spans="1:11" x14ac:dyDescent="0.25">
      <c r="B7" s="71" t="s">
        <v>51</v>
      </c>
      <c r="C7" s="69">
        <v>0.21763956710490603</v>
      </c>
      <c r="D7" s="69">
        <v>0.21163047018684425</v>
      </c>
      <c r="E7" s="69">
        <v>0.20790353972807332</v>
      </c>
      <c r="F7" s="69">
        <v>0.20624334540840755</v>
      </c>
      <c r="G7" s="69">
        <v>0.20345433080970751</v>
      </c>
      <c r="H7" s="69">
        <v>0.19871728593768029</v>
      </c>
      <c r="I7" s="69">
        <v>0.19247460379278991</v>
      </c>
      <c r="J7" s="69">
        <v>0.18227240806556305</v>
      </c>
      <c r="K7" s="69">
        <v>0.17025745891868774</v>
      </c>
    </row>
    <row r="8" spans="1:11" x14ac:dyDescent="0.25">
      <c r="B8" s="71" t="s">
        <v>52</v>
      </c>
      <c r="C8" s="69">
        <v>0.43046379374442734</v>
      </c>
      <c r="D8" s="69">
        <v>0.4212304609745906</v>
      </c>
      <c r="E8" s="69">
        <v>0.41474461768233983</v>
      </c>
      <c r="F8" s="69">
        <v>0.41255484461002495</v>
      </c>
      <c r="G8" s="69">
        <v>0.41470933964512152</v>
      </c>
      <c r="H8" s="69">
        <v>0.4244095472172108</v>
      </c>
      <c r="I8" s="69">
        <v>0.43116113073053564</v>
      </c>
      <c r="J8" s="69">
        <v>0.43391052393123591</v>
      </c>
      <c r="K8" s="69">
        <v>0.42934793777253621</v>
      </c>
    </row>
    <row r="9" spans="1:11" x14ac:dyDescent="0.25">
      <c r="B9" s="71" t="s">
        <v>53</v>
      </c>
      <c r="C9" s="69">
        <v>0.11368068459665616</v>
      </c>
      <c r="D9" s="69">
        <v>0.11357326867208654</v>
      </c>
      <c r="E9" s="69">
        <v>0.11784102640550485</v>
      </c>
      <c r="F9" s="69">
        <v>0.11841236681556788</v>
      </c>
      <c r="G9" s="69">
        <v>0.12169599917707578</v>
      </c>
      <c r="H9" s="69">
        <v>0.12871723037308791</v>
      </c>
      <c r="I9" s="69">
        <v>0.13401192966177697</v>
      </c>
      <c r="J9" s="69">
        <v>0.13944890282825631</v>
      </c>
      <c r="K9" s="69">
        <v>0.14870177232360912</v>
      </c>
    </row>
    <row r="10" spans="1:11" x14ac:dyDescent="0.25">
      <c r="B10" s="71" t="s">
        <v>54</v>
      </c>
      <c r="C10" s="69">
        <v>4.6666656955708478E-2</v>
      </c>
      <c r="D10" s="69">
        <v>4.7035134877263171E-2</v>
      </c>
      <c r="E10" s="69">
        <v>5.0497027586946741E-2</v>
      </c>
      <c r="F10" s="69">
        <v>5.2880474274973617E-2</v>
      </c>
      <c r="G10" s="69">
        <v>5.5602491119297284E-2</v>
      </c>
      <c r="H10" s="69">
        <v>6.1307247464102821E-2</v>
      </c>
      <c r="I10" s="69">
        <v>6.5600629804216076E-2</v>
      </c>
      <c r="J10" s="69">
        <v>7.0668896957046229E-2</v>
      </c>
      <c r="K10" s="69">
        <v>7.9886822344994446E-2</v>
      </c>
    </row>
    <row r="11" spans="1:11" x14ac:dyDescent="0.25">
      <c r="B11" s="71" t="s">
        <v>55</v>
      </c>
      <c r="C11" s="69">
        <v>2.0638699430792187E-2</v>
      </c>
      <c r="D11" s="69">
        <v>2.1337224413788113E-2</v>
      </c>
      <c r="E11" s="69">
        <v>2.2926938686231049E-2</v>
      </c>
      <c r="F11" s="69">
        <v>2.4729725088340652E-2</v>
      </c>
      <c r="G11" s="69">
        <v>2.621563426795279E-2</v>
      </c>
      <c r="H11" s="69">
        <v>2.8220602762519004E-2</v>
      </c>
      <c r="I11" s="69">
        <v>3.0716726197310727E-2</v>
      </c>
      <c r="J11" s="69">
        <v>3.2916240272319701E-2</v>
      </c>
      <c r="K11" s="69">
        <v>3.7337490604381837E-2</v>
      </c>
    </row>
    <row r="12" spans="1:11" x14ac:dyDescent="0.25">
      <c r="B12" s="71" t="s">
        <v>56</v>
      </c>
      <c r="C12" s="69">
        <v>4.6656298600311046E-3</v>
      </c>
      <c r="D12" s="69">
        <v>5.8968293397117224E-3</v>
      </c>
      <c r="E12" s="69">
        <v>6.6638616709879389E-3</v>
      </c>
      <c r="F12" s="69">
        <v>7.7531000884248323E-3</v>
      </c>
      <c r="G12" s="69">
        <v>8.9370127268219701E-3</v>
      </c>
      <c r="H12" s="69">
        <v>9.2902908937150669E-3</v>
      </c>
      <c r="I12" s="69">
        <v>1.1384168934623871E-2</v>
      </c>
      <c r="J12" s="69">
        <v>1.239813010567516E-2</v>
      </c>
      <c r="K12" s="69">
        <v>1.4186586220772351E-2</v>
      </c>
    </row>
    <row r="13" spans="1:11" x14ac:dyDescent="0.25">
      <c r="B13" s="71"/>
      <c r="C13" s="69"/>
      <c r="D13" s="69"/>
      <c r="E13" s="69"/>
      <c r="F13" s="69"/>
      <c r="G13" s="69"/>
      <c r="H13" s="69"/>
      <c r="I13" s="69"/>
      <c r="J13" s="69"/>
    </row>
    <row r="14" spans="1:11" x14ac:dyDescent="0.25">
      <c r="B14" s="64" t="s">
        <v>120</v>
      </c>
      <c r="C14" s="11"/>
      <c r="D14" s="11"/>
      <c r="E14" s="11"/>
      <c r="F14" s="11"/>
      <c r="G14" s="11"/>
      <c r="H14" s="11"/>
      <c r="I14" s="11"/>
      <c r="J14" s="11"/>
    </row>
    <row r="15" spans="1:11" x14ac:dyDescent="0.25">
      <c r="B15" s="49" t="s">
        <v>146</v>
      </c>
      <c r="C15" s="11"/>
      <c r="D15" s="11"/>
      <c r="E15" s="11"/>
      <c r="F15" s="11"/>
      <c r="G15" s="11"/>
      <c r="H15" s="11"/>
      <c r="I15" s="11"/>
      <c r="J15" s="11"/>
    </row>
    <row r="16" spans="1:11" x14ac:dyDescent="0.25">
      <c r="B16" s="11"/>
      <c r="C16" s="11"/>
      <c r="D16" s="11"/>
      <c r="E16" s="11"/>
      <c r="F16" s="11"/>
      <c r="G16" s="11"/>
      <c r="H16" s="11"/>
      <c r="I16" s="11"/>
      <c r="J16" s="11"/>
    </row>
    <row r="17" spans="2:10" x14ac:dyDescent="0.25">
      <c r="B17" s="11"/>
      <c r="C17" s="11"/>
      <c r="D17" s="11"/>
      <c r="E17" s="11"/>
      <c r="F17" s="11"/>
      <c r="G17" s="11"/>
      <c r="H17" s="11"/>
      <c r="I17" s="11"/>
      <c r="J17" s="11"/>
    </row>
    <row r="18" spans="2:10" x14ac:dyDescent="0.25">
      <c r="B18" s="11"/>
      <c r="C18" s="11"/>
      <c r="D18" s="11"/>
      <c r="E18" s="11"/>
      <c r="F18" s="11"/>
      <c r="G18" s="11"/>
      <c r="H18" s="11"/>
      <c r="I18" s="11"/>
      <c r="J18" s="11"/>
    </row>
    <row r="19" spans="2:10" x14ac:dyDescent="0.25">
      <c r="B19" s="11"/>
      <c r="C19" s="11"/>
      <c r="D19" s="11"/>
      <c r="E19" s="11"/>
      <c r="F19" s="11"/>
      <c r="G19" s="11"/>
      <c r="H19" s="11"/>
      <c r="I19" s="11"/>
      <c r="J19" s="11"/>
    </row>
    <row r="20" spans="2:10" x14ac:dyDescent="0.25">
      <c r="B20" s="11"/>
      <c r="C20" s="11"/>
      <c r="D20" s="11"/>
      <c r="E20" s="11"/>
      <c r="F20" s="11"/>
      <c r="G20" s="11"/>
      <c r="H20" s="11"/>
      <c r="I20" s="11"/>
      <c r="J20" s="11"/>
    </row>
    <row r="21" spans="2:10" x14ac:dyDescent="0.25">
      <c r="B21" s="11"/>
      <c r="C21" s="11"/>
      <c r="D21" s="11"/>
      <c r="E21" s="11"/>
      <c r="F21" s="11"/>
      <c r="G21" s="11"/>
      <c r="H21" s="11"/>
      <c r="I21" s="11"/>
      <c r="J21" s="11"/>
    </row>
    <row r="22" spans="2:10" x14ac:dyDescent="0.25">
      <c r="B22" s="11"/>
      <c r="C22" s="11"/>
      <c r="D22" s="11"/>
      <c r="E22" s="11"/>
      <c r="F22" s="11"/>
      <c r="G22" s="11"/>
      <c r="H22" s="11"/>
      <c r="I22" s="11"/>
      <c r="J22" s="11"/>
    </row>
    <row r="23" spans="2:10" x14ac:dyDescent="0.25">
      <c r="B23" s="11"/>
      <c r="C23" s="11"/>
      <c r="D23" s="11"/>
      <c r="E23" s="11"/>
      <c r="F23" s="11"/>
      <c r="G23" s="11"/>
      <c r="H23" s="11"/>
      <c r="I23" s="11"/>
      <c r="J23" s="11"/>
    </row>
    <row r="24" spans="2:10" x14ac:dyDescent="0.25">
      <c r="B24" s="11"/>
      <c r="C24" s="11"/>
      <c r="D24" s="11"/>
      <c r="E24" s="11"/>
      <c r="F24" s="11"/>
      <c r="G24" s="11"/>
      <c r="H24" s="11"/>
      <c r="I24" s="11"/>
      <c r="J24" s="11"/>
    </row>
    <row r="25" spans="2:10" x14ac:dyDescent="0.25">
      <c r="B25" s="11"/>
      <c r="C25" s="11"/>
      <c r="D25" s="11"/>
      <c r="E25" s="11"/>
      <c r="F25" s="11"/>
      <c r="G25" s="11"/>
      <c r="H25" s="11"/>
      <c r="I25" s="11"/>
      <c r="J25" s="11"/>
    </row>
    <row r="26" spans="2:10" x14ac:dyDescent="0.25">
      <c r="B26" s="11"/>
      <c r="C26" s="11"/>
      <c r="D26" s="11"/>
      <c r="E26" s="11"/>
      <c r="F26" s="11"/>
      <c r="G26" s="11"/>
      <c r="H26" s="11"/>
      <c r="I26" s="11"/>
      <c r="J26" s="11"/>
    </row>
    <row r="27" spans="2:10" x14ac:dyDescent="0.25">
      <c r="B27" s="11"/>
      <c r="C27" s="11"/>
      <c r="D27" s="11"/>
      <c r="E27" s="11"/>
      <c r="F27" s="11"/>
      <c r="G27" s="11"/>
      <c r="H27" s="11"/>
      <c r="I27" s="11"/>
      <c r="J27" s="11"/>
    </row>
    <row r="28" spans="2:10" x14ac:dyDescent="0.25">
      <c r="B28" s="11"/>
      <c r="C28" s="11"/>
      <c r="D28" s="11"/>
      <c r="E28" s="11"/>
      <c r="F28" s="11"/>
      <c r="G28" s="11"/>
      <c r="H28" s="11"/>
      <c r="I28" s="11"/>
      <c r="J28" s="11"/>
    </row>
    <row r="29" spans="2:10" x14ac:dyDescent="0.25">
      <c r="B29" s="11"/>
      <c r="C29" s="11"/>
      <c r="D29" s="11"/>
      <c r="E29" s="11"/>
      <c r="F29" s="11"/>
      <c r="G29" s="11"/>
      <c r="H29" s="11"/>
      <c r="I29" s="11"/>
      <c r="J29" s="11"/>
    </row>
    <row r="30" spans="2:10" x14ac:dyDescent="0.25">
      <c r="B30" s="11"/>
      <c r="C30" s="11"/>
      <c r="D30" s="11"/>
      <c r="E30" s="11"/>
      <c r="F30" s="11"/>
      <c r="G30" s="11"/>
      <c r="H30" s="11"/>
      <c r="I30" s="11"/>
      <c r="J30" s="11"/>
    </row>
    <row r="31" spans="2:10" x14ac:dyDescent="0.25">
      <c r="B31" s="11"/>
      <c r="C31" s="11"/>
      <c r="D31" s="11"/>
      <c r="E31" s="11"/>
      <c r="F31" s="11"/>
      <c r="G31" s="11"/>
      <c r="H31" s="11"/>
      <c r="I31" s="11"/>
      <c r="J31" s="11"/>
    </row>
    <row r="32" spans="2:10" x14ac:dyDescent="0.25">
      <c r="B32" s="11"/>
      <c r="C32" s="11"/>
      <c r="D32" s="11"/>
      <c r="E32" s="11"/>
      <c r="F32" s="11"/>
      <c r="G32" s="11"/>
      <c r="H32" s="11"/>
      <c r="I32" s="11"/>
      <c r="J32" s="11"/>
    </row>
    <row r="33" spans="2:10" x14ac:dyDescent="0.25">
      <c r="B33" s="11"/>
      <c r="C33" s="11"/>
      <c r="D33" s="11"/>
      <c r="E33" s="11"/>
      <c r="F33" s="11"/>
      <c r="G33" s="11"/>
      <c r="H33" s="11"/>
      <c r="I33" s="11"/>
      <c r="J33" s="11"/>
    </row>
    <row r="34" spans="2:10" ht="16.5" x14ac:dyDescent="0.3">
      <c r="B34" s="28"/>
    </row>
  </sheetData>
  <mergeCells count="1">
    <mergeCell ref="B2:J2"/>
  </mergeCells>
  <hyperlinks>
    <hyperlink ref="A1" location="Índice!A1" display="volta"/>
  </hyperlinks>
  <pageMargins left="0.511811024" right="0.511811024" top="0.78740157499999996" bottom="0.78740157499999996" header="0.31496062000000002" footer="0.3149606200000000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3"/>
  <sheetViews>
    <sheetView showGridLines="0" workbookViewId="0"/>
  </sheetViews>
  <sheetFormatPr defaultRowHeight="15" x14ac:dyDescent="0.25"/>
  <cols>
    <col min="2" max="2" width="52.42578125" bestFit="1" customWidth="1"/>
    <col min="3" max="7" width="9" customWidth="1"/>
    <col min="8" max="10" width="9" bestFit="1" customWidth="1"/>
  </cols>
  <sheetData>
    <row r="1" spans="1:11" x14ac:dyDescent="0.25">
      <c r="A1" s="55" t="s">
        <v>109</v>
      </c>
    </row>
    <row r="2" spans="1:11" ht="18" x14ac:dyDescent="0.25">
      <c r="B2" s="175" t="s">
        <v>23</v>
      </c>
      <c r="C2" s="175"/>
      <c r="D2" s="175"/>
      <c r="E2" s="175"/>
      <c r="F2" s="175"/>
      <c r="G2" s="175"/>
      <c r="H2" s="175"/>
      <c r="I2" s="175"/>
      <c r="J2" s="175"/>
    </row>
    <row r="3" spans="1:11" x14ac:dyDescent="0.25">
      <c r="B3" s="11"/>
      <c r="C3" s="11"/>
      <c r="D3" s="11"/>
      <c r="E3" s="11"/>
      <c r="F3" s="11"/>
      <c r="G3" s="11"/>
      <c r="H3" s="11"/>
      <c r="I3" s="11"/>
      <c r="J3" s="11"/>
    </row>
    <row r="4" spans="1:11" ht="15.75" x14ac:dyDescent="0.25">
      <c r="B4" s="16" t="s">
        <v>97</v>
      </c>
      <c r="C4" s="11"/>
      <c r="D4" s="11"/>
      <c r="E4" s="11"/>
      <c r="F4" s="11"/>
      <c r="G4" s="11"/>
      <c r="H4" s="11"/>
      <c r="I4" s="11"/>
      <c r="J4" s="11"/>
    </row>
    <row r="5" spans="1:11" x14ac:dyDescent="0.25">
      <c r="B5" s="23" t="s">
        <v>66</v>
      </c>
      <c r="C5" s="13">
        <v>2010</v>
      </c>
      <c r="D5" s="13">
        <v>2011</v>
      </c>
      <c r="E5" s="13">
        <v>2012</v>
      </c>
      <c r="F5" s="13">
        <v>2013</v>
      </c>
      <c r="G5" s="13">
        <v>2014</v>
      </c>
      <c r="H5" s="13">
        <v>2015</v>
      </c>
      <c r="I5" s="13">
        <v>2016</v>
      </c>
      <c r="J5" s="13">
        <v>2017</v>
      </c>
      <c r="K5" s="13">
        <v>2018</v>
      </c>
    </row>
    <row r="6" spans="1:11" x14ac:dyDescent="0.25">
      <c r="B6" s="26" t="s">
        <v>50</v>
      </c>
      <c r="C6" s="40">
        <v>1025052</v>
      </c>
      <c r="D6" s="40">
        <v>1087830</v>
      </c>
      <c r="E6" s="40">
        <v>1285424</v>
      </c>
      <c r="F6" s="40">
        <v>1314483</v>
      </c>
      <c r="G6" s="40">
        <v>1333946</v>
      </c>
      <c r="H6" s="40">
        <v>1367034</v>
      </c>
      <c r="I6" s="40">
        <v>1384646</v>
      </c>
      <c r="J6" s="40">
        <v>1353291</v>
      </c>
      <c r="K6" s="40">
        <v>1184469</v>
      </c>
    </row>
    <row r="7" spans="1:11" x14ac:dyDescent="0.25">
      <c r="B7" s="26" t="s">
        <v>51</v>
      </c>
      <c r="C7" s="40">
        <v>1343433</v>
      </c>
      <c r="D7" s="40">
        <v>1285081</v>
      </c>
      <c r="E7" s="40">
        <v>1490829</v>
      </c>
      <c r="F7" s="40">
        <v>1529680</v>
      </c>
      <c r="G7" s="40">
        <v>1604382</v>
      </c>
      <c r="H7" s="40">
        <v>1821764</v>
      </c>
      <c r="I7" s="40">
        <v>1982437</v>
      </c>
      <c r="J7" s="40">
        <v>1924186</v>
      </c>
      <c r="K7" s="40">
        <v>1679542</v>
      </c>
    </row>
    <row r="8" spans="1:11" x14ac:dyDescent="0.25">
      <c r="B8" s="26" t="s">
        <v>52</v>
      </c>
      <c r="C8" s="40">
        <v>2649587</v>
      </c>
      <c r="D8" s="40">
        <v>2551068</v>
      </c>
      <c r="E8" s="40">
        <v>2968150</v>
      </c>
      <c r="F8" s="40">
        <v>3053908</v>
      </c>
      <c r="G8" s="40">
        <v>3264354</v>
      </c>
      <c r="H8" s="40">
        <v>3884950</v>
      </c>
      <c r="I8" s="40">
        <v>4435785</v>
      </c>
      <c r="J8" s="40">
        <v>4579200</v>
      </c>
      <c r="K8" s="40">
        <v>4232647</v>
      </c>
    </row>
    <row r="9" spans="1:11" x14ac:dyDescent="0.25">
      <c r="B9" s="26" t="s">
        <v>53</v>
      </c>
      <c r="C9" s="40">
        <v>674496</v>
      </c>
      <c r="D9" s="40">
        <v>662485</v>
      </c>
      <c r="E9" s="40">
        <v>818266</v>
      </c>
      <c r="F9" s="40">
        <v>850984</v>
      </c>
      <c r="G9" s="40">
        <v>932654</v>
      </c>
      <c r="H9" s="40">
        <v>1154262</v>
      </c>
      <c r="I9" s="40">
        <v>1356771</v>
      </c>
      <c r="J9" s="40">
        <v>1457700</v>
      </c>
      <c r="K9" s="40">
        <v>1448512</v>
      </c>
    </row>
    <row r="10" spans="1:11" x14ac:dyDescent="0.25">
      <c r="B10" s="26" t="s">
        <v>54</v>
      </c>
      <c r="C10" s="40">
        <v>266084</v>
      </c>
      <c r="D10" s="40">
        <v>261844</v>
      </c>
      <c r="E10" s="40">
        <v>337176</v>
      </c>
      <c r="F10" s="40">
        <v>365387</v>
      </c>
      <c r="G10" s="40">
        <v>409952</v>
      </c>
      <c r="H10" s="40">
        <v>532601</v>
      </c>
      <c r="I10" s="40">
        <v>648740</v>
      </c>
      <c r="J10" s="40">
        <v>727510</v>
      </c>
      <c r="K10" s="40">
        <v>771213</v>
      </c>
    </row>
    <row r="11" spans="1:11" x14ac:dyDescent="0.25">
      <c r="B11" s="26" t="s">
        <v>55</v>
      </c>
      <c r="C11" s="40">
        <v>117162</v>
      </c>
      <c r="D11" s="40">
        <v>118069</v>
      </c>
      <c r="E11" s="40">
        <v>152374</v>
      </c>
      <c r="F11" s="40">
        <v>170379</v>
      </c>
      <c r="G11" s="40">
        <v>192859</v>
      </c>
      <c r="H11" s="40">
        <v>243118</v>
      </c>
      <c r="I11" s="40">
        <v>301683</v>
      </c>
      <c r="J11" s="40">
        <v>336064</v>
      </c>
      <c r="K11" s="40">
        <v>359736</v>
      </c>
    </row>
    <row r="12" spans="1:11" x14ac:dyDescent="0.25">
      <c r="B12" s="26" t="s">
        <v>56</v>
      </c>
      <c r="C12" s="40">
        <v>25511</v>
      </c>
      <c r="D12" s="40">
        <v>31798</v>
      </c>
      <c r="E12" s="40">
        <v>43584</v>
      </c>
      <c r="F12" s="40">
        <v>52715</v>
      </c>
      <c r="G12" s="40">
        <v>65079</v>
      </c>
      <c r="H12" s="40">
        <v>78620</v>
      </c>
      <c r="I12" s="40">
        <v>110688</v>
      </c>
      <c r="J12" s="40">
        <v>126636</v>
      </c>
      <c r="K12" s="40">
        <v>137542</v>
      </c>
    </row>
    <row r="13" spans="1:11" x14ac:dyDescent="0.25">
      <c r="B13" s="26"/>
      <c r="C13" s="33"/>
      <c r="D13" s="33"/>
      <c r="E13" s="33"/>
      <c r="F13" s="33"/>
      <c r="G13" s="33"/>
      <c r="H13" s="33"/>
      <c r="I13" s="33"/>
      <c r="J13" s="33"/>
    </row>
    <row r="14" spans="1:11" x14ac:dyDescent="0.25">
      <c r="B14" s="23" t="s">
        <v>67</v>
      </c>
      <c r="C14" s="13">
        <v>2010</v>
      </c>
      <c r="D14" s="13">
        <v>2011</v>
      </c>
      <c r="E14" s="13">
        <v>2012</v>
      </c>
      <c r="F14" s="13">
        <v>2013</v>
      </c>
      <c r="G14" s="13">
        <v>2014</v>
      </c>
      <c r="H14" s="13">
        <v>2015</v>
      </c>
      <c r="I14" s="13">
        <v>2016</v>
      </c>
      <c r="J14" s="13">
        <v>2017</v>
      </c>
      <c r="K14" s="13">
        <v>2018</v>
      </c>
    </row>
    <row r="15" spans="1:11" x14ac:dyDescent="0.25">
      <c r="B15" s="26" t="s">
        <v>50</v>
      </c>
      <c r="C15" s="40">
        <v>362</v>
      </c>
      <c r="D15" s="40">
        <v>288</v>
      </c>
      <c r="E15" s="40">
        <v>372</v>
      </c>
      <c r="F15" s="40">
        <v>657</v>
      </c>
      <c r="G15" s="40">
        <v>884</v>
      </c>
      <c r="H15" s="40">
        <v>947</v>
      </c>
      <c r="I15" s="40">
        <v>961</v>
      </c>
      <c r="J15" s="40">
        <v>555</v>
      </c>
      <c r="K15" s="40">
        <v>577</v>
      </c>
    </row>
    <row r="16" spans="1:11" x14ac:dyDescent="0.25">
      <c r="B16" s="26" t="s">
        <v>51</v>
      </c>
      <c r="C16" s="40">
        <v>357</v>
      </c>
      <c r="D16" s="40">
        <v>254</v>
      </c>
      <c r="E16" s="40">
        <v>290</v>
      </c>
      <c r="F16" s="40">
        <v>322</v>
      </c>
      <c r="G16" s="40">
        <v>345</v>
      </c>
      <c r="H16" s="40">
        <v>395</v>
      </c>
      <c r="I16" s="40">
        <v>349</v>
      </c>
      <c r="J16" s="40">
        <v>248</v>
      </c>
      <c r="K16" s="40">
        <v>150</v>
      </c>
    </row>
    <row r="17" spans="2:11" x14ac:dyDescent="0.25">
      <c r="B17" s="26" t="s">
        <v>52</v>
      </c>
      <c r="C17" s="40">
        <v>5922</v>
      </c>
      <c r="D17" s="40">
        <v>4981</v>
      </c>
      <c r="E17" s="40">
        <v>4293</v>
      </c>
      <c r="F17" s="40">
        <v>4417</v>
      </c>
      <c r="G17" s="40">
        <v>4496</v>
      </c>
      <c r="H17" s="40">
        <v>4754</v>
      </c>
      <c r="I17" s="40">
        <v>4340</v>
      </c>
      <c r="J17" s="40">
        <v>2660</v>
      </c>
      <c r="K17" s="40">
        <v>3617</v>
      </c>
    </row>
    <row r="18" spans="2:11" x14ac:dyDescent="0.25">
      <c r="B18" s="26" t="s">
        <v>53</v>
      </c>
      <c r="C18" s="40">
        <v>24851</v>
      </c>
      <c r="D18" s="40">
        <v>24471</v>
      </c>
      <c r="E18" s="40">
        <v>24092</v>
      </c>
      <c r="F18" s="40">
        <v>24526</v>
      </c>
      <c r="G18" s="40">
        <v>24258</v>
      </c>
      <c r="H18" s="40">
        <v>22940</v>
      </c>
      <c r="I18" s="40">
        <v>20743</v>
      </c>
      <c r="J18" s="40">
        <v>12711</v>
      </c>
      <c r="K18" s="40">
        <v>16523</v>
      </c>
    </row>
    <row r="19" spans="2:11" x14ac:dyDescent="0.25">
      <c r="B19" s="26" t="s">
        <v>54</v>
      </c>
      <c r="C19" s="40">
        <v>19984</v>
      </c>
      <c r="D19" s="40">
        <v>21217</v>
      </c>
      <c r="E19" s="40">
        <v>22269</v>
      </c>
      <c r="F19" s="40">
        <v>23988</v>
      </c>
      <c r="G19" s="40">
        <v>25486</v>
      </c>
      <c r="H19" s="40">
        <v>26047</v>
      </c>
      <c r="I19" s="40">
        <v>23584</v>
      </c>
      <c r="J19" s="40">
        <v>16583</v>
      </c>
      <c r="K19" s="40">
        <v>14560</v>
      </c>
    </row>
    <row r="20" spans="2:11" x14ac:dyDescent="0.25">
      <c r="B20" s="26" t="s">
        <v>55</v>
      </c>
      <c r="C20" s="40">
        <v>8707</v>
      </c>
      <c r="D20" s="40">
        <v>9592</v>
      </c>
      <c r="E20" s="40">
        <v>10049</v>
      </c>
      <c r="F20" s="40">
        <v>10934</v>
      </c>
      <c r="G20" s="40">
        <v>11684</v>
      </c>
      <c r="H20" s="40">
        <v>12980</v>
      </c>
      <c r="I20" s="40">
        <v>12211</v>
      </c>
      <c r="J20" s="40">
        <v>9791</v>
      </c>
      <c r="K20" s="40">
        <v>7122</v>
      </c>
    </row>
    <row r="21" spans="2:11" x14ac:dyDescent="0.25">
      <c r="B21" s="26" t="s">
        <v>56</v>
      </c>
      <c r="C21" s="40">
        <v>2706</v>
      </c>
      <c r="D21" s="40">
        <v>3168</v>
      </c>
      <c r="E21" s="40">
        <v>3286</v>
      </c>
      <c r="F21" s="40">
        <v>3733</v>
      </c>
      <c r="G21" s="40">
        <v>4186</v>
      </c>
      <c r="H21" s="40">
        <v>4922</v>
      </c>
      <c r="I21" s="40">
        <v>4938</v>
      </c>
      <c r="J21" s="40">
        <v>3295</v>
      </c>
      <c r="K21" s="40">
        <v>1913</v>
      </c>
    </row>
    <row r="22" spans="2:11" x14ac:dyDescent="0.25">
      <c r="B22" s="26"/>
      <c r="C22" s="33"/>
      <c r="D22" s="33"/>
      <c r="E22" s="33"/>
      <c r="F22" s="33"/>
      <c r="G22" s="33"/>
      <c r="H22" s="33"/>
      <c r="I22" s="33"/>
      <c r="J22" s="33"/>
    </row>
    <row r="23" spans="2:11" x14ac:dyDescent="0.25">
      <c r="B23" s="23" t="s">
        <v>68</v>
      </c>
      <c r="C23" s="13">
        <v>2010</v>
      </c>
      <c r="D23" s="13">
        <v>2011</v>
      </c>
      <c r="E23" s="13">
        <v>2012</v>
      </c>
      <c r="F23" s="13">
        <v>2013</v>
      </c>
      <c r="G23" s="13">
        <v>2014</v>
      </c>
      <c r="H23" s="13">
        <v>2015</v>
      </c>
      <c r="I23" s="13">
        <v>2016</v>
      </c>
      <c r="J23" s="13">
        <v>2017</v>
      </c>
      <c r="K23" s="13">
        <v>2018</v>
      </c>
    </row>
    <row r="24" spans="2:11" x14ac:dyDescent="0.25">
      <c r="B24" s="26" t="s">
        <v>50</v>
      </c>
      <c r="C24" s="40">
        <v>1745</v>
      </c>
      <c r="D24" s="40">
        <v>1801</v>
      </c>
      <c r="E24" s="40">
        <v>2043</v>
      </c>
      <c r="F24" s="40">
        <v>2140</v>
      </c>
      <c r="G24" s="40">
        <v>2263</v>
      </c>
      <c r="H24" s="40">
        <v>2717</v>
      </c>
      <c r="I24" s="40">
        <v>2882</v>
      </c>
      <c r="J24" s="40">
        <v>3211</v>
      </c>
      <c r="K24" s="40">
        <v>3132</v>
      </c>
    </row>
    <row r="25" spans="2:11" x14ac:dyDescent="0.25">
      <c r="B25" s="26" t="s">
        <v>51</v>
      </c>
      <c r="C25" s="40">
        <v>915</v>
      </c>
      <c r="D25" s="40">
        <v>1137</v>
      </c>
      <c r="E25" s="40">
        <v>1144</v>
      </c>
      <c r="F25" s="40">
        <v>1228</v>
      </c>
      <c r="G25" s="40">
        <v>1301</v>
      </c>
      <c r="H25" s="40">
        <v>1769</v>
      </c>
      <c r="I25" s="40">
        <v>1969</v>
      </c>
      <c r="J25" s="40">
        <v>2226</v>
      </c>
      <c r="K25" s="40">
        <v>2158</v>
      </c>
    </row>
    <row r="26" spans="2:11" x14ac:dyDescent="0.25">
      <c r="B26" s="26" t="s">
        <v>52</v>
      </c>
      <c r="C26" s="40">
        <v>4149</v>
      </c>
      <c r="D26" s="40">
        <v>4552</v>
      </c>
      <c r="E26" s="40">
        <v>4457</v>
      </c>
      <c r="F26" s="40">
        <v>4641</v>
      </c>
      <c r="G26" s="40">
        <v>4783</v>
      </c>
      <c r="H26" s="40">
        <v>5742</v>
      </c>
      <c r="I26" s="40">
        <v>5912</v>
      </c>
      <c r="J26" s="40">
        <v>4671</v>
      </c>
      <c r="K26" s="40">
        <v>4953</v>
      </c>
    </row>
    <row r="27" spans="2:11" x14ac:dyDescent="0.25">
      <c r="B27" s="26" t="s">
        <v>53</v>
      </c>
      <c r="C27" s="40">
        <v>3079</v>
      </c>
      <c r="D27" s="40">
        <v>3500</v>
      </c>
      <c r="E27" s="40">
        <v>3572</v>
      </c>
      <c r="F27" s="40">
        <v>3777</v>
      </c>
      <c r="G27" s="40">
        <v>3924</v>
      </c>
      <c r="H27" s="40">
        <v>4463</v>
      </c>
      <c r="I27" s="40">
        <v>4630</v>
      </c>
      <c r="J27" s="40">
        <v>3598</v>
      </c>
      <c r="K27" s="40">
        <v>3882</v>
      </c>
    </row>
    <row r="28" spans="2:11" x14ac:dyDescent="0.25">
      <c r="B28" s="26" t="s">
        <v>54</v>
      </c>
      <c r="C28" s="40">
        <v>2266</v>
      </c>
      <c r="D28" s="40">
        <v>2859</v>
      </c>
      <c r="E28" s="40">
        <v>3006</v>
      </c>
      <c r="F28" s="40">
        <v>3230</v>
      </c>
      <c r="G28" s="40">
        <v>3477</v>
      </c>
      <c r="H28" s="40">
        <v>4061</v>
      </c>
      <c r="I28" s="40">
        <v>4135</v>
      </c>
      <c r="J28" s="40">
        <v>2893</v>
      </c>
      <c r="K28" s="40">
        <v>3371</v>
      </c>
    </row>
    <row r="29" spans="2:11" x14ac:dyDescent="0.25">
      <c r="B29" s="26" t="s">
        <v>55</v>
      </c>
      <c r="C29" s="40">
        <v>1649</v>
      </c>
      <c r="D29" s="40">
        <v>2045</v>
      </c>
      <c r="E29" s="40">
        <v>2139</v>
      </c>
      <c r="F29" s="40">
        <v>2290</v>
      </c>
      <c r="G29" s="40">
        <v>2398</v>
      </c>
      <c r="H29" s="40">
        <v>2925</v>
      </c>
      <c r="I29" s="40">
        <v>2850</v>
      </c>
      <c r="J29" s="40">
        <v>2077</v>
      </c>
      <c r="K29" s="40">
        <v>1972</v>
      </c>
    </row>
    <row r="30" spans="2:11" x14ac:dyDescent="0.25">
      <c r="B30" s="26" t="s">
        <v>56</v>
      </c>
      <c r="C30" s="40">
        <v>610</v>
      </c>
      <c r="D30" s="40">
        <v>880</v>
      </c>
      <c r="E30" s="40">
        <v>961</v>
      </c>
      <c r="F30" s="40">
        <v>1114</v>
      </c>
      <c r="G30" s="40">
        <v>1282</v>
      </c>
      <c r="H30" s="40">
        <v>1729</v>
      </c>
      <c r="I30" s="40">
        <v>1765</v>
      </c>
      <c r="J30" s="40">
        <v>1120</v>
      </c>
      <c r="K30" s="40">
        <v>684</v>
      </c>
    </row>
    <row r="31" spans="2:11" x14ac:dyDescent="0.25">
      <c r="B31" s="11"/>
      <c r="C31" s="11"/>
      <c r="D31" s="11"/>
      <c r="E31" s="11"/>
      <c r="F31" s="11"/>
      <c r="G31" s="11"/>
      <c r="H31" s="11"/>
      <c r="I31" s="11"/>
      <c r="J31" s="11"/>
    </row>
    <row r="32" spans="2:11" x14ac:dyDescent="0.25">
      <c r="B32" s="65" t="s">
        <v>61</v>
      </c>
      <c r="C32" s="11"/>
      <c r="D32" s="11"/>
      <c r="E32" s="11"/>
      <c r="F32" s="11"/>
      <c r="G32" s="11"/>
      <c r="H32" s="11"/>
      <c r="I32" s="11"/>
      <c r="J32" s="11"/>
    </row>
    <row r="33" spans="2:2" x14ac:dyDescent="0.25">
      <c r="B33" s="91" t="s">
        <v>119</v>
      </c>
    </row>
  </sheetData>
  <mergeCells count="1">
    <mergeCell ref="B2:J2"/>
  </mergeCells>
  <hyperlinks>
    <hyperlink ref="A1" location="Índice!A1" display="volta"/>
  </hyperlinks>
  <pageMargins left="0.511811024" right="0.511811024" top="0.78740157499999996" bottom="0.78740157499999996" header="0.31496062000000002" footer="0.3149606200000000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195"/>
  <sheetViews>
    <sheetView workbookViewId="0">
      <selection activeCell="O25" sqref="O25"/>
    </sheetView>
  </sheetViews>
  <sheetFormatPr defaultRowHeight="15" x14ac:dyDescent="0.25"/>
  <cols>
    <col min="1" max="1" width="9.140625" style="11"/>
    <col min="2" max="2" width="31" customWidth="1"/>
    <col min="12" max="12" width="9.85546875" style="104" customWidth="1"/>
    <col min="13" max="13" width="9.140625" style="11"/>
    <col min="14" max="14" width="9" style="11" bestFit="1" customWidth="1"/>
    <col min="15" max="41" width="9.140625" style="11"/>
  </cols>
  <sheetData>
    <row r="1" spans="1:41" s="11" customFormat="1" x14ac:dyDescent="0.25">
      <c r="B1" s="86" t="s">
        <v>147</v>
      </c>
      <c r="L1" s="102"/>
    </row>
    <row r="2" spans="1:41" s="11" customFormat="1" x14ac:dyDescent="0.25">
      <c r="L2" s="102"/>
    </row>
    <row r="3" spans="1:41" s="11" customFormat="1" ht="18" x14ac:dyDescent="0.25">
      <c r="B3" s="175" t="s">
        <v>23</v>
      </c>
      <c r="C3" s="175"/>
      <c r="D3" s="175"/>
      <c r="E3" s="175"/>
      <c r="F3" s="175"/>
      <c r="G3" s="175"/>
      <c r="H3" s="175"/>
      <c r="I3" s="175"/>
      <c r="J3" s="175"/>
      <c r="L3" s="102"/>
    </row>
    <row r="4" spans="1:41" s="11" customFormat="1" x14ac:dyDescent="0.25">
      <c r="L4" s="102"/>
    </row>
    <row r="5" spans="1:41" s="11" customFormat="1" ht="15.75" x14ac:dyDescent="0.25">
      <c r="B5" s="16" t="s">
        <v>148</v>
      </c>
      <c r="L5" s="102"/>
    </row>
    <row r="6" spans="1:41" s="107" customFormat="1" x14ac:dyDescent="0.25">
      <c r="A6" s="106"/>
      <c r="B6" s="105" t="s">
        <v>149</v>
      </c>
      <c r="C6" s="105">
        <v>2010</v>
      </c>
      <c r="D6" s="105">
        <v>2011</v>
      </c>
      <c r="E6" s="105">
        <v>2012</v>
      </c>
      <c r="F6" s="105">
        <v>2013</v>
      </c>
      <c r="G6" s="105">
        <v>2014</v>
      </c>
      <c r="H6" s="105">
        <v>2015</v>
      </c>
      <c r="I6" s="105">
        <v>2016</v>
      </c>
      <c r="J6" s="105">
        <v>2017</v>
      </c>
      <c r="K6" s="105">
        <v>2018</v>
      </c>
      <c r="L6" s="13">
        <v>2019</v>
      </c>
      <c r="M6" s="13">
        <v>2020</v>
      </c>
      <c r="N6" s="13">
        <v>2021</v>
      </c>
      <c r="O6" s="106"/>
      <c r="P6" s="106"/>
      <c r="Q6" s="106"/>
      <c r="R6" s="106"/>
      <c r="S6" s="106"/>
      <c r="T6" s="106"/>
      <c r="U6" s="106"/>
      <c r="V6" s="106"/>
      <c r="W6" s="106"/>
      <c r="X6" s="106"/>
      <c r="Y6" s="106"/>
      <c r="Z6" s="106"/>
      <c r="AA6" s="106"/>
      <c r="AB6" s="106"/>
      <c r="AC6" s="106"/>
      <c r="AD6" s="106"/>
      <c r="AE6" s="106"/>
      <c r="AF6" s="106"/>
      <c r="AG6" s="106"/>
      <c r="AH6" s="106"/>
      <c r="AI6" s="106"/>
      <c r="AJ6" s="106"/>
      <c r="AK6" s="106"/>
      <c r="AL6" s="106"/>
      <c r="AM6" s="106"/>
      <c r="AN6" s="106"/>
      <c r="AO6" s="106"/>
    </row>
    <row r="7" spans="1:41" s="11" customFormat="1" x14ac:dyDescent="0.25">
      <c r="B7" s="18" t="s">
        <v>29</v>
      </c>
      <c r="C7" s="100">
        <v>152019</v>
      </c>
      <c r="D7" s="100">
        <v>171647</v>
      </c>
      <c r="E7" s="100">
        <v>197780</v>
      </c>
      <c r="F7" s="100">
        <v>226723</v>
      </c>
      <c r="G7" s="100">
        <v>252912</v>
      </c>
      <c r="H7" s="100">
        <v>275078</v>
      </c>
      <c r="I7" s="100">
        <v>332125</v>
      </c>
      <c r="J7" s="100">
        <v>383019</v>
      </c>
      <c r="K7" s="100">
        <v>454443</v>
      </c>
      <c r="L7" s="103">
        <v>501287</v>
      </c>
      <c r="M7" s="103">
        <v>650877</v>
      </c>
      <c r="N7" s="190">
        <v>681123</v>
      </c>
    </row>
    <row r="8" spans="1:41" s="11" customFormat="1" x14ac:dyDescent="0.25">
      <c r="B8" s="18" t="s">
        <v>30</v>
      </c>
      <c r="C8" s="100">
        <v>559</v>
      </c>
      <c r="D8" s="100">
        <v>698</v>
      </c>
      <c r="E8" s="100">
        <v>741</v>
      </c>
      <c r="F8" s="100">
        <v>811</v>
      </c>
      <c r="G8" s="100">
        <v>867</v>
      </c>
      <c r="H8" s="100">
        <v>1214</v>
      </c>
      <c r="I8" s="100">
        <v>1350</v>
      </c>
      <c r="J8" s="100">
        <v>1729</v>
      </c>
      <c r="K8" s="100">
        <v>14659</v>
      </c>
      <c r="L8" s="103">
        <v>18228</v>
      </c>
      <c r="M8" s="103">
        <v>20662</v>
      </c>
      <c r="N8" s="190">
        <v>18790</v>
      </c>
    </row>
    <row r="9" spans="1:41" s="11" customFormat="1" x14ac:dyDescent="0.25">
      <c r="B9" s="18" t="s">
        <v>31</v>
      </c>
      <c r="C9" s="100">
        <v>161</v>
      </c>
      <c r="D9" s="100">
        <v>194</v>
      </c>
      <c r="E9" s="100">
        <v>294</v>
      </c>
      <c r="F9" s="100">
        <v>379</v>
      </c>
      <c r="G9" s="100">
        <v>358</v>
      </c>
      <c r="H9" s="100">
        <v>514</v>
      </c>
      <c r="I9" s="100">
        <v>588</v>
      </c>
      <c r="J9" s="100">
        <v>801</v>
      </c>
      <c r="K9" s="100">
        <v>1220</v>
      </c>
      <c r="L9" s="103">
        <v>1369</v>
      </c>
      <c r="M9" s="103">
        <v>1793</v>
      </c>
      <c r="N9" s="190">
        <v>2119</v>
      </c>
    </row>
    <row r="10" spans="1:41" s="11" customFormat="1" x14ac:dyDescent="0.25">
      <c r="B10" s="21" t="s">
        <v>27</v>
      </c>
      <c r="C10" s="115">
        <v>152739</v>
      </c>
      <c r="D10" s="115">
        <v>172539</v>
      </c>
      <c r="E10" s="115">
        <v>198815</v>
      </c>
      <c r="F10" s="115">
        <v>227913</v>
      </c>
      <c r="G10" s="115">
        <v>254137</v>
      </c>
      <c r="H10" s="115">
        <v>276806</v>
      </c>
      <c r="I10" s="115">
        <v>334063</v>
      </c>
      <c r="J10" s="115">
        <v>385549</v>
      </c>
      <c r="K10" s="115">
        <v>470322</v>
      </c>
      <c r="L10" s="116">
        <v>520884</v>
      </c>
      <c r="M10" s="116">
        <f>M7+M8+M9</f>
        <v>673332</v>
      </c>
      <c r="N10" s="191">
        <v>702032</v>
      </c>
    </row>
    <row r="11" spans="1:41" s="11" customFormat="1" x14ac:dyDescent="0.25">
      <c r="B11" s="87"/>
      <c r="C11" s="101"/>
      <c r="D11" s="101"/>
      <c r="E11" s="101"/>
      <c r="F11" s="101"/>
      <c r="G11" s="101"/>
      <c r="H11" s="101"/>
      <c r="I11" s="101"/>
      <c r="J11" s="101"/>
      <c r="L11" s="102"/>
      <c r="N11" s="49"/>
    </row>
    <row r="12" spans="1:41" x14ac:dyDescent="0.25">
      <c r="B12" s="23" t="s">
        <v>150</v>
      </c>
      <c r="C12" s="13">
        <v>2010</v>
      </c>
      <c r="D12" s="13">
        <v>2011</v>
      </c>
      <c r="E12" s="13">
        <v>2012</v>
      </c>
      <c r="F12" s="13">
        <v>2013</v>
      </c>
      <c r="G12" s="13">
        <v>2014</v>
      </c>
      <c r="H12" s="13">
        <v>2015</v>
      </c>
      <c r="I12" s="13">
        <v>2016</v>
      </c>
      <c r="J12" s="13">
        <v>2017</v>
      </c>
      <c r="K12" s="13">
        <v>2018</v>
      </c>
      <c r="L12" s="13">
        <v>2019</v>
      </c>
      <c r="M12" s="13">
        <v>2020</v>
      </c>
      <c r="N12" s="13">
        <v>2021</v>
      </c>
    </row>
    <row r="13" spans="1:41" s="11" customFormat="1" x14ac:dyDescent="0.25">
      <c r="B13" s="18" t="s">
        <v>29</v>
      </c>
      <c r="C13" s="100">
        <v>2293416</v>
      </c>
      <c r="D13" s="100">
        <v>2365230</v>
      </c>
      <c r="E13" s="100">
        <v>2372365</v>
      </c>
      <c r="F13" s="100">
        <v>2417368</v>
      </c>
      <c r="G13" s="100">
        <v>2476780</v>
      </c>
      <c r="H13" s="100">
        <v>2443497</v>
      </c>
      <c r="I13" s="100">
        <v>2370895</v>
      </c>
      <c r="J13" s="100">
        <v>2340020</v>
      </c>
      <c r="K13" s="100">
        <v>2262918</v>
      </c>
      <c r="L13" s="103">
        <v>2288564</v>
      </c>
      <c r="M13" s="103">
        <v>2364371</v>
      </c>
      <c r="N13" s="190">
        <v>2339194</v>
      </c>
    </row>
    <row r="14" spans="1:41" s="11" customFormat="1" x14ac:dyDescent="0.25">
      <c r="B14" s="18" t="s">
        <v>30</v>
      </c>
      <c r="C14" s="100">
        <v>511752</v>
      </c>
      <c r="D14" s="100">
        <v>521136</v>
      </c>
      <c r="E14" s="100">
        <v>531849</v>
      </c>
      <c r="F14" s="100">
        <v>546998</v>
      </c>
      <c r="G14" s="100">
        <v>564385</v>
      </c>
      <c r="H14" s="100">
        <v>578976</v>
      </c>
      <c r="I14" s="100">
        <v>603531</v>
      </c>
      <c r="J14" s="100">
        <v>632492</v>
      </c>
      <c r="K14" s="100">
        <v>641686</v>
      </c>
      <c r="L14" s="103">
        <v>648554</v>
      </c>
      <c r="M14" s="103">
        <v>674873</v>
      </c>
      <c r="N14" s="190">
        <v>685366</v>
      </c>
    </row>
    <row r="15" spans="1:41" s="11" customFormat="1" x14ac:dyDescent="0.25">
      <c r="B15" s="18" t="s">
        <v>31</v>
      </c>
      <c r="C15" s="100">
        <v>162563</v>
      </c>
      <c r="D15" s="100">
        <v>162375</v>
      </c>
      <c r="E15" s="100">
        <v>165825</v>
      </c>
      <c r="F15" s="100">
        <v>171030</v>
      </c>
      <c r="G15" s="100">
        <v>173382</v>
      </c>
      <c r="H15" s="100">
        <v>172791</v>
      </c>
      <c r="I15" s="100">
        <v>177289</v>
      </c>
      <c r="J15" s="100">
        <v>180106</v>
      </c>
      <c r="K15" s="100">
        <v>182551</v>
      </c>
      <c r="L15" s="103">
        <v>181767</v>
      </c>
      <c r="M15" s="103">
        <v>187648</v>
      </c>
      <c r="N15" s="190">
        <v>191099</v>
      </c>
    </row>
    <row r="16" spans="1:41" s="11" customFormat="1" x14ac:dyDescent="0.25">
      <c r="B16" s="21" t="s">
        <v>27</v>
      </c>
      <c r="C16" s="115">
        <v>2967731</v>
      </c>
      <c r="D16" s="115">
        <v>3048741</v>
      </c>
      <c r="E16" s="115">
        <v>3070039</v>
      </c>
      <c r="F16" s="115">
        <v>3135396</v>
      </c>
      <c r="G16" s="115">
        <v>3214547</v>
      </c>
      <c r="H16" s="115">
        <v>3195264</v>
      </c>
      <c r="I16" s="115">
        <v>3151715</v>
      </c>
      <c r="J16" s="115">
        <v>3152618</v>
      </c>
      <c r="K16" s="115">
        <v>3087155</v>
      </c>
      <c r="L16" s="116">
        <v>3118885</v>
      </c>
      <c r="M16" s="116">
        <f>M13+M14+M15</f>
        <v>3226892</v>
      </c>
      <c r="N16" s="191">
        <v>3215659</v>
      </c>
    </row>
    <row r="17" spans="2:12" s="11" customFormat="1" x14ac:dyDescent="0.25">
      <c r="L17" s="102"/>
    </row>
    <row r="18" spans="2:12" s="11" customFormat="1" x14ac:dyDescent="0.25">
      <c r="B18" s="11" t="s">
        <v>286</v>
      </c>
      <c r="L18" s="102"/>
    </row>
    <row r="19" spans="2:12" s="11" customFormat="1" x14ac:dyDescent="0.25">
      <c r="L19" s="102"/>
    </row>
    <row r="20" spans="2:12" s="11" customFormat="1" x14ac:dyDescent="0.25">
      <c r="L20" s="102"/>
    </row>
    <row r="21" spans="2:12" s="11" customFormat="1" x14ac:dyDescent="0.25">
      <c r="L21" s="102"/>
    </row>
    <row r="22" spans="2:12" s="11" customFormat="1" x14ac:dyDescent="0.25">
      <c r="L22" s="102"/>
    </row>
    <row r="23" spans="2:12" s="11" customFormat="1" x14ac:dyDescent="0.25">
      <c r="L23" s="102"/>
    </row>
    <row r="24" spans="2:12" s="11" customFormat="1" x14ac:dyDescent="0.25">
      <c r="L24" s="102"/>
    </row>
    <row r="25" spans="2:12" s="11" customFormat="1" x14ac:dyDescent="0.25">
      <c r="L25" s="102"/>
    </row>
    <row r="26" spans="2:12" s="11" customFormat="1" x14ac:dyDescent="0.25">
      <c r="L26" s="102"/>
    </row>
    <row r="27" spans="2:12" s="11" customFormat="1" x14ac:dyDescent="0.25">
      <c r="L27" s="102"/>
    </row>
    <row r="28" spans="2:12" s="11" customFormat="1" x14ac:dyDescent="0.25">
      <c r="L28" s="102"/>
    </row>
    <row r="29" spans="2:12" s="11" customFormat="1" x14ac:dyDescent="0.25">
      <c r="L29" s="102"/>
    </row>
    <row r="30" spans="2:12" s="11" customFormat="1" x14ac:dyDescent="0.25">
      <c r="L30" s="102"/>
    </row>
    <row r="31" spans="2:12" s="11" customFormat="1" x14ac:dyDescent="0.25">
      <c r="L31" s="102"/>
    </row>
    <row r="32" spans="2:12" s="11" customFormat="1" x14ac:dyDescent="0.25">
      <c r="L32" s="102"/>
    </row>
    <row r="33" spans="12:12" s="11" customFormat="1" x14ac:dyDescent="0.25">
      <c r="L33" s="102"/>
    </row>
    <row r="34" spans="12:12" s="11" customFormat="1" x14ac:dyDescent="0.25">
      <c r="L34" s="102"/>
    </row>
    <row r="35" spans="12:12" s="11" customFormat="1" x14ac:dyDescent="0.25">
      <c r="L35" s="102"/>
    </row>
    <row r="36" spans="12:12" s="11" customFormat="1" x14ac:dyDescent="0.25">
      <c r="L36" s="102"/>
    </row>
    <row r="37" spans="12:12" s="11" customFormat="1" x14ac:dyDescent="0.25">
      <c r="L37" s="102"/>
    </row>
    <row r="38" spans="12:12" s="11" customFormat="1" x14ac:dyDescent="0.25">
      <c r="L38" s="102"/>
    </row>
    <row r="39" spans="12:12" s="11" customFormat="1" x14ac:dyDescent="0.25">
      <c r="L39" s="102"/>
    </row>
    <row r="40" spans="12:12" s="11" customFormat="1" x14ac:dyDescent="0.25">
      <c r="L40" s="102"/>
    </row>
    <row r="41" spans="12:12" s="11" customFormat="1" x14ac:dyDescent="0.25">
      <c r="L41" s="102"/>
    </row>
    <row r="42" spans="12:12" s="11" customFormat="1" x14ac:dyDescent="0.25">
      <c r="L42" s="102"/>
    </row>
    <row r="43" spans="12:12" s="11" customFormat="1" x14ac:dyDescent="0.25">
      <c r="L43" s="102"/>
    </row>
    <row r="44" spans="12:12" s="11" customFormat="1" x14ac:dyDescent="0.25">
      <c r="L44" s="102"/>
    </row>
    <row r="45" spans="12:12" s="11" customFormat="1" x14ac:dyDescent="0.25">
      <c r="L45" s="102"/>
    </row>
    <row r="46" spans="12:12" s="11" customFormat="1" x14ac:dyDescent="0.25">
      <c r="L46" s="102"/>
    </row>
    <row r="47" spans="12:12" s="11" customFormat="1" x14ac:dyDescent="0.25">
      <c r="L47" s="102"/>
    </row>
    <row r="48" spans="12:12" s="11" customFormat="1" x14ac:dyDescent="0.25">
      <c r="L48" s="102"/>
    </row>
    <row r="49" spans="12:12" s="11" customFormat="1" x14ac:dyDescent="0.25">
      <c r="L49" s="102"/>
    </row>
    <row r="50" spans="12:12" s="11" customFormat="1" x14ac:dyDescent="0.25">
      <c r="L50" s="102"/>
    </row>
    <row r="51" spans="12:12" s="11" customFormat="1" x14ac:dyDescent="0.25">
      <c r="L51" s="102"/>
    </row>
    <row r="52" spans="12:12" s="11" customFormat="1" x14ac:dyDescent="0.25">
      <c r="L52" s="102"/>
    </row>
    <row r="53" spans="12:12" s="11" customFormat="1" x14ac:dyDescent="0.25">
      <c r="L53" s="102"/>
    </row>
    <row r="54" spans="12:12" s="11" customFormat="1" x14ac:dyDescent="0.25">
      <c r="L54" s="102"/>
    </row>
    <row r="55" spans="12:12" s="11" customFormat="1" x14ac:dyDescent="0.25">
      <c r="L55" s="102"/>
    </row>
    <row r="56" spans="12:12" s="11" customFormat="1" x14ac:dyDescent="0.25">
      <c r="L56" s="102"/>
    </row>
    <row r="57" spans="12:12" s="11" customFormat="1" x14ac:dyDescent="0.25">
      <c r="L57" s="102"/>
    </row>
    <row r="58" spans="12:12" s="11" customFormat="1" x14ac:dyDescent="0.25">
      <c r="L58" s="102"/>
    </row>
    <row r="59" spans="12:12" s="11" customFormat="1" x14ac:dyDescent="0.25">
      <c r="L59" s="102"/>
    </row>
    <row r="60" spans="12:12" s="11" customFormat="1" x14ac:dyDescent="0.25">
      <c r="L60" s="102"/>
    </row>
    <row r="61" spans="12:12" s="11" customFormat="1" x14ac:dyDescent="0.25">
      <c r="L61" s="102"/>
    </row>
    <row r="62" spans="12:12" s="11" customFormat="1" x14ac:dyDescent="0.25">
      <c r="L62" s="102"/>
    </row>
    <row r="63" spans="12:12" s="11" customFormat="1" x14ac:dyDescent="0.25">
      <c r="L63" s="102"/>
    </row>
    <row r="64" spans="12:12" s="11" customFormat="1" x14ac:dyDescent="0.25">
      <c r="L64" s="102"/>
    </row>
    <row r="65" spans="12:12" s="11" customFormat="1" x14ac:dyDescent="0.25">
      <c r="L65" s="102"/>
    </row>
    <row r="66" spans="12:12" s="11" customFormat="1" x14ac:dyDescent="0.25">
      <c r="L66" s="102"/>
    </row>
    <row r="67" spans="12:12" s="11" customFormat="1" x14ac:dyDescent="0.25">
      <c r="L67" s="102"/>
    </row>
    <row r="68" spans="12:12" s="11" customFormat="1" x14ac:dyDescent="0.25">
      <c r="L68" s="102"/>
    </row>
    <row r="69" spans="12:12" s="11" customFormat="1" x14ac:dyDescent="0.25">
      <c r="L69" s="102"/>
    </row>
    <row r="70" spans="12:12" s="11" customFormat="1" x14ac:dyDescent="0.25">
      <c r="L70" s="102"/>
    </row>
    <row r="71" spans="12:12" s="11" customFormat="1" x14ac:dyDescent="0.25">
      <c r="L71" s="102"/>
    </row>
    <row r="72" spans="12:12" s="11" customFormat="1" x14ac:dyDescent="0.25">
      <c r="L72" s="102"/>
    </row>
    <row r="73" spans="12:12" s="11" customFormat="1" x14ac:dyDescent="0.25">
      <c r="L73" s="102"/>
    </row>
    <row r="74" spans="12:12" s="11" customFormat="1" x14ac:dyDescent="0.25">
      <c r="L74" s="102"/>
    </row>
    <row r="75" spans="12:12" s="11" customFormat="1" x14ac:dyDescent="0.25">
      <c r="L75" s="102"/>
    </row>
    <row r="76" spans="12:12" s="11" customFormat="1" x14ac:dyDescent="0.25">
      <c r="L76" s="102"/>
    </row>
    <row r="77" spans="12:12" s="11" customFormat="1" x14ac:dyDescent="0.25">
      <c r="L77" s="102"/>
    </row>
    <row r="78" spans="12:12" s="11" customFormat="1" x14ac:dyDescent="0.25">
      <c r="L78" s="102"/>
    </row>
    <row r="79" spans="12:12" s="11" customFormat="1" x14ac:dyDescent="0.25">
      <c r="L79" s="102"/>
    </row>
    <row r="80" spans="12:12" s="11" customFormat="1" x14ac:dyDescent="0.25">
      <c r="L80" s="102"/>
    </row>
    <row r="81" spans="12:12" s="11" customFormat="1" x14ac:dyDescent="0.25">
      <c r="L81" s="102"/>
    </row>
    <row r="82" spans="12:12" s="11" customFormat="1" x14ac:dyDescent="0.25">
      <c r="L82" s="102"/>
    </row>
    <row r="83" spans="12:12" s="11" customFormat="1" x14ac:dyDescent="0.25">
      <c r="L83" s="102"/>
    </row>
    <row r="84" spans="12:12" s="11" customFormat="1" x14ac:dyDescent="0.25">
      <c r="L84" s="102"/>
    </row>
    <row r="85" spans="12:12" s="11" customFormat="1" x14ac:dyDescent="0.25">
      <c r="L85" s="102"/>
    </row>
    <row r="86" spans="12:12" s="11" customFormat="1" x14ac:dyDescent="0.25">
      <c r="L86" s="102"/>
    </row>
    <row r="87" spans="12:12" s="11" customFormat="1" x14ac:dyDescent="0.25">
      <c r="L87" s="102"/>
    </row>
    <row r="88" spans="12:12" s="11" customFormat="1" x14ac:dyDescent="0.25">
      <c r="L88" s="102"/>
    </row>
    <row r="89" spans="12:12" s="11" customFormat="1" x14ac:dyDescent="0.25">
      <c r="L89" s="102"/>
    </row>
    <row r="90" spans="12:12" s="11" customFormat="1" x14ac:dyDescent="0.25">
      <c r="L90" s="102"/>
    </row>
    <row r="91" spans="12:12" s="11" customFormat="1" x14ac:dyDescent="0.25">
      <c r="L91" s="102"/>
    </row>
    <row r="92" spans="12:12" s="11" customFormat="1" x14ac:dyDescent="0.25">
      <c r="L92" s="102"/>
    </row>
    <row r="93" spans="12:12" s="11" customFormat="1" x14ac:dyDescent="0.25">
      <c r="L93" s="102"/>
    </row>
    <row r="94" spans="12:12" s="11" customFormat="1" x14ac:dyDescent="0.25">
      <c r="L94" s="102"/>
    </row>
    <row r="95" spans="12:12" s="11" customFormat="1" x14ac:dyDescent="0.25">
      <c r="L95" s="102"/>
    </row>
    <row r="96" spans="12:12" s="11" customFormat="1" x14ac:dyDescent="0.25">
      <c r="L96" s="102"/>
    </row>
    <row r="97" spans="12:12" s="11" customFormat="1" x14ac:dyDescent="0.25">
      <c r="L97" s="102"/>
    </row>
    <row r="98" spans="12:12" s="11" customFormat="1" x14ac:dyDescent="0.25">
      <c r="L98" s="102"/>
    </row>
    <row r="99" spans="12:12" s="11" customFormat="1" x14ac:dyDescent="0.25">
      <c r="L99" s="102"/>
    </row>
    <row r="100" spans="12:12" s="11" customFormat="1" x14ac:dyDescent="0.25">
      <c r="L100" s="102"/>
    </row>
    <row r="101" spans="12:12" s="11" customFormat="1" x14ac:dyDescent="0.25">
      <c r="L101" s="102"/>
    </row>
    <row r="102" spans="12:12" s="11" customFormat="1" x14ac:dyDescent="0.25">
      <c r="L102" s="102"/>
    </row>
    <row r="103" spans="12:12" s="11" customFormat="1" x14ac:dyDescent="0.25">
      <c r="L103" s="102"/>
    </row>
    <row r="104" spans="12:12" s="11" customFormat="1" x14ac:dyDescent="0.25">
      <c r="L104" s="102"/>
    </row>
    <row r="105" spans="12:12" s="11" customFormat="1" x14ac:dyDescent="0.25">
      <c r="L105" s="102"/>
    </row>
    <row r="106" spans="12:12" s="11" customFormat="1" x14ac:dyDescent="0.25">
      <c r="L106" s="102"/>
    </row>
    <row r="107" spans="12:12" s="11" customFormat="1" x14ac:dyDescent="0.25">
      <c r="L107" s="102"/>
    </row>
    <row r="108" spans="12:12" s="11" customFormat="1" x14ac:dyDescent="0.25">
      <c r="L108" s="102"/>
    </row>
    <row r="109" spans="12:12" s="11" customFormat="1" x14ac:dyDescent="0.25">
      <c r="L109" s="102"/>
    </row>
    <row r="110" spans="12:12" s="11" customFormat="1" x14ac:dyDescent="0.25">
      <c r="L110" s="102"/>
    </row>
    <row r="111" spans="12:12" s="11" customFormat="1" x14ac:dyDescent="0.25">
      <c r="L111" s="102"/>
    </row>
    <row r="112" spans="12:12" s="11" customFormat="1" x14ac:dyDescent="0.25">
      <c r="L112" s="102"/>
    </row>
    <row r="113" spans="12:12" s="11" customFormat="1" x14ac:dyDescent="0.25">
      <c r="L113" s="102"/>
    </row>
    <row r="114" spans="12:12" s="11" customFormat="1" x14ac:dyDescent="0.25">
      <c r="L114" s="102"/>
    </row>
    <row r="115" spans="12:12" s="11" customFormat="1" x14ac:dyDescent="0.25">
      <c r="L115" s="102"/>
    </row>
    <row r="116" spans="12:12" s="11" customFormat="1" x14ac:dyDescent="0.25">
      <c r="L116" s="102"/>
    </row>
    <row r="117" spans="12:12" s="11" customFormat="1" x14ac:dyDescent="0.25">
      <c r="L117" s="102"/>
    </row>
    <row r="118" spans="12:12" s="11" customFormat="1" x14ac:dyDescent="0.25">
      <c r="L118" s="102"/>
    </row>
    <row r="119" spans="12:12" s="11" customFormat="1" x14ac:dyDescent="0.25">
      <c r="L119" s="102"/>
    </row>
    <row r="120" spans="12:12" s="11" customFormat="1" x14ac:dyDescent="0.25">
      <c r="L120" s="102"/>
    </row>
    <row r="121" spans="12:12" s="11" customFormat="1" x14ac:dyDescent="0.25">
      <c r="L121" s="102"/>
    </row>
    <row r="122" spans="12:12" s="11" customFormat="1" x14ac:dyDescent="0.25">
      <c r="L122" s="102"/>
    </row>
    <row r="123" spans="12:12" s="11" customFormat="1" x14ac:dyDescent="0.25">
      <c r="L123" s="102"/>
    </row>
    <row r="124" spans="12:12" s="11" customFormat="1" x14ac:dyDescent="0.25">
      <c r="L124" s="102"/>
    </row>
    <row r="125" spans="12:12" s="11" customFormat="1" x14ac:dyDescent="0.25">
      <c r="L125" s="102"/>
    </row>
    <row r="126" spans="12:12" s="11" customFormat="1" x14ac:dyDescent="0.25">
      <c r="L126" s="102"/>
    </row>
    <row r="127" spans="12:12" s="11" customFormat="1" x14ac:dyDescent="0.25">
      <c r="L127" s="102"/>
    </row>
    <row r="128" spans="12:12" s="11" customFormat="1" x14ac:dyDescent="0.25">
      <c r="L128" s="102"/>
    </row>
    <row r="129" spans="12:12" s="11" customFormat="1" x14ac:dyDescent="0.25">
      <c r="L129" s="102"/>
    </row>
    <row r="130" spans="12:12" s="11" customFormat="1" x14ac:dyDescent="0.25">
      <c r="L130" s="102"/>
    </row>
    <row r="131" spans="12:12" s="11" customFormat="1" x14ac:dyDescent="0.25">
      <c r="L131" s="102"/>
    </row>
    <row r="132" spans="12:12" s="11" customFormat="1" x14ac:dyDescent="0.25">
      <c r="L132" s="102"/>
    </row>
    <row r="133" spans="12:12" s="11" customFormat="1" x14ac:dyDescent="0.25">
      <c r="L133" s="102"/>
    </row>
    <row r="134" spans="12:12" s="11" customFormat="1" x14ac:dyDescent="0.25">
      <c r="L134" s="102"/>
    </row>
    <row r="135" spans="12:12" s="11" customFormat="1" x14ac:dyDescent="0.25">
      <c r="L135" s="102"/>
    </row>
    <row r="136" spans="12:12" s="11" customFormat="1" x14ac:dyDescent="0.25">
      <c r="L136" s="102"/>
    </row>
    <row r="137" spans="12:12" s="11" customFormat="1" x14ac:dyDescent="0.25">
      <c r="L137" s="102"/>
    </row>
    <row r="138" spans="12:12" s="11" customFormat="1" x14ac:dyDescent="0.25">
      <c r="L138" s="102"/>
    </row>
    <row r="139" spans="12:12" s="11" customFormat="1" x14ac:dyDescent="0.25">
      <c r="L139" s="102"/>
    </row>
    <row r="140" spans="12:12" s="11" customFormat="1" x14ac:dyDescent="0.25">
      <c r="L140" s="102"/>
    </row>
    <row r="141" spans="12:12" s="11" customFormat="1" x14ac:dyDescent="0.25">
      <c r="L141" s="102"/>
    </row>
    <row r="142" spans="12:12" s="11" customFormat="1" x14ac:dyDescent="0.25">
      <c r="L142" s="102"/>
    </row>
    <row r="143" spans="12:12" s="11" customFormat="1" x14ac:dyDescent="0.25">
      <c r="L143" s="102"/>
    </row>
    <row r="144" spans="12:12" s="11" customFormat="1" x14ac:dyDescent="0.25">
      <c r="L144" s="102"/>
    </row>
    <row r="145" spans="12:12" s="11" customFormat="1" x14ac:dyDescent="0.25">
      <c r="L145" s="102"/>
    </row>
    <row r="146" spans="12:12" s="11" customFormat="1" x14ac:dyDescent="0.25">
      <c r="L146" s="102"/>
    </row>
    <row r="147" spans="12:12" s="11" customFormat="1" x14ac:dyDescent="0.25">
      <c r="L147" s="102"/>
    </row>
    <row r="148" spans="12:12" s="11" customFormat="1" x14ac:dyDescent="0.25">
      <c r="L148" s="102"/>
    </row>
    <row r="149" spans="12:12" s="11" customFormat="1" x14ac:dyDescent="0.25">
      <c r="L149" s="102"/>
    </row>
    <row r="150" spans="12:12" s="11" customFormat="1" x14ac:dyDescent="0.25">
      <c r="L150" s="102"/>
    </row>
    <row r="151" spans="12:12" s="11" customFormat="1" x14ac:dyDescent="0.25">
      <c r="L151" s="102"/>
    </row>
    <row r="152" spans="12:12" s="11" customFormat="1" x14ac:dyDescent="0.25">
      <c r="L152" s="102"/>
    </row>
    <row r="153" spans="12:12" s="11" customFormat="1" x14ac:dyDescent="0.25">
      <c r="L153" s="102"/>
    </row>
    <row r="154" spans="12:12" s="11" customFormat="1" x14ac:dyDescent="0.25">
      <c r="L154" s="102"/>
    </row>
    <row r="155" spans="12:12" s="11" customFormat="1" x14ac:dyDescent="0.25">
      <c r="L155" s="102"/>
    </row>
    <row r="156" spans="12:12" s="11" customFormat="1" x14ac:dyDescent="0.25">
      <c r="L156" s="102"/>
    </row>
    <row r="157" spans="12:12" s="11" customFormat="1" x14ac:dyDescent="0.25">
      <c r="L157" s="102"/>
    </row>
    <row r="158" spans="12:12" s="11" customFormat="1" x14ac:dyDescent="0.25">
      <c r="L158" s="102"/>
    </row>
    <row r="159" spans="12:12" s="11" customFormat="1" x14ac:dyDescent="0.25">
      <c r="L159" s="102"/>
    </row>
    <row r="160" spans="12:12" s="11" customFormat="1" x14ac:dyDescent="0.25">
      <c r="L160" s="102"/>
    </row>
    <row r="161" spans="12:12" s="11" customFormat="1" x14ac:dyDescent="0.25">
      <c r="L161" s="102"/>
    </row>
    <row r="162" spans="12:12" s="11" customFormat="1" x14ac:dyDescent="0.25">
      <c r="L162" s="102"/>
    </row>
    <row r="163" spans="12:12" s="11" customFormat="1" x14ac:dyDescent="0.25">
      <c r="L163" s="102"/>
    </row>
    <row r="164" spans="12:12" s="11" customFormat="1" x14ac:dyDescent="0.25">
      <c r="L164" s="102"/>
    </row>
    <row r="165" spans="12:12" s="11" customFormat="1" x14ac:dyDescent="0.25">
      <c r="L165" s="102"/>
    </row>
    <row r="166" spans="12:12" s="11" customFormat="1" x14ac:dyDescent="0.25">
      <c r="L166" s="102"/>
    </row>
    <row r="167" spans="12:12" s="11" customFormat="1" x14ac:dyDescent="0.25">
      <c r="L167" s="102"/>
    </row>
    <row r="168" spans="12:12" s="11" customFormat="1" x14ac:dyDescent="0.25">
      <c r="L168" s="102"/>
    </row>
    <row r="169" spans="12:12" s="11" customFormat="1" x14ac:dyDescent="0.25">
      <c r="L169" s="102"/>
    </row>
    <row r="170" spans="12:12" s="11" customFormat="1" x14ac:dyDescent="0.25">
      <c r="L170" s="102"/>
    </row>
    <row r="171" spans="12:12" s="11" customFormat="1" x14ac:dyDescent="0.25">
      <c r="L171" s="102"/>
    </row>
    <row r="172" spans="12:12" s="11" customFormat="1" x14ac:dyDescent="0.25">
      <c r="L172" s="102"/>
    </row>
    <row r="173" spans="12:12" s="11" customFormat="1" x14ac:dyDescent="0.25">
      <c r="L173" s="102"/>
    </row>
    <row r="174" spans="12:12" s="11" customFormat="1" x14ac:dyDescent="0.25">
      <c r="L174" s="102"/>
    </row>
    <row r="175" spans="12:12" s="11" customFormat="1" x14ac:dyDescent="0.25">
      <c r="L175" s="102"/>
    </row>
    <row r="176" spans="12:12" s="11" customFormat="1" x14ac:dyDescent="0.25">
      <c r="L176" s="102"/>
    </row>
    <row r="177" spans="12:12" s="11" customFormat="1" x14ac:dyDescent="0.25">
      <c r="L177" s="102"/>
    </row>
    <row r="178" spans="12:12" s="11" customFormat="1" x14ac:dyDescent="0.25">
      <c r="L178" s="102"/>
    </row>
    <row r="179" spans="12:12" s="11" customFormat="1" x14ac:dyDescent="0.25">
      <c r="L179" s="102"/>
    </row>
    <row r="180" spans="12:12" s="11" customFormat="1" x14ac:dyDescent="0.25">
      <c r="L180" s="102"/>
    </row>
    <row r="181" spans="12:12" s="11" customFormat="1" x14ac:dyDescent="0.25">
      <c r="L181" s="102"/>
    </row>
    <row r="182" spans="12:12" s="11" customFormat="1" x14ac:dyDescent="0.25">
      <c r="L182" s="102"/>
    </row>
    <row r="183" spans="12:12" s="11" customFormat="1" x14ac:dyDescent="0.25">
      <c r="L183" s="102"/>
    </row>
    <row r="184" spans="12:12" s="11" customFormat="1" x14ac:dyDescent="0.25">
      <c r="L184" s="102"/>
    </row>
    <row r="185" spans="12:12" s="11" customFormat="1" x14ac:dyDescent="0.25">
      <c r="L185" s="102"/>
    </row>
    <row r="186" spans="12:12" s="11" customFormat="1" x14ac:dyDescent="0.25">
      <c r="L186" s="102"/>
    </row>
    <row r="187" spans="12:12" s="11" customFormat="1" x14ac:dyDescent="0.25">
      <c r="L187" s="102"/>
    </row>
    <row r="188" spans="12:12" s="11" customFormat="1" x14ac:dyDescent="0.25">
      <c r="L188" s="102"/>
    </row>
    <row r="189" spans="12:12" s="11" customFormat="1" x14ac:dyDescent="0.25">
      <c r="L189" s="102"/>
    </row>
    <row r="190" spans="12:12" s="11" customFormat="1" x14ac:dyDescent="0.25">
      <c r="L190" s="102"/>
    </row>
    <row r="191" spans="12:12" s="11" customFormat="1" x14ac:dyDescent="0.25">
      <c r="L191" s="102"/>
    </row>
    <row r="192" spans="12:12" s="11" customFormat="1" x14ac:dyDescent="0.25">
      <c r="L192" s="102"/>
    </row>
    <row r="193" spans="12:12" s="11" customFormat="1" x14ac:dyDescent="0.25">
      <c r="L193" s="102"/>
    </row>
    <row r="194" spans="12:12" s="11" customFormat="1" x14ac:dyDescent="0.25">
      <c r="L194" s="102"/>
    </row>
    <row r="195" spans="12:12" s="11" customFormat="1" x14ac:dyDescent="0.25">
      <c r="L195" s="102"/>
    </row>
  </sheetData>
  <mergeCells count="1">
    <mergeCell ref="B3:J3"/>
  </mergeCells>
  <hyperlinks>
    <hyperlink ref="B1" location="Índice!A1" display="Volta"/>
  </hyperlink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showGridLines="0" topLeftCell="B1" zoomScaleNormal="100" workbookViewId="0">
      <selection activeCell="B12" sqref="B12"/>
    </sheetView>
  </sheetViews>
  <sheetFormatPr defaultRowHeight="15" x14ac:dyDescent="0.25"/>
  <cols>
    <col min="2" max="2" width="20.5703125" customWidth="1"/>
    <col min="3" max="3" width="14.140625" customWidth="1"/>
    <col min="4" max="4" width="14.28515625" customWidth="1"/>
    <col min="5" max="5" width="13.85546875" customWidth="1"/>
    <col min="6" max="6" width="13.7109375" customWidth="1"/>
    <col min="7" max="8" width="13.5703125" customWidth="1"/>
    <col min="9" max="9" width="13.85546875" customWidth="1"/>
    <col min="10" max="10" width="14" bestFit="1" customWidth="1"/>
    <col min="11" max="11" width="15.5703125" bestFit="1" customWidth="1"/>
    <col min="12" max="12" width="14.5703125" customWidth="1"/>
  </cols>
  <sheetData>
    <row r="1" spans="1:12" x14ac:dyDescent="0.25">
      <c r="A1" s="82" t="s">
        <v>109</v>
      </c>
    </row>
    <row r="2" spans="1:12" ht="18" customHeight="1" x14ac:dyDescent="0.25">
      <c r="B2" s="175" t="s">
        <v>73</v>
      </c>
      <c r="C2" s="175"/>
      <c r="D2" s="175"/>
      <c r="E2" s="175"/>
      <c r="F2" s="175"/>
      <c r="G2" s="175"/>
      <c r="H2" s="175"/>
      <c r="I2" s="175"/>
    </row>
    <row r="3" spans="1:12" x14ac:dyDescent="0.25">
      <c r="B3" s="11"/>
      <c r="C3" s="11"/>
      <c r="D3" s="11"/>
      <c r="E3" s="11"/>
      <c r="F3" s="11"/>
      <c r="G3" s="11"/>
      <c r="H3" s="11"/>
      <c r="I3" s="11"/>
    </row>
    <row r="4" spans="1:12" ht="15.75" x14ac:dyDescent="0.25">
      <c r="B4" s="16" t="s">
        <v>144</v>
      </c>
      <c r="C4" s="11"/>
      <c r="D4" s="11"/>
      <c r="E4" s="11"/>
      <c r="F4" s="11"/>
      <c r="G4" s="11"/>
      <c r="H4" s="11"/>
      <c r="I4" s="11"/>
    </row>
    <row r="5" spans="1:12" x14ac:dyDescent="0.25">
      <c r="B5" s="23" t="s">
        <v>74</v>
      </c>
      <c r="C5" s="13">
        <v>2012</v>
      </c>
      <c r="D5" s="13">
        <v>2013</v>
      </c>
      <c r="E5" s="13">
        <v>2014</v>
      </c>
      <c r="F5" s="13">
        <v>2015</v>
      </c>
      <c r="G5" s="13">
        <v>2016</v>
      </c>
      <c r="H5" s="13">
        <v>2017</v>
      </c>
      <c r="I5" s="13">
        <v>2018</v>
      </c>
      <c r="J5" s="13">
        <v>2019</v>
      </c>
      <c r="K5" s="13">
        <v>2020</v>
      </c>
      <c r="L5" s="114">
        <v>44470</v>
      </c>
    </row>
    <row r="6" spans="1:12" x14ac:dyDescent="0.25">
      <c r="B6" s="26" t="s">
        <v>69</v>
      </c>
      <c r="C6" s="14">
        <v>677346335870.35999</v>
      </c>
      <c r="D6" s="14">
        <v>681538033267.38013</v>
      </c>
      <c r="E6" s="14">
        <v>704173478858.47034</v>
      </c>
      <c r="F6" s="14">
        <v>722126562449.46997</v>
      </c>
      <c r="G6" s="14">
        <v>794869594010.72974</v>
      </c>
      <c r="H6" s="14">
        <v>840278833315.65015</v>
      </c>
      <c r="I6" s="14">
        <v>903183082688.33997</v>
      </c>
      <c r="J6" s="14">
        <v>989454931759.81006</v>
      </c>
      <c r="K6" s="14">
        <v>1035327660690.34</v>
      </c>
      <c r="L6" s="14">
        <v>1097769762335.17</v>
      </c>
    </row>
    <row r="7" spans="1:12" x14ac:dyDescent="0.25">
      <c r="B7" s="26" t="s">
        <v>70</v>
      </c>
      <c r="C7" s="14">
        <v>359145788062.14447</v>
      </c>
      <c r="D7" s="14">
        <v>402458405496.66565</v>
      </c>
      <c r="E7" s="14">
        <v>472912922136.67291</v>
      </c>
      <c r="F7" s="14">
        <v>563561775594.73364</v>
      </c>
      <c r="G7" s="14">
        <v>691128896595.51355</v>
      </c>
      <c r="H7" s="14">
        <v>810216050692.80322</v>
      </c>
      <c r="I7" s="14">
        <v>887486955006.19897</v>
      </c>
      <c r="J7" s="14">
        <v>1005509735808.1656</v>
      </c>
      <c r="K7" s="14">
        <v>1080132742627.5029</v>
      </c>
      <c r="L7" s="14">
        <v>1106343587720.1533</v>
      </c>
    </row>
    <row r="8" spans="1:12" ht="18" customHeight="1" x14ac:dyDescent="0.25">
      <c r="B8" s="27" t="s">
        <v>9</v>
      </c>
      <c r="C8" s="25">
        <v>1036492123932.5044</v>
      </c>
      <c r="D8" s="25">
        <v>1083996438764.0458</v>
      </c>
      <c r="E8" s="25">
        <v>1177086400995.1433</v>
      </c>
      <c r="F8" s="25">
        <v>1285688338044.2036</v>
      </c>
      <c r="G8" s="25">
        <v>1485998490606.2432</v>
      </c>
      <c r="H8" s="25">
        <v>1650494884008.4534</v>
      </c>
      <c r="I8" s="25">
        <v>1790670037694.5391</v>
      </c>
      <c r="J8" s="25">
        <v>1994964667567.9756</v>
      </c>
      <c r="K8" s="25">
        <f>K6+K7</f>
        <v>2115460403317.8428</v>
      </c>
      <c r="L8" s="25">
        <f>L6+L7</f>
        <v>2204113350055.3232</v>
      </c>
    </row>
    <row r="9" spans="1:12" ht="15.75" customHeight="1" x14ac:dyDescent="0.25">
      <c r="B9" s="26" t="s">
        <v>71</v>
      </c>
      <c r="C9" s="30">
        <v>0.21527389193490526</v>
      </c>
      <c r="D9" s="30">
        <v>0.20331468523239296</v>
      </c>
      <c r="E9" s="30">
        <v>0.20368506215488227</v>
      </c>
      <c r="F9" s="30">
        <v>0.21443195664625905</v>
      </c>
      <c r="G9" s="30">
        <v>0.23710705020918307</v>
      </c>
      <c r="H9" s="30">
        <v>0.2518361950398344</v>
      </c>
      <c r="I9" s="30">
        <v>0.2622698619533374</v>
      </c>
      <c r="J9" s="30">
        <v>0.27490495872119602</v>
      </c>
      <c r="K9" s="30">
        <f>K8/K10</f>
        <v>0.28403608169191352</v>
      </c>
      <c r="L9" s="30">
        <f>L8/L10</f>
        <v>0.26136434377060996</v>
      </c>
    </row>
    <row r="10" spans="1:12" ht="12.75" customHeight="1" x14ac:dyDescent="0.25">
      <c r="B10" s="26" t="s">
        <v>72</v>
      </c>
      <c r="C10" s="14">
        <v>4814760000000</v>
      </c>
      <c r="D10" s="14">
        <v>5331619000000</v>
      </c>
      <c r="E10" s="14">
        <v>5778953000000</v>
      </c>
      <c r="F10" s="14">
        <v>5995787000000</v>
      </c>
      <c r="G10" s="14">
        <v>6267205000000</v>
      </c>
      <c r="H10" s="14">
        <v>6553843000000</v>
      </c>
      <c r="I10" s="14">
        <v>6827586000000</v>
      </c>
      <c r="J10" s="14">
        <v>7256925000000.5898</v>
      </c>
      <c r="K10" s="14">
        <v>7447858000000.25</v>
      </c>
      <c r="L10" s="14">
        <v>8433106514291</v>
      </c>
    </row>
    <row r="11" spans="1:12" x14ac:dyDescent="0.25">
      <c r="A11" s="11"/>
      <c r="B11" s="11"/>
      <c r="C11" s="11"/>
      <c r="D11" s="11"/>
      <c r="E11" s="11"/>
      <c r="F11" s="11"/>
      <c r="G11" s="11"/>
      <c r="H11" s="11"/>
      <c r="I11" s="11"/>
    </row>
    <row r="12" spans="1:12" ht="15.75" x14ac:dyDescent="0.25">
      <c r="A12" s="11"/>
      <c r="B12" s="74" t="s">
        <v>291</v>
      </c>
      <c r="C12" s="72"/>
      <c r="D12" s="73"/>
      <c r="E12" s="73"/>
      <c r="F12" s="73"/>
      <c r="G12" s="73"/>
      <c r="H12" s="73"/>
      <c r="I12" s="73"/>
    </row>
    <row r="13" spans="1:12" x14ac:dyDescent="0.25">
      <c r="A13" s="11"/>
      <c r="B13" s="176" t="s">
        <v>123</v>
      </c>
      <c r="C13" s="176"/>
      <c r="D13" s="176"/>
      <c r="E13" s="176"/>
      <c r="F13" s="176"/>
      <c r="G13" s="176"/>
      <c r="H13" s="176"/>
      <c r="I13" s="176"/>
    </row>
    <row r="14" spans="1:12" x14ac:dyDescent="0.25">
      <c r="A14" s="11"/>
      <c r="B14" s="49" t="s">
        <v>131</v>
      </c>
      <c r="C14" s="48"/>
      <c r="D14" s="48"/>
      <c r="E14" s="48"/>
      <c r="F14" s="48"/>
      <c r="G14" s="48"/>
      <c r="H14" s="48"/>
      <c r="I14" s="48"/>
    </row>
    <row r="15" spans="1:12" x14ac:dyDescent="0.25">
      <c r="A15" s="11"/>
      <c r="B15" s="49" t="s">
        <v>130</v>
      </c>
      <c r="C15" s="48"/>
      <c r="D15" s="48"/>
      <c r="E15" s="48"/>
      <c r="F15" s="48"/>
      <c r="G15" s="48"/>
      <c r="H15" s="48"/>
      <c r="I15" s="48"/>
    </row>
    <row r="16" spans="1:12" x14ac:dyDescent="0.25">
      <c r="A16" s="11"/>
      <c r="B16" s="11"/>
      <c r="C16" s="11"/>
      <c r="D16" s="11"/>
      <c r="E16" s="11"/>
      <c r="F16" s="11"/>
      <c r="G16" s="11"/>
      <c r="H16" s="11"/>
      <c r="I16" s="11"/>
    </row>
    <row r="17" spans="1:9" x14ac:dyDescent="0.25">
      <c r="A17" s="11"/>
      <c r="B17" s="11"/>
      <c r="C17" s="11"/>
      <c r="D17" s="11"/>
      <c r="E17" s="11"/>
      <c r="F17" s="11"/>
      <c r="G17" s="11"/>
      <c r="H17" s="11"/>
      <c r="I17" s="11"/>
    </row>
    <row r="18" spans="1:9" x14ac:dyDescent="0.25">
      <c r="A18" s="11"/>
      <c r="B18" s="11"/>
      <c r="C18" s="11"/>
      <c r="D18" s="11"/>
      <c r="E18" s="11"/>
      <c r="F18" s="11"/>
      <c r="G18" s="11"/>
      <c r="H18" s="11"/>
      <c r="I18" s="11"/>
    </row>
    <row r="19" spans="1:9" x14ac:dyDescent="0.25">
      <c r="A19" s="11"/>
      <c r="B19" s="11"/>
      <c r="C19" s="11"/>
      <c r="D19" s="11"/>
      <c r="E19" s="11"/>
      <c r="F19" s="11"/>
      <c r="G19" s="11"/>
      <c r="H19" s="11"/>
      <c r="I19" s="11"/>
    </row>
    <row r="20" spans="1:9" x14ac:dyDescent="0.25">
      <c r="A20" s="11"/>
      <c r="B20" s="11"/>
      <c r="C20" s="11"/>
      <c r="D20" s="11"/>
      <c r="E20" s="11"/>
      <c r="F20" s="11"/>
      <c r="G20" s="11"/>
      <c r="H20" s="11"/>
      <c r="I20" s="11"/>
    </row>
    <row r="21" spans="1:9" x14ac:dyDescent="0.25">
      <c r="A21" s="11"/>
      <c r="B21" s="11"/>
      <c r="C21" s="11"/>
      <c r="D21" s="11"/>
      <c r="E21" s="11"/>
      <c r="F21" s="11"/>
      <c r="G21" s="11"/>
      <c r="H21" s="11"/>
      <c r="I21" s="11"/>
    </row>
    <row r="22" spans="1:9" x14ac:dyDescent="0.25">
      <c r="A22" s="11"/>
      <c r="B22" s="11"/>
      <c r="C22" s="11"/>
      <c r="D22" s="11"/>
      <c r="E22" s="11"/>
      <c r="F22" s="11"/>
      <c r="G22" s="11"/>
      <c r="H22" s="11"/>
      <c r="I22" s="11"/>
    </row>
    <row r="23" spans="1:9" x14ac:dyDescent="0.25">
      <c r="A23" s="11"/>
      <c r="B23" s="11"/>
      <c r="C23" s="11"/>
      <c r="D23" s="11"/>
      <c r="E23" s="11"/>
      <c r="F23" s="11"/>
      <c r="G23" s="11"/>
      <c r="H23" s="11"/>
      <c r="I23" s="11"/>
    </row>
    <row r="24" spans="1:9" x14ac:dyDescent="0.25">
      <c r="A24" s="11"/>
      <c r="B24" s="11"/>
      <c r="C24" s="11"/>
      <c r="D24" s="11"/>
      <c r="E24" s="11"/>
      <c r="F24" s="11"/>
      <c r="G24" s="11"/>
      <c r="H24" s="11"/>
      <c r="I24" s="11"/>
    </row>
    <row r="25" spans="1:9" x14ac:dyDescent="0.25">
      <c r="A25" s="11"/>
      <c r="B25" s="11"/>
      <c r="C25" s="11"/>
      <c r="D25" s="11"/>
      <c r="E25" s="11"/>
      <c r="F25" s="11"/>
      <c r="G25" s="11"/>
      <c r="H25" s="11"/>
      <c r="I25" s="11"/>
    </row>
    <row r="26" spans="1:9" x14ac:dyDescent="0.25">
      <c r="A26" s="11"/>
      <c r="B26" s="11"/>
      <c r="C26" s="11"/>
      <c r="D26" s="11"/>
      <c r="E26" s="11"/>
      <c r="F26" s="11"/>
      <c r="G26" s="11"/>
      <c r="H26" s="11"/>
      <c r="I26" s="11"/>
    </row>
    <row r="27" spans="1:9" x14ac:dyDescent="0.25">
      <c r="A27" s="11"/>
      <c r="B27" s="11"/>
      <c r="C27" s="11"/>
      <c r="D27" s="11"/>
      <c r="E27" s="11"/>
      <c r="F27" s="11"/>
      <c r="G27" s="11"/>
      <c r="H27" s="11"/>
      <c r="I27" s="11"/>
    </row>
    <row r="28" spans="1:9" x14ac:dyDescent="0.25">
      <c r="A28" s="11"/>
      <c r="B28" s="11"/>
      <c r="C28" s="11"/>
      <c r="D28" s="11"/>
      <c r="E28" s="11"/>
      <c r="F28" s="11"/>
      <c r="G28" s="11"/>
      <c r="H28" s="11"/>
      <c r="I28" s="11"/>
    </row>
    <row r="29" spans="1:9" x14ac:dyDescent="0.25">
      <c r="A29" s="11"/>
      <c r="B29" s="11"/>
      <c r="C29" s="11"/>
      <c r="D29" s="11"/>
      <c r="E29" s="11"/>
      <c r="F29" s="11"/>
      <c r="G29" s="11"/>
      <c r="H29" s="11"/>
      <c r="I29" s="11"/>
    </row>
    <row r="30" spans="1:9" x14ac:dyDescent="0.25">
      <c r="A30" s="11"/>
      <c r="B30" s="11"/>
      <c r="C30" s="11"/>
      <c r="D30" s="11"/>
      <c r="E30" s="11"/>
      <c r="F30" s="11"/>
      <c r="G30" s="11"/>
      <c r="H30" s="11"/>
      <c r="I30" s="11"/>
    </row>
    <row r="31" spans="1:9" x14ac:dyDescent="0.25">
      <c r="A31" s="11"/>
      <c r="B31" s="11"/>
      <c r="C31" s="11"/>
      <c r="D31" s="11"/>
      <c r="E31" s="11"/>
      <c r="F31" s="11"/>
      <c r="G31" s="11"/>
      <c r="H31" s="11"/>
      <c r="I31" s="11"/>
    </row>
    <row r="32" spans="1:9" x14ac:dyDescent="0.25">
      <c r="A32" s="11"/>
      <c r="B32" s="11"/>
      <c r="C32" s="11"/>
      <c r="D32" s="11"/>
      <c r="E32" s="11"/>
      <c r="F32" s="11"/>
      <c r="G32" s="11"/>
      <c r="H32" s="11"/>
      <c r="I32" s="11"/>
    </row>
    <row r="33" spans="1:9" x14ac:dyDescent="0.25">
      <c r="A33" s="8"/>
      <c r="B33" s="8"/>
      <c r="C33" s="8"/>
      <c r="D33" s="8"/>
      <c r="E33" s="8"/>
      <c r="F33" s="8"/>
      <c r="G33" s="8"/>
      <c r="H33" s="8"/>
      <c r="I33" s="8"/>
    </row>
    <row r="34" spans="1:9" x14ac:dyDescent="0.25">
      <c r="A34" s="8"/>
      <c r="B34" s="8"/>
      <c r="C34" s="8"/>
      <c r="D34" s="8"/>
      <c r="E34" s="8"/>
      <c r="F34" s="8"/>
      <c r="G34" s="8"/>
      <c r="H34" s="8"/>
      <c r="I34" s="8"/>
    </row>
    <row r="35" spans="1:9" x14ac:dyDescent="0.25">
      <c r="A35" s="8"/>
      <c r="B35" s="8"/>
      <c r="C35" s="8"/>
      <c r="D35" s="8"/>
      <c r="E35" s="8"/>
      <c r="F35" s="8"/>
      <c r="G35" s="8"/>
      <c r="H35" s="8"/>
      <c r="I35" s="8"/>
    </row>
    <row r="36" spans="1:9" x14ac:dyDescent="0.25">
      <c r="A36" s="8"/>
      <c r="B36" s="8"/>
      <c r="C36" s="8"/>
      <c r="D36" s="8"/>
      <c r="E36" s="8"/>
      <c r="F36" s="8"/>
      <c r="G36" s="8"/>
      <c r="H36" s="8"/>
      <c r="I36" s="8"/>
    </row>
    <row r="37" spans="1:9" x14ac:dyDescent="0.25">
      <c r="A37" s="8"/>
      <c r="B37" s="8"/>
      <c r="C37" s="8"/>
      <c r="D37" s="8"/>
      <c r="E37" s="8"/>
      <c r="F37" s="8"/>
      <c r="G37" s="8"/>
      <c r="H37" s="8"/>
      <c r="I37" s="8"/>
    </row>
    <row r="38" spans="1:9" x14ac:dyDescent="0.25">
      <c r="A38" s="8"/>
      <c r="B38" s="8"/>
      <c r="C38" s="8"/>
      <c r="D38" s="8"/>
      <c r="E38" s="8"/>
      <c r="F38" s="8"/>
      <c r="G38" s="8"/>
      <c r="H38" s="8"/>
      <c r="I38" s="8"/>
    </row>
    <row r="39" spans="1:9" x14ac:dyDescent="0.25">
      <c r="A39" s="8"/>
      <c r="B39" s="8"/>
      <c r="C39" s="8"/>
      <c r="D39" s="8"/>
      <c r="E39" s="8"/>
      <c r="F39" s="8"/>
      <c r="G39" s="8"/>
      <c r="H39" s="8"/>
      <c r="I39" s="8"/>
    </row>
    <row r="40" spans="1:9" x14ac:dyDescent="0.25">
      <c r="A40" s="8"/>
      <c r="B40" s="8"/>
      <c r="C40" s="8"/>
      <c r="D40" s="8"/>
      <c r="E40" s="8"/>
      <c r="F40" s="8"/>
      <c r="G40" s="8"/>
      <c r="H40" s="8"/>
      <c r="I40" s="8"/>
    </row>
    <row r="41" spans="1:9" x14ac:dyDescent="0.25">
      <c r="A41" s="8"/>
      <c r="B41" s="8"/>
      <c r="C41" s="8"/>
      <c r="D41" s="8"/>
      <c r="E41" s="8"/>
      <c r="F41" s="8"/>
      <c r="G41" s="8"/>
      <c r="H41" s="8"/>
      <c r="I41" s="8"/>
    </row>
    <row r="42" spans="1:9" x14ac:dyDescent="0.25">
      <c r="A42" s="8"/>
      <c r="B42" s="8"/>
      <c r="C42" s="8"/>
      <c r="D42" s="8"/>
      <c r="E42" s="8"/>
      <c r="F42" s="8"/>
      <c r="G42" s="8"/>
      <c r="H42" s="8"/>
      <c r="I42" s="8"/>
    </row>
    <row r="43" spans="1:9" x14ac:dyDescent="0.25">
      <c r="A43" s="8"/>
      <c r="B43" s="8"/>
      <c r="C43" s="8"/>
      <c r="D43" s="8"/>
      <c r="E43" s="8"/>
      <c r="F43" s="8"/>
      <c r="G43" s="8"/>
      <c r="H43" s="8"/>
      <c r="I43" s="8"/>
    </row>
    <row r="44" spans="1:9" x14ac:dyDescent="0.25">
      <c r="A44" s="8"/>
      <c r="B44" s="8"/>
      <c r="C44" s="8"/>
      <c r="D44" s="8"/>
      <c r="E44" s="8"/>
      <c r="F44" s="8"/>
      <c r="G44" s="8"/>
      <c r="H44" s="8"/>
      <c r="I44" s="8"/>
    </row>
  </sheetData>
  <mergeCells count="2">
    <mergeCell ref="B2:I2"/>
    <mergeCell ref="B13:I13"/>
  </mergeCells>
  <hyperlinks>
    <hyperlink ref="A1" location="Índice!A1" display="volta"/>
  </hyperlink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showGridLines="0" topLeftCell="B1" zoomScaleNormal="100" workbookViewId="0">
      <selection activeCell="B11" sqref="B11:I11"/>
    </sheetView>
  </sheetViews>
  <sheetFormatPr defaultRowHeight="15" x14ac:dyDescent="0.25"/>
  <cols>
    <col min="2" max="2" width="30.85546875" customWidth="1"/>
    <col min="3" max="3" width="12.5703125" customWidth="1"/>
    <col min="4" max="4" width="12.28515625" customWidth="1"/>
    <col min="5" max="6" width="12.5703125" customWidth="1"/>
    <col min="7" max="7" width="13" customWidth="1"/>
    <col min="8" max="8" width="12.85546875" customWidth="1"/>
    <col min="9" max="9" width="13" customWidth="1"/>
    <col min="10" max="10" width="12.5703125" bestFit="1" customWidth="1"/>
    <col min="11" max="11" width="13.7109375" customWidth="1"/>
    <col min="12" max="12" width="13.5703125" customWidth="1"/>
  </cols>
  <sheetData>
    <row r="1" spans="1:12" x14ac:dyDescent="0.25">
      <c r="A1" s="55" t="s">
        <v>109</v>
      </c>
    </row>
    <row r="2" spans="1:12" ht="18" x14ac:dyDescent="0.25">
      <c r="B2" s="175" t="s">
        <v>73</v>
      </c>
      <c r="C2" s="175"/>
      <c r="D2" s="175"/>
      <c r="E2" s="175"/>
      <c r="F2" s="175"/>
      <c r="G2" s="175"/>
      <c r="H2" s="175"/>
      <c r="I2" s="175"/>
    </row>
    <row r="3" spans="1:12" x14ac:dyDescent="0.25">
      <c r="B3" s="11"/>
      <c r="C3" s="11"/>
      <c r="D3" s="11"/>
      <c r="E3" s="11"/>
      <c r="F3" s="11"/>
      <c r="G3" s="11"/>
      <c r="H3" s="11"/>
      <c r="I3" s="11"/>
    </row>
    <row r="4" spans="1:12" ht="15.75" x14ac:dyDescent="0.25">
      <c r="B4" s="16" t="s">
        <v>224</v>
      </c>
      <c r="C4" s="11"/>
      <c r="D4" s="11"/>
      <c r="E4" s="11"/>
      <c r="F4" s="11"/>
      <c r="G4" s="11"/>
      <c r="H4" s="11"/>
      <c r="I4" s="11"/>
    </row>
    <row r="5" spans="1:12" x14ac:dyDescent="0.25">
      <c r="B5" s="23" t="s">
        <v>78</v>
      </c>
      <c r="C5" s="13">
        <v>2012</v>
      </c>
      <c r="D5" s="13">
        <v>2013</v>
      </c>
      <c r="E5" s="13">
        <v>2014</v>
      </c>
      <c r="F5" s="13">
        <v>2015</v>
      </c>
      <c r="G5" s="13">
        <v>2016</v>
      </c>
      <c r="H5" s="13">
        <v>2017</v>
      </c>
      <c r="I5" s="13">
        <v>2018</v>
      </c>
      <c r="J5" s="13">
        <v>2019</v>
      </c>
      <c r="K5" s="13">
        <v>2020</v>
      </c>
      <c r="L5" s="114">
        <v>44470</v>
      </c>
    </row>
    <row r="6" spans="1:12" x14ac:dyDescent="0.25">
      <c r="B6" s="26" t="s">
        <v>75</v>
      </c>
      <c r="C6" s="14">
        <v>241999853509.15994</v>
      </c>
      <c r="D6" s="14">
        <v>238705269386.52011</v>
      </c>
      <c r="E6" s="14">
        <v>251292693771.91016</v>
      </c>
      <c r="F6" s="14">
        <v>272706319011.90997</v>
      </c>
      <c r="G6" s="14">
        <v>304390476084.63977</v>
      </c>
      <c r="H6" s="14">
        <v>320383878615.06995</v>
      </c>
      <c r="I6" s="14">
        <v>338296492673.72998</v>
      </c>
      <c r="J6" s="92">
        <v>368257316052.79999</v>
      </c>
      <c r="K6" s="92">
        <v>382700834528.58002</v>
      </c>
      <c r="L6" s="92">
        <v>401883934732.17999</v>
      </c>
    </row>
    <row r="7" spans="1:12" x14ac:dyDescent="0.25">
      <c r="B7" s="26" t="s">
        <v>76</v>
      </c>
      <c r="C7" s="14">
        <v>433719797473.71008</v>
      </c>
      <c r="D7" s="14">
        <v>438907342632.23999</v>
      </c>
      <c r="E7" s="14">
        <v>448238858040.08014</v>
      </c>
      <c r="F7" s="14">
        <v>443982641692.01001</v>
      </c>
      <c r="G7" s="14">
        <v>483763949174.54004</v>
      </c>
      <c r="H7" s="14">
        <v>511990499070.75012</v>
      </c>
      <c r="I7" s="14">
        <v>556107206727.35999</v>
      </c>
      <c r="J7" s="92">
        <v>611369813131.77002</v>
      </c>
      <c r="K7" s="92">
        <v>642487490079.73999</v>
      </c>
      <c r="L7" s="92">
        <v>684911392147.02002</v>
      </c>
    </row>
    <row r="8" spans="1:12" x14ac:dyDescent="0.25">
      <c r="B8" s="26" t="s">
        <v>77</v>
      </c>
      <c r="C8" s="92">
        <v>1626684887.49</v>
      </c>
      <c r="D8" s="92">
        <v>3925421248.6199999</v>
      </c>
      <c r="E8" s="92">
        <v>4641927046.4799995</v>
      </c>
      <c r="F8" s="92">
        <v>5437601745.5499992</v>
      </c>
      <c r="G8" s="92">
        <v>6715168751.5500002</v>
      </c>
      <c r="H8" s="92">
        <v>7904455629.8299999</v>
      </c>
      <c r="I8" s="92">
        <v>8779383287.25</v>
      </c>
      <c r="J8" s="92">
        <v>9827802575.2399998</v>
      </c>
      <c r="K8" s="92">
        <v>10139336082.02</v>
      </c>
      <c r="L8" s="92">
        <v>10974435455.969999</v>
      </c>
    </row>
    <row r="9" spans="1:12" x14ac:dyDescent="0.25">
      <c r="B9" s="27" t="s">
        <v>9</v>
      </c>
      <c r="C9" s="25">
        <v>677346335870.35999</v>
      </c>
      <c r="D9" s="25">
        <v>681538033267.38013</v>
      </c>
      <c r="E9" s="25">
        <v>704173478858.47021</v>
      </c>
      <c r="F9" s="25">
        <v>722126562449.46997</v>
      </c>
      <c r="G9" s="25">
        <v>794869594010.72986</v>
      </c>
      <c r="H9" s="25">
        <v>840278833315.65002</v>
      </c>
      <c r="I9" s="25">
        <v>903183082688.33997</v>
      </c>
      <c r="J9" s="25">
        <v>989454931759.81006</v>
      </c>
      <c r="K9" s="25">
        <f>SUM(K6:K8)</f>
        <v>1035327660690.3401</v>
      </c>
      <c r="L9" s="25">
        <f>SUM(L6:L8)</f>
        <v>1097769762335.1699</v>
      </c>
    </row>
    <row r="10" spans="1:12" x14ac:dyDescent="0.25">
      <c r="B10" s="11"/>
      <c r="C10" s="11"/>
      <c r="D10" s="11"/>
      <c r="E10" s="11"/>
      <c r="F10" s="11"/>
      <c r="G10" s="11"/>
      <c r="H10" s="11"/>
      <c r="I10" s="11"/>
    </row>
    <row r="11" spans="1:12" ht="14.25" customHeight="1" x14ac:dyDescent="0.25">
      <c r="B11" s="177" t="s">
        <v>292</v>
      </c>
      <c r="C11" s="177"/>
      <c r="D11" s="177"/>
      <c r="E11" s="177"/>
      <c r="F11" s="177"/>
      <c r="G11" s="177"/>
      <c r="H11" s="177"/>
      <c r="I11" s="177"/>
    </row>
    <row r="12" spans="1:12" x14ac:dyDescent="0.25">
      <c r="B12" s="11"/>
      <c r="C12" s="11"/>
      <c r="D12" s="11"/>
      <c r="E12" s="11"/>
      <c r="F12" s="11"/>
      <c r="G12" s="11"/>
      <c r="H12" s="11"/>
      <c r="I12" s="11"/>
    </row>
    <row r="13" spans="1:12" x14ac:dyDescent="0.25">
      <c r="B13" s="11"/>
      <c r="C13" s="11"/>
      <c r="D13" s="11"/>
      <c r="E13" s="11"/>
      <c r="F13" s="11"/>
      <c r="G13" s="11"/>
      <c r="H13" s="11"/>
      <c r="I13" s="11"/>
    </row>
    <row r="14" spans="1:12" x14ac:dyDescent="0.25">
      <c r="B14" s="11"/>
      <c r="C14" s="11"/>
      <c r="D14" s="11"/>
      <c r="E14" s="11"/>
      <c r="F14" s="11"/>
      <c r="G14" s="11"/>
      <c r="H14" s="11"/>
      <c r="I14" s="11"/>
    </row>
    <row r="15" spans="1:12" x14ac:dyDescent="0.25">
      <c r="B15" s="11"/>
      <c r="C15" s="11"/>
      <c r="D15" s="11"/>
      <c r="E15" s="11"/>
      <c r="F15" s="11"/>
      <c r="G15" s="11"/>
      <c r="H15" s="11"/>
      <c r="I15" s="11"/>
    </row>
    <row r="16" spans="1:12" x14ac:dyDescent="0.25">
      <c r="B16" s="11"/>
      <c r="C16" s="11"/>
      <c r="D16" s="11"/>
      <c r="E16" s="11"/>
      <c r="F16" s="11"/>
      <c r="G16" s="11"/>
      <c r="H16" s="11"/>
      <c r="I16" s="11"/>
    </row>
    <row r="17" spans="1:11" x14ac:dyDescent="0.25">
      <c r="B17" s="11"/>
      <c r="C17" s="11"/>
      <c r="D17" s="11"/>
      <c r="E17" s="11"/>
      <c r="F17" s="11"/>
      <c r="G17" s="11"/>
      <c r="H17" s="11"/>
      <c r="I17" s="11"/>
    </row>
    <row r="18" spans="1:11" x14ac:dyDescent="0.25">
      <c r="B18" s="11"/>
      <c r="C18" s="11"/>
      <c r="D18" s="11"/>
      <c r="E18" s="11"/>
      <c r="F18" s="11"/>
      <c r="G18" s="11"/>
      <c r="H18" s="11"/>
      <c r="I18" s="11"/>
    </row>
    <row r="19" spans="1:11" x14ac:dyDescent="0.25">
      <c r="B19" s="11"/>
      <c r="C19" s="11"/>
      <c r="D19" s="11"/>
      <c r="E19" s="11"/>
      <c r="F19" s="11"/>
      <c r="G19" s="11"/>
      <c r="H19" s="11"/>
      <c r="I19" s="11"/>
    </row>
    <row r="20" spans="1:11" x14ac:dyDescent="0.25">
      <c r="B20" s="11"/>
      <c r="C20" s="11"/>
      <c r="D20" s="11"/>
      <c r="E20" s="11"/>
      <c r="F20" s="11"/>
      <c r="G20" s="11"/>
      <c r="H20" s="11"/>
      <c r="I20" s="11"/>
    </row>
    <row r="21" spans="1:11" x14ac:dyDescent="0.25">
      <c r="B21" s="11"/>
      <c r="C21" s="11"/>
      <c r="D21" s="11"/>
      <c r="E21" s="11"/>
      <c r="F21" s="11"/>
      <c r="G21" s="11"/>
      <c r="H21" s="11"/>
      <c r="I21" s="11"/>
    </row>
    <row r="22" spans="1:11" x14ac:dyDescent="0.25">
      <c r="B22" s="11"/>
      <c r="C22" s="11"/>
      <c r="D22" s="11"/>
      <c r="E22" s="11"/>
      <c r="F22" s="11"/>
      <c r="G22" s="11"/>
      <c r="H22" s="11"/>
      <c r="I22" s="11"/>
    </row>
    <row r="23" spans="1:11" x14ac:dyDescent="0.25">
      <c r="B23" s="11"/>
      <c r="C23" s="11"/>
      <c r="D23" s="11"/>
      <c r="E23" s="11"/>
      <c r="F23" s="11"/>
      <c r="G23" s="11"/>
      <c r="H23" s="11"/>
      <c r="I23" s="11"/>
    </row>
    <row r="24" spans="1:11" x14ac:dyDescent="0.25">
      <c r="B24" s="11"/>
      <c r="C24" s="11"/>
      <c r="D24" s="11"/>
      <c r="E24" s="11"/>
      <c r="F24" s="11"/>
      <c r="G24" s="11"/>
      <c r="H24" s="11"/>
      <c r="I24" s="11"/>
    </row>
    <row r="25" spans="1:11" x14ac:dyDescent="0.25">
      <c r="B25" s="11"/>
      <c r="C25" s="11"/>
      <c r="D25" s="11"/>
      <c r="E25" s="11"/>
      <c r="F25" s="11"/>
      <c r="G25" s="11"/>
      <c r="H25" s="11"/>
      <c r="I25" s="11"/>
    </row>
    <row r="26" spans="1:11" x14ac:dyDescent="0.25">
      <c r="B26" s="11"/>
      <c r="C26" s="11"/>
      <c r="D26" s="11"/>
      <c r="E26" s="11"/>
      <c r="F26" s="11"/>
      <c r="G26" s="11"/>
      <c r="H26" s="11"/>
      <c r="I26" s="11"/>
    </row>
    <row r="27" spans="1:11" x14ac:dyDescent="0.25">
      <c r="B27" s="11"/>
      <c r="C27" s="11"/>
      <c r="D27" s="11"/>
      <c r="E27" s="11"/>
      <c r="F27" s="11"/>
      <c r="G27" s="11"/>
      <c r="H27" s="11"/>
      <c r="I27" s="11"/>
    </row>
    <row r="28" spans="1:11" x14ac:dyDescent="0.25">
      <c r="B28" s="11"/>
      <c r="C28" s="11"/>
      <c r="D28" s="11"/>
      <c r="E28" s="11"/>
      <c r="F28" s="11"/>
      <c r="G28" s="11"/>
      <c r="H28" s="11"/>
      <c r="I28" s="11"/>
    </row>
    <row r="29" spans="1:11" x14ac:dyDescent="0.25">
      <c r="B29" s="11"/>
      <c r="C29" s="11"/>
      <c r="D29" s="11"/>
      <c r="E29" s="11"/>
      <c r="F29" s="11"/>
      <c r="G29" s="11"/>
      <c r="H29" s="11"/>
      <c r="I29" s="11"/>
    </row>
    <row r="30" spans="1:11" x14ac:dyDescent="0.25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</row>
    <row r="31" spans="1:11" x14ac:dyDescent="0.25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</row>
    <row r="32" spans="1:11" x14ac:dyDescent="0.25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</row>
    <row r="33" spans="1:11" x14ac:dyDescent="0.25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</row>
    <row r="34" spans="1:11" x14ac:dyDescent="0.25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</row>
    <row r="35" spans="1:11" x14ac:dyDescent="0.25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</row>
    <row r="36" spans="1:11" x14ac:dyDescent="0.2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</row>
  </sheetData>
  <mergeCells count="2">
    <mergeCell ref="B2:I2"/>
    <mergeCell ref="B11:I11"/>
  </mergeCells>
  <hyperlinks>
    <hyperlink ref="A1" location="Índice!A1" display="volta"/>
  </hyperlinks>
  <pageMargins left="0.511811024" right="0.511811024" top="0.78740157499999996" bottom="0.78740157499999996" header="0.31496062000000002" footer="0.3149606200000000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70"/>
  <sheetViews>
    <sheetView topLeftCell="B1" zoomScaleNormal="100" workbookViewId="0">
      <selection activeCell="B12" sqref="B12"/>
    </sheetView>
  </sheetViews>
  <sheetFormatPr defaultRowHeight="15" x14ac:dyDescent="0.25"/>
  <cols>
    <col min="2" max="2" width="25.140625" customWidth="1"/>
    <col min="3" max="3" width="16.28515625" customWidth="1"/>
    <col min="4" max="4" width="18.140625" customWidth="1"/>
    <col min="5" max="5" width="16" customWidth="1"/>
    <col min="6" max="6" width="14.42578125" customWidth="1"/>
    <col min="7" max="7" width="14.7109375" customWidth="1"/>
    <col min="8" max="8" width="14.85546875" customWidth="1"/>
    <col min="9" max="9" width="15.140625" customWidth="1"/>
    <col min="10" max="10" width="12.5703125" bestFit="1" customWidth="1"/>
    <col min="11" max="11" width="14" bestFit="1" customWidth="1"/>
    <col min="12" max="12" width="16.28515625" customWidth="1"/>
  </cols>
  <sheetData>
    <row r="1" spans="1:23" x14ac:dyDescent="0.25">
      <c r="A1" s="86" t="s">
        <v>109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</row>
    <row r="2" spans="1:23" ht="18" x14ac:dyDescent="0.25">
      <c r="A2" s="11"/>
      <c r="B2" s="175" t="s">
        <v>73</v>
      </c>
      <c r="C2" s="175"/>
      <c r="D2" s="175"/>
      <c r="E2" s="175"/>
      <c r="F2" s="175"/>
      <c r="G2" s="175"/>
      <c r="H2" s="175"/>
      <c r="I2" s="175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</row>
    <row r="3" spans="1:23" x14ac:dyDescent="0.25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</row>
    <row r="4" spans="1:23" ht="15.75" x14ac:dyDescent="0.25">
      <c r="A4" s="11"/>
      <c r="B4" s="16" t="s">
        <v>143</v>
      </c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</row>
    <row r="5" spans="1:23" x14ac:dyDescent="0.25">
      <c r="A5" s="11"/>
      <c r="B5" s="90" t="s">
        <v>126</v>
      </c>
      <c r="C5" s="41">
        <v>2012</v>
      </c>
      <c r="D5" s="41">
        <v>2013</v>
      </c>
      <c r="E5" s="41">
        <v>2014</v>
      </c>
      <c r="F5" s="41">
        <v>2015</v>
      </c>
      <c r="G5" s="41">
        <v>2016</v>
      </c>
      <c r="H5" s="41">
        <v>2017</v>
      </c>
      <c r="I5" s="41">
        <v>2018</v>
      </c>
      <c r="J5" s="41">
        <v>2019</v>
      </c>
      <c r="K5" s="41">
        <v>2020</v>
      </c>
      <c r="L5" s="117">
        <v>44470</v>
      </c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</row>
    <row r="6" spans="1:23" x14ac:dyDescent="0.25">
      <c r="A6" s="11"/>
      <c r="B6" s="87" t="s">
        <v>12</v>
      </c>
      <c r="C6" s="19">
        <v>498289356663.66998</v>
      </c>
      <c r="D6" s="19">
        <v>496089152393.93005</v>
      </c>
      <c r="E6" s="19">
        <v>496093315335.70996</v>
      </c>
      <c r="F6" s="19">
        <v>484860152444.46014</v>
      </c>
      <c r="G6" s="19">
        <v>519300415745.4201</v>
      </c>
      <c r="H6" s="19">
        <v>533143897474.14972</v>
      </c>
      <c r="I6" s="19">
        <v>566109965095.81018</v>
      </c>
      <c r="J6" s="19">
        <v>608359302835.95996</v>
      </c>
      <c r="K6" s="19">
        <v>636906672872.90002</v>
      </c>
      <c r="L6" s="19">
        <v>668712467846.78003</v>
      </c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</row>
    <row r="7" spans="1:23" x14ac:dyDescent="0.25">
      <c r="A7" s="11"/>
      <c r="B7" s="87" t="s">
        <v>13</v>
      </c>
      <c r="C7" s="19">
        <v>59344247339.450043</v>
      </c>
      <c r="D7" s="19">
        <v>60366375311.890022</v>
      </c>
      <c r="E7" s="19">
        <v>67603540295.780037</v>
      </c>
      <c r="F7" s="19">
        <v>76421502303.130051</v>
      </c>
      <c r="G7" s="19">
        <v>89269598400.849991</v>
      </c>
      <c r="H7" s="19">
        <v>99929406418.699951</v>
      </c>
      <c r="I7" s="19">
        <v>109984934087.68983</v>
      </c>
      <c r="J7" s="19">
        <v>121552842756.97</v>
      </c>
      <c r="K7" s="19">
        <v>127534435949.5</v>
      </c>
      <c r="L7" s="19">
        <v>137500909880.95001</v>
      </c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</row>
    <row r="8" spans="1:23" x14ac:dyDescent="0.25">
      <c r="A8" s="11"/>
      <c r="B8" s="87" t="s">
        <v>14</v>
      </c>
      <c r="C8" s="19">
        <v>114286476637.78993</v>
      </c>
      <c r="D8" s="19">
        <v>119845206261.30998</v>
      </c>
      <c r="E8" s="19">
        <v>135070411838.97997</v>
      </c>
      <c r="F8" s="19">
        <v>152010159982.22012</v>
      </c>
      <c r="G8" s="19">
        <v>176606033884.17996</v>
      </c>
      <c r="H8" s="19">
        <v>197052201545.77011</v>
      </c>
      <c r="I8" s="19">
        <v>217419335115.67996</v>
      </c>
      <c r="J8" s="19">
        <v>248038411023.42999</v>
      </c>
      <c r="K8" s="19">
        <v>261143761976.17001</v>
      </c>
      <c r="L8" s="19">
        <v>280733117249.62</v>
      </c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</row>
    <row r="9" spans="1:23" x14ac:dyDescent="0.25">
      <c r="A9" s="11"/>
      <c r="B9" s="88" t="s">
        <v>9</v>
      </c>
      <c r="C9" s="89">
        <v>671920080640.90991</v>
      </c>
      <c r="D9" s="89">
        <v>676300733967.13</v>
      </c>
      <c r="E9" s="89">
        <v>698767267470.46997</v>
      </c>
      <c r="F9" s="89">
        <v>713291814729.8103</v>
      </c>
      <c r="G9" s="89">
        <v>785176048030.45007</v>
      </c>
      <c r="H9" s="89">
        <v>830125505438.61975</v>
      </c>
      <c r="I9" s="89">
        <v>893514234299.17993</v>
      </c>
      <c r="J9" s="89">
        <f>J6+J7+J8</f>
        <v>977950556616.35986</v>
      </c>
      <c r="K9" s="89">
        <f>K6+K7+K8</f>
        <v>1025584870798.5701</v>
      </c>
      <c r="L9" s="89">
        <f>L6+L7+L8</f>
        <v>1086946494977.35</v>
      </c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x14ac:dyDescent="0.25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</row>
    <row r="11" spans="1:23" x14ac:dyDescent="0.25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</row>
    <row r="12" spans="1:23" x14ac:dyDescent="0.25">
      <c r="A12" s="11"/>
      <c r="B12" s="49" t="s">
        <v>293</v>
      </c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</row>
    <row r="13" spans="1:23" x14ac:dyDescent="0.25">
      <c r="A13" s="11"/>
      <c r="B13" s="49" t="s">
        <v>132</v>
      </c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</row>
    <row r="14" spans="1:23" x14ac:dyDescent="0.25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</row>
    <row r="15" spans="1:23" x14ac:dyDescent="0.25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</row>
    <row r="16" spans="1:23" x14ac:dyDescent="0.25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</row>
    <row r="17" spans="1:23" x14ac:dyDescent="0.25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</row>
    <row r="18" spans="1:23" x14ac:dyDescent="0.25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</row>
    <row r="19" spans="1:23" x14ac:dyDescent="0.25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</row>
    <row r="20" spans="1:23" x14ac:dyDescent="0.25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</row>
    <row r="21" spans="1:23" x14ac:dyDescent="0.25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</row>
    <row r="22" spans="1:23" x14ac:dyDescent="0.25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</row>
    <row r="23" spans="1:23" x14ac:dyDescent="0.25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</row>
    <row r="24" spans="1:23" x14ac:dyDescent="0.25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</row>
    <row r="25" spans="1:23" x14ac:dyDescent="0.25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</row>
    <row r="26" spans="1:23" x14ac:dyDescent="0.25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</row>
    <row r="27" spans="1:23" x14ac:dyDescent="0.25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</row>
    <row r="28" spans="1:23" x14ac:dyDescent="0.25">
      <c r="A28" s="11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</row>
    <row r="29" spans="1:23" x14ac:dyDescent="0.25">
      <c r="A29" s="11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</row>
    <row r="30" spans="1:23" x14ac:dyDescent="0.25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</row>
    <row r="31" spans="1:23" x14ac:dyDescent="0.25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</row>
    <row r="32" spans="1:23" x14ac:dyDescent="0.25">
      <c r="A32" s="11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</row>
    <row r="33" spans="1:23" x14ac:dyDescent="0.25">
      <c r="A33" s="11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x14ac:dyDescent="0.25">
      <c r="A34" s="11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</row>
    <row r="35" spans="1:23" x14ac:dyDescent="0.25">
      <c r="A35" s="11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</row>
    <row r="36" spans="1:23" x14ac:dyDescent="0.25">
      <c r="A36" s="11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</row>
    <row r="37" spans="1:23" x14ac:dyDescent="0.25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</row>
    <row r="38" spans="1:23" x14ac:dyDescent="0.25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</row>
    <row r="39" spans="1:23" x14ac:dyDescent="0.25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</row>
    <row r="40" spans="1:23" x14ac:dyDescent="0.25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</row>
    <row r="41" spans="1:23" x14ac:dyDescent="0.25">
      <c r="A41" s="11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</row>
    <row r="42" spans="1:23" x14ac:dyDescent="0.25">
      <c r="A42" s="11"/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</row>
    <row r="43" spans="1:23" x14ac:dyDescent="0.25">
      <c r="A43" s="11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</row>
    <row r="44" spans="1:23" x14ac:dyDescent="0.25">
      <c r="A44" s="11"/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</row>
    <row r="45" spans="1:23" x14ac:dyDescent="0.25">
      <c r="A45" s="11"/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</row>
    <row r="46" spans="1:23" x14ac:dyDescent="0.25">
      <c r="A46" s="11"/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</row>
    <row r="47" spans="1:23" x14ac:dyDescent="0.25">
      <c r="A47" s="11"/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</row>
    <row r="48" spans="1:23" x14ac:dyDescent="0.25">
      <c r="A48" s="11"/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</row>
    <row r="49" spans="1:23" x14ac:dyDescent="0.25">
      <c r="A49" s="11"/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</row>
    <row r="50" spans="1:23" x14ac:dyDescent="0.25">
      <c r="A50" s="11"/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</row>
    <row r="51" spans="1:23" x14ac:dyDescent="0.25">
      <c r="A51" s="11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</row>
    <row r="52" spans="1:23" x14ac:dyDescent="0.25">
      <c r="A52" s="11"/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</row>
    <row r="53" spans="1:23" x14ac:dyDescent="0.25">
      <c r="A53" s="11"/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</row>
    <row r="54" spans="1:23" x14ac:dyDescent="0.25">
      <c r="A54" s="11"/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</row>
    <row r="55" spans="1:23" x14ac:dyDescent="0.25">
      <c r="A55" s="11"/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</row>
    <row r="56" spans="1:23" x14ac:dyDescent="0.25">
      <c r="A56" s="11"/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</row>
    <row r="57" spans="1:23" x14ac:dyDescent="0.25">
      <c r="A57" s="11"/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</row>
    <row r="58" spans="1:23" x14ac:dyDescent="0.25">
      <c r="A58" s="11"/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</row>
    <row r="59" spans="1:23" x14ac:dyDescent="0.25">
      <c r="A59" s="11"/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</row>
    <row r="60" spans="1:23" x14ac:dyDescent="0.25">
      <c r="A60" s="11"/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</row>
    <row r="61" spans="1:23" x14ac:dyDescent="0.25">
      <c r="A61" s="11"/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</row>
    <row r="62" spans="1:23" x14ac:dyDescent="0.25">
      <c r="A62" s="11"/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</row>
    <row r="63" spans="1:23" x14ac:dyDescent="0.25">
      <c r="A63" s="11"/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</row>
    <row r="64" spans="1:23" x14ac:dyDescent="0.25">
      <c r="A64" s="11"/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</row>
    <row r="65" spans="1:23" x14ac:dyDescent="0.25">
      <c r="A65" s="11"/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</row>
    <row r="66" spans="1:23" x14ac:dyDescent="0.25">
      <c r="A66" s="11"/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</row>
    <row r="67" spans="1:23" x14ac:dyDescent="0.25">
      <c r="A67" s="11"/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</row>
    <row r="68" spans="1:23" x14ac:dyDescent="0.25">
      <c r="A68" s="11"/>
      <c r="B68" s="11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</row>
    <row r="69" spans="1:23" x14ac:dyDescent="0.25">
      <c r="A69" s="11"/>
      <c r="B69" s="11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</row>
    <row r="70" spans="1:23" x14ac:dyDescent="0.25">
      <c r="A70" s="11"/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</row>
    <row r="71" spans="1:23" x14ac:dyDescent="0.25">
      <c r="A71" s="11"/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</row>
    <row r="72" spans="1:23" x14ac:dyDescent="0.25">
      <c r="A72" s="11"/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</row>
    <row r="73" spans="1:23" x14ac:dyDescent="0.25">
      <c r="A73" s="11"/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</row>
    <row r="74" spans="1:23" x14ac:dyDescent="0.25">
      <c r="A74" s="11"/>
      <c r="B74" s="11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</row>
    <row r="75" spans="1:23" x14ac:dyDescent="0.25">
      <c r="A75" s="11"/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</row>
    <row r="76" spans="1:23" x14ac:dyDescent="0.25">
      <c r="A76" s="11"/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</row>
    <row r="77" spans="1:23" x14ac:dyDescent="0.25">
      <c r="A77" s="11"/>
      <c r="B77" s="11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</row>
    <row r="78" spans="1:23" x14ac:dyDescent="0.25">
      <c r="A78" s="11"/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</row>
    <row r="79" spans="1:23" x14ac:dyDescent="0.25">
      <c r="A79" s="11"/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</row>
    <row r="80" spans="1:23" x14ac:dyDescent="0.25">
      <c r="A80" s="11"/>
      <c r="B80" s="11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</row>
    <row r="81" spans="1:23" x14ac:dyDescent="0.25">
      <c r="A81" s="11"/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</row>
    <row r="82" spans="1:23" x14ac:dyDescent="0.25">
      <c r="A82" s="11"/>
      <c r="B82" s="11"/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</row>
    <row r="83" spans="1:23" x14ac:dyDescent="0.25">
      <c r="A83" s="11"/>
      <c r="B83" s="11"/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</row>
    <row r="84" spans="1:23" x14ac:dyDescent="0.25">
      <c r="A84" s="11"/>
      <c r="B84" s="11"/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</row>
    <row r="85" spans="1:23" x14ac:dyDescent="0.25">
      <c r="A85" s="11"/>
      <c r="B85" s="11"/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</row>
    <row r="86" spans="1:23" x14ac:dyDescent="0.25">
      <c r="A86" s="11"/>
      <c r="B86" s="11"/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</row>
    <row r="87" spans="1:23" x14ac:dyDescent="0.25">
      <c r="A87" s="11"/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</row>
    <row r="88" spans="1:23" x14ac:dyDescent="0.25">
      <c r="A88" s="11"/>
      <c r="B88" s="11"/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</row>
    <row r="89" spans="1:23" x14ac:dyDescent="0.25">
      <c r="A89" s="11"/>
      <c r="B89" s="11"/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</row>
    <row r="90" spans="1:23" x14ac:dyDescent="0.25">
      <c r="A90" s="11"/>
      <c r="B90" s="11"/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</row>
    <row r="91" spans="1:23" x14ac:dyDescent="0.25">
      <c r="A91" s="11"/>
      <c r="B91" s="11"/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</row>
    <row r="92" spans="1:23" x14ac:dyDescent="0.25">
      <c r="A92" s="11"/>
      <c r="B92" s="11"/>
      <c r="C92" s="11"/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</row>
    <row r="93" spans="1:23" x14ac:dyDescent="0.25">
      <c r="A93" s="11"/>
      <c r="B93" s="11"/>
      <c r="C93" s="11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</row>
    <row r="94" spans="1:23" x14ac:dyDescent="0.25">
      <c r="A94" s="11"/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</row>
    <row r="95" spans="1:23" x14ac:dyDescent="0.25">
      <c r="A95" s="11"/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</row>
    <row r="96" spans="1:23" x14ac:dyDescent="0.25">
      <c r="A96" s="11"/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</row>
    <row r="97" spans="1:23" x14ac:dyDescent="0.25">
      <c r="A97" s="11"/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</row>
    <row r="98" spans="1:23" x14ac:dyDescent="0.25">
      <c r="A98" s="11"/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</row>
    <row r="99" spans="1:23" x14ac:dyDescent="0.25">
      <c r="A99" s="11"/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</row>
    <row r="100" spans="1:23" x14ac:dyDescent="0.25">
      <c r="A100" s="11"/>
      <c r="B100" s="11"/>
      <c r="C100" s="11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</row>
    <row r="101" spans="1:23" x14ac:dyDescent="0.25">
      <c r="A101" s="11"/>
      <c r="B101" s="11"/>
      <c r="C101" s="11"/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</row>
    <row r="102" spans="1:23" x14ac:dyDescent="0.25">
      <c r="A102" s="11"/>
      <c r="B102" s="11"/>
      <c r="C102" s="11"/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</row>
    <row r="103" spans="1:23" x14ac:dyDescent="0.25">
      <c r="A103" s="11"/>
      <c r="B103" s="11"/>
      <c r="C103" s="11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</row>
    <row r="104" spans="1:23" x14ac:dyDescent="0.25">
      <c r="A104" s="11"/>
      <c r="B104" s="11"/>
      <c r="C104" s="11"/>
      <c r="D104" s="11"/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</row>
    <row r="105" spans="1:23" x14ac:dyDescent="0.25">
      <c r="A105" s="11"/>
      <c r="B105" s="11"/>
      <c r="C105" s="11"/>
      <c r="D105" s="11"/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</row>
    <row r="106" spans="1:23" x14ac:dyDescent="0.25">
      <c r="A106" s="11"/>
      <c r="B106" s="11"/>
      <c r="C106" s="11"/>
      <c r="D106" s="11"/>
      <c r="E106" s="11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</row>
    <row r="107" spans="1:23" x14ac:dyDescent="0.25">
      <c r="A107" s="11"/>
      <c r="B107" s="11"/>
      <c r="C107" s="11"/>
      <c r="D107" s="11"/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</row>
    <row r="108" spans="1:23" x14ac:dyDescent="0.25">
      <c r="A108" s="11"/>
      <c r="B108" s="11"/>
      <c r="C108" s="11"/>
      <c r="D108" s="11"/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</row>
    <row r="109" spans="1:23" x14ac:dyDescent="0.25">
      <c r="A109" s="11"/>
      <c r="B109" s="11"/>
      <c r="C109" s="11"/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</row>
    <row r="110" spans="1:23" x14ac:dyDescent="0.25">
      <c r="A110" s="11"/>
      <c r="B110" s="11"/>
      <c r="C110" s="11"/>
      <c r="D110" s="11"/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</row>
    <row r="111" spans="1:23" x14ac:dyDescent="0.25">
      <c r="A111" s="11"/>
      <c r="B111" s="11"/>
      <c r="C111" s="11"/>
      <c r="D111" s="11"/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</row>
    <row r="112" spans="1:23" x14ac:dyDescent="0.25">
      <c r="A112" s="11"/>
      <c r="B112" s="11"/>
      <c r="C112" s="11"/>
      <c r="D112" s="11"/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</row>
    <row r="113" spans="1:23" x14ac:dyDescent="0.25">
      <c r="A113" s="11"/>
      <c r="B113" s="11"/>
      <c r="C113" s="11"/>
      <c r="D113" s="11"/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</row>
    <row r="114" spans="1:23" x14ac:dyDescent="0.25">
      <c r="A114" s="11"/>
      <c r="B114" s="11"/>
      <c r="C114" s="11"/>
      <c r="D114" s="11"/>
      <c r="E114" s="11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</row>
    <row r="115" spans="1:23" x14ac:dyDescent="0.25">
      <c r="A115" s="11"/>
      <c r="B115" s="11"/>
      <c r="C115" s="11"/>
      <c r="D115" s="11"/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</row>
    <row r="116" spans="1:23" x14ac:dyDescent="0.25">
      <c r="A116" s="11"/>
      <c r="B116" s="11"/>
      <c r="C116" s="11"/>
      <c r="D116" s="11"/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</row>
    <row r="117" spans="1:23" x14ac:dyDescent="0.25">
      <c r="A117" s="11"/>
      <c r="B117" s="11"/>
      <c r="C117" s="11"/>
      <c r="D117" s="11"/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</row>
    <row r="118" spans="1:23" x14ac:dyDescent="0.25">
      <c r="A118" s="11"/>
      <c r="B118" s="11"/>
      <c r="C118" s="11"/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</row>
    <row r="119" spans="1:23" x14ac:dyDescent="0.25">
      <c r="A119" s="11"/>
      <c r="B119" s="11"/>
      <c r="C119" s="11"/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</row>
    <row r="120" spans="1:23" x14ac:dyDescent="0.25">
      <c r="A120" s="11"/>
      <c r="B120" s="11"/>
      <c r="C120" s="11"/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</row>
    <row r="121" spans="1:23" x14ac:dyDescent="0.25">
      <c r="A121" s="11"/>
      <c r="B121" s="11"/>
      <c r="C121" s="11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</row>
    <row r="122" spans="1:23" x14ac:dyDescent="0.25">
      <c r="A122" s="11"/>
      <c r="B122" s="11"/>
      <c r="C122" s="11"/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</row>
    <row r="123" spans="1:23" x14ac:dyDescent="0.25">
      <c r="A123" s="11"/>
      <c r="B123" s="11"/>
      <c r="C123" s="11"/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</row>
    <row r="124" spans="1:23" x14ac:dyDescent="0.25">
      <c r="A124" s="11"/>
      <c r="B124" s="11"/>
      <c r="C124" s="11"/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</row>
    <row r="125" spans="1:23" x14ac:dyDescent="0.25">
      <c r="A125" s="11"/>
      <c r="B125" s="11"/>
      <c r="C125" s="11"/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</row>
    <row r="126" spans="1:23" x14ac:dyDescent="0.25">
      <c r="A126" s="11"/>
      <c r="B126" s="11"/>
      <c r="C126" s="11"/>
      <c r="D126" s="11"/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</row>
    <row r="127" spans="1:23" x14ac:dyDescent="0.25">
      <c r="A127" s="11"/>
      <c r="B127" s="11"/>
      <c r="C127" s="11"/>
      <c r="D127" s="11"/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</row>
    <row r="128" spans="1:23" x14ac:dyDescent="0.25">
      <c r="A128" s="11"/>
      <c r="B128" s="11"/>
      <c r="C128" s="11"/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</row>
    <row r="129" spans="1:23" x14ac:dyDescent="0.25">
      <c r="A129" s="11"/>
      <c r="B129" s="11"/>
      <c r="C129" s="11"/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</row>
    <row r="130" spans="1:23" x14ac:dyDescent="0.25">
      <c r="A130" s="11"/>
      <c r="B130" s="11"/>
      <c r="C130" s="11"/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</row>
    <row r="131" spans="1:23" x14ac:dyDescent="0.25">
      <c r="A131" s="11"/>
      <c r="B131" s="11"/>
      <c r="C131" s="11"/>
      <c r="D131" s="11"/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</row>
    <row r="132" spans="1:23" x14ac:dyDescent="0.25">
      <c r="A132" s="11"/>
      <c r="B132" s="11"/>
      <c r="C132" s="11"/>
      <c r="D132" s="11"/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</row>
    <row r="133" spans="1:23" x14ac:dyDescent="0.25">
      <c r="A133" s="11"/>
      <c r="B133" s="11"/>
      <c r="C133" s="11"/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</row>
    <row r="134" spans="1:23" x14ac:dyDescent="0.25">
      <c r="A134" s="11"/>
      <c r="B134" s="11"/>
      <c r="C134" s="11"/>
      <c r="D134" s="11"/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</row>
    <row r="135" spans="1:23" x14ac:dyDescent="0.25">
      <c r="A135" s="11"/>
      <c r="B135" s="11"/>
      <c r="C135" s="11"/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</row>
    <row r="136" spans="1:23" x14ac:dyDescent="0.25">
      <c r="A136" s="11"/>
      <c r="B136" s="11"/>
      <c r="C136" s="11"/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</row>
    <row r="137" spans="1:23" x14ac:dyDescent="0.25">
      <c r="A137" s="11"/>
      <c r="B137" s="11"/>
      <c r="C137" s="11"/>
      <c r="D137" s="11"/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</row>
    <row r="138" spans="1:23" x14ac:dyDescent="0.25">
      <c r="A138" s="11"/>
      <c r="B138" s="11"/>
      <c r="C138" s="11"/>
      <c r="D138" s="11"/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</row>
    <row r="139" spans="1:23" x14ac:dyDescent="0.25">
      <c r="A139" s="11"/>
      <c r="B139" s="11"/>
      <c r="C139" s="11"/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</row>
    <row r="140" spans="1:23" x14ac:dyDescent="0.25">
      <c r="A140" s="11"/>
      <c r="B140" s="11"/>
      <c r="C140" s="11"/>
      <c r="D140" s="11"/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</row>
    <row r="141" spans="1:23" x14ac:dyDescent="0.25">
      <c r="A141" s="11"/>
      <c r="B141" s="11"/>
      <c r="C141" s="11"/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</row>
    <row r="142" spans="1:23" x14ac:dyDescent="0.25">
      <c r="A142" s="11"/>
      <c r="B142" s="11"/>
      <c r="C142" s="11"/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</row>
    <row r="143" spans="1:23" x14ac:dyDescent="0.25">
      <c r="A143" s="11"/>
      <c r="B143" s="11"/>
      <c r="C143" s="11"/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</row>
    <row r="144" spans="1:23" x14ac:dyDescent="0.25">
      <c r="A144" s="11"/>
      <c r="B144" s="11"/>
      <c r="C144" s="11"/>
      <c r="D144" s="11"/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</row>
    <row r="145" spans="1:23" x14ac:dyDescent="0.25">
      <c r="A145" s="11"/>
      <c r="B145" s="11"/>
      <c r="C145" s="11"/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</row>
    <row r="146" spans="1:23" x14ac:dyDescent="0.25">
      <c r="A146" s="11"/>
      <c r="B146" s="11"/>
      <c r="C146" s="11"/>
      <c r="D146" s="11"/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</row>
    <row r="147" spans="1:23" x14ac:dyDescent="0.25">
      <c r="A147" s="11"/>
      <c r="B147" s="11"/>
      <c r="C147" s="11"/>
      <c r="D147" s="11"/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</row>
    <row r="148" spans="1:23" x14ac:dyDescent="0.25">
      <c r="A148" s="11"/>
      <c r="B148" s="11"/>
      <c r="C148" s="11"/>
      <c r="D148" s="11"/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</row>
    <row r="149" spans="1:23" x14ac:dyDescent="0.25">
      <c r="A149" s="11"/>
      <c r="B149" s="11"/>
      <c r="C149" s="11"/>
      <c r="D149" s="11"/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</row>
    <row r="150" spans="1:23" x14ac:dyDescent="0.25">
      <c r="A150" s="11"/>
      <c r="B150" s="11"/>
      <c r="C150" s="11"/>
      <c r="D150" s="11"/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</row>
    <row r="151" spans="1:23" x14ac:dyDescent="0.25">
      <c r="A151" s="11"/>
      <c r="B151" s="11"/>
      <c r="C151" s="11"/>
      <c r="D151" s="11"/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</row>
    <row r="152" spans="1:23" x14ac:dyDescent="0.25">
      <c r="A152" s="11"/>
      <c r="B152" s="11"/>
      <c r="C152" s="11"/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</row>
    <row r="153" spans="1:23" x14ac:dyDescent="0.25">
      <c r="A153" s="11"/>
      <c r="B153" s="11"/>
      <c r="C153" s="11"/>
      <c r="D153" s="11"/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</row>
    <row r="154" spans="1:23" x14ac:dyDescent="0.25">
      <c r="A154" s="11"/>
      <c r="B154" s="11"/>
      <c r="C154" s="11"/>
      <c r="D154" s="11"/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</row>
    <row r="155" spans="1:23" x14ac:dyDescent="0.25">
      <c r="A155" s="11"/>
      <c r="B155" s="11"/>
      <c r="C155" s="11"/>
      <c r="D155" s="11"/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</row>
    <row r="156" spans="1:23" x14ac:dyDescent="0.25">
      <c r="A156" s="11"/>
      <c r="B156" s="11"/>
      <c r="C156" s="11"/>
      <c r="D156" s="11"/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</row>
    <row r="157" spans="1:23" x14ac:dyDescent="0.25">
      <c r="A157" s="11"/>
      <c r="B157" s="11"/>
      <c r="C157" s="11"/>
      <c r="D157" s="11"/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</row>
    <row r="158" spans="1:23" x14ac:dyDescent="0.25">
      <c r="A158" s="11"/>
      <c r="B158" s="11"/>
      <c r="C158" s="11"/>
      <c r="D158" s="11"/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</row>
    <row r="159" spans="1:23" x14ac:dyDescent="0.25">
      <c r="A159" s="11"/>
      <c r="B159" s="11"/>
      <c r="C159" s="11"/>
      <c r="D159" s="11"/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</row>
    <row r="160" spans="1:23" x14ac:dyDescent="0.25">
      <c r="A160" s="11"/>
      <c r="B160" s="11"/>
      <c r="C160" s="11"/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</row>
    <row r="161" spans="1:23" x14ac:dyDescent="0.25">
      <c r="A161" s="11"/>
      <c r="B161" s="11"/>
      <c r="C161" s="11"/>
      <c r="D161" s="11"/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</row>
    <row r="162" spans="1:23" x14ac:dyDescent="0.25">
      <c r="A162" s="11"/>
      <c r="B162" s="11"/>
      <c r="C162" s="11"/>
      <c r="D162" s="11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</row>
    <row r="163" spans="1:23" x14ac:dyDescent="0.25">
      <c r="A163" s="11"/>
      <c r="B163" s="11"/>
      <c r="C163" s="11"/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</row>
    <row r="164" spans="1:23" x14ac:dyDescent="0.25">
      <c r="A164" s="11"/>
      <c r="B164" s="11"/>
      <c r="C164" s="11"/>
      <c r="D164" s="11"/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</row>
    <row r="165" spans="1:23" x14ac:dyDescent="0.25">
      <c r="A165" s="11"/>
      <c r="B165" s="11"/>
      <c r="C165" s="11"/>
      <c r="D165" s="11"/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</row>
    <row r="166" spans="1:23" x14ac:dyDescent="0.25">
      <c r="A166" s="11"/>
      <c r="B166" s="11"/>
      <c r="C166" s="11"/>
      <c r="D166" s="11"/>
      <c r="E166" s="11"/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</row>
    <row r="167" spans="1:23" x14ac:dyDescent="0.25">
      <c r="A167" s="11"/>
      <c r="B167" s="11"/>
      <c r="C167" s="11"/>
      <c r="D167" s="11"/>
      <c r="E167" s="11"/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</row>
    <row r="168" spans="1:23" x14ac:dyDescent="0.25">
      <c r="A168" s="11"/>
      <c r="B168" s="11"/>
      <c r="C168" s="11"/>
      <c r="D168" s="11"/>
      <c r="E168" s="11"/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</row>
    <row r="169" spans="1:23" x14ac:dyDescent="0.25">
      <c r="A169" s="11"/>
      <c r="B169" s="11"/>
      <c r="C169" s="11"/>
      <c r="D169" s="11"/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</row>
    <row r="170" spans="1:23" x14ac:dyDescent="0.25">
      <c r="A170" s="11"/>
      <c r="B170" s="11"/>
      <c r="C170" s="11"/>
      <c r="D170" s="11"/>
      <c r="E170" s="11"/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</row>
    <row r="171" spans="1:23" x14ac:dyDescent="0.25">
      <c r="A171" s="11"/>
      <c r="B171" s="11"/>
      <c r="C171" s="11"/>
      <c r="D171" s="11"/>
      <c r="E171" s="11"/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</row>
    <row r="172" spans="1:23" x14ac:dyDescent="0.25">
      <c r="A172" s="11"/>
      <c r="B172" s="11"/>
      <c r="C172" s="11"/>
      <c r="D172" s="11"/>
      <c r="E172" s="11"/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</row>
    <row r="173" spans="1:23" x14ac:dyDescent="0.25">
      <c r="A173" s="11"/>
      <c r="B173" s="11"/>
      <c r="C173" s="11"/>
      <c r="D173" s="11"/>
      <c r="E173" s="11"/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</row>
    <row r="174" spans="1:23" x14ac:dyDescent="0.25">
      <c r="A174" s="11"/>
      <c r="B174" s="11"/>
      <c r="C174" s="11"/>
      <c r="D174" s="11"/>
      <c r="E174" s="11"/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</row>
    <row r="175" spans="1:23" x14ac:dyDescent="0.25">
      <c r="A175" s="11"/>
      <c r="B175" s="11"/>
      <c r="C175" s="11"/>
      <c r="D175" s="11"/>
      <c r="E175" s="11"/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</row>
    <row r="176" spans="1:23" x14ac:dyDescent="0.25">
      <c r="A176" s="11"/>
      <c r="B176" s="11"/>
      <c r="C176" s="11"/>
      <c r="D176" s="11"/>
      <c r="E176" s="11"/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1"/>
    </row>
    <row r="177" spans="1:23" x14ac:dyDescent="0.25">
      <c r="A177" s="11"/>
      <c r="B177" s="11"/>
      <c r="C177" s="11"/>
      <c r="D177" s="11"/>
      <c r="E177" s="11"/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1"/>
    </row>
    <row r="178" spans="1:23" x14ac:dyDescent="0.25">
      <c r="A178" s="11"/>
      <c r="B178" s="11"/>
      <c r="C178" s="11"/>
      <c r="D178" s="11"/>
      <c r="E178" s="11"/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</row>
    <row r="179" spans="1:23" x14ac:dyDescent="0.25">
      <c r="A179" s="11"/>
      <c r="B179" s="11"/>
      <c r="C179" s="11"/>
      <c r="D179" s="11"/>
      <c r="E179" s="11"/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1"/>
    </row>
    <row r="180" spans="1:23" x14ac:dyDescent="0.25">
      <c r="A180" s="11"/>
      <c r="B180" s="11"/>
      <c r="C180" s="11"/>
      <c r="D180" s="11"/>
      <c r="E180" s="11"/>
      <c r="F180" s="11"/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1"/>
    </row>
    <row r="181" spans="1:23" x14ac:dyDescent="0.25">
      <c r="A181" s="11"/>
      <c r="B181" s="11"/>
      <c r="C181" s="11"/>
      <c r="D181" s="11"/>
      <c r="E181" s="11"/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</row>
    <row r="182" spans="1:23" x14ac:dyDescent="0.25">
      <c r="A182" s="11"/>
      <c r="B182" s="11"/>
      <c r="C182" s="11"/>
      <c r="D182" s="11"/>
      <c r="E182" s="11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1"/>
    </row>
    <row r="183" spans="1:23" x14ac:dyDescent="0.25">
      <c r="A183" s="11"/>
      <c r="B183" s="11"/>
      <c r="C183" s="11"/>
      <c r="D183" s="11"/>
      <c r="E183" s="11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1"/>
    </row>
    <row r="184" spans="1:23" x14ac:dyDescent="0.25">
      <c r="A184" s="11"/>
      <c r="B184" s="11"/>
      <c r="C184" s="11"/>
      <c r="D184" s="11"/>
      <c r="E184" s="11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</row>
    <row r="185" spans="1:23" x14ac:dyDescent="0.25">
      <c r="A185" s="11"/>
      <c r="B185" s="11"/>
      <c r="C185" s="11"/>
      <c r="D185" s="11"/>
      <c r="E185" s="11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1"/>
    </row>
    <row r="186" spans="1:23" x14ac:dyDescent="0.25">
      <c r="A186" s="11"/>
      <c r="B186" s="11"/>
      <c r="C186" s="11"/>
      <c r="D186" s="11"/>
      <c r="E186" s="11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1"/>
    </row>
    <row r="187" spans="1:23" x14ac:dyDescent="0.25">
      <c r="A187" s="11"/>
      <c r="B187" s="11"/>
      <c r="C187" s="11"/>
      <c r="D187" s="11"/>
      <c r="E187" s="11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</row>
    <row r="188" spans="1:23" x14ac:dyDescent="0.25">
      <c r="A188" s="11"/>
      <c r="B188" s="11"/>
      <c r="C188" s="11"/>
      <c r="D188" s="11"/>
      <c r="E188" s="11"/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1"/>
    </row>
    <row r="189" spans="1:23" x14ac:dyDescent="0.25">
      <c r="A189" s="11"/>
      <c r="B189" s="11"/>
      <c r="C189" s="11"/>
      <c r="D189" s="11"/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</row>
    <row r="190" spans="1:23" x14ac:dyDescent="0.25">
      <c r="A190" s="11"/>
      <c r="B190" s="11"/>
      <c r="C190" s="11"/>
      <c r="D190" s="11"/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</row>
    <row r="191" spans="1:23" x14ac:dyDescent="0.25">
      <c r="A191" s="11"/>
      <c r="B191" s="11"/>
      <c r="C191" s="11"/>
      <c r="D191" s="11"/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1"/>
    </row>
    <row r="192" spans="1:23" x14ac:dyDescent="0.25">
      <c r="A192" s="11"/>
      <c r="B192" s="11"/>
      <c r="C192" s="11"/>
      <c r="D192" s="11"/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</row>
    <row r="193" spans="1:23" x14ac:dyDescent="0.25">
      <c r="A193" s="11"/>
      <c r="B193" s="11"/>
      <c r="C193" s="11"/>
      <c r="D193" s="11"/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</row>
    <row r="194" spans="1:23" x14ac:dyDescent="0.25">
      <c r="A194" s="11"/>
      <c r="B194" s="11"/>
      <c r="C194" s="11"/>
      <c r="D194" s="11"/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V194" s="11"/>
      <c r="W194" s="11"/>
    </row>
    <row r="195" spans="1:23" x14ac:dyDescent="0.25">
      <c r="A195" s="11"/>
      <c r="B195" s="11"/>
      <c r="C195" s="11"/>
      <c r="D195" s="11"/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1"/>
    </row>
    <row r="196" spans="1:23" x14ac:dyDescent="0.25">
      <c r="A196" s="11"/>
      <c r="B196" s="11"/>
      <c r="C196" s="11"/>
      <c r="D196" s="11"/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</row>
    <row r="197" spans="1:23" x14ac:dyDescent="0.25">
      <c r="A197" s="11"/>
      <c r="B197" s="11"/>
      <c r="C197" s="11"/>
      <c r="D197" s="11"/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</row>
    <row r="198" spans="1:23" x14ac:dyDescent="0.25">
      <c r="A198" s="11"/>
      <c r="B198" s="11"/>
      <c r="C198" s="11"/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</row>
    <row r="199" spans="1:23" x14ac:dyDescent="0.25">
      <c r="A199" s="11"/>
      <c r="B199" s="11"/>
      <c r="C199" s="11"/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1"/>
    </row>
    <row r="200" spans="1:23" x14ac:dyDescent="0.25">
      <c r="A200" s="11"/>
      <c r="B200" s="11"/>
      <c r="C200" s="11"/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1"/>
    </row>
    <row r="201" spans="1:23" x14ac:dyDescent="0.25">
      <c r="A201" s="11"/>
      <c r="B201" s="11"/>
      <c r="C201" s="11"/>
      <c r="D201" s="11"/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1"/>
    </row>
    <row r="202" spans="1:23" x14ac:dyDescent="0.25">
      <c r="A202" s="11"/>
      <c r="B202" s="11"/>
      <c r="C202" s="11"/>
      <c r="D202" s="11"/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</row>
    <row r="203" spans="1:23" x14ac:dyDescent="0.25">
      <c r="A203" s="11"/>
      <c r="B203" s="11"/>
      <c r="C203" s="11"/>
      <c r="D203" s="11"/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1"/>
    </row>
    <row r="204" spans="1:23" x14ac:dyDescent="0.25">
      <c r="A204" s="11"/>
      <c r="B204" s="11"/>
      <c r="C204" s="11"/>
      <c r="D204" s="11"/>
      <c r="E204" s="11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1"/>
    </row>
    <row r="205" spans="1:23" x14ac:dyDescent="0.25">
      <c r="A205" s="11"/>
      <c r="B205" s="11"/>
      <c r="C205" s="11"/>
      <c r="D205" s="11"/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1"/>
    </row>
    <row r="206" spans="1:23" x14ac:dyDescent="0.25">
      <c r="A206" s="11"/>
      <c r="B206" s="11"/>
      <c r="C206" s="11"/>
      <c r="D206" s="11"/>
      <c r="E206" s="11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1"/>
    </row>
    <row r="207" spans="1:23" x14ac:dyDescent="0.25">
      <c r="A207" s="11"/>
      <c r="B207" s="11"/>
      <c r="C207" s="11"/>
      <c r="D207" s="11"/>
      <c r="E207" s="11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V207" s="11"/>
      <c r="W207" s="11"/>
    </row>
    <row r="208" spans="1:23" x14ac:dyDescent="0.25">
      <c r="A208" s="11"/>
      <c r="B208" s="11"/>
      <c r="C208" s="11"/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</row>
    <row r="209" spans="1:23" x14ac:dyDescent="0.25">
      <c r="A209" s="11"/>
      <c r="B209" s="11"/>
      <c r="C209" s="11"/>
      <c r="D209" s="11"/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</row>
    <row r="210" spans="1:23" x14ac:dyDescent="0.25">
      <c r="A210" s="11"/>
      <c r="B210" s="11"/>
      <c r="C210" s="11"/>
      <c r="D210" s="11"/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1"/>
    </row>
    <row r="211" spans="1:23" x14ac:dyDescent="0.25">
      <c r="A211" s="11"/>
      <c r="B211" s="11"/>
      <c r="C211" s="11"/>
      <c r="D211" s="11"/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1"/>
    </row>
    <row r="212" spans="1:23" x14ac:dyDescent="0.25">
      <c r="A212" s="11"/>
      <c r="B212" s="11"/>
      <c r="C212" s="11"/>
      <c r="D212" s="11"/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</row>
    <row r="213" spans="1:23" x14ac:dyDescent="0.25">
      <c r="A213" s="11"/>
      <c r="B213" s="11"/>
      <c r="C213" s="11"/>
      <c r="D213" s="11"/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V213" s="11"/>
      <c r="W213" s="11"/>
    </row>
    <row r="214" spans="1:23" x14ac:dyDescent="0.25">
      <c r="A214" s="11"/>
      <c r="B214" s="11"/>
      <c r="C214" s="11"/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</row>
    <row r="215" spans="1:23" x14ac:dyDescent="0.25">
      <c r="A215" s="11"/>
      <c r="B215" s="11"/>
      <c r="C215" s="11"/>
      <c r="D215" s="11"/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V215" s="11"/>
      <c r="W215" s="11"/>
    </row>
    <row r="216" spans="1:23" x14ac:dyDescent="0.25">
      <c r="A216" s="11"/>
      <c r="B216" s="11"/>
      <c r="C216" s="11"/>
      <c r="D216" s="11"/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V216" s="11"/>
      <c r="W216" s="11"/>
    </row>
    <row r="217" spans="1:23" x14ac:dyDescent="0.25">
      <c r="A217" s="11"/>
      <c r="B217" s="11"/>
      <c r="C217" s="11"/>
      <c r="D217" s="11"/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1"/>
    </row>
    <row r="218" spans="1:23" x14ac:dyDescent="0.25">
      <c r="A218" s="11"/>
      <c r="B218" s="11"/>
      <c r="C218" s="11"/>
      <c r="D218" s="11"/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1"/>
    </row>
    <row r="219" spans="1:23" x14ac:dyDescent="0.25">
      <c r="A219" s="11"/>
      <c r="B219" s="11"/>
      <c r="C219" s="11"/>
      <c r="D219" s="11"/>
      <c r="E219" s="11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V219" s="11"/>
      <c r="W219" s="11"/>
    </row>
    <row r="220" spans="1:23" x14ac:dyDescent="0.25">
      <c r="A220" s="11"/>
      <c r="B220" s="11"/>
      <c r="C220" s="11"/>
      <c r="D220" s="11"/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1"/>
    </row>
    <row r="221" spans="1:23" x14ac:dyDescent="0.25">
      <c r="A221" s="11"/>
      <c r="B221" s="11"/>
      <c r="C221" s="11"/>
      <c r="D221" s="11"/>
      <c r="E221" s="11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V221" s="11"/>
      <c r="W221" s="11"/>
    </row>
    <row r="222" spans="1:23" x14ac:dyDescent="0.25">
      <c r="A222" s="11"/>
      <c r="B222" s="11"/>
      <c r="C222" s="11"/>
      <c r="D222" s="11"/>
      <c r="E222" s="11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11"/>
      <c r="U222" s="11"/>
      <c r="V222" s="11"/>
      <c r="W222" s="11"/>
    </row>
    <row r="223" spans="1:23" x14ac:dyDescent="0.25">
      <c r="A223" s="11"/>
      <c r="B223" s="11"/>
      <c r="C223" s="11"/>
      <c r="D223" s="11"/>
      <c r="E223" s="11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1"/>
    </row>
    <row r="224" spans="1:23" x14ac:dyDescent="0.25">
      <c r="A224" s="11"/>
      <c r="B224" s="11"/>
      <c r="C224" s="11"/>
      <c r="D224" s="11"/>
      <c r="E224" s="11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V224" s="11"/>
      <c r="W224" s="11"/>
    </row>
    <row r="225" spans="1:23" x14ac:dyDescent="0.25">
      <c r="A225" s="11"/>
      <c r="B225" s="11"/>
      <c r="C225" s="11"/>
      <c r="D225" s="11"/>
      <c r="E225" s="11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V225" s="11"/>
      <c r="W225" s="11"/>
    </row>
    <row r="226" spans="1:23" x14ac:dyDescent="0.25">
      <c r="A226" s="11"/>
      <c r="B226" s="11"/>
      <c r="C226" s="11"/>
      <c r="D226" s="11"/>
      <c r="E226" s="11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1"/>
    </row>
    <row r="227" spans="1:23" x14ac:dyDescent="0.25">
      <c r="A227" s="11"/>
      <c r="B227" s="11"/>
      <c r="C227" s="11"/>
      <c r="D227" s="11"/>
      <c r="E227" s="11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V227" s="11"/>
      <c r="W227" s="11"/>
    </row>
    <row r="228" spans="1:23" x14ac:dyDescent="0.25">
      <c r="A228" s="11"/>
      <c r="B228" s="11"/>
      <c r="C228" s="11"/>
      <c r="D228" s="11"/>
      <c r="E228" s="11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V228" s="11"/>
      <c r="W228" s="11"/>
    </row>
    <row r="229" spans="1:23" x14ac:dyDescent="0.25">
      <c r="A229" s="11"/>
      <c r="B229" s="11"/>
      <c r="C229" s="11"/>
      <c r="D229" s="11"/>
      <c r="E229" s="11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V229" s="11"/>
      <c r="W229" s="11"/>
    </row>
    <row r="230" spans="1:23" x14ac:dyDescent="0.25">
      <c r="A230" s="11"/>
      <c r="B230" s="11"/>
      <c r="C230" s="11"/>
      <c r="D230" s="11"/>
      <c r="E230" s="11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T230" s="11"/>
      <c r="U230" s="11"/>
      <c r="V230" s="11"/>
      <c r="W230" s="11"/>
    </row>
    <row r="231" spans="1:23" x14ac:dyDescent="0.25">
      <c r="A231" s="11"/>
      <c r="B231" s="11"/>
      <c r="C231" s="11"/>
      <c r="D231" s="11"/>
      <c r="E231" s="11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11"/>
      <c r="V231" s="11"/>
      <c r="W231" s="11"/>
    </row>
    <row r="232" spans="1:23" x14ac:dyDescent="0.25">
      <c r="A232" s="11"/>
      <c r="B232" s="11"/>
      <c r="C232" s="11"/>
      <c r="D232" s="11"/>
      <c r="E232" s="11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W232" s="11"/>
    </row>
    <row r="233" spans="1:23" x14ac:dyDescent="0.25">
      <c r="A233" s="11"/>
      <c r="B233" s="11"/>
      <c r="C233" s="11"/>
      <c r="D233" s="11"/>
      <c r="E233" s="11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T233" s="11"/>
      <c r="U233" s="11"/>
      <c r="V233" s="11"/>
      <c r="W233" s="11"/>
    </row>
    <row r="234" spans="1:23" x14ac:dyDescent="0.25">
      <c r="A234" s="11"/>
      <c r="B234" s="11"/>
      <c r="C234" s="11"/>
      <c r="D234" s="11"/>
      <c r="E234" s="11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T234" s="11"/>
      <c r="U234" s="11"/>
      <c r="V234" s="11"/>
      <c r="W234" s="11"/>
    </row>
    <row r="235" spans="1:23" x14ac:dyDescent="0.25">
      <c r="A235" s="11"/>
      <c r="B235" s="11"/>
      <c r="C235" s="11"/>
      <c r="D235" s="11"/>
      <c r="E235" s="11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W235" s="11"/>
    </row>
    <row r="236" spans="1:23" x14ac:dyDescent="0.25">
      <c r="A236" s="11"/>
      <c r="B236" s="11"/>
      <c r="C236" s="11"/>
      <c r="D236" s="11"/>
      <c r="E236" s="11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T236" s="11"/>
      <c r="U236" s="11"/>
      <c r="V236" s="11"/>
      <c r="W236" s="11"/>
    </row>
    <row r="237" spans="1:23" x14ac:dyDescent="0.25">
      <c r="A237" s="11"/>
      <c r="B237" s="11"/>
      <c r="C237" s="11"/>
      <c r="D237" s="11"/>
      <c r="E237" s="11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  <c r="R237" s="11"/>
      <c r="S237" s="11"/>
      <c r="T237" s="11"/>
      <c r="U237" s="11"/>
      <c r="V237" s="11"/>
      <c r="W237" s="11"/>
    </row>
    <row r="238" spans="1:23" x14ac:dyDescent="0.25">
      <c r="A238" s="11"/>
      <c r="B238" s="11"/>
      <c r="C238" s="11"/>
      <c r="D238" s="11"/>
      <c r="E238" s="11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  <c r="R238" s="11"/>
      <c r="S238" s="11"/>
      <c r="T238" s="11"/>
      <c r="U238" s="11"/>
      <c r="V238" s="11"/>
      <c r="W238" s="11"/>
    </row>
    <row r="239" spans="1:23" x14ac:dyDescent="0.25">
      <c r="A239" s="11"/>
      <c r="B239" s="11"/>
      <c r="C239" s="11"/>
      <c r="D239" s="11"/>
      <c r="E239" s="11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T239" s="11"/>
      <c r="U239" s="11"/>
      <c r="V239" s="11"/>
      <c r="W239" s="11"/>
    </row>
    <row r="240" spans="1:23" x14ac:dyDescent="0.25">
      <c r="A240" s="11"/>
      <c r="B240" s="11"/>
      <c r="C240" s="11"/>
      <c r="D240" s="11"/>
      <c r="E240" s="11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  <c r="R240" s="11"/>
      <c r="S240" s="11"/>
      <c r="T240" s="11"/>
      <c r="U240" s="11"/>
      <c r="V240" s="11"/>
      <c r="W240" s="11"/>
    </row>
    <row r="241" spans="1:23" x14ac:dyDescent="0.25">
      <c r="A241" s="11"/>
      <c r="B241" s="11"/>
      <c r="C241" s="11"/>
      <c r="D241" s="11"/>
      <c r="E241" s="11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  <c r="R241" s="11"/>
      <c r="S241" s="11"/>
      <c r="T241" s="11"/>
      <c r="U241" s="11"/>
      <c r="V241" s="11"/>
      <c r="W241" s="11"/>
    </row>
    <row r="242" spans="1:23" x14ac:dyDescent="0.25">
      <c r="A242" s="11"/>
      <c r="B242" s="11"/>
      <c r="C242" s="11"/>
      <c r="D242" s="11"/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11"/>
      <c r="R242" s="11"/>
      <c r="S242" s="11"/>
      <c r="T242" s="11"/>
      <c r="U242" s="11"/>
      <c r="V242" s="11"/>
      <c r="W242" s="11"/>
    </row>
    <row r="243" spans="1:23" x14ac:dyDescent="0.25">
      <c r="A243" s="11"/>
      <c r="B243" s="11"/>
      <c r="C243" s="11"/>
      <c r="D243" s="11"/>
      <c r="E243" s="11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  <c r="R243" s="11"/>
      <c r="S243" s="11"/>
      <c r="T243" s="11"/>
      <c r="U243" s="11"/>
      <c r="V243" s="11"/>
      <c r="W243" s="11"/>
    </row>
    <row r="244" spans="1:23" x14ac:dyDescent="0.25">
      <c r="A244" s="11"/>
      <c r="B244" s="11"/>
      <c r="C244" s="11"/>
      <c r="D244" s="11"/>
      <c r="E244" s="11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  <c r="R244" s="11"/>
      <c r="S244" s="11"/>
      <c r="T244" s="11"/>
      <c r="U244" s="11"/>
      <c r="V244" s="11"/>
      <c r="W244" s="11"/>
    </row>
    <row r="245" spans="1:23" x14ac:dyDescent="0.25">
      <c r="A245" s="11"/>
      <c r="B245" s="11"/>
      <c r="C245" s="11"/>
      <c r="D245" s="11"/>
      <c r="E245" s="11"/>
      <c r="F245" s="11"/>
      <c r="G245" s="11"/>
      <c r="H245" s="11"/>
      <c r="I245" s="11"/>
      <c r="J245" s="11"/>
      <c r="K245" s="11"/>
      <c r="L245" s="11"/>
      <c r="M245" s="11"/>
      <c r="N245" s="11"/>
      <c r="O245" s="11"/>
      <c r="P245" s="11"/>
      <c r="Q245" s="11"/>
      <c r="R245" s="11"/>
      <c r="S245" s="11"/>
      <c r="T245" s="11"/>
      <c r="U245" s="11"/>
      <c r="V245" s="11"/>
      <c r="W245" s="11"/>
    </row>
    <row r="246" spans="1:23" x14ac:dyDescent="0.25">
      <c r="A246" s="11"/>
      <c r="B246" s="11"/>
      <c r="C246" s="11"/>
      <c r="D246" s="11"/>
      <c r="E246" s="11"/>
      <c r="F246" s="11"/>
      <c r="G246" s="11"/>
      <c r="H246" s="11"/>
      <c r="I246" s="11"/>
      <c r="J246" s="11"/>
      <c r="K246" s="11"/>
      <c r="L246" s="11"/>
      <c r="M246" s="11"/>
      <c r="N246" s="11"/>
      <c r="O246" s="11"/>
      <c r="P246" s="11"/>
      <c r="Q246" s="11"/>
      <c r="R246" s="11"/>
      <c r="S246" s="11"/>
      <c r="T246" s="11"/>
      <c r="U246" s="11"/>
      <c r="V246" s="11"/>
      <c r="W246" s="11"/>
    </row>
    <row r="247" spans="1:23" x14ac:dyDescent="0.25">
      <c r="A247" s="11"/>
      <c r="B247" s="11"/>
      <c r="C247" s="11"/>
      <c r="D247" s="11"/>
      <c r="E247" s="11"/>
      <c r="F247" s="11"/>
      <c r="G247" s="11"/>
      <c r="H247" s="11"/>
      <c r="I247" s="11"/>
      <c r="J247" s="11"/>
      <c r="K247" s="11"/>
      <c r="L247" s="11"/>
      <c r="M247" s="11"/>
      <c r="N247" s="11"/>
      <c r="O247" s="11"/>
      <c r="P247" s="11"/>
      <c r="Q247" s="11"/>
      <c r="R247" s="11"/>
      <c r="S247" s="11"/>
      <c r="T247" s="11"/>
      <c r="U247" s="11"/>
      <c r="V247" s="11"/>
      <c r="W247" s="11"/>
    </row>
    <row r="248" spans="1:23" x14ac:dyDescent="0.25">
      <c r="A248" s="11"/>
      <c r="B248" s="11"/>
      <c r="C248" s="11"/>
      <c r="D248" s="11"/>
      <c r="E248" s="11"/>
      <c r="F248" s="11"/>
      <c r="G248" s="11"/>
      <c r="H248" s="11"/>
      <c r="I248" s="11"/>
      <c r="J248" s="11"/>
      <c r="K248" s="11"/>
      <c r="L248" s="11"/>
      <c r="M248" s="11"/>
      <c r="N248" s="11"/>
      <c r="O248" s="11"/>
      <c r="P248" s="11"/>
      <c r="Q248" s="11"/>
      <c r="R248" s="11"/>
      <c r="S248" s="11"/>
      <c r="T248" s="11"/>
      <c r="U248" s="11"/>
      <c r="V248" s="11"/>
      <c r="W248" s="11"/>
    </row>
    <row r="249" spans="1:23" x14ac:dyDescent="0.25">
      <c r="A249" s="11"/>
      <c r="B249" s="11"/>
      <c r="C249" s="11"/>
      <c r="D249" s="11"/>
      <c r="E249" s="11"/>
      <c r="F249" s="11"/>
      <c r="G249" s="11"/>
      <c r="H249" s="11"/>
      <c r="I249" s="11"/>
      <c r="J249" s="11"/>
      <c r="K249" s="11"/>
      <c r="L249" s="11"/>
      <c r="M249" s="11"/>
      <c r="N249" s="11"/>
      <c r="O249" s="11"/>
      <c r="P249" s="11"/>
      <c r="Q249" s="11"/>
      <c r="R249" s="11"/>
      <c r="S249" s="11"/>
      <c r="T249" s="11"/>
      <c r="U249" s="11"/>
      <c r="V249" s="11"/>
      <c r="W249" s="11"/>
    </row>
    <row r="250" spans="1:23" x14ac:dyDescent="0.25">
      <c r="A250" s="11"/>
      <c r="B250" s="11"/>
      <c r="C250" s="11"/>
      <c r="D250" s="11"/>
      <c r="E250" s="11"/>
      <c r="F250" s="11"/>
      <c r="G250" s="11"/>
      <c r="H250" s="11"/>
      <c r="I250" s="11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1"/>
    </row>
    <row r="251" spans="1:23" x14ac:dyDescent="0.25">
      <c r="A251" s="11"/>
      <c r="B251" s="11"/>
      <c r="C251" s="11"/>
      <c r="D251" s="11"/>
      <c r="E251" s="11"/>
      <c r="F251" s="11"/>
      <c r="G251" s="11"/>
      <c r="H251" s="11"/>
      <c r="I251" s="11"/>
      <c r="J251" s="11"/>
      <c r="K251" s="11"/>
      <c r="L251" s="11"/>
      <c r="M251" s="11"/>
      <c r="N251" s="11"/>
      <c r="O251" s="11"/>
      <c r="P251" s="11"/>
      <c r="Q251" s="11"/>
      <c r="R251" s="11"/>
      <c r="S251" s="11"/>
      <c r="T251" s="11"/>
      <c r="U251" s="11"/>
      <c r="V251" s="11"/>
      <c r="W251" s="11"/>
    </row>
    <row r="252" spans="1:23" x14ac:dyDescent="0.25">
      <c r="A252" s="11"/>
      <c r="B252" s="11"/>
      <c r="C252" s="11"/>
      <c r="D252" s="11"/>
      <c r="E252" s="11"/>
      <c r="F252" s="11"/>
      <c r="G252" s="11"/>
      <c r="H252" s="11"/>
      <c r="I252" s="11"/>
      <c r="J252" s="11"/>
      <c r="K252" s="11"/>
      <c r="L252" s="11"/>
      <c r="M252" s="11"/>
      <c r="N252" s="11"/>
      <c r="O252" s="11"/>
      <c r="P252" s="11"/>
      <c r="Q252" s="11"/>
      <c r="R252" s="11"/>
      <c r="S252" s="11"/>
      <c r="T252" s="11"/>
      <c r="U252" s="11"/>
      <c r="V252" s="11"/>
      <c r="W252" s="11"/>
    </row>
    <row r="253" spans="1:23" x14ac:dyDescent="0.25">
      <c r="A253" s="11"/>
      <c r="B253" s="11"/>
      <c r="C253" s="11"/>
      <c r="D253" s="11"/>
      <c r="E253" s="11"/>
      <c r="F253" s="11"/>
      <c r="G253" s="11"/>
      <c r="H253" s="11"/>
      <c r="I253" s="11"/>
      <c r="J253" s="11"/>
      <c r="K253" s="11"/>
      <c r="L253" s="11"/>
      <c r="M253" s="11"/>
      <c r="N253" s="11"/>
      <c r="O253" s="11"/>
      <c r="P253" s="11"/>
      <c r="Q253" s="11"/>
      <c r="R253" s="11"/>
      <c r="S253" s="11"/>
      <c r="T253" s="11"/>
      <c r="U253" s="11"/>
      <c r="V253" s="11"/>
      <c r="W253" s="11"/>
    </row>
    <row r="254" spans="1:23" x14ac:dyDescent="0.25">
      <c r="A254" s="11"/>
      <c r="B254" s="11"/>
      <c r="C254" s="11"/>
      <c r="D254" s="11"/>
      <c r="E254" s="11"/>
      <c r="F254" s="11"/>
      <c r="G254" s="11"/>
      <c r="H254" s="11"/>
      <c r="I254" s="11"/>
      <c r="J254" s="11"/>
      <c r="K254" s="11"/>
      <c r="L254" s="11"/>
      <c r="M254" s="11"/>
      <c r="N254" s="11"/>
      <c r="O254" s="11"/>
      <c r="P254" s="11"/>
      <c r="Q254" s="11"/>
      <c r="R254" s="11"/>
      <c r="S254" s="11"/>
      <c r="T254" s="11"/>
      <c r="U254" s="11"/>
      <c r="V254" s="11"/>
      <c r="W254" s="11"/>
    </row>
    <row r="255" spans="1:23" x14ac:dyDescent="0.25">
      <c r="A255" s="11"/>
      <c r="B255" s="11"/>
      <c r="C255" s="11"/>
      <c r="D255" s="11"/>
      <c r="E255" s="11"/>
      <c r="F255" s="11"/>
      <c r="G255" s="11"/>
      <c r="H255" s="11"/>
      <c r="I255" s="11"/>
      <c r="J255" s="11"/>
      <c r="K255" s="11"/>
      <c r="L255" s="11"/>
      <c r="M255" s="11"/>
      <c r="N255" s="11"/>
      <c r="O255" s="11"/>
      <c r="P255" s="11"/>
      <c r="Q255" s="11"/>
      <c r="R255" s="11"/>
      <c r="S255" s="11"/>
      <c r="T255" s="11"/>
      <c r="U255" s="11"/>
      <c r="V255" s="11"/>
      <c r="W255" s="11"/>
    </row>
    <row r="256" spans="1:23" x14ac:dyDescent="0.25">
      <c r="A256" s="11"/>
      <c r="B256" s="11"/>
      <c r="C256" s="11"/>
      <c r="D256" s="11"/>
      <c r="E256" s="11"/>
      <c r="F256" s="11"/>
      <c r="G256" s="11"/>
      <c r="H256" s="11"/>
      <c r="I256" s="11"/>
      <c r="J256" s="11"/>
      <c r="K256" s="11"/>
      <c r="L256" s="11"/>
      <c r="M256" s="11"/>
      <c r="N256" s="11"/>
      <c r="O256" s="11"/>
      <c r="P256" s="11"/>
      <c r="Q256" s="11"/>
      <c r="R256" s="11"/>
      <c r="S256" s="11"/>
      <c r="T256" s="11"/>
      <c r="U256" s="11"/>
      <c r="V256" s="11"/>
      <c r="W256" s="11"/>
    </row>
    <row r="257" spans="1:23" x14ac:dyDescent="0.25">
      <c r="A257" s="11"/>
      <c r="B257" s="11"/>
      <c r="C257" s="11"/>
      <c r="D257" s="11"/>
      <c r="E257" s="11"/>
      <c r="F257" s="11"/>
      <c r="G257" s="11"/>
      <c r="H257" s="11"/>
      <c r="I257" s="11"/>
      <c r="J257" s="11"/>
      <c r="K257" s="11"/>
      <c r="L257" s="11"/>
      <c r="M257" s="11"/>
      <c r="N257" s="11"/>
      <c r="O257" s="11"/>
      <c r="P257" s="11"/>
      <c r="Q257" s="11"/>
      <c r="R257" s="11"/>
      <c r="S257" s="11"/>
      <c r="T257" s="11"/>
      <c r="U257" s="11"/>
      <c r="V257" s="11"/>
      <c r="W257" s="11"/>
    </row>
    <row r="258" spans="1:23" x14ac:dyDescent="0.25">
      <c r="A258" s="11"/>
      <c r="B258" s="11"/>
      <c r="C258" s="11"/>
      <c r="D258" s="11"/>
      <c r="E258" s="11"/>
      <c r="F258" s="11"/>
      <c r="G258" s="11"/>
      <c r="H258" s="11"/>
      <c r="I258" s="11"/>
      <c r="J258" s="11"/>
      <c r="K258" s="11"/>
      <c r="L258" s="11"/>
      <c r="M258" s="11"/>
      <c r="N258" s="11"/>
      <c r="O258" s="11"/>
      <c r="P258" s="11"/>
      <c r="Q258" s="11"/>
      <c r="R258" s="11"/>
      <c r="S258" s="11"/>
      <c r="T258" s="11"/>
      <c r="U258" s="11"/>
      <c r="V258" s="11"/>
      <c r="W258" s="11"/>
    </row>
    <row r="259" spans="1:23" x14ac:dyDescent="0.25">
      <c r="A259" s="11"/>
      <c r="B259" s="11"/>
      <c r="C259" s="11"/>
      <c r="D259" s="11"/>
      <c r="E259" s="11"/>
      <c r="F259" s="11"/>
      <c r="G259" s="11"/>
      <c r="H259" s="11"/>
      <c r="I259" s="11"/>
      <c r="J259" s="11"/>
      <c r="K259" s="11"/>
      <c r="L259" s="11"/>
      <c r="M259" s="11"/>
      <c r="N259" s="11"/>
      <c r="O259" s="11"/>
      <c r="P259" s="11"/>
      <c r="Q259" s="11"/>
      <c r="R259" s="11"/>
      <c r="S259" s="11"/>
      <c r="T259" s="11"/>
      <c r="U259" s="11"/>
      <c r="V259" s="11"/>
      <c r="W259" s="11"/>
    </row>
    <row r="260" spans="1:23" x14ac:dyDescent="0.25">
      <c r="A260" s="11"/>
      <c r="B260" s="11"/>
      <c r="C260" s="11"/>
      <c r="D260" s="11"/>
      <c r="E260" s="11"/>
      <c r="F260" s="11"/>
      <c r="G260" s="11"/>
      <c r="H260" s="11"/>
      <c r="I260" s="11"/>
      <c r="J260" s="11"/>
      <c r="K260" s="11"/>
      <c r="L260" s="11"/>
      <c r="M260" s="11"/>
      <c r="N260" s="11"/>
      <c r="O260" s="11"/>
      <c r="P260" s="11"/>
      <c r="Q260" s="11"/>
      <c r="R260" s="11"/>
      <c r="S260" s="11"/>
      <c r="T260" s="11"/>
      <c r="U260" s="11"/>
      <c r="V260" s="11"/>
      <c r="W260" s="11"/>
    </row>
    <row r="261" spans="1:23" x14ac:dyDescent="0.25">
      <c r="A261" s="11"/>
      <c r="B261" s="11"/>
      <c r="C261" s="11"/>
      <c r="D261" s="11"/>
      <c r="E261" s="11"/>
      <c r="F261" s="11"/>
      <c r="G261" s="11"/>
      <c r="H261" s="11"/>
      <c r="I261" s="11"/>
      <c r="J261" s="11"/>
      <c r="K261" s="11"/>
      <c r="L261" s="11"/>
      <c r="M261" s="11"/>
      <c r="N261" s="11"/>
      <c r="O261" s="11"/>
      <c r="P261" s="11"/>
      <c r="Q261" s="11"/>
      <c r="R261" s="11"/>
      <c r="S261" s="11"/>
      <c r="T261" s="11"/>
      <c r="U261" s="11"/>
      <c r="V261" s="11"/>
      <c r="W261" s="11"/>
    </row>
    <row r="262" spans="1:23" x14ac:dyDescent="0.25">
      <c r="A262" s="11"/>
      <c r="B262" s="11"/>
      <c r="C262" s="11"/>
      <c r="D262" s="11"/>
      <c r="E262" s="11"/>
      <c r="F262" s="11"/>
      <c r="G262" s="11"/>
      <c r="H262" s="11"/>
      <c r="I262" s="11"/>
      <c r="J262" s="11"/>
      <c r="K262" s="11"/>
      <c r="L262" s="11"/>
      <c r="M262" s="11"/>
      <c r="N262" s="11"/>
      <c r="O262" s="11"/>
      <c r="P262" s="11"/>
      <c r="Q262" s="11"/>
      <c r="R262" s="11"/>
      <c r="S262" s="11"/>
      <c r="T262" s="11"/>
      <c r="U262" s="11"/>
      <c r="V262" s="11"/>
      <c r="W262" s="11"/>
    </row>
    <row r="263" spans="1:23" x14ac:dyDescent="0.25">
      <c r="A263" s="11"/>
      <c r="B263" s="11"/>
      <c r="C263" s="11"/>
      <c r="D263" s="11"/>
      <c r="E263" s="11"/>
      <c r="F263" s="11"/>
      <c r="G263" s="11"/>
      <c r="H263" s="11"/>
      <c r="I263" s="11"/>
      <c r="J263" s="11"/>
      <c r="K263" s="11"/>
      <c r="L263" s="11"/>
      <c r="M263" s="11"/>
      <c r="N263" s="11"/>
      <c r="O263" s="11"/>
      <c r="P263" s="11"/>
      <c r="Q263" s="11"/>
      <c r="R263" s="11"/>
      <c r="S263" s="11"/>
      <c r="T263" s="11"/>
      <c r="U263" s="11"/>
      <c r="V263" s="11"/>
      <c r="W263" s="11"/>
    </row>
    <row r="264" spans="1:23" x14ac:dyDescent="0.25">
      <c r="A264" s="11"/>
      <c r="B264" s="11"/>
      <c r="C264" s="11"/>
      <c r="D264" s="11"/>
      <c r="E264" s="11"/>
      <c r="F264" s="11"/>
      <c r="G264" s="11"/>
      <c r="H264" s="11"/>
      <c r="I264" s="11"/>
      <c r="J264" s="11"/>
      <c r="K264" s="11"/>
      <c r="L264" s="11"/>
      <c r="M264" s="11"/>
      <c r="N264" s="11"/>
      <c r="O264" s="11"/>
      <c r="P264" s="11"/>
      <c r="Q264" s="11"/>
      <c r="R264" s="11"/>
      <c r="S264" s="11"/>
      <c r="T264" s="11"/>
      <c r="U264" s="11"/>
      <c r="V264" s="11"/>
      <c r="W264" s="11"/>
    </row>
    <row r="265" spans="1:23" x14ac:dyDescent="0.25">
      <c r="A265" s="11"/>
      <c r="B265" s="11"/>
      <c r="C265" s="11"/>
      <c r="D265" s="11"/>
      <c r="E265" s="11"/>
      <c r="F265" s="11"/>
      <c r="G265" s="11"/>
      <c r="H265" s="11"/>
      <c r="I265" s="11"/>
      <c r="J265" s="11"/>
      <c r="K265" s="11"/>
      <c r="L265" s="11"/>
      <c r="M265" s="11"/>
      <c r="N265" s="11"/>
      <c r="O265" s="11"/>
      <c r="P265" s="11"/>
      <c r="Q265" s="11"/>
      <c r="R265" s="11"/>
      <c r="S265" s="11"/>
      <c r="T265" s="11"/>
      <c r="U265" s="11"/>
      <c r="V265" s="11"/>
      <c r="W265" s="11"/>
    </row>
    <row r="266" spans="1:23" x14ac:dyDescent="0.25">
      <c r="A266" s="11"/>
      <c r="B266" s="11"/>
      <c r="C266" s="11"/>
      <c r="D266" s="11"/>
      <c r="E266" s="11"/>
      <c r="F266" s="11"/>
      <c r="G266" s="11"/>
      <c r="H266" s="11"/>
      <c r="I266" s="11"/>
      <c r="J266" s="11"/>
      <c r="K266" s="11"/>
      <c r="L266" s="11"/>
      <c r="M266" s="11"/>
      <c r="N266" s="11"/>
      <c r="O266" s="11"/>
      <c r="P266" s="11"/>
      <c r="Q266" s="11"/>
      <c r="R266" s="11"/>
      <c r="S266" s="11"/>
      <c r="T266" s="11"/>
      <c r="U266" s="11"/>
      <c r="V266" s="11"/>
      <c r="W266" s="11"/>
    </row>
    <row r="267" spans="1:23" x14ac:dyDescent="0.25">
      <c r="A267" s="11"/>
      <c r="B267" s="11"/>
      <c r="C267" s="11"/>
      <c r="D267" s="11"/>
      <c r="E267" s="11"/>
      <c r="F267" s="11"/>
      <c r="G267" s="11"/>
      <c r="H267" s="11"/>
      <c r="I267" s="11"/>
      <c r="J267" s="11"/>
      <c r="K267" s="11"/>
      <c r="L267" s="11"/>
      <c r="M267" s="11"/>
      <c r="N267" s="11"/>
      <c r="O267" s="11"/>
      <c r="P267" s="11"/>
      <c r="Q267" s="11"/>
      <c r="R267" s="11"/>
      <c r="S267" s="11"/>
      <c r="T267" s="11"/>
      <c r="U267" s="11"/>
      <c r="V267" s="11"/>
      <c r="W267" s="11"/>
    </row>
    <row r="268" spans="1:23" x14ac:dyDescent="0.25">
      <c r="A268" s="11"/>
      <c r="B268" s="11"/>
      <c r="C268" s="11"/>
      <c r="D268" s="11"/>
      <c r="E268" s="11"/>
      <c r="F268" s="11"/>
      <c r="G268" s="11"/>
      <c r="H268" s="11"/>
      <c r="I268" s="11"/>
      <c r="J268" s="11"/>
      <c r="K268" s="11"/>
      <c r="L268" s="11"/>
      <c r="M268" s="11"/>
      <c r="N268" s="11"/>
      <c r="O268" s="11"/>
      <c r="P268" s="11"/>
      <c r="Q268" s="11"/>
      <c r="R268" s="11"/>
      <c r="S268" s="11"/>
      <c r="T268" s="11"/>
      <c r="U268" s="11"/>
      <c r="V268" s="11"/>
      <c r="W268" s="11"/>
    </row>
    <row r="269" spans="1:23" x14ac:dyDescent="0.25">
      <c r="A269" s="11"/>
      <c r="B269" s="11"/>
      <c r="C269" s="11"/>
      <c r="D269" s="11"/>
      <c r="E269" s="11"/>
      <c r="F269" s="11"/>
      <c r="G269" s="11"/>
      <c r="H269" s="11"/>
      <c r="I269" s="11"/>
      <c r="J269" s="11"/>
      <c r="K269" s="11"/>
      <c r="L269" s="11"/>
      <c r="M269" s="11"/>
      <c r="N269" s="11"/>
      <c r="O269" s="11"/>
      <c r="P269" s="11"/>
      <c r="Q269" s="11"/>
      <c r="R269" s="11"/>
      <c r="S269" s="11"/>
      <c r="T269" s="11"/>
      <c r="U269" s="11"/>
      <c r="V269" s="11"/>
      <c r="W269" s="11"/>
    </row>
    <row r="270" spans="1:23" x14ac:dyDescent="0.25">
      <c r="A270" s="11"/>
      <c r="B270" s="11"/>
      <c r="C270" s="11"/>
      <c r="D270" s="11"/>
      <c r="E270" s="11"/>
      <c r="F270" s="11"/>
      <c r="G270" s="11"/>
      <c r="H270" s="11"/>
      <c r="I270" s="11"/>
      <c r="J270" s="11"/>
      <c r="K270" s="11"/>
      <c r="L270" s="11"/>
      <c r="M270" s="11"/>
      <c r="N270" s="11"/>
      <c r="O270" s="11"/>
      <c r="P270" s="11"/>
      <c r="Q270" s="11"/>
      <c r="R270" s="11"/>
      <c r="S270" s="11"/>
      <c r="T270" s="11"/>
      <c r="U270" s="11"/>
      <c r="V270" s="11"/>
      <c r="W270" s="11"/>
    </row>
    <row r="271" spans="1:23" x14ac:dyDescent="0.25">
      <c r="A271" s="11"/>
      <c r="B271" s="11"/>
      <c r="C271" s="11"/>
      <c r="D271" s="11"/>
      <c r="E271" s="11"/>
      <c r="F271" s="11"/>
      <c r="G271" s="11"/>
      <c r="H271" s="11"/>
      <c r="I271" s="11"/>
      <c r="J271" s="11"/>
      <c r="K271" s="11"/>
      <c r="L271" s="11"/>
      <c r="M271" s="11"/>
      <c r="N271" s="11"/>
      <c r="O271" s="11"/>
      <c r="P271" s="11"/>
      <c r="Q271" s="11"/>
      <c r="R271" s="11"/>
      <c r="S271" s="11"/>
      <c r="T271" s="11"/>
      <c r="U271" s="11"/>
      <c r="V271" s="11"/>
      <c r="W271" s="11"/>
    </row>
    <row r="272" spans="1:23" x14ac:dyDescent="0.25">
      <c r="A272" s="11"/>
      <c r="B272" s="11"/>
      <c r="C272" s="11"/>
      <c r="D272" s="11"/>
      <c r="E272" s="11"/>
      <c r="F272" s="11"/>
      <c r="G272" s="11"/>
      <c r="H272" s="11"/>
      <c r="I272" s="11"/>
      <c r="J272" s="11"/>
      <c r="K272" s="11"/>
      <c r="L272" s="11"/>
      <c r="M272" s="11"/>
      <c r="N272" s="11"/>
      <c r="O272" s="11"/>
      <c r="P272" s="11"/>
      <c r="Q272" s="11"/>
      <c r="R272" s="11"/>
      <c r="S272" s="11"/>
      <c r="T272" s="11"/>
      <c r="U272" s="11"/>
      <c r="V272" s="11"/>
      <c r="W272" s="11"/>
    </row>
    <row r="273" spans="1:23" x14ac:dyDescent="0.25">
      <c r="A273" s="11"/>
      <c r="B273" s="11"/>
      <c r="C273" s="11"/>
      <c r="D273" s="11"/>
      <c r="E273" s="11"/>
      <c r="F273" s="11"/>
      <c r="G273" s="11"/>
      <c r="H273" s="11"/>
      <c r="I273" s="11"/>
      <c r="J273" s="11"/>
      <c r="K273" s="11"/>
      <c r="L273" s="11"/>
      <c r="M273" s="11"/>
      <c r="N273" s="11"/>
      <c r="O273" s="11"/>
      <c r="P273" s="11"/>
      <c r="Q273" s="11"/>
      <c r="R273" s="11"/>
      <c r="S273" s="11"/>
      <c r="T273" s="11"/>
      <c r="U273" s="11"/>
      <c r="V273" s="11"/>
      <c r="W273" s="11"/>
    </row>
    <row r="274" spans="1:23" x14ac:dyDescent="0.25">
      <c r="A274" s="11"/>
      <c r="B274" s="11"/>
      <c r="C274" s="11"/>
      <c r="D274" s="11"/>
      <c r="E274" s="11"/>
      <c r="F274" s="11"/>
      <c r="G274" s="11"/>
      <c r="H274" s="11"/>
      <c r="I274" s="11"/>
      <c r="J274" s="11"/>
      <c r="K274" s="11"/>
      <c r="L274" s="11"/>
      <c r="M274" s="11"/>
      <c r="N274" s="11"/>
      <c r="O274" s="11"/>
      <c r="P274" s="11"/>
      <c r="Q274" s="11"/>
      <c r="R274" s="11"/>
      <c r="S274" s="11"/>
      <c r="T274" s="11"/>
      <c r="U274" s="11"/>
      <c r="V274" s="11"/>
      <c r="W274" s="11"/>
    </row>
    <row r="275" spans="1:23" x14ac:dyDescent="0.25">
      <c r="A275" s="11"/>
      <c r="B275" s="11"/>
      <c r="C275" s="11"/>
      <c r="D275" s="11"/>
      <c r="E275" s="11"/>
      <c r="F275" s="11"/>
      <c r="G275" s="11"/>
      <c r="H275" s="11"/>
      <c r="I275" s="11"/>
      <c r="J275" s="11"/>
      <c r="K275" s="11"/>
      <c r="L275" s="11"/>
      <c r="M275" s="11"/>
      <c r="N275" s="11"/>
      <c r="O275" s="11"/>
      <c r="P275" s="11"/>
      <c r="Q275" s="11"/>
      <c r="R275" s="11"/>
      <c r="S275" s="11"/>
      <c r="T275" s="11"/>
      <c r="U275" s="11"/>
      <c r="V275" s="11"/>
      <c r="W275" s="11"/>
    </row>
    <row r="276" spans="1:23" x14ac:dyDescent="0.25">
      <c r="A276" s="11"/>
      <c r="B276" s="11"/>
      <c r="C276" s="11"/>
      <c r="D276" s="11"/>
      <c r="E276" s="11"/>
      <c r="F276" s="11"/>
      <c r="G276" s="11"/>
      <c r="H276" s="11"/>
      <c r="I276" s="11"/>
      <c r="J276" s="11"/>
      <c r="K276" s="11"/>
      <c r="L276" s="11"/>
      <c r="M276" s="11"/>
      <c r="N276" s="11"/>
      <c r="O276" s="11"/>
      <c r="P276" s="11"/>
      <c r="Q276" s="11"/>
      <c r="R276" s="11"/>
      <c r="S276" s="11"/>
      <c r="T276" s="11"/>
      <c r="U276" s="11"/>
      <c r="V276" s="11"/>
      <c r="W276" s="11"/>
    </row>
    <row r="277" spans="1:23" x14ac:dyDescent="0.25">
      <c r="A277" s="11"/>
      <c r="B277" s="11"/>
      <c r="C277" s="11"/>
      <c r="D277" s="11"/>
      <c r="E277" s="11"/>
      <c r="F277" s="11"/>
      <c r="G277" s="11"/>
      <c r="H277" s="11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  <c r="W277" s="11"/>
    </row>
    <row r="278" spans="1:23" x14ac:dyDescent="0.25">
      <c r="A278" s="11"/>
      <c r="B278" s="11"/>
      <c r="C278" s="11"/>
      <c r="D278" s="11"/>
      <c r="E278" s="11"/>
      <c r="F278" s="11"/>
      <c r="G278" s="11"/>
      <c r="H278" s="11"/>
      <c r="I278" s="11"/>
      <c r="J278" s="11"/>
      <c r="K278" s="11"/>
      <c r="L278" s="11"/>
      <c r="M278" s="11"/>
      <c r="N278" s="11"/>
      <c r="O278" s="11"/>
      <c r="P278" s="11"/>
      <c r="Q278" s="11"/>
      <c r="R278" s="11"/>
      <c r="S278" s="11"/>
      <c r="T278" s="11"/>
      <c r="U278" s="11"/>
      <c r="V278" s="11"/>
      <c r="W278" s="11"/>
    </row>
    <row r="279" spans="1:23" x14ac:dyDescent="0.25">
      <c r="A279" s="11"/>
      <c r="B279" s="11"/>
      <c r="C279" s="11"/>
      <c r="D279" s="11"/>
      <c r="E279" s="11"/>
      <c r="F279" s="11"/>
      <c r="G279" s="11"/>
      <c r="H279" s="11"/>
      <c r="I279" s="11"/>
      <c r="J279" s="11"/>
      <c r="K279" s="11"/>
      <c r="L279" s="11"/>
      <c r="M279" s="11"/>
      <c r="N279" s="11"/>
      <c r="O279" s="11"/>
      <c r="P279" s="11"/>
      <c r="Q279" s="11"/>
      <c r="R279" s="11"/>
      <c r="S279" s="11"/>
      <c r="T279" s="11"/>
      <c r="U279" s="11"/>
      <c r="V279" s="11"/>
      <c r="W279" s="11"/>
    </row>
    <row r="280" spans="1:23" x14ac:dyDescent="0.25">
      <c r="A280" s="11"/>
      <c r="B280" s="11"/>
      <c r="C280" s="11"/>
      <c r="D280" s="11"/>
      <c r="E280" s="11"/>
      <c r="F280" s="11"/>
      <c r="G280" s="11"/>
      <c r="H280" s="11"/>
      <c r="I280" s="11"/>
      <c r="J280" s="11"/>
      <c r="K280" s="11"/>
      <c r="L280" s="11"/>
      <c r="M280" s="11"/>
      <c r="N280" s="11"/>
      <c r="O280" s="11"/>
      <c r="P280" s="11"/>
      <c r="Q280" s="11"/>
      <c r="R280" s="11"/>
      <c r="S280" s="11"/>
      <c r="T280" s="11"/>
      <c r="U280" s="11"/>
      <c r="V280" s="11"/>
      <c r="W280" s="11"/>
    </row>
    <row r="281" spans="1:23" x14ac:dyDescent="0.25">
      <c r="A281" s="11"/>
      <c r="B281" s="11"/>
      <c r="C281" s="11"/>
      <c r="D281" s="11"/>
      <c r="E281" s="11"/>
      <c r="F281" s="11"/>
      <c r="G281" s="11"/>
      <c r="H281" s="11"/>
      <c r="I281" s="11"/>
      <c r="J281" s="11"/>
      <c r="K281" s="11"/>
      <c r="L281" s="11"/>
      <c r="M281" s="11"/>
      <c r="N281" s="11"/>
      <c r="O281" s="11"/>
      <c r="P281" s="11"/>
      <c r="Q281" s="11"/>
      <c r="R281" s="11"/>
      <c r="S281" s="11"/>
      <c r="T281" s="11"/>
      <c r="U281" s="11"/>
      <c r="V281" s="11"/>
      <c r="W281" s="11"/>
    </row>
    <row r="282" spans="1:23" x14ac:dyDescent="0.25">
      <c r="A282" s="11"/>
      <c r="B282" s="11"/>
      <c r="C282" s="11"/>
      <c r="D282" s="11"/>
      <c r="E282" s="11"/>
      <c r="F282" s="11"/>
      <c r="G282" s="11"/>
      <c r="H282" s="11"/>
      <c r="I282" s="11"/>
      <c r="J282" s="11"/>
      <c r="K282" s="11"/>
      <c r="L282" s="11"/>
      <c r="M282" s="11"/>
      <c r="N282" s="11"/>
      <c r="O282" s="11"/>
      <c r="P282" s="11"/>
      <c r="Q282" s="11"/>
      <c r="R282" s="11"/>
      <c r="S282" s="11"/>
      <c r="T282" s="11"/>
      <c r="U282" s="11"/>
      <c r="V282" s="11"/>
      <c r="W282" s="11"/>
    </row>
    <row r="283" spans="1:23" x14ac:dyDescent="0.25">
      <c r="A283" s="11"/>
      <c r="B283" s="11"/>
      <c r="C283" s="11"/>
      <c r="D283" s="11"/>
      <c r="E283" s="11"/>
      <c r="F283" s="11"/>
      <c r="G283" s="11"/>
      <c r="H283" s="11"/>
      <c r="I283" s="11"/>
      <c r="J283" s="11"/>
      <c r="K283" s="11"/>
      <c r="L283" s="11"/>
      <c r="M283" s="11"/>
      <c r="N283" s="11"/>
      <c r="O283" s="11"/>
      <c r="P283" s="11"/>
      <c r="Q283" s="11"/>
      <c r="R283" s="11"/>
      <c r="S283" s="11"/>
      <c r="T283" s="11"/>
      <c r="U283" s="11"/>
      <c r="V283" s="11"/>
      <c r="W283" s="11"/>
    </row>
    <row r="284" spans="1:23" x14ac:dyDescent="0.25">
      <c r="A284" s="11"/>
      <c r="B284" s="11"/>
      <c r="C284" s="11"/>
      <c r="D284" s="11"/>
      <c r="E284" s="11"/>
      <c r="F284" s="11"/>
      <c r="G284" s="11"/>
      <c r="H284" s="11"/>
      <c r="I284" s="11"/>
      <c r="J284" s="11"/>
      <c r="K284" s="11"/>
      <c r="L284" s="11"/>
      <c r="M284" s="11"/>
      <c r="N284" s="11"/>
      <c r="O284" s="11"/>
      <c r="P284" s="11"/>
      <c r="Q284" s="11"/>
      <c r="R284" s="11"/>
      <c r="S284" s="11"/>
      <c r="T284" s="11"/>
      <c r="U284" s="11"/>
      <c r="V284" s="11"/>
      <c r="W284" s="11"/>
    </row>
    <row r="285" spans="1:23" x14ac:dyDescent="0.25">
      <c r="A285" s="11"/>
      <c r="B285" s="11"/>
      <c r="C285" s="11"/>
      <c r="D285" s="11"/>
      <c r="E285" s="11"/>
      <c r="F285" s="11"/>
      <c r="G285" s="11"/>
      <c r="H285" s="11"/>
      <c r="I285" s="11"/>
      <c r="J285" s="11"/>
      <c r="K285" s="11"/>
      <c r="L285" s="11"/>
      <c r="M285" s="11"/>
      <c r="N285" s="11"/>
      <c r="O285" s="11"/>
      <c r="P285" s="11"/>
      <c r="Q285" s="11"/>
      <c r="R285" s="11"/>
      <c r="S285" s="11"/>
      <c r="T285" s="11"/>
      <c r="U285" s="11"/>
      <c r="V285" s="11"/>
      <c r="W285" s="11"/>
    </row>
    <row r="286" spans="1:23" x14ac:dyDescent="0.25">
      <c r="A286" s="11"/>
      <c r="B286" s="11"/>
      <c r="C286" s="11"/>
      <c r="D286" s="11"/>
      <c r="E286" s="11"/>
      <c r="F286" s="11"/>
      <c r="G286" s="11"/>
      <c r="H286" s="11"/>
      <c r="I286" s="11"/>
      <c r="J286" s="11"/>
      <c r="K286" s="11"/>
      <c r="L286" s="11"/>
      <c r="M286" s="11"/>
      <c r="N286" s="11"/>
      <c r="O286" s="11"/>
      <c r="P286" s="11"/>
      <c r="Q286" s="11"/>
      <c r="R286" s="11"/>
      <c r="S286" s="11"/>
      <c r="T286" s="11"/>
      <c r="U286" s="11"/>
      <c r="V286" s="11"/>
      <c r="W286" s="11"/>
    </row>
    <row r="287" spans="1:23" x14ac:dyDescent="0.25">
      <c r="A287" s="11"/>
      <c r="B287" s="11"/>
      <c r="C287" s="11"/>
      <c r="D287" s="11"/>
      <c r="E287" s="11"/>
      <c r="F287" s="11"/>
      <c r="G287" s="11"/>
      <c r="H287" s="11"/>
      <c r="I287" s="11"/>
      <c r="J287" s="11"/>
      <c r="K287" s="11"/>
      <c r="L287" s="11"/>
      <c r="M287" s="11"/>
      <c r="N287" s="11"/>
      <c r="O287" s="11"/>
      <c r="P287" s="11"/>
      <c r="Q287" s="11"/>
      <c r="R287" s="11"/>
      <c r="S287" s="11"/>
      <c r="T287" s="11"/>
      <c r="U287" s="11"/>
      <c r="V287" s="11"/>
      <c r="W287" s="11"/>
    </row>
    <row r="288" spans="1:23" x14ac:dyDescent="0.25">
      <c r="A288" s="11"/>
      <c r="B288" s="11"/>
      <c r="C288" s="11"/>
      <c r="D288" s="11"/>
      <c r="E288" s="11"/>
      <c r="F288" s="11"/>
      <c r="G288" s="11"/>
      <c r="H288" s="11"/>
      <c r="I288" s="11"/>
      <c r="J288" s="11"/>
      <c r="K288" s="11"/>
      <c r="L288" s="11"/>
      <c r="M288" s="11"/>
      <c r="N288" s="11"/>
      <c r="O288" s="11"/>
      <c r="P288" s="11"/>
      <c r="Q288" s="11"/>
      <c r="R288" s="11"/>
      <c r="S288" s="11"/>
      <c r="T288" s="11"/>
      <c r="U288" s="11"/>
      <c r="V288" s="11"/>
      <c r="W288" s="11"/>
    </row>
    <row r="289" spans="1:23" x14ac:dyDescent="0.25">
      <c r="A289" s="11"/>
      <c r="B289" s="11"/>
      <c r="C289" s="11"/>
      <c r="D289" s="11"/>
      <c r="E289" s="11"/>
      <c r="F289" s="11"/>
      <c r="G289" s="11"/>
      <c r="H289" s="11"/>
      <c r="I289" s="11"/>
      <c r="J289" s="11"/>
      <c r="K289" s="11"/>
      <c r="L289" s="11"/>
      <c r="M289" s="11"/>
      <c r="N289" s="11"/>
      <c r="O289" s="11"/>
      <c r="P289" s="11"/>
      <c r="Q289" s="11"/>
      <c r="R289" s="11"/>
      <c r="S289" s="11"/>
      <c r="T289" s="11"/>
      <c r="U289" s="11"/>
      <c r="V289" s="11"/>
      <c r="W289" s="11"/>
    </row>
    <row r="290" spans="1:23" x14ac:dyDescent="0.25">
      <c r="A290" s="11"/>
      <c r="B290" s="11"/>
      <c r="C290" s="11"/>
      <c r="D290" s="11"/>
      <c r="E290" s="11"/>
      <c r="F290" s="11"/>
      <c r="G290" s="11"/>
      <c r="H290" s="11"/>
      <c r="I290" s="11"/>
      <c r="J290" s="11"/>
      <c r="K290" s="11"/>
      <c r="L290" s="11"/>
      <c r="M290" s="11"/>
      <c r="N290" s="11"/>
      <c r="O290" s="11"/>
      <c r="P290" s="11"/>
      <c r="Q290" s="11"/>
      <c r="R290" s="11"/>
      <c r="S290" s="11"/>
      <c r="T290" s="11"/>
      <c r="U290" s="11"/>
      <c r="V290" s="11"/>
      <c r="W290" s="11"/>
    </row>
    <row r="291" spans="1:23" x14ac:dyDescent="0.25">
      <c r="A291" s="11"/>
      <c r="B291" s="11"/>
      <c r="C291" s="11"/>
      <c r="D291" s="11"/>
      <c r="E291" s="11"/>
      <c r="F291" s="11"/>
      <c r="G291" s="11"/>
      <c r="H291" s="11"/>
      <c r="I291" s="11"/>
      <c r="J291" s="11"/>
      <c r="K291" s="11"/>
      <c r="L291" s="11"/>
      <c r="M291" s="11"/>
      <c r="N291" s="11"/>
      <c r="O291" s="11"/>
      <c r="P291" s="11"/>
      <c r="Q291" s="11"/>
      <c r="R291" s="11"/>
      <c r="S291" s="11"/>
      <c r="T291" s="11"/>
      <c r="U291" s="11"/>
      <c r="V291" s="11"/>
      <c r="W291" s="11"/>
    </row>
    <row r="292" spans="1:23" x14ac:dyDescent="0.25">
      <c r="A292" s="11"/>
      <c r="B292" s="11"/>
      <c r="C292" s="11"/>
      <c r="D292" s="11"/>
      <c r="E292" s="11"/>
      <c r="F292" s="11"/>
      <c r="G292" s="11"/>
      <c r="H292" s="11"/>
      <c r="I292" s="11"/>
      <c r="J292" s="11"/>
      <c r="K292" s="11"/>
      <c r="L292" s="11"/>
      <c r="M292" s="11"/>
      <c r="N292" s="11"/>
      <c r="O292" s="11"/>
      <c r="P292" s="11"/>
      <c r="Q292" s="11"/>
      <c r="R292" s="11"/>
      <c r="S292" s="11"/>
      <c r="T292" s="11"/>
      <c r="U292" s="11"/>
      <c r="V292" s="11"/>
      <c r="W292" s="11"/>
    </row>
    <row r="293" spans="1:23" x14ac:dyDescent="0.25">
      <c r="A293" s="11"/>
      <c r="B293" s="11"/>
      <c r="C293" s="11"/>
      <c r="D293" s="11"/>
      <c r="E293" s="11"/>
      <c r="F293" s="11"/>
      <c r="G293" s="11"/>
      <c r="H293" s="11"/>
      <c r="I293" s="11"/>
      <c r="J293" s="11"/>
      <c r="K293" s="11"/>
      <c r="L293" s="11"/>
      <c r="M293" s="11"/>
      <c r="N293" s="11"/>
      <c r="O293" s="11"/>
      <c r="P293" s="11"/>
      <c r="Q293" s="11"/>
      <c r="R293" s="11"/>
      <c r="S293" s="11"/>
      <c r="T293" s="11"/>
      <c r="U293" s="11"/>
      <c r="V293" s="11"/>
      <c r="W293" s="11"/>
    </row>
    <row r="294" spans="1:23" x14ac:dyDescent="0.25">
      <c r="A294" s="11"/>
      <c r="B294" s="11"/>
      <c r="C294" s="11"/>
      <c r="D294" s="11"/>
      <c r="E294" s="11"/>
      <c r="F294" s="11"/>
      <c r="G294" s="11"/>
      <c r="H294" s="11"/>
      <c r="I294" s="11"/>
      <c r="J294" s="11"/>
      <c r="K294" s="11"/>
      <c r="L294" s="11"/>
      <c r="M294" s="11"/>
      <c r="N294" s="11"/>
      <c r="O294" s="11"/>
      <c r="P294" s="11"/>
      <c r="Q294" s="11"/>
      <c r="R294" s="11"/>
      <c r="S294" s="11"/>
      <c r="T294" s="11"/>
      <c r="U294" s="11"/>
      <c r="V294" s="11"/>
      <c r="W294" s="11"/>
    </row>
    <row r="295" spans="1:23" x14ac:dyDescent="0.25">
      <c r="A295" s="11"/>
      <c r="B295" s="11"/>
      <c r="C295" s="11"/>
      <c r="D295" s="11"/>
      <c r="E295" s="11"/>
      <c r="F295" s="11"/>
      <c r="G295" s="11"/>
      <c r="H295" s="11"/>
      <c r="I295" s="11"/>
      <c r="J295" s="11"/>
      <c r="K295" s="11"/>
      <c r="L295" s="11"/>
      <c r="M295" s="11"/>
      <c r="N295" s="11"/>
      <c r="O295" s="11"/>
      <c r="P295" s="11"/>
      <c r="Q295" s="11"/>
      <c r="R295" s="11"/>
      <c r="S295" s="11"/>
      <c r="T295" s="11"/>
      <c r="U295" s="11"/>
      <c r="V295" s="11"/>
      <c r="W295" s="11"/>
    </row>
    <row r="296" spans="1:23" x14ac:dyDescent="0.25">
      <c r="A296" s="11"/>
      <c r="B296" s="11"/>
      <c r="C296" s="11"/>
      <c r="D296" s="11"/>
      <c r="E296" s="11"/>
      <c r="F296" s="11"/>
      <c r="G296" s="11"/>
      <c r="H296" s="11"/>
      <c r="I296" s="11"/>
      <c r="J296" s="11"/>
      <c r="K296" s="11"/>
      <c r="L296" s="11"/>
      <c r="M296" s="11"/>
      <c r="N296" s="11"/>
      <c r="O296" s="11"/>
      <c r="P296" s="11"/>
      <c r="Q296" s="11"/>
      <c r="R296" s="11"/>
      <c r="S296" s="11"/>
      <c r="T296" s="11"/>
      <c r="U296" s="11"/>
      <c r="V296" s="11"/>
      <c r="W296" s="11"/>
    </row>
    <row r="297" spans="1:23" x14ac:dyDescent="0.25">
      <c r="A297" s="11"/>
      <c r="B297" s="11"/>
      <c r="C297" s="11"/>
      <c r="D297" s="11"/>
      <c r="E297" s="11"/>
      <c r="F297" s="11"/>
      <c r="G297" s="11"/>
      <c r="H297" s="11"/>
      <c r="I297" s="11"/>
      <c r="J297" s="11"/>
      <c r="K297" s="11"/>
      <c r="L297" s="11"/>
      <c r="M297" s="11"/>
      <c r="N297" s="11"/>
      <c r="O297" s="11"/>
      <c r="P297" s="11"/>
      <c r="Q297" s="11"/>
      <c r="R297" s="11"/>
      <c r="S297" s="11"/>
      <c r="T297" s="11"/>
      <c r="U297" s="11"/>
      <c r="V297" s="11"/>
      <c r="W297" s="11"/>
    </row>
    <row r="298" spans="1:23" x14ac:dyDescent="0.25">
      <c r="A298" s="11"/>
      <c r="B298" s="11"/>
      <c r="C298" s="11"/>
      <c r="D298" s="11"/>
      <c r="E298" s="11"/>
      <c r="F298" s="11"/>
      <c r="G298" s="11"/>
      <c r="H298" s="11"/>
      <c r="I298" s="11"/>
      <c r="J298" s="11"/>
      <c r="K298" s="11"/>
      <c r="L298" s="11"/>
      <c r="M298" s="11"/>
      <c r="N298" s="11"/>
      <c r="O298" s="11"/>
      <c r="P298" s="11"/>
      <c r="Q298" s="11"/>
      <c r="R298" s="11"/>
      <c r="S298" s="11"/>
      <c r="T298" s="11"/>
      <c r="U298" s="11"/>
      <c r="V298" s="11"/>
      <c r="W298" s="11"/>
    </row>
    <row r="299" spans="1:23" x14ac:dyDescent="0.25">
      <c r="A299" s="11"/>
      <c r="B299" s="11"/>
      <c r="C299" s="11"/>
      <c r="D299" s="11"/>
      <c r="E299" s="11"/>
      <c r="F299" s="11"/>
      <c r="G299" s="11"/>
      <c r="H299" s="11"/>
      <c r="I299" s="11"/>
      <c r="J299" s="11"/>
      <c r="K299" s="11"/>
      <c r="L299" s="11"/>
      <c r="M299" s="11"/>
      <c r="N299" s="11"/>
      <c r="O299" s="11"/>
      <c r="P299" s="11"/>
      <c r="Q299" s="11"/>
      <c r="R299" s="11"/>
      <c r="S299" s="11"/>
      <c r="T299" s="11"/>
      <c r="U299" s="11"/>
      <c r="V299" s="11"/>
      <c r="W299" s="11"/>
    </row>
    <row r="300" spans="1:23" x14ac:dyDescent="0.25">
      <c r="A300" s="11"/>
      <c r="B300" s="11"/>
      <c r="C300" s="11"/>
      <c r="D300" s="11"/>
      <c r="E300" s="11"/>
      <c r="F300" s="11"/>
      <c r="G300" s="11"/>
      <c r="H300" s="11"/>
      <c r="I300" s="11"/>
      <c r="J300" s="11"/>
      <c r="K300" s="11"/>
      <c r="L300" s="11"/>
      <c r="M300" s="11"/>
      <c r="N300" s="11"/>
      <c r="O300" s="11"/>
      <c r="P300" s="11"/>
      <c r="Q300" s="11"/>
      <c r="R300" s="11"/>
      <c r="S300" s="11"/>
      <c r="T300" s="11"/>
      <c r="U300" s="11"/>
      <c r="V300" s="11"/>
      <c r="W300" s="11"/>
    </row>
    <row r="301" spans="1:23" x14ac:dyDescent="0.25">
      <c r="A301" s="11"/>
      <c r="B301" s="11"/>
      <c r="C301" s="11"/>
      <c r="D301" s="11"/>
      <c r="E301" s="11"/>
      <c r="F301" s="11"/>
      <c r="G301" s="11"/>
      <c r="H301" s="11"/>
      <c r="I301" s="11"/>
      <c r="J301" s="11"/>
      <c r="K301" s="11"/>
      <c r="L301" s="11"/>
      <c r="M301" s="11"/>
      <c r="N301" s="11"/>
      <c r="O301" s="11"/>
      <c r="P301" s="11"/>
      <c r="Q301" s="11"/>
      <c r="R301" s="11"/>
      <c r="S301" s="11"/>
      <c r="T301" s="11"/>
      <c r="U301" s="11"/>
      <c r="V301" s="11"/>
      <c r="W301" s="11"/>
    </row>
    <row r="302" spans="1:23" x14ac:dyDescent="0.25">
      <c r="A302" s="11"/>
      <c r="B302" s="11"/>
      <c r="C302" s="11"/>
      <c r="D302" s="11"/>
      <c r="E302" s="11"/>
      <c r="F302" s="11"/>
      <c r="G302" s="11"/>
      <c r="H302" s="11"/>
      <c r="I302" s="11"/>
      <c r="J302" s="11"/>
      <c r="K302" s="11"/>
      <c r="L302" s="11"/>
      <c r="M302" s="11"/>
      <c r="N302" s="11"/>
      <c r="O302" s="11"/>
      <c r="P302" s="11"/>
      <c r="Q302" s="11"/>
      <c r="R302" s="11"/>
      <c r="S302" s="11"/>
      <c r="T302" s="11"/>
      <c r="U302" s="11"/>
      <c r="V302" s="11"/>
      <c r="W302" s="11"/>
    </row>
    <row r="303" spans="1:23" x14ac:dyDescent="0.25">
      <c r="A303" s="11"/>
      <c r="B303" s="11"/>
      <c r="C303" s="11"/>
      <c r="D303" s="11"/>
      <c r="E303" s="11"/>
      <c r="F303" s="11"/>
      <c r="G303" s="11"/>
      <c r="H303" s="11"/>
      <c r="I303" s="11"/>
      <c r="J303" s="11"/>
      <c r="K303" s="11"/>
      <c r="L303" s="11"/>
      <c r="M303" s="11"/>
      <c r="N303" s="11"/>
      <c r="O303" s="11"/>
      <c r="P303" s="11"/>
      <c r="Q303" s="11"/>
      <c r="R303" s="11"/>
      <c r="S303" s="11"/>
      <c r="T303" s="11"/>
      <c r="U303" s="11"/>
      <c r="V303" s="11"/>
      <c r="W303" s="11"/>
    </row>
    <row r="304" spans="1:23" x14ac:dyDescent="0.25">
      <c r="A304" s="11"/>
      <c r="B304" s="11"/>
      <c r="C304" s="11"/>
      <c r="D304" s="11"/>
      <c r="E304" s="11"/>
      <c r="F304" s="11"/>
      <c r="G304" s="11"/>
      <c r="H304" s="11"/>
      <c r="I304" s="11"/>
      <c r="J304" s="11"/>
      <c r="K304" s="11"/>
      <c r="L304" s="11"/>
      <c r="M304" s="11"/>
      <c r="N304" s="11"/>
      <c r="O304" s="11"/>
      <c r="P304" s="11"/>
      <c r="Q304" s="11"/>
      <c r="R304" s="11"/>
      <c r="S304" s="11"/>
      <c r="T304" s="11"/>
      <c r="U304" s="11"/>
      <c r="V304" s="11"/>
      <c r="W304" s="11"/>
    </row>
    <row r="305" spans="1:23" x14ac:dyDescent="0.25">
      <c r="A305" s="11"/>
      <c r="B305" s="11"/>
      <c r="C305" s="11"/>
      <c r="D305" s="11"/>
      <c r="E305" s="11"/>
      <c r="F305" s="11"/>
      <c r="G305" s="11"/>
      <c r="H305" s="11"/>
      <c r="I305" s="11"/>
      <c r="J305" s="11"/>
      <c r="K305" s="11"/>
      <c r="L305" s="11"/>
      <c r="M305" s="11"/>
      <c r="N305" s="11"/>
      <c r="O305" s="11"/>
      <c r="P305" s="11"/>
      <c r="Q305" s="11"/>
      <c r="R305" s="11"/>
      <c r="S305" s="11"/>
      <c r="T305" s="11"/>
      <c r="U305" s="11"/>
      <c r="V305" s="11"/>
      <c r="W305" s="11"/>
    </row>
    <row r="306" spans="1:23" x14ac:dyDescent="0.25">
      <c r="A306" s="11"/>
      <c r="B306" s="11"/>
      <c r="C306" s="11"/>
      <c r="D306" s="11"/>
      <c r="E306" s="11"/>
      <c r="F306" s="11"/>
      <c r="G306" s="11"/>
      <c r="H306" s="11"/>
      <c r="I306" s="11"/>
      <c r="J306" s="11"/>
      <c r="K306" s="11"/>
      <c r="L306" s="11"/>
      <c r="M306" s="11"/>
      <c r="N306" s="11"/>
      <c r="O306" s="11"/>
      <c r="P306" s="11"/>
      <c r="Q306" s="11"/>
      <c r="R306" s="11"/>
      <c r="S306" s="11"/>
      <c r="T306" s="11"/>
      <c r="U306" s="11"/>
      <c r="V306" s="11"/>
      <c r="W306" s="11"/>
    </row>
    <row r="307" spans="1:23" x14ac:dyDescent="0.25">
      <c r="A307" s="11"/>
      <c r="B307" s="11"/>
      <c r="C307" s="11"/>
      <c r="D307" s="11"/>
      <c r="E307" s="11"/>
      <c r="F307" s="11"/>
      <c r="G307" s="11"/>
      <c r="H307" s="11"/>
      <c r="I307" s="11"/>
      <c r="J307" s="11"/>
      <c r="K307" s="11"/>
      <c r="L307" s="11"/>
      <c r="M307" s="11"/>
      <c r="N307" s="11"/>
      <c r="O307" s="11"/>
      <c r="P307" s="11"/>
      <c r="Q307" s="11"/>
      <c r="R307" s="11"/>
      <c r="S307" s="11"/>
      <c r="T307" s="11"/>
      <c r="U307" s="11"/>
      <c r="V307" s="11"/>
      <c r="W307" s="11"/>
    </row>
    <row r="308" spans="1:23" x14ac:dyDescent="0.25">
      <c r="A308" s="11"/>
      <c r="B308" s="11"/>
      <c r="C308" s="11"/>
      <c r="D308" s="11"/>
      <c r="E308" s="11"/>
      <c r="F308" s="11"/>
      <c r="G308" s="11"/>
      <c r="H308" s="11"/>
      <c r="I308" s="11"/>
      <c r="J308" s="11"/>
      <c r="K308" s="11"/>
      <c r="L308" s="11"/>
      <c r="M308" s="11"/>
      <c r="N308" s="11"/>
      <c r="O308" s="11"/>
      <c r="P308" s="11"/>
      <c r="Q308" s="11"/>
      <c r="R308" s="11"/>
      <c r="S308" s="11"/>
      <c r="T308" s="11"/>
      <c r="U308" s="11"/>
      <c r="V308" s="11"/>
      <c r="W308" s="11"/>
    </row>
    <row r="309" spans="1:23" x14ac:dyDescent="0.25">
      <c r="A309" s="11"/>
      <c r="B309" s="11"/>
      <c r="C309" s="11"/>
      <c r="D309" s="11"/>
      <c r="E309" s="11"/>
      <c r="F309" s="11"/>
      <c r="G309" s="11"/>
      <c r="H309" s="11"/>
      <c r="I309" s="11"/>
      <c r="J309" s="11"/>
      <c r="K309" s="11"/>
      <c r="L309" s="11"/>
      <c r="M309" s="11"/>
      <c r="N309" s="11"/>
      <c r="O309" s="11"/>
      <c r="P309" s="11"/>
      <c r="Q309" s="11"/>
      <c r="R309" s="11"/>
      <c r="S309" s="11"/>
      <c r="T309" s="11"/>
      <c r="U309" s="11"/>
      <c r="V309" s="11"/>
      <c r="W309" s="11"/>
    </row>
    <row r="310" spans="1:23" x14ac:dyDescent="0.25">
      <c r="A310" s="11"/>
      <c r="B310" s="11"/>
      <c r="C310" s="11"/>
      <c r="D310" s="11"/>
      <c r="E310" s="11"/>
      <c r="F310" s="11"/>
      <c r="G310" s="11"/>
      <c r="H310" s="11"/>
      <c r="I310" s="11"/>
      <c r="J310" s="11"/>
      <c r="K310" s="11"/>
      <c r="L310" s="11"/>
      <c r="M310" s="11"/>
      <c r="N310" s="11"/>
      <c r="O310" s="11"/>
      <c r="P310" s="11"/>
      <c r="Q310" s="11"/>
      <c r="R310" s="11"/>
      <c r="S310" s="11"/>
      <c r="T310" s="11"/>
      <c r="U310" s="11"/>
      <c r="V310" s="11"/>
      <c r="W310" s="11"/>
    </row>
    <row r="311" spans="1:23" x14ac:dyDescent="0.25">
      <c r="A311" s="11"/>
      <c r="B311" s="11"/>
      <c r="C311" s="11"/>
      <c r="D311" s="11"/>
      <c r="E311" s="11"/>
      <c r="F311" s="11"/>
      <c r="G311" s="11"/>
      <c r="H311" s="11"/>
      <c r="I311" s="11"/>
      <c r="J311" s="11"/>
      <c r="K311" s="11"/>
      <c r="L311" s="11"/>
      <c r="M311" s="11"/>
      <c r="N311" s="11"/>
      <c r="O311" s="11"/>
      <c r="P311" s="11"/>
      <c r="Q311" s="11"/>
      <c r="R311" s="11"/>
      <c r="S311" s="11"/>
      <c r="T311" s="11"/>
      <c r="U311" s="11"/>
      <c r="V311" s="11"/>
      <c r="W311" s="11"/>
    </row>
    <row r="312" spans="1:23" x14ac:dyDescent="0.25">
      <c r="A312" s="11"/>
      <c r="B312" s="11"/>
      <c r="C312" s="11"/>
      <c r="D312" s="11"/>
      <c r="E312" s="11"/>
      <c r="F312" s="11"/>
      <c r="G312" s="11"/>
      <c r="H312" s="11"/>
      <c r="I312" s="11"/>
      <c r="J312" s="11"/>
      <c r="K312" s="11"/>
      <c r="L312" s="11"/>
      <c r="M312" s="11"/>
      <c r="N312" s="11"/>
      <c r="O312" s="11"/>
      <c r="P312" s="11"/>
      <c r="Q312" s="11"/>
      <c r="R312" s="11"/>
      <c r="S312" s="11"/>
      <c r="T312" s="11"/>
      <c r="U312" s="11"/>
      <c r="V312" s="11"/>
      <c r="W312" s="11"/>
    </row>
    <row r="313" spans="1:23" x14ac:dyDescent="0.25">
      <c r="A313" s="11"/>
      <c r="B313" s="11"/>
      <c r="C313" s="11"/>
      <c r="D313" s="11"/>
      <c r="E313" s="11"/>
      <c r="F313" s="11"/>
      <c r="G313" s="11"/>
      <c r="H313" s="11"/>
      <c r="I313" s="11"/>
      <c r="J313" s="11"/>
      <c r="K313" s="11"/>
      <c r="L313" s="11"/>
      <c r="M313" s="11"/>
      <c r="N313" s="11"/>
      <c r="O313" s="11"/>
      <c r="P313" s="11"/>
      <c r="Q313" s="11"/>
      <c r="R313" s="11"/>
      <c r="S313" s="11"/>
      <c r="T313" s="11"/>
      <c r="U313" s="11"/>
      <c r="V313" s="11"/>
      <c r="W313" s="11"/>
    </row>
    <row r="314" spans="1:23" x14ac:dyDescent="0.25">
      <c r="A314" s="11"/>
      <c r="B314" s="11"/>
      <c r="C314" s="11"/>
      <c r="D314" s="11"/>
      <c r="E314" s="11"/>
      <c r="F314" s="11"/>
      <c r="G314" s="11"/>
      <c r="H314" s="11"/>
      <c r="I314" s="11"/>
      <c r="J314" s="11"/>
      <c r="K314" s="11"/>
      <c r="L314" s="11"/>
      <c r="M314" s="11"/>
      <c r="N314" s="11"/>
      <c r="O314" s="11"/>
      <c r="P314" s="11"/>
      <c r="Q314" s="11"/>
      <c r="R314" s="11"/>
      <c r="S314" s="11"/>
      <c r="T314" s="11"/>
      <c r="U314" s="11"/>
      <c r="V314" s="11"/>
      <c r="W314" s="11"/>
    </row>
    <row r="315" spans="1:23" x14ac:dyDescent="0.25">
      <c r="A315" s="11"/>
      <c r="B315" s="11"/>
      <c r="C315" s="11"/>
      <c r="D315" s="11"/>
      <c r="E315" s="11"/>
      <c r="F315" s="11"/>
      <c r="G315" s="11"/>
      <c r="H315" s="11"/>
      <c r="I315" s="11"/>
      <c r="J315" s="11"/>
      <c r="K315" s="11"/>
      <c r="L315" s="11"/>
      <c r="M315" s="11"/>
      <c r="N315" s="11"/>
      <c r="O315" s="11"/>
      <c r="P315" s="11"/>
      <c r="Q315" s="11"/>
      <c r="R315" s="11"/>
      <c r="S315" s="11"/>
      <c r="T315" s="11"/>
      <c r="U315" s="11"/>
      <c r="V315" s="11"/>
      <c r="W315" s="11"/>
    </row>
    <row r="316" spans="1:23" x14ac:dyDescent="0.25">
      <c r="A316" s="11"/>
      <c r="B316" s="11"/>
      <c r="C316" s="11"/>
      <c r="D316" s="11"/>
      <c r="E316" s="11"/>
      <c r="F316" s="11"/>
      <c r="G316" s="11"/>
      <c r="H316" s="11"/>
      <c r="I316" s="11"/>
      <c r="J316" s="11"/>
      <c r="K316" s="11"/>
      <c r="L316" s="11"/>
      <c r="M316" s="11"/>
      <c r="N316" s="11"/>
      <c r="O316" s="11"/>
      <c r="P316" s="11"/>
      <c r="Q316" s="11"/>
      <c r="R316" s="11"/>
      <c r="S316" s="11"/>
      <c r="T316" s="11"/>
      <c r="U316" s="11"/>
      <c r="V316" s="11"/>
      <c r="W316" s="11"/>
    </row>
    <row r="317" spans="1:23" x14ac:dyDescent="0.25">
      <c r="A317" s="11"/>
      <c r="B317" s="11"/>
      <c r="C317" s="11"/>
      <c r="D317" s="11"/>
      <c r="E317" s="11"/>
      <c r="F317" s="11"/>
      <c r="G317" s="11"/>
      <c r="H317" s="11"/>
      <c r="I317" s="11"/>
      <c r="J317" s="11"/>
      <c r="K317" s="11"/>
      <c r="L317" s="11"/>
      <c r="M317" s="11"/>
      <c r="N317" s="11"/>
      <c r="O317" s="11"/>
      <c r="P317" s="11"/>
      <c r="Q317" s="11"/>
      <c r="R317" s="11"/>
      <c r="S317" s="11"/>
      <c r="T317" s="11"/>
      <c r="U317" s="11"/>
      <c r="V317" s="11"/>
      <c r="W317" s="11"/>
    </row>
    <row r="318" spans="1:23" x14ac:dyDescent="0.25">
      <c r="A318" s="11"/>
      <c r="B318" s="11"/>
      <c r="C318" s="11"/>
      <c r="D318" s="11"/>
      <c r="E318" s="11"/>
      <c r="F318" s="11"/>
      <c r="G318" s="11"/>
      <c r="H318" s="11"/>
      <c r="I318" s="11"/>
      <c r="J318" s="11"/>
      <c r="K318" s="11"/>
      <c r="L318" s="11"/>
      <c r="M318" s="11"/>
      <c r="N318" s="11"/>
      <c r="O318" s="11"/>
      <c r="P318" s="11"/>
      <c r="Q318" s="11"/>
      <c r="R318" s="11"/>
      <c r="S318" s="11"/>
      <c r="T318" s="11"/>
      <c r="U318" s="11"/>
      <c r="V318" s="11"/>
      <c r="W318" s="11"/>
    </row>
    <row r="319" spans="1:23" x14ac:dyDescent="0.25">
      <c r="A319" s="11"/>
      <c r="B319" s="11"/>
      <c r="C319" s="11"/>
      <c r="D319" s="11"/>
      <c r="E319" s="11"/>
      <c r="F319" s="11"/>
      <c r="G319" s="11"/>
      <c r="H319" s="11"/>
      <c r="I319" s="11"/>
      <c r="J319" s="11"/>
      <c r="K319" s="11"/>
      <c r="L319" s="11"/>
      <c r="M319" s="11"/>
      <c r="N319" s="11"/>
      <c r="O319" s="11"/>
      <c r="P319" s="11"/>
      <c r="Q319" s="11"/>
      <c r="R319" s="11"/>
      <c r="S319" s="11"/>
      <c r="T319" s="11"/>
      <c r="U319" s="11"/>
      <c r="V319" s="11"/>
      <c r="W319" s="11"/>
    </row>
    <row r="320" spans="1:23" x14ac:dyDescent="0.25">
      <c r="A320" s="11"/>
      <c r="B320" s="11"/>
      <c r="C320" s="11"/>
      <c r="D320" s="11"/>
      <c r="E320" s="11"/>
      <c r="F320" s="11"/>
      <c r="G320" s="11"/>
      <c r="H320" s="11"/>
      <c r="I320" s="11"/>
      <c r="J320" s="11"/>
      <c r="K320" s="11"/>
      <c r="L320" s="11"/>
      <c r="M320" s="11"/>
      <c r="N320" s="11"/>
      <c r="O320" s="11"/>
      <c r="P320" s="11"/>
      <c r="Q320" s="11"/>
      <c r="R320" s="11"/>
      <c r="S320" s="11"/>
      <c r="T320" s="11"/>
      <c r="U320" s="11"/>
      <c r="V320" s="11"/>
      <c r="W320" s="11"/>
    </row>
    <row r="321" spans="1:23" x14ac:dyDescent="0.25">
      <c r="A321" s="11"/>
      <c r="B321" s="11"/>
      <c r="C321" s="11"/>
      <c r="D321" s="11"/>
      <c r="E321" s="11"/>
      <c r="F321" s="11"/>
      <c r="G321" s="11"/>
      <c r="H321" s="11"/>
      <c r="I321" s="11"/>
      <c r="J321" s="11"/>
      <c r="K321" s="11"/>
      <c r="L321" s="11"/>
      <c r="M321" s="11"/>
      <c r="N321" s="11"/>
      <c r="O321" s="11"/>
      <c r="P321" s="11"/>
      <c r="Q321" s="11"/>
      <c r="R321" s="11"/>
      <c r="S321" s="11"/>
      <c r="T321" s="11"/>
      <c r="U321" s="11"/>
      <c r="V321" s="11"/>
      <c r="W321" s="11"/>
    </row>
    <row r="322" spans="1:23" x14ac:dyDescent="0.25">
      <c r="A322" s="11"/>
      <c r="B322" s="11"/>
      <c r="C322" s="11"/>
      <c r="D322" s="11"/>
      <c r="E322" s="11"/>
      <c r="F322" s="11"/>
      <c r="G322" s="11"/>
      <c r="H322" s="11"/>
      <c r="I322" s="11"/>
      <c r="J322" s="11"/>
      <c r="K322" s="11"/>
      <c r="L322" s="11"/>
      <c r="M322" s="11"/>
      <c r="N322" s="11"/>
      <c r="O322" s="11"/>
      <c r="P322" s="11"/>
      <c r="Q322" s="11"/>
      <c r="R322" s="11"/>
      <c r="S322" s="11"/>
      <c r="T322" s="11"/>
      <c r="U322" s="11"/>
      <c r="V322" s="11"/>
      <c r="W322" s="11"/>
    </row>
    <row r="323" spans="1:23" x14ac:dyDescent="0.25">
      <c r="A323" s="11"/>
      <c r="B323" s="11"/>
      <c r="C323" s="11"/>
      <c r="D323" s="11"/>
      <c r="E323" s="11"/>
      <c r="F323" s="11"/>
      <c r="G323" s="11"/>
      <c r="H323" s="11"/>
      <c r="I323" s="11"/>
      <c r="J323" s="11"/>
      <c r="K323" s="11"/>
      <c r="L323" s="11"/>
      <c r="M323" s="11"/>
      <c r="N323" s="11"/>
      <c r="O323" s="11"/>
      <c r="P323" s="11"/>
      <c r="Q323" s="11"/>
      <c r="R323" s="11"/>
      <c r="S323" s="11"/>
      <c r="T323" s="11"/>
      <c r="U323" s="11"/>
      <c r="V323" s="11"/>
      <c r="W323" s="11"/>
    </row>
    <row r="324" spans="1:23" x14ac:dyDescent="0.25">
      <c r="A324" s="11"/>
      <c r="B324" s="11"/>
      <c r="C324" s="11"/>
      <c r="D324" s="11"/>
      <c r="E324" s="11"/>
      <c r="F324" s="11"/>
      <c r="G324" s="11"/>
      <c r="H324" s="11"/>
      <c r="I324" s="11"/>
      <c r="J324" s="11"/>
      <c r="K324" s="11"/>
      <c r="L324" s="11"/>
      <c r="M324" s="11"/>
      <c r="N324" s="11"/>
      <c r="O324" s="11"/>
      <c r="P324" s="11"/>
      <c r="Q324" s="11"/>
      <c r="R324" s="11"/>
      <c r="S324" s="11"/>
      <c r="T324" s="11"/>
      <c r="U324" s="11"/>
      <c r="V324" s="11"/>
      <c r="W324" s="11"/>
    </row>
    <row r="325" spans="1:23" x14ac:dyDescent="0.25">
      <c r="A325" s="11"/>
      <c r="B325" s="11"/>
      <c r="C325" s="11"/>
      <c r="D325" s="11"/>
      <c r="E325" s="11"/>
      <c r="F325" s="11"/>
      <c r="G325" s="11"/>
      <c r="H325" s="11"/>
      <c r="I325" s="11"/>
      <c r="J325" s="11"/>
      <c r="K325" s="11"/>
      <c r="L325" s="11"/>
      <c r="M325" s="11"/>
      <c r="N325" s="11"/>
      <c r="O325" s="11"/>
      <c r="P325" s="11"/>
      <c r="Q325" s="11"/>
      <c r="R325" s="11"/>
      <c r="S325" s="11"/>
      <c r="T325" s="11"/>
      <c r="U325" s="11"/>
      <c r="V325" s="11"/>
      <c r="W325" s="11"/>
    </row>
    <row r="326" spans="1:23" x14ac:dyDescent="0.25">
      <c r="A326" s="11"/>
      <c r="B326" s="11"/>
      <c r="C326" s="11"/>
      <c r="D326" s="11"/>
      <c r="E326" s="11"/>
      <c r="F326" s="11"/>
      <c r="G326" s="11"/>
      <c r="H326" s="11"/>
      <c r="I326" s="11"/>
      <c r="J326" s="11"/>
      <c r="K326" s="11"/>
      <c r="L326" s="11"/>
      <c r="M326" s="11"/>
      <c r="N326" s="11"/>
      <c r="O326" s="11"/>
      <c r="P326" s="11"/>
      <c r="Q326" s="11"/>
      <c r="R326" s="11"/>
      <c r="S326" s="11"/>
      <c r="T326" s="11"/>
      <c r="U326" s="11"/>
      <c r="V326" s="11"/>
      <c r="W326" s="11"/>
    </row>
    <row r="327" spans="1:23" x14ac:dyDescent="0.25">
      <c r="A327" s="11"/>
      <c r="B327" s="11"/>
      <c r="C327" s="11"/>
      <c r="D327" s="11"/>
      <c r="E327" s="11"/>
      <c r="F327" s="11"/>
      <c r="G327" s="11"/>
      <c r="H327" s="11"/>
      <c r="I327" s="11"/>
      <c r="J327" s="11"/>
      <c r="K327" s="11"/>
      <c r="L327" s="11"/>
      <c r="M327" s="11"/>
      <c r="N327" s="11"/>
      <c r="O327" s="11"/>
      <c r="P327" s="11"/>
      <c r="Q327" s="11"/>
      <c r="R327" s="11"/>
      <c r="S327" s="11"/>
      <c r="T327" s="11"/>
      <c r="U327" s="11"/>
      <c r="V327" s="11"/>
      <c r="W327" s="11"/>
    </row>
    <row r="328" spans="1:23" x14ac:dyDescent="0.25">
      <c r="A328" s="11"/>
      <c r="B328" s="11"/>
      <c r="C328" s="11"/>
      <c r="D328" s="11"/>
      <c r="E328" s="11"/>
      <c r="F328" s="11"/>
      <c r="G328" s="11"/>
      <c r="H328" s="11"/>
      <c r="I328" s="11"/>
      <c r="J328" s="11"/>
      <c r="K328" s="11"/>
      <c r="L328" s="11"/>
      <c r="M328" s="11"/>
      <c r="N328" s="11"/>
      <c r="O328" s="11"/>
      <c r="P328" s="11"/>
      <c r="Q328" s="11"/>
      <c r="R328" s="11"/>
      <c r="S328" s="11"/>
      <c r="T328" s="11"/>
      <c r="U328" s="11"/>
      <c r="V328" s="11"/>
      <c r="W328" s="11"/>
    </row>
    <row r="329" spans="1:23" x14ac:dyDescent="0.25">
      <c r="A329" s="11"/>
      <c r="B329" s="11"/>
      <c r="C329" s="11"/>
      <c r="D329" s="11"/>
      <c r="E329" s="11"/>
      <c r="F329" s="11"/>
      <c r="G329" s="11"/>
      <c r="H329" s="11"/>
      <c r="I329" s="11"/>
      <c r="J329" s="11"/>
      <c r="K329" s="11"/>
      <c r="L329" s="11"/>
      <c r="M329" s="11"/>
      <c r="N329" s="11"/>
      <c r="O329" s="11"/>
      <c r="P329" s="11"/>
      <c r="Q329" s="11"/>
      <c r="R329" s="11"/>
      <c r="S329" s="11"/>
      <c r="T329" s="11"/>
      <c r="U329" s="11"/>
      <c r="V329" s="11"/>
      <c r="W329" s="11"/>
    </row>
    <row r="330" spans="1:23" x14ac:dyDescent="0.25">
      <c r="A330" s="11"/>
      <c r="B330" s="11"/>
      <c r="C330" s="11"/>
      <c r="D330" s="11"/>
      <c r="E330" s="11"/>
      <c r="F330" s="11"/>
      <c r="G330" s="11"/>
      <c r="H330" s="11"/>
      <c r="I330" s="11"/>
      <c r="J330" s="11"/>
      <c r="K330" s="11"/>
      <c r="L330" s="11"/>
      <c r="M330" s="11"/>
      <c r="N330" s="11"/>
      <c r="O330" s="11"/>
      <c r="P330" s="11"/>
      <c r="Q330" s="11"/>
      <c r="R330" s="11"/>
      <c r="S330" s="11"/>
      <c r="T330" s="11"/>
      <c r="U330" s="11"/>
      <c r="V330" s="11"/>
      <c r="W330" s="11"/>
    </row>
    <row r="331" spans="1:23" x14ac:dyDescent="0.25">
      <c r="A331" s="11"/>
      <c r="B331" s="11"/>
      <c r="C331" s="11"/>
      <c r="D331" s="11"/>
      <c r="E331" s="11"/>
      <c r="F331" s="11"/>
      <c r="G331" s="11"/>
      <c r="H331" s="11"/>
      <c r="I331" s="11"/>
      <c r="J331" s="11"/>
      <c r="K331" s="11"/>
      <c r="L331" s="11"/>
      <c r="M331" s="11"/>
      <c r="N331" s="11"/>
      <c r="O331" s="11"/>
      <c r="P331" s="11"/>
      <c r="Q331" s="11"/>
      <c r="R331" s="11"/>
      <c r="S331" s="11"/>
      <c r="T331" s="11"/>
      <c r="U331" s="11"/>
      <c r="V331" s="11"/>
      <c r="W331" s="11"/>
    </row>
    <row r="332" spans="1:23" x14ac:dyDescent="0.25">
      <c r="A332" s="11"/>
      <c r="B332" s="11"/>
      <c r="C332" s="11"/>
      <c r="D332" s="11"/>
      <c r="E332" s="11"/>
      <c r="F332" s="11"/>
      <c r="G332" s="11"/>
      <c r="H332" s="11"/>
      <c r="I332" s="11"/>
      <c r="J332" s="11"/>
      <c r="K332" s="11"/>
      <c r="L332" s="11"/>
      <c r="M332" s="11"/>
      <c r="N332" s="11"/>
      <c r="O332" s="11"/>
      <c r="P332" s="11"/>
      <c r="Q332" s="11"/>
      <c r="R332" s="11"/>
      <c r="S332" s="11"/>
      <c r="T332" s="11"/>
      <c r="U332" s="11"/>
      <c r="V332" s="11"/>
      <c r="W332" s="11"/>
    </row>
    <row r="333" spans="1:23" x14ac:dyDescent="0.25">
      <c r="A333" s="11"/>
      <c r="B333" s="11"/>
      <c r="C333" s="11"/>
      <c r="D333" s="11"/>
      <c r="E333" s="11"/>
      <c r="F333" s="11"/>
      <c r="G333" s="11"/>
      <c r="H333" s="11"/>
      <c r="I333" s="11"/>
      <c r="J333" s="11"/>
      <c r="K333" s="11"/>
      <c r="L333" s="11"/>
      <c r="M333" s="11"/>
      <c r="N333" s="11"/>
      <c r="O333" s="11"/>
      <c r="P333" s="11"/>
      <c r="Q333" s="11"/>
      <c r="R333" s="11"/>
      <c r="S333" s="11"/>
      <c r="T333" s="11"/>
      <c r="U333" s="11"/>
      <c r="V333" s="11"/>
      <c r="W333" s="11"/>
    </row>
    <row r="334" spans="1:23" x14ac:dyDescent="0.25">
      <c r="A334" s="11"/>
      <c r="B334" s="11"/>
      <c r="C334" s="11"/>
      <c r="D334" s="11"/>
      <c r="E334" s="11"/>
      <c r="F334" s="11"/>
      <c r="G334" s="11"/>
      <c r="H334" s="11"/>
      <c r="I334" s="11"/>
      <c r="J334" s="11"/>
      <c r="K334" s="11"/>
      <c r="L334" s="11"/>
      <c r="M334" s="11"/>
      <c r="N334" s="11"/>
      <c r="O334" s="11"/>
      <c r="P334" s="11"/>
      <c r="Q334" s="11"/>
      <c r="R334" s="11"/>
      <c r="S334" s="11"/>
      <c r="T334" s="11"/>
      <c r="U334" s="11"/>
      <c r="V334" s="11"/>
      <c r="W334" s="11"/>
    </row>
    <row r="335" spans="1:23" x14ac:dyDescent="0.25">
      <c r="A335" s="11"/>
      <c r="B335" s="11"/>
      <c r="C335" s="11"/>
      <c r="D335" s="11"/>
      <c r="E335" s="11"/>
      <c r="F335" s="11"/>
      <c r="G335" s="11"/>
      <c r="H335" s="11"/>
      <c r="I335" s="11"/>
      <c r="J335" s="11"/>
      <c r="K335" s="11"/>
      <c r="L335" s="11"/>
      <c r="M335" s="11"/>
      <c r="N335" s="11"/>
      <c r="O335" s="11"/>
      <c r="P335" s="11"/>
      <c r="Q335" s="11"/>
      <c r="R335" s="11"/>
      <c r="S335" s="11"/>
      <c r="T335" s="11"/>
      <c r="U335" s="11"/>
      <c r="V335" s="11"/>
      <c r="W335" s="11"/>
    </row>
    <row r="336" spans="1:23" x14ac:dyDescent="0.25">
      <c r="A336" s="11"/>
      <c r="B336" s="11"/>
      <c r="C336" s="11"/>
      <c r="D336" s="11"/>
      <c r="E336" s="11"/>
      <c r="F336" s="11"/>
      <c r="G336" s="11"/>
      <c r="H336" s="11"/>
      <c r="I336" s="11"/>
      <c r="J336" s="11"/>
      <c r="K336" s="11"/>
      <c r="L336" s="11"/>
      <c r="M336" s="11"/>
      <c r="N336" s="11"/>
      <c r="O336" s="11"/>
      <c r="P336" s="11"/>
      <c r="Q336" s="11"/>
      <c r="R336" s="11"/>
      <c r="S336" s="11"/>
      <c r="T336" s="11"/>
      <c r="U336" s="11"/>
      <c r="V336" s="11"/>
      <c r="W336" s="11"/>
    </row>
    <row r="337" spans="1:23" x14ac:dyDescent="0.25">
      <c r="A337" s="11"/>
      <c r="B337" s="11"/>
      <c r="C337" s="11"/>
      <c r="D337" s="11"/>
      <c r="E337" s="11"/>
      <c r="F337" s="11"/>
      <c r="G337" s="11"/>
      <c r="H337" s="11"/>
      <c r="I337" s="11"/>
      <c r="J337" s="11"/>
      <c r="K337" s="11"/>
      <c r="L337" s="11"/>
      <c r="M337" s="11"/>
      <c r="N337" s="11"/>
      <c r="O337" s="11"/>
      <c r="P337" s="11"/>
      <c r="Q337" s="11"/>
      <c r="R337" s="11"/>
      <c r="S337" s="11"/>
      <c r="T337" s="11"/>
      <c r="U337" s="11"/>
      <c r="V337" s="11"/>
      <c r="W337" s="11"/>
    </row>
    <row r="338" spans="1:23" x14ac:dyDescent="0.25">
      <c r="A338" s="11"/>
      <c r="B338" s="11"/>
      <c r="C338" s="11"/>
      <c r="D338" s="11"/>
      <c r="E338" s="11"/>
      <c r="F338" s="11"/>
      <c r="G338" s="11"/>
      <c r="H338" s="11"/>
      <c r="I338" s="11"/>
      <c r="J338" s="11"/>
      <c r="K338" s="11"/>
      <c r="L338" s="11"/>
      <c r="M338" s="11"/>
      <c r="N338" s="11"/>
      <c r="O338" s="11"/>
      <c r="P338" s="11"/>
      <c r="Q338" s="11"/>
      <c r="R338" s="11"/>
      <c r="S338" s="11"/>
      <c r="T338" s="11"/>
      <c r="U338" s="11"/>
      <c r="V338" s="11"/>
      <c r="W338" s="11"/>
    </row>
    <row r="339" spans="1:23" x14ac:dyDescent="0.25">
      <c r="A339" s="11"/>
      <c r="B339" s="11"/>
      <c r="C339" s="11"/>
      <c r="D339" s="11"/>
      <c r="E339" s="11"/>
      <c r="F339" s="11"/>
      <c r="G339" s="11"/>
      <c r="H339" s="11"/>
      <c r="I339" s="11"/>
      <c r="J339" s="11"/>
      <c r="K339" s="11"/>
      <c r="L339" s="11"/>
      <c r="M339" s="11"/>
      <c r="N339" s="11"/>
      <c r="O339" s="11"/>
      <c r="P339" s="11"/>
      <c r="Q339" s="11"/>
      <c r="R339" s="11"/>
      <c r="S339" s="11"/>
      <c r="T339" s="11"/>
      <c r="U339" s="11"/>
      <c r="V339" s="11"/>
      <c r="W339" s="11"/>
    </row>
    <row r="340" spans="1:23" x14ac:dyDescent="0.25">
      <c r="A340" s="11"/>
      <c r="B340" s="11"/>
      <c r="C340" s="11"/>
      <c r="D340" s="11"/>
      <c r="E340" s="11"/>
      <c r="F340" s="11"/>
      <c r="G340" s="11"/>
      <c r="H340" s="11"/>
      <c r="I340" s="11"/>
      <c r="J340" s="11"/>
      <c r="K340" s="11"/>
      <c r="L340" s="11"/>
      <c r="M340" s="11"/>
      <c r="N340" s="11"/>
      <c r="O340" s="11"/>
      <c r="P340" s="11"/>
      <c r="Q340" s="11"/>
      <c r="R340" s="11"/>
      <c r="S340" s="11"/>
      <c r="T340" s="11"/>
      <c r="U340" s="11"/>
      <c r="V340" s="11"/>
      <c r="W340" s="11"/>
    </row>
    <row r="341" spans="1:23" x14ac:dyDescent="0.25">
      <c r="A341" s="11"/>
      <c r="B341" s="11"/>
      <c r="C341" s="11"/>
      <c r="D341" s="11"/>
      <c r="E341" s="11"/>
      <c r="F341" s="11"/>
      <c r="G341" s="11"/>
      <c r="H341" s="11"/>
      <c r="I341" s="11"/>
      <c r="J341" s="11"/>
      <c r="K341" s="11"/>
      <c r="L341" s="11"/>
      <c r="M341" s="11"/>
      <c r="N341" s="11"/>
      <c r="O341" s="11"/>
      <c r="P341" s="11"/>
      <c r="Q341" s="11"/>
      <c r="R341" s="11"/>
      <c r="S341" s="11"/>
      <c r="T341" s="11"/>
      <c r="U341" s="11"/>
      <c r="V341" s="11"/>
      <c r="W341" s="11"/>
    </row>
    <row r="342" spans="1:23" x14ac:dyDescent="0.25">
      <c r="A342" s="11"/>
      <c r="B342" s="11"/>
      <c r="C342" s="11"/>
      <c r="D342" s="11"/>
      <c r="E342" s="11"/>
      <c r="F342" s="11"/>
      <c r="G342" s="11"/>
      <c r="H342" s="11"/>
      <c r="I342" s="11"/>
      <c r="J342" s="11"/>
      <c r="K342" s="11"/>
      <c r="L342" s="11"/>
      <c r="M342" s="11"/>
      <c r="N342" s="11"/>
      <c r="O342" s="11"/>
      <c r="P342" s="11"/>
      <c r="Q342" s="11"/>
      <c r="R342" s="11"/>
      <c r="S342" s="11"/>
      <c r="T342" s="11"/>
      <c r="U342" s="11"/>
      <c r="V342" s="11"/>
      <c r="W342" s="11"/>
    </row>
    <row r="343" spans="1:23" x14ac:dyDescent="0.25">
      <c r="A343" s="11"/>
      <c r="B343" s="11"/>
      <c r="C343" s="11"/>
      <c r="D343" s="11"/>
      <c r="E343" s="11"/>
      <c r="F343" s="11"/>
      <c r="G343" s="11"/>
      <c r="H343" s="11"/>
      <c r="I343" s="11"/>
      <c r="J343" s="11"/>
      <c r="K343" s="11"/>
      <c r="L343" s="11"/>
      <c r="M343" s="11"/>
      <c r="N343" s="11"/>
      <c r="O343" s="11"/>
      <c r="P343" s="11"/>
      <c r="Q343" s="11"/>
      <c r="R343" s="11"/>
      <c r="S343" s="11"/>
      <c r="T343" s="11"/>
      <c r="U343" s="11"/>
      <c r="V343" s="11"/>
      <c r="W343" s="11"/>
    </row>
    <row r="344" spans="1:23" x14ac:dyDescent="0.25">
      <c r="A344" s="11"/>
      <c r="B344" s="11"/>
      <c r="C344" s="11"/>
      <c r="D344" s="11"/>
      <c r="E344" s="11"/>
      <c r="F344" s="11"/>
      <c r="G344" s="11"/>
      <c r="H344" s="11"/>
      <c r="I344" s="11"/>
      <c r="J344" s="11"/>
      <c r="K344" s="11"/>
      <c r="L344" s="11"/>
      <c r="M344" s="11"/>
      <c r="N344" s="11"/>
      <c r="O344" s="11"/>
      <c r="P344" s="11"/>
      <c r="Q344" s="11"/>
      <c r="R344" s="11"/>
      <c r="S344" s="11"/>
      <c r="T344" s="11"/>
      <c r="U344" s="11"/>
      <c r="V344" s="11"/>
      <c r="W344" s="11"/>
    </row>
    <row r="345" spans="1:23" x14ac:dyDescent="0.25">
      <c r="A345" s="11"/>
      <c r="B345" s="11"/>
      <c r="C345" s="11"/>
      <c r="D345" s="11"/>
      <c r="E345" s="11"/>
      <c r="F345" s="11"/>
      <c r="G345" s="11"/>
      <c r="H345" s="11"/>
      <c r="I345" s="11"/>
      <c r="J345" s="11"/>
      <c r="K345" s="11"/>
      <c r="L345" s="11"/>
      <c r="M345" s="11"/>
      <c r="N345" s="11"/>
      <c r="O345" s="11"/>
      <c r="P345" s="11"/>
      <c r="Q345" s="11"/>
      <c r="R345" s="11"/>
      <c r="S345" s="11"/>
      <c r="T345" s="11"/>
      <c r="U345" s="11"/>
      <c r="V345" s="11"/>
      <c r="W345" s="11"/>
    </row>
    <row r="346" spans="1:23" x14ac:dyDescent="0.25">
      <c r="A346" s="11"/>
      <c r="B346" s="11"/>
      <c r="C346" s="11"/>
      <c r="D346" s="11"/>
      <c r="E346" s="11"/>
      <c r="F346" s="11"/>
      <c r="G346" s="11"/>
      <c r="H346" s="11"/>
      <c r="I346" s="11"/>
      <c r="J346" s="11"/>
      <c r="K346" s="11"/>
      <c r="L346" s="11"/>
      <c r="M346" s="11"/>
      <c r="N346" s="11"/>
      <c r="O346" s="11"/>
      <c r="P346" s="11"/>
      <c r="Q346" s="11"/>
      <c r="R346" s="11"/>
      <c r="S346" s="11"/>
      <c r="T346" s="11"/>
      <c r="U346" s="11"/>
      <c r="V346" s="11"/>
      <c r="W346" s="11"/>
    </row>
    <row r="347" spans="1:23" x14ac:dyDescent="0.25">
      <c r="A347" s="11"/>
      <c r="B347" s="11"/>
      <c r="C347" s="11"/>
      <c r="D347" s="11"/>
      <c r="E347" s="11"/>
      <c r="F347" s="11"/>
      <c r="G347" s="11"/>
      <c r="H347" s="11"/>
      <c r="I347" s="11"/>
      <c r="J347" s="11"/>
      <c r="K347" s="11"/>
      <c r="L347" s="11"/>
      <c r="M347" s="11"/>
      <c r="N347" s="11"/>
      <c r="O347" s="11"/>
      <c r="P347" s="11"/>
      <c r="Q347" s="11"/>
      <c r="R347" s="11"/>
      <c r="S347" s="11"/>
      <c r="T347" s="11"/>
      <c r="U347" s="11"/>
      <c r="V347" s="11"/>
      <c r="W347" s="11"/>
    </row>
    <row r="348" spans="1:23" x14ac:dyDescent="0.25">
      <c r="A348" s="11"/>
      <c r="B348" s="11"/>
      <c r="C348" s="11"/>
      <c r="D348" s="11"/>
      <c r="E348" s="11"/>
      <c r="F348" s="11"/>
      <c r="G348" s="11"/>
      <c r="H348" s="11"/>
      <c r="I348" s="11"/>
      <c r="J348" s="11"/>
      <c r="K348" s="11"/>
      <c r="L348" s="11"/>
      <c r="M348" s="11"/>
      <c r="N348" s="11"/>
      <c r="O348" s="11"/>
      <c r="P348" s="11"/>
      <c r="Q348" s="11"/>
      <c r="R348" s="11"/>
      <c r="S348" s="11"/>
      <c r="T348" s="11"/>
      <c r="U348" s="11"/>
      <c r="V348" s="11"/>
      <c r="W348" s="11"/>
    </row>
    <row r="349" spans="1:23" x14ac:dyDescent="0.25">
      <c r="A349" s="11"/>
      <c r="B349" s="11"/>
      <c r="C349" s="11"/>
      <c r="D349" s="11"/>
      <c r="E349" s="11"/>
      <c r="F349" s="11"/>
      <c r="G349" s="11"/>
      <c r="H349" s="11"/>
      <c r="I349" s="11"/>
      <c r="J349" s="11"/>
      <c r="K349" s="11"/>
      <c r="L349" s="11"/>
      <c r="M349" s="11"/>
      <c r="N349" s="11"/>
      <c r="O349" s="11"/>
      <c r="P349" s="11"/>
      <c r="Q349" s="11"/>
      <c r="R349" s="11"/>
      <c r="S349" s="11"/>
      <c r="T349" s="11"/>
      <c r="U349" s="11"/>
      <c r="V349" s="11"/>
      <c r="W349" s="11"/>
    </row>
    <row r="350" spans="1:23" x14ac:dyDescent="0.25">
      <c r="A350" s="11"/>
      <c r="B350" s="11"/>
      <c r="C350" s="11"/>
      <c r="D350" s="11"/>
      <c r="E350" s="11"/>
      <c r="F350" s="11"/>
      <c r="G350" s="11"/>
      <c r="H350" s="11"/>
      <c r="I350" s="11"/>
      <c r="J350" s="11"/>
      <c r="K350" s="11"/>
      <c r="L350" s="11"/>
      <c r="M350" s="11"/>
      <c r="N350" s="11"/>
      <c r="O350" s="11"/>
      <c r="P350" s="11"/>
      <c r="Q350" s="11"/>
      <c r="R350" s="11"/>
      <c r="S350" s="11"/>
      <c r="T350" s="11"/>
      <c r="U350" s="11"/>
      <c r="V350" s="11"/>
      <c r="W350" s="11"/>
    </row>
    <row r="351" spans="1:23" x14ac:dyDescent="0.25">
      <c r="A351" s="11"/>
      <c r="B351" s="11"/>
      <c r="C351" s="11"/>
      <c r="D351" s="11"/>
      <c r="E351" s="11"/>
      <c r="F351" s="11"/>
      <c r="G351" s="11"/>
      <c r="H351" s="11"/>
      <c r="I351" s="11"/>
      <c r="J351" s="11"/>
      <c r="K351" s="11"/>
      <c r="L351" s="11"/>
      <c r="M351" s="11"/>
      <c r="N351" s="11"/>
      <c r="O351" s="11"/>
      <c r="P351" s="11"/>
      <c r="Q351" s="11"/>
      <c r="R351" s="11"/>
      <c r="S351" s="11"/>
      <c r="T351" s="11"/>
      <c r="U351" s="11"/>
      <c r="V351" s="11"/>
      <c r="W351" s="11"/>
    </row>
    <row r="352" spans="1:23" x14ac:dyDescent="0.25">
      <c r="A352" s="11"/>
      <c r="B352" s="11"/>
      <c r="C352" s="11"/>
      <c r="D352" s="11"/>
      <c r="E352" s="11"/>
      <c r="F352" s="11"/>
      <c r="G352" s="11"/>
      <c r="H352" s="11"/>
      <c r="I352" s="11"/>
      <c r="J352" s="11"/>
      <c r="K352" s="11"/>
      <c r="L352" s="11"/>
      <c r="M352" s="11"/>
      <c r="N352" s="11"/>
      <c r="O352" s="11"/>
      <c r="P352" s="11"/>
      <c r="Q352" s="11"/>
      <c r="R352" s="11"/>
      <c r="S352" s="11"/>
      <c r="T352" s="11"/>
      <c r="U352" s="11"/>
      <c r="V352" s="11"/>
      <c r="W352" s="11"/>
    </row>
    <row r="353" spans="1:23" x14ac:dyDescent="0.25">
      <c r="A353" s="11"/>
      <c r="B353" s="11"/>
      <c r="C353" s="11"/>
      <c r="D353" s="11"/>
      <c r="E353" s="11"/>
      <c r="F353" s="11"/>
      <c r="G353" s="11"/>
      <c r="H353" s="11"/>
      <c r="I353" s="11"/>
      <c r="J353" s="11"/>
      <c r="K353" s="11"/>
      <c r="L353" s="11"/>
      <c r="M353" s="11"/>
      <c r="N353" s="11"/>
      <c r="O353" s="11"/>
      <c r="P353" s="11"/>
      <c r="Q353" s="11"/>
      <c r="R353" s="11"/>
      <c r="S353" s="11"/>
      <c r="T353" s="11"/>
      <c r="U353" s="11"/>
      <c r="V353" s="11"/>
      <c r="W353" s="11"/>
    </row>
    <row r="354" spans="1:23" x14ac:dyDescent="0.25">
      <c r="A354" s="11"/>
      <c r="B354" s="11"/>
      <c r="C354" s="11"/>
      <c r="D354" s="11"/>
      <c r="E354" s="11"/>
      <c r="F354" s="11"/>
      <c r="G354" s="11"/>
      <c r="H354" s="11"/>
      <c r="I354" s="11"/>
      <c r="J354" s="11"/>
      <c r="K354" s="11"/>
      <c r="L354" s="11"/>
      <c r="M354" s="11"/>
      <c r="N354" s="11"/>
      <c r="O354" s="11"/>
      <c r="P354" s="11"/>
      <c r="Q354" s="11"/>
      <c r="R354" s="11"/>
      <c r="S354" s="11"/>
      <c r="T354" s="11"/>
      <c r="U354" s="11"/>
      <c r="V354" s="11"/>
      <c r="W354" s="11"/>
    </row>
    <row r="355" spans="1:23" x14ac:dyDescent="0.25">
      <c r="A355" s="11"/>
      <c r="B355" s="11"/>
      <c r="C355" s="11"/>
      <c r="D355" s="11"/>
      <c r="E355" s="11"/>
      <c r="F355" s="11"/>
      <c r="G355" s="11"/>
      <c r="H355" s="11"/>
      <c r="I355" s="11"/>
      <c r="J355" s="11"/>
      <c r="K355" s="11"/>
      <c r="L355" s="11"/>
      <c r="M355" s="11"/>
      <c r="N355" s="11"/>
      <c r="O355" s="11"/>
      <c r="P355" s="11"/>
      <c r="Q355" s="11"/>
      <c r="R355" s="11"/>
      <c r="S355" s="11"/>
      <c r="T355" s="11"/>
      <c r="U355" s="11"/>
      <c r="V355" s="11"/>
      <c r="W355" s="11"/>
    </row>
    <row r="356" spans="1:23" x14ac:dyDescent="0.25">
      <c r="A356" s="11"/>
      <c r="B356" s="11"/>
      <c r="C356" s="11"/>
      <c r="D356" s="11"/>
      <c r="E356" s="11"/>
      <c r="F356" s="11"/>
      <c r="G356" s="11"/>
      <c r="H356" s="11"/>
      <c r="I356" s="11"/>
      <c r="J356" s="11"/>
      <c r="K356" s="11"/>
      <c r="L356" s="11"/>
      <c r="M356" s="11"/>
      <c r="N356" s="11"/>
      <c r="O356" s="11"/>
      <c r="P356" s="11"/>
      <c r="Q356" s="11"/>
      <c r="R356" s="11"/>
      <c r="S356" s="11"/>
      <c r="T356" s="11"/>
      <c r="U356" s="11"/>
      <c r="V356" s="11"/>
      <c r="W356" s="11"/>
    </row>
    <row r="357" spans="1:23" x14ac:dyDescent="0.25">
      <c r="A357" s="11"/>
      <c r="B357" s="11"/>
      <c r="C357" s="11"/>
      <c r="D357" s="11"/>
      <c r="E357" s="11"/>
      <c r="F357" s="11"/>
      <c r="G357" s="11"/>
      <c r="H357" s="11"/>
      <c r="I357" s="11"/>
      <c r="J357" s="11"/>
      <c r="K357" s="11"/>
      <c r="L357" s="11"/>
      <c r="M357" s="11"/>
      <c r="N357" s="11"/>
      <c r="O357" s="11"/>
      <c r="P357" s="11"/>
      <c r="Q357" s="11"/>
      <c r="R357" s="11"/>
      <c r="S357" s="11"/>
      <c r="T357" s="11"/>
      <c r="U357" s="11"/>
      <c r="V357" s="11"/>
      <c r="W357" s="11"/>
    </row>
    <row r="358" spans="1:23" x14ac:dyDescent="0.25">
      <c r="A358" s="11"/>
      <c r="B358" s="11"/>
      <c r="C358" s="11"/>
      <c r="D358" s="11"/>
      <c r="E358" s="11"/>
      <c r="F358" s="11"/>
      <c r="G358" s="11"/>
      <c r="H358" s="11"/>
      <c r="I358" s="11"/>
      <c r="J358" s="11"/>
      <c r="K358" s="11"/>
      <c r="L358" s="11"/>
      <c r="M358" s="11"/>
      <c r="N358" s="11"/>
      <c r="O358" s="11"/>
      <c r="P358" s="11"/>
      <c r="Q358" s="11"/>
      <c r="R358" s="11"/>
      <c r="S358" s="11"/>
      <c r="T358" s="11"/>
      <c r="U358" s="11"/>
      <c r="V358" s="11"/>
      <c r="W358" s="11"/>
    </row>
    <row r="359" spans="1:23" x14ac:dyDescent="0.25">
      <c r="A359" s="11"/>
      <c r="B359" s="11"/>
      <c r="C359" s="11"/>
      <c r="D359" s="11"/>
      <c r="E359" s="11"/>
      <c r="F359" s="11"/>
      <c r="G359" s="11"/>
      <c r="H359" s="11"/>
      <c r="I359" s="11"/>
      <c r="J359" s="11"/>
      <c r="K359" s="11"/>
      <c r="L359" s="11"/>
      <c r="M359" s="11"/>
      <c r="N359" s="11"/>
      <c r="O359" s="11"/>
      <c r="P359" s="11"/>
      <c r="Q359" s="11"/>
      <c r="R359" s="11"/>
      <c r="S359" s="11"/>
      <c r="T359" s="11"/>
      <c r="U359" s="11"/>
      <c r="V359" s="11"/>
      <c r="W359" s="11"/>
    </row>
    <row r="360" spans="1:23" x14ac:dyDescent="0.25">
      <c r="A360" s="11"/>
      <c r="B360" s="11"/>
      <c r="C360" s="11"/>
      <c r="D360" s="11"/>
      <c r="E360" s="11"/>
      <c r="F360" s="11"/>
      <c r="G360" s="11"/>
      <c r="H360" s="11"/>
      <c r="I360" s="11"/>
      <c r="J360" s="11"/>
      <c r="K360" s="11"/>
      <c r="L360" s="11"/>
      <c r="M360" s="11"/>
      <c r="N360" s="11"/>
      <c r="O360" s="11"/>
      <c r="P360" s="11"/>
      <c r="Q360" s="11"/>
      <c r="R360" s="11"/>
      <c r="S360" s="11"/>
      <c r="T360" s="11"/>
      <c r="U360" s="11"/>
      <c r="V360" s="11"/>
      <c r="W360" s="11"/>
    </row>
    <row r="361" spans="1:23" x14ac:dyDescent="0.25">
      <c r="A361" s="11"/>
      <c r="B361" s="11"/>
      <c r="C361" s="11"/>
      <c r="D361" s="11"/>
      <c r="E361" s="11"/>
      <c r="F361" s="11"/>
      <c r="G361" s="11"/>
      <c r="H361" s="11"/>
      <c r="I361" s="11"/>
      <c r="J361" s="11"/>
      <c r="K361" s="11"/>
      <c r="L361" s="11"/>
      <c r="M361" s="11"/>
      <c r="N361" s="11"/>
      <c r="O361" s="11"/>
      <c r="P361" s="11"/>
      <c r="Q361" s="11"/>
      <c r="R361" s="11"/>
      <c r="S361" s="11"/>
      <c r="T361" s="11"/>
      <c r="U361" s="11"/>
      <c r="V361" s="11"/>
      <c r="W361" s="11"/>
    </row>
    <row r="362" spans="1:23" x14ac:dyDescent="0.25">
      <c r="A362" s="11"/>
      <c r="B362" s="11"/>
      <c r="C362" s="11"/>
      <c r="D362" s="11"/>
      <c r="E362" s="11"/>
      <c r="F362" s="11"/>
      <c r="G362" s="11"/>
      <c r="H362" s="11"/>
      <c r="I362" s="11"/>
      <c r="J362" s="11"/>
      <c r="K362" s="11"/>
      <c r="L362" s="11"/>
      <c r="M362" s="11"/>
      <c r="N362" s="11"/>
      <c r="O362" s="11"/>
      <c r="P362" s="11"/>
      <c r="Q362" s="11"/>
      <c r="R362" s="11"/>
      <c r="S362" s="11"/>
      <c r="T362" s="11"/>
      <c r="U362" s="11"/>
      <c r="V362" s="11"/>
      <c r="W362" s="11"/>
    </row>
    <row r="363" spans="1:23" x14ac:dyDescent="0.25">
      <c r="A363" s="11"/>
      <c r="B363" s="11"/>
      <c r="C363" s="11"/>
      <c r="D363" s="11"/>
      <c r="E363" s="11"/>
      <c r="F363" s="11"/>
      <c r="G363" s="11"/>
      <c r="H363" s="11"/>
      <c r="I363" s="11"/>
      <c r="J363" s="11"/>
      <c r="K363" s="11"/>
      <c r="L363" s="11"/>
      <c r="M363" s="11"/>
      <c r="N363" s="11"/>
      <c r="O363" s="11"/>
      <c r="P363" s="11"/>
      <c r="Q363" s="11"/>
      <c r="R363" s="11"/>
      <c r="S363" s="11"/>
      <c r="T363" s="11"/>
      <c r="U363" s="11"/>
      <c r="V363" s="11"/>
      <c r="W363" s="11"/>
    </row>
    <row r="364" spans="1:23" x14ac:dyDescent="0.25">
      <c r="A364" s="11"/>
      <c r="B364" s="11"/>
      <c r="C364" s="11"/>
      <c r="D364" s="11"/>
      <c r="E364" s="11"/>
      <c r="F364" s="11"/>
      <c r="G364" s="11"/>
      <c r="H364" s="11"/>
      <c r="I364" s="11"/>
      <c r="J364" s="11"/>
      <c r="K364" s="11"/>
      <c r="L364" s="11"/>
      <c r="M364" s="11"/>
      <c r="N364" s="11"/>
      <c r="O364" s="11"/>
      <c r="P364" s="11"/>
      <c r="Q364" s="11"/>
      <c r="R364" s="11"/>
      <c r="S364" s="11"/>
      <c r="T364" s="11"/>
      <c r="U364" s="11"/>
      <c r="V364" s="11"/>
      <c r="W364" s="11"/>
    </row>
    <row r="365" spans="1:23" x14ac:dyDescent="0.25">
      <c r="A365" s="11"/>
      <c r="B365" s="11"/>
      <c r="C365" s="11"/>
      <c r="D365" s="11"/>
      <c r="E365" s="11"/>
      <c r="F365" s="11"/>
      <c r="G365" s="11"/>
      <c r="H365" s="11"/>
      <c r="I365" s="11"/>
      <c r="J365" s="11"/>
      <c r="K365" s="11"/>
      <c r="L365" s="11"/>
      <c r="M365" s="11"/>
      <c r="N365" s="11"/>
      <c r="O365" s="11"/>
      <c r="P365" s="11"/>
      <c r="Q365" s="11"/>
      <c r="R365" s="11"/>
      <c r="S365" s="11"/>
      <c r="T365" s="11"/>
      <c r="U365" s="11"/>
      <c r="V365" s="11"/>
      <c r="W365" s="11"/>
    </row>
    <row r="366" spans="1:23" x14ac:dyDescent="0.25">
      <c r="A366" s="11"/>
      <c r="B366" s="11"/>
      <c r="C366" s="11"/>
      <c r="D366" s="11"/>
      <c r="E366" s="11"/>
      <c r="F366" s="11"/>
      <c r="G366" s="11"/>
      <c r="H366" s="11"/>
      <c r="I366" s="11"/>
      <c r="J366" s="11"/>
      <c r="K366" s="11"/>
      <c r="L366" s="11"/>
      <c r="M366" s="11"/>
      <c r="N366" s="11"/>
      <c r="O366" s="11"/>
      <c r="P366" s="11"/>
      <c r="Q366" s="11"/>
      <c r="R366" s="11"/>
      <c r="S366" s="11"/>
      <c r="T366" s="11"/>
      <c r="U366" s="11"/>
      <c r="V366" s="11"/>
      <c r="W366" s="11"/>
    </row>
    <row r="367" spans="1:23" x14ac:dyDescent="0.25">
      <c r="A367" s="11"/>
      <c r="B367" s="11"/>
      <c r="C367" s="11"/>
      <c r="D367" s="11"/>
      <c r="E367" s="11"/>
      <c r="F367" s="11"/>
      <c r="G367" s="11"/>
      <c r="H367" s="11"/>
      <c r="I367" s="11"/>
      <c r="J367" s="11"/>
      <c r="K367" s="11"/>
      <c r="L367" s="11"/>
      <c r="M367" s="11"/>
      <c r="N367" s="11"/>
      <c r="O367" s="11"/>
      <c r="P367" s="11"/>
      <c r="Q367" s="11"/>
      <c r="R367" s="11"/>
      <c r="S367" s="11"/>
      <c r="T367" s="11"/>
      <c r="U367" s="11"/>
      <c r="V367" s="11"/>
      <c r="W367" s="11"/>
    </row>
    <row r="368" spans="1:23" x14ac:dyDescent="0.25">
      <c r="A368" s="11"/>
      <c r="B368" s="11"/>
      <c r="C368" s="11"/>
      <c r="D368" s="11"/>
      <c r="E368" s="11"/>
      <c r="F368" s="11"/>
      <c r="G368" s="11"/>
      <c r="H368" s="11"/>
      <c r="I368" s="11"/>
      <c r="J368" s="11"/>
      <c r="K368" s="11"/>
      <c r="L368" s="11"/>
      <c r="M368" s="11"/>
      <c r="N368" s="11"/>
      <c r="O368" s="11"/>
      <c r="P368" s="11"/>
      <c r="Q368" s="11"/>
      <c r="R368" s="11"/>
      <c r="S368" s="11"/>
      <c r="T368" s="11"/>
      <c r="U368" s="11"/>
      <c r="V368" s="11"/>
      <c r="W368" s="11"/>
    </row>
    <row r="369" spans="1:23" x14ac:dyDescent="0.25">
      <c r="A369" s="11"/>
      <c r="B369" s="11"/>
      <c r="C369" s="11"/>
      <c r="D369" s="11"/>
      <c r="E369" s="11"/>
      <c r="F369" s="11"/>
      <c r="G369" s="11"/>
      <c r="H369" s="11"/>
      <c r="I369" s="11"/>
      <c r="J369" s="11"/>
      <c r="K369" s="11"/>
      <c r="L369" s="11"/>
      <c r="M369" s="11"/>
      <c r="N369" s="11"/>
      <c r="O369" s="11"/>
      <c r="P369" s="11"/>
      <c r="Q369" s="11"/>
      <c r="R369" s="11"/>
      <c r="S369" s="11"/>
      <c r="T369" s="11"/>
      <c r="U369" s="11"/>
      <c r="V369" s="11"/>
      <c r="W369" s="11"/>
    </row>
    <row r="370" spans="1:23" x14ac:dyDescent="0.25">
      <c r="A370" s="11"/>
      <c r="B370" s="11"/>
      <c r="C370" s="11"/>
      <c r="D370" s="11"/>
      <c r="E370" s="11"/>
      <c r="F370" s="11"/>
      <c r="G370" s="11"/>
      <c r="H370" s="11"/>
      <c r="I370" s="11"/>
      <c r="J370" s="11"/>
      <c r="K370" s="11"/>
      <c r="L370" s="11"/>
      <c r="M370" s="11"/>
      <c r="N370" s="11"/>
      <c r="O370" s="11"/>
      <c r="P370" s="11"/>
      <c r="Q370" s="11"/>
      <c r="R370" s="11"/>
      <c r="S370" s="11"/>
      <c r="T370" s="11"/>
      <c r="U370" s="11"/>
      <c r="V370" s="11"/>
      <c r="W370" s="11"/>
    </row>
    <row r="371" spans="1:23" x14ac:dyDescent="0.25">
      <c r="A371" s="11"/>
      <c r="B371" s="11"/>
      <c r="C371" s="11"/>
      <c r="D371" s="11"/>
      <c r="E371" s="11"/>
      <c r="F371" s="11"/>
      <c r="G371" s="11"/>
      <c r="H371" s="11"/>
      <c r="I371" s="11"/>
      <c r="J371" s="11"/>
      <c r="K371" s="11"/>
      <c r="L371" s="11"/>
      <c r="M371" s="11"/>
      <c r="N371" s="11"/>
      <c r="O371" s="11"/>
      <c r="P371" s="11"/>
      <c r="Q371" s="11"/>
      <c r="R371" s="11"/>
      <c r="S371" s="11"/>
      <c r="T371" s="11"/>
      <c r="U371" s="11"/>
      <c r="V371" s="11"/>
      <c r="W371" s="11"/>
    </row>
    <row r="372" spans="1:23" x14ac:dyDescent="0.25">
      <c r="A372" s="11"/>
      <c r="B372" s="11"/>
      <c r="C372" s="11"/>
      <c r="D372" s="11"/>
      <c r="E372" s="11"/>
      <c r="F372" s="11"/>
      <c r="G372" s="11"/>
      <c r="H372" s="11"/>
      <c r="I372" s="11"/>
      <c r="J372" s="11"/>
      <c r="K372" s="11"/>
      <c r="L372" s="11"/>
      <c r="M372" s="11"/>
      <c r="N372" s="11"/>
      <c r="O372" s="11"/>
      <c r="P372" s="11"/>
      <c r="Q372" s="11"/>
      <c r="R372" s="11"/>
      <c r="S372" s="11"/>
      <c r="T372" s="11"/>
      <c r="U372" s="11"/>
      <c r="V372" s="11"/>
      <c r="W372" s="11"/>
    </row>
    <row r="373" spans="1:23" x14ac:dyDescent="0.25">
      <c r="A373" s="11"/>
      <c r="B373" s="11"/>
      <c r="C373" s="11"/>
      <c r="D373" s="11"/>
      <c r="E373" s="11"/>
      <c r="F373" s="11"/>
      <c r="G373" s="11"/>
      <c r="H373" s="11"/>
      <c r="I373" s="11"/>
      <c r="J373" s="11"/>
      <c r="K373" s="11"/>
      <c r="L373" s="11"/>
      <c r="M373" s="11"/>
      <c r="N373" s="11"/>
      <c r="O373" s="11"/>
      <c r="P373" s="11"/>
      <c r="Q373" s="11"/>
      <c r="R373" s="11"/>
      <c r="S373" s="11"/>
      <c r="T373" s="11"/>
      <c r="U373" s="11"/>
      <c r="V373" s="11"/>
      <c r="W373" s="11"/>
    </row>
    <row r="374" spans="1:23" x14ac:dyDescent="0.25">
      <c r="A374" s="11"/>
      <c r="B374" s="11"/>
      <c r="C374" s="11"/>
      <c r="D374" s="11"/>
      <c r="E374" s="11"/>
      <c r="F374" s="11"/>
      <c r="G374" s="11"/>
      <c r="H374" s="11"/>
      <c r="I374" s="11"/>
      <c r="J374" s="11"/>
      <c r="K374" s="11"/>
      <c r="L374" s="11"/>
      <c r="M374" s="11"/>
      <c r="N374" s="11"/>
      <c r="O374" s="11"/>
      <c r="P374" s="11"/>
      <c r="Q374" s="11"/>
      <c r="R374" s="11"/>
      <c r="S374" s="11"/>
      <c r="T374" s="11"/>
      <c r="U374" s="11"/>
      <c r="V374" s="11"/>
      <c r="W374" s="11"/>
    </row>
    <row r="375" spans="1:23" x14ac:dyDescent="0.25">
      <c r="A375" s="11"/>
      <c r="B375" s="11"/>
      <c r="C375" s="11"/>
      <c r="D375" s="11"/>
      <c r="E375" s="11"/>
      <c r="F375" s="11"/>
      <c r="G375" s="11"/>
      <c r="H375" s="11"/>
      <c r="I375" s="11"/>
      <c r="J375" s="11"/>
      <c r="K375" s="11"/>
      <c r="L375" s="11"/>
      <c r="M375" s="11"/>
      <c r="N375" s="11"/>
      <c r="O375" s="11"/>
      <c r="P375" s="11"/>
      <c r="Q375" s="11"/>
      <c r="R375" s="11"/>
      <c r="S375" s="11"/>
      <c r="T375" s="11"/>
      <c r="U375" s="11"/>
      <c r="V375" s="11"/>
      <c r="W375" s="11"/>
    </row>
    <row r="376" spans="1:23" x14ac:dyDescent="0.25">
      <c r="A376" s="11"/>
      <c r="B376" s="11"/>
      <c r="C376" s="11"/>
      <c r="D376" s="11"/>
      <c r="E376" s="11"/>
      <c r="F376" s="11"/>
      <c r="G376" s="11"/>
      <c r="H376" s="11"/>
      <c r="I376" s="11"/>
      <c r="J376" s="11"/>
      <c r="K376" s="11"/>
      <c r="L376" s="11"/>
      <c r="M376" s="11"/>
      <c r="N376" s="11"/>
      <c r="O376" s="11"/>
      <c r="P376" s="11"/>
      <c r="Q376" s="11"/>
      <c r="R376" s="11"/>
      <c r="S376" s="11"/>
      <c r="T376" s="11"/>
      <c r="U376" s="11"/>
      <c r="V376" s="11"/>
      <c r="W376" s="11"/>
    </row>
    <row r="377" spans="1:23" x14ac:dyDescent="0.25">
      <c r="A377" s="11"/>
      <c r="B377" s="11"/>
      <c r="C377" s="11"/>
      <c r="D377" s="11"/>
      <c r="E377" s="11"/>
      <c r="F377" s="11"/>
      <c r="G377" s="11"/>
      <c r="H377" s="11"/>
      <c r="I377" s="11"/>
      <c r="J377" s="11"/>
      <c r="K377" s="11"/>
      <c r="L377" s="11"/>
      <c r="M377" s="11"/>
      <c r="N377" s="11"/>
      <c r="O377" s="11"/>
      <c r="P377" s="11"/>
      <c r="Q377" s="11"/>
      <c r="R377" s="11"/>
      <c r="S377" s="11"/>
      <c r="T377" s="11"/>
      <c r="U377" s="11"/>
      <c r="V377" s="11"/>
      <c r="W377" s="11"/>
    </row>
    <row r="378" spans="1:23" x14ac:dyDescent="0.25">
      <c r="A378" s="11"/>
      <c r="B378" s="11"/>
      <c r="C378" s="11"/>
      <c r="D378" s="11"/>
      <c r="E378" s="11"/>
      <c r="F378" s="11"/>
      <c r="G378" s="11"/>
      <c r="H378" s="11"/>
      <c r="I378" s="11"/>
      <c r="J378" s="11"/>
      <c r="K378" s="11"/>
      <c r="L378" s="11"/>
      <c r="M378" s="11"/>
      <c r="N378" s="11"/>
      <c r="O378" s="11"/>
      <c r="P378" s="11"/>
      <c r="Q378" s="11"/>
      <c r="R378" s="11"/>
      <c r="S378" s="11"/>
      <c r="T378" s="11"/>
      <c r="U378" s="11"/>
      <c r="V378" s="11"/>
      <c r="W378" s="11"/>
    </row>
    <row r="379" spans="1:23" x14ac:dyDescent="0.25">
      <c r="A379" s="11"/>
      <c r="B379" s="11"/>
      <c r="C379" s="11"/>
      <c r="D379" s="11"/>
      <c r="E379" s="11"/>
      <c r="F379" s="11"/>
      <c r="G379" s="11"/>
      <c r="H379" s="11"/>
      <c r="I379" s="11"/>
      <c r="J379" s="11"/>
      <c r="K379" s="11"/>
      <c r="L379" s="11"/>
      <c r="M379" s="11"/>
      <c r="N379" s="11"/>
      <c r="O379" s="11"/>
      <c r="P379" s="11"/>
      <c r="Q379" s="11"/>
      <c r="R379" s="11"/>
      <c r="S379" s="11"/>
      <c r="T379" s="11"/>
      <c r="U379" s="11"/>
      <c r="V379" s="11"/>
      <c r="W379" s="11"/>
    </row>
    <row r="380" spans="1:23" x14ac:dyDescent="0.25">
      <c r="A380" s="11"/>
      <c r="B380" s="11"/>
      <c r="C380" s="11"/>
      <c r="D380" s="11"/>
      <c r="E380" s="11"/>
      <c r="F380" s="11"/>
      <c r="G380" s="11"/>
      <c r="H380" s="11"/>
      <c r="I380" s="11"/>
      <c r="J380" s="11"/>
      <c r="K380" s="11"/>
      <c r="L380" s="11"/>
      <c r="M380" s="11"/>
      <c r="N380" s="11"/>
      <c r="O380" s="11"/>
      <c r="P380" s="11"/>
      <c r="Q380" s="11"/>
      <c r="R380" s="11"/>
      <c r="S380" s="11"/>
      <c r="T380" s="11"/>
      <c r="U380" s="11"/>
      <c r="V380" s="11"/>
      <c r="W380" s="11"/>
    </row>
    <row r="381" spans="1:23" x14ac:dyDescent="0.25">
      <c r="A381" s="11"/>
      <c r="B381" s="11"/>
      <c r="C381" s="11"/>
      <c r="D381" s="11"/>
      <c r="E381" s="11"/>
      <c r="F381" s="11"/>
      <c r="G381" s="11"/>
      <c r="H381" s="11"/>
      <c r="I381" s="11"/>
      <c r="J381" s="11"/>
      <c r="K381" s="11"/>
      <c r="L381" s="11"/>
      <c r="M381" s="11"/>
      <c r="N381" s="11"/>
      <c r="O381" s="11"/>
      <c r="P381" s="11"/>
      <c r="Q381" s="11"/>
      <c r="R381" s="11"/>
      <c r="S381" s="11"/>
      <c r="T381" s="11"/>
      <c r="U381" s="11"/>
      <c r="V381" s="11"/>
      <c r="W381" s="11"/>
    </row>
    <row r="382" spans="1:23" x14ac:dyDescent="0.25">
      <c r="A382" s="11"/>
      <c r="B382" s="11"/>
      <c r="C382" s="11"/>
      <c r="D382" s="11"/>
      <c r="E382" s="11"/>
      <c r="F382" s="11"/>
      <c r="G382" s="11"/>
      <c r="H382" s="11"/>
      <c r="I382" s="11"/>
      <c r="J382" s="11"/>
      <c r="K382" s="11"/>
      <c r="L382" s="11"/>
      <c r="M382" s="11"/>
      <c r="N382" s="11"/>
      <c r="O382" s="11"/>
      <c r="P382" s="11"/>
      <c r="Q382" s="11"/>
      <c r="R382" s="11"/>
      <c r="S382" s="11"/>
      <c r="T382" s="11"/>
      <c r="U382" s="11"/>
      <c r="V382" s="11"/>
      <c r="W382" s="11"/>
    </row>
    <row r="383" spans="1:23" x14ac:dyDescent="0.25">
      <c r="A383" s="11"/>
      <c r="B383" s="11"/>
      <c r="C383" s="11"/>
      <c r="D383" s="11"/>
      <c r="E383" s="11"/>
      <c r="F383" s="11"/>
      <c r="G383" s="11"/>
      <c r="H383" s="11"/>
      <c r="I383" s="11"/>
      <c r="J383" s="11"/>
      <c r="K383" s="11"/>
      <c r="L383" s="11"/>
      <c r="M383" s="11"/>
      <c r="N383" s="11"/>
      <c r="O383" s="11"/>
      <c r="P383" s="11"/>
      <c r="Q383" s="11"/>
      <c r="R383" s="11"/>
      <c r="S383" s="11"/>
      <c r="T383" s="11"/>
      <c r="U383" s="11"/>
      <c r="V383" s="11"/>
      <c r="W383" s="11"/>
    </row>
    <row r="384" spans="1:23" x14ac:dyDescent="0.25">
      <c r="A384" s="11"/>
      <c r="B384" s="11"/>
      <c r="C384" s="11"/>
      <c r="D384" s="11"/>
      <c r="E384" s="11"/>
      <c r="F384" s="11"/>
      <c r="G384" s="11"/>
      <c r="H384" s="11"/>
      <c r="I384" s="11"/>
      <c r="J384" s="11"/>
      <c r="K384" s="11"/>
      <c r="L384" s="11"/>
      <c r="M384" s="11"/>
      <c r="N384" s="11"/>
      <c r="O384" s="11"/>
      <c r="P384" s="11"/>
      <c r="Q384" s="11"/>
      <c r="R384" s="11"/>
      <c r="S384" s="11"/>
      <c r="T384" s="11"/>
      <c r="U384" s="11"/>
      <c r="V384" s="11"/>
      <c r="W384" s="11"/>
    </row>
    <row r="385" spans="1:23" x14ac:dyDescent="0.25">
      <c r="A385" s="11"/>
      <c r="B385" s="11"/>
      <c r="C385" s="11"/>
      <c r="D385" s="11"/>
      <c r="E385" s="11"/>
      <c r="F385" s="11"/>
      <c r="G385" s="11"/>
      <c r="H385" s="11"/>
      <c r="I385" s="11"/>
      <c r="J385" s="11"/>
      <c r="K385" s="11"/>
      <c r="L385" s="11"/>
      <c r="M385" s="11"/>
      <c r="N385" s="11"/>
      <c r="O385" s="11"/>
      <c r="P385" s="11"/>
      <c r="Q385" s="11"/>
      <c r="R385" s="11"/>
      <c r="S385" s="11"/>
      <c r="T385" s="11"/>
      <c r="U385" s="11"/>
      <c r="V385" s="11"/>
      <c r="W385" s="11"/>
    </row>
    <row r="386" spans="1:23" x14ac:dyDescent="0.25">
      <c r="A386" s="11"/>
      <c r="B386" s="11"/>
      <c r="C386" s="11"/>
      <c r="D386" s="11"/>
      <c r="E386" s="11"/>
      <c r="F386" s="11"/>
      <c r="G386" s="11"/>
      <c r="H386" s="11"/>
      <c r="I386" s="11"/>
      <c r="J386" s="11"/>
      <c r="K386" s="11"/>
      <c r="L386" s="11"/>
      <c r="M386" s="11"/>
      <c r="N386" s="11"/>
      <c r="O386" s="11"/>
      <c r="P386" s="11"/>
      <c r="Q386" s="11"/>
      <c r="R386" s="11"/>
      <c r="S386" s="11"/>
      <c r="T386" s="11"/>
      <c r="U386" s="11"/>
      <c r="V386" s="11"/>
      <c r="W386" s="11"/>
    </row>
    <row r="387" spans="1:23" x14ac:dyDescent="0.25">
      <c r="A387" s="11"/>
      <c r="B387" s="11"/>
      <c r="C387" s="11"/>
      <c r="D387" s="11"/>
      <c r="E387" s="11"/>
      <c r="F387" s="11"/>
      <c r="G387" s="11"/>
      <c r="H387" s="11"/>
      <c r="I387" s="11"/>
      <c r="J387" s="11"/>
      <c r="K387" s="11"/>
      <c r="L387" s="11"/>
      <c r="M387" s="11"/>
      <c r="N387" s="11"/>
      <c r="O387" s="11"/>
      <c r="P387" s="11"/>
      <c r="Q387" s="11"/>
      <c r="R387" s="11"/>
      <c r="S387" s="11"/>
      <c r="T387" s="11"/>
      <c r="U387" s="11"/>
      <c r="V387" s="11"/>
      <c r="W387" s="11"/>
    </row>
    <row r="388" spans="1:23" x14ac:dyDescent="0.25">
      <c r="A388" s="11"/>
      <c r="B388" s="11"/>
      <c r="C388" s="11"/>
      <c r="D388" s="11"/>
      <c r="E388" s="11"/>
      <c r="F388" s="11"/>
      <c r="G388" s="11"/>
      <c r="H388" s="11"/>
      <c r="I388" s="11"/>
      <c r="J388" s="11"/>
      <c r="K388" s="11"/>
      <c r="L388" s="11"/>
      <c r="M388" s="11"/>
      <c r="N388" s="11"/>
      <c r="O388" s="11"/>
      <c r="P388" s="11"/>
      <c r="Q388" s="11"/>
      <c r="R388" s="11"/>
      <c r="S388" s="11"/>
      <c r="T388" s="11"/>
      <c r="U388" s="11"/>
      <c r="V388" s="11"/>
      <c r="W388" s="11"/>
    </row>
    <row r="389" spans="1:23" x14ac:dyDescent="0.25">
      <c r="A389" s="11"/>
      <c r="B389" s="11"/>
      <c r="C389" s="11"/>
      <c r="D389" s="11"/>
      <c r="E389" s="11"/>
      <c r="F389" s="11"/>
      <c r="G389" s="11"/>
      <c r="H389" s="11"/>
      <c r="I389" s="11"/>
      <c r="J389" s="11"/>
      <c r="K389" s="11"/>
      <c r="L389" s="11"/>
      <c r="M389" s="11"/>
      <c r="N389" s="11"/>
      <c r="O389" s="11"/>
      <c r="P389" s="11"/>
      <c r="Q389" s="11"/>
      <c r="R389" s="11"/>
      <c r="S389" s="11"/>
      <c r="T389" s="11"/>
      <c r="U389" s="11"/>
      <c r="V389" s="11"/>
      <c r="W389" s="11"/>
    </row>
    <row r="390" spans="1:23" x14ac:dyDescent="0.25">
      <c r="A390" s="11"/>
      <c r="B390" s="11"/>
      <c r="C390" s="11"/>
      <c r="D390" s="11"/>
      <c r="E390" s="11"/>
      <c r="F390" s="11"/>
      <c r="G390" s="11"/>
      <c r="H390" s="11"/>
      <c r="I390" s="11"/>
      <c r="J390" s="11"/>
      <c r="K390" s="11"/>
      <c r="L390" s="11"/>
      <c r="M390" s="11"/>
      <c r="N390" s="11"/>
      <c r="O390" s="11"/>
      <c r="P390" s="11"/>
      <c r="Q390" s="11"/>
      <c r="R390" s="11"/>
      <c r="S390" s="11"/>
      <c r="T390" s="11"/>
      <c r="U390" s="11"/>
      <c r="V390" s="11"/>
      <c r="W390" s="11"/>
    </row>
    <row r="391" spans="1:23" x14ac:dyDescent="0.25">
      <c r="A391" s="11"/>
      <c r="B391" s="11"/>
      <c r="C391" s="11"/>
      <c r="D391" s="11"/>
      <c r="E391" s="11"/>
      <c r="F391" s="11"/>
      <c r="G391" s="11"/>
      <c r="H391" s="11"/>
      <c r="I391" s="11"/>
      <c r="J391" s="11"/>
      <c r="K391" s="11"/>
      <c r="L391" s="11"/>
      <c r="M391" s="11"/>
      <c r="N391" s="11"/>
      <c r="O391" s="11"/>
      <c r="P391" s="11"/>
      <c r="Q391" s="11"/>
      <c r="R391" s="11"/>
      <c r="S391" s="11"/>
      <c r="T391" s="11"/>
      <c r="U391" s="11"/>
      <c r="V391" s="11"/>
      <c r="W391" s="11"/>
    </row>
    <row r="392" spans="1:23" x14ac:dyDescent="0.25">
      <c r="A392" s="11"/>
      <c r="B392" s="11"/>
      <c r="C392" s="11"/>
      <c r="D392" s="11"/>
      <c r="E392" s="11"/>
      <c r="F392" s="11"/>
      <c r="G392" s="11"/>
      <c r="H392" s="11"/>
      <c r="I392" s="11"/>
      <c r="J392" s="11"/>
      <c r="K392" s="11"/>
      <c r="L392" s="11"/>
      <c r="M392" s="11"/>
      <c r="N392" s="11"/>
      <c r="O392" s="11"/>
      <c r="P392" s="11"/>
      <c r="Q392" s="11"/>
      <c r="R392" s="11"/>
      <c r="S392" s="11"/>
      <c r="T392" s="11"/>
      <c r="U392" s="11"/>
      <c r="V392" s="11"/>
      <c r="W392" s="11"/>
    </row>
    <row r="393" spans="1:23" x14ac:dyDescent="0.25">
      <c r="A393" s="11"/>
      <c r="B393" s="11"/>
      <c r="C393" s="11"/>
      <c r="D393" s="11"/>
      <c r="E393" s="11"/>
      <c r="F393" s="11"/>
      <c r="G393" s="11"/>
      <c r="H393" s="11"/>
      <c r="I393" s="11"/>
      <c r="J393" s="11"/>
      <c r="K393" s="11"/>
      <c r="L393" s="11"/>
      <c r="M393" s="11"/>
      <c r="N393" s="11"/>
      <c r="O393" s="11"/>
      <c r="P393" s="11"/>
      <c r="Q393" s="11"/>
      <c r="R393" s="11"/>
      <c r="S393" s="11"/>
      <c r="T393" s="11"/>
      <c r="U393" s="11"/>
      <c r="V393" s="11"/>
      <c r="W393" s="11"/>
    </row>
    <row r="394" spans="1:23" x14ac:dyDescent="0.25">
      <c r="A394" s="11"/>
      <c r="B394" s="11"/>
      <c r="C394" s="11"/>
      <c r="D394" s="11"/>
      <c r="E394" s="11"/>
      <c r="F394" s="11"/>
      <c r="G394" s="11"/>
      <c r="H394" s="11"/>
      <c r="I394" s="11"/>
      <c r="J394" s="11"/>
      <c r="K394" s="11"/>
      <c r="L394" s="11"/>
      <c r="M394" s="11"/>
      <c r="N394" s="11"/>
      <c r="O394" s="11"/>
      <c r="P394" s="11"/>
      <c r="Q394" s="11"/>
      <c r="R394" s="11"/>
      <c r="S394" s="11"/>
      <c r="T394" s="11"/>
      <c r="U394" s="11"/>
      <c r="V394" s="11"/>
      <c r="W394" s="11"/>
    </row>
    <row r="395" spans="1:23" x14ac:dyDescent="0.25">
      <c r="A395" s="11"/>
      <c r="B395" s="11"/>
      <c r="C395" s="11"/>
      <c r="D395" s="11"/>
      <c r="E395" s="11"/>
      <c r="F395" s="11"/>
      <c r="G395" s="11"/>
      <c r="H395" s="11"/>
      <c r="I395" s="11"/>
      <c r="J395" s="11"/>
      <c r="K395" s="11"/>
      <c r="L395" s="11"/>
      <c r="M395" s="11"/>
      <c r="N395" s="11"/>
      <c r="O395" s="11"/>
      <c r="P395" s="11"/>
      <c r="Q395" s="11"/>
      <c r="R395" s="11"/>
      <c r="S395" s="11"/>
      <c r="T395" s="11"/>
      <c r="U395" s="11"/>
      <c r="V395" s="11"/>
      <c r="W395" s="11"/>
    </row>
    <row r="396" spans="1:23" x14ac:dyDescent="0.25">
      <c r="A396" s="11"/>
      <c r="B396" s="11"/>
      <c r="C396" s="11"/>
      <c r="D396" s="11"/>
      <c r="E396" s="11"/>
      <c r="F396" s="11"/>
      <c r="G396" s="11"/>
      <c r="H396" s="11"/>
      <c r="I396" s="11"/>
      <c r="J396" s="11"/>
      <c r="K396" s="11"/>
      <c r="L396" s="11"/>
      <c r="M396" s="11"/>
      <c r="N396" s="11"/>
      <c r="O396" s="11"/>
      <c r="P396" s="11"/>
      <c r="Q396" s="11"/>
      <c r="R396" s="11"/>
      <c r="S396" s="11"/>
      <c r="T396" s="11"/>
      <c r="U396" s="11"/>
      <c r="V396" s="11"/>
      <c r="W396" s="11"/>
    </row>
    <row r="397" spans="1:23" x14ac:dyDescent="0.25">
      <c r="A397" s="11"/>
      <c r="B397" s="11"/>
      <c r="C397" s="11"/>
      <c r="D397" s="11"/>
      <c r="E397" s="11"/>
      <c r="F397" s="11"/>
      <c r="G397" s="11"/>
      <c r="H397" s="11"/>
      <c r="I397" s="11"/>
      <c r="J397" s="11"/>
      <c r="K397" s="11"/>
      <c r="L397" s="11"/>
      <c r="M397" s="11"/>
      <c r="N397" s="11"/>
      <c r="O397" s="11"/>
      <c r="P397" s="11"/>
      <c r="Q397" s="11"/>
      <c r="R397" s="11"/>
      <c r="S397" s="11"/>
      <c r="T397" s="11"/>
      <c r="U397" s="11"/>
      <c r="V397" s="11"/>
      <c r="W397" s="11"/>
    </row>
    <row r="398" spans="1:23" x14ac:dyDescent="0.25">
      <c r="A398" s="11"/>
      <c r="B398" s="11"/>
      <c r="C398" s="11"/>
      <c r="D398" s="11"/>
      <c r="E398" s="11"/>
      <c r="F398" s="11"/>
      <c r="G398" s="11"/>
      <c r="H398" s="11"/>
      <c r="I398" s="11"/>
      <c r="J398" s="11"/>
      <c r="K398" s="11"/>
      <c r="L398" s="11"/>
      <c r="M398" s="11"/>
      <c r="N398" s="11"/>
      <c r="O398" s="11"/>
      <c r="P398" s="11"/>
      <c r="Q398" s="11"/>
      <c r="R398" s="11"/>
      <c r="S398" s="11"/>
      <c r="T398" s="11"/>
      <c r="U398" s="11"/>
      <c r="V398" s="11"/>
      <c r="W398" s="11"/>
    </row>
    <row r="399" spans="1:23" x14ac:dyDescent="0.25">
      <c r="A399" s="11"/>
      <c r="B399" s="11"/>
      <c r="C399" s="11"/>
      <c r="D399" s="11"/>
      <c r="E399" s="11"/>
      <c r="F399" s="11"/>
      <c r="G399" s="11"/>
      <c r="H399" s="11"/>
      <c r="I399" s="11"/>
      <c r="J399" s="11"/>
      <c r="K399" s="11"/>
      <c r="L399" s="11"/>
      <c r="M399" s="11"/>
      <c r="N399" s="11"/>
      <c r="O399" s="11"/>
      <c r="P399" s="11"/>
      <c r="Q399" s="11"/>
      <c r="R399" s="11"/>
      <c r="S399" s="11"/>
      <c r="T399" s="11"/>
      <c r="U399" s="11"/>
      <c r="V399" s="11"/>
      <c r="W399" s="11"/>
    </row>
    <row r="400" spans="1:23" x14ac:dyDescent="0.25">
      <c r="A400" s="11"/>
      <c r="B400" s="11"/>
      <c r="C400" s="11"/>
      <c r="D400" s="11"/>
      <c r="E400" s="11"/>
      <c r="F400" s="11"/>
      <c r="G400" s="11"/>
      <c r="H400" s="11"/>
      <c r="I400" s="11"/>
      <c r="J400" s="11"/>
      <c r="K400" s="11"/>
      <c r="L400" s="11"/>
      <c r="M400" s="11"/>
      <c r="N400" s="11"/>
      <c r="O400" s="11"/>
      <c r="P400" s="11"/>
      <c r="Q400" s="11"/>
      <c r="R400" s="11"/>
      <c r="S400" s="11"/>
      <c r="T400" s="11"/>
      <c r="U400" s="11"/>
      <c r="V400" s="11"/>
      <c r="W400" s="11"/>
    </row>
    <row r="401" spans="1:23" x14ac:dyDescent="0.25">
      <c r="A401" s="11"/>
      <c r="B401" s="11"/>
      <c r="C401" s="11"/>
      <c r="D401" s="11"/>
      <c r="E401" s="11"/>
      <c r="F401" s="11"/>
      <c r="G401" s="11"/>
      <c r="H401" s="11"/>
      <c r="I401" s="11"/>
      <c r="J401" s="11"/>
      <c r="K401" s="11"/>
      <c r="L401" s="11"/>
      <c r="M401" s="11"/>
      <c r="N401" s="11"/>
      <c r="O401" s="11"/>
      <c r="P401" s="11"/>
      <c r="Q401" s="11"/>
      <c r="R401" s="11"/>
      <c r="S401" s="11"/>
      <c r="T401" s="11"/>
      <c r="U401" s="11"/>
      <c r="V401" s="11"/>
      <c r="W401" s="11"/>
    </row>
    <row r="402" spans="1:23" x14ac:dyDescent="0.25">
      <c r="A402" s="11"/>
      <c r="B402" s="11"/>
      <c r="C402" s="11"/>
      <c r="D402" s="11"/>
      <c r="E402" s="11"/>
      <c r="F402" s="11"/>
      <c r="G402" s="11"/>
      <c r="H402" s="11"/>
      <c r="I402" s="11"/>
      <c r="J402" s="11"/>
      <c r="K402" s="11"/>
      <c r="L402" s="11"/>
      <c r="M402" s="11"/>
      <c r="N402" s="11"/>
      <c r="O402" s="11"/>
      <c r="P402" s="11"/>
      <c r="Q402" s="11"/>
      <c r="R402" s="11"/>
      <c r="S402" s="11"/>
      <c r="T402" s="11"/>
      <c r="U402" s="11"/>
      <c r="V402" s="11"/>
      <c r="W402" s="11"/>
    </row>
    <row r="403" spans="1:23" x14ac:dyDescent="0.25">
      <c r="A403" s="11"/>
      <c r="B403" s="11"/>
      <c r="C403" s="11"/>
      <c r="D403" s="11"/>
      <c r="E403" s="11"/>
      <c r="F403" s="11"/>
      <c r="G403" s="11"/>
      <c r="H403" s="11"/>
      <c r="I403" s="11"/>
      <c r="J403" s="11"/>
      <c r="K403" s="11"/>
      <c r="L403" s="11"/>
      <c r="M403" s="11"/>
      <c r="N403" s="11"/>
      <c r="O403" s="11"/>
      <c r="P403" s="11"/>
      <c r="Q403" s="11"/>
      <c r="R403" s="11"/>
      <c r="S403" s="11"/>
      <c r="T403" s="11"/>
      <c r="U403" s="11"/>
      <c r="V403" s="11"/>
      <c r="W403" s="11"/>
    </row>
    <row r="404" spans="1:23" x14ac:dyDescent="0.25">
      <c r="A404" s="11"/>
      <c r="B404" s="11"/>
      <c r="C404" s="11"/>
      <c r="D404" s="11"/>
      <c r="E404" s="11"/>
      <c r="F404" s="11"/>
      <c r="G404" s="11"/>
      <c r="H404" s="11"/>
      <c r="I404" s="11"/>
      <c r="J404" s="11"/>
      <c r="K404" s="11"/>
      <c r="L404" s="11"/>
      <c r="M404" s="11"/>
      <c r="N404" s="11"/>
      <c r="O404" s="11"/>
      <c r="P404" s="11"/>
      <c r="Q404" s="11"/>
      <c r="R404" s="11"/>
      <c r="S404" s="11"/>
      <c r="T404" s="11"/>
      <c r="U404" s="11"/>
      <c r="V404" s="11"/>
      <c r="W404" s="11"/>
    </row>
    <row r="405" spans="1:23" x14ac:dyDescent="0.25">
      <c r="A405" s="11"/>
      <c r="B405" s="11"/>
      <c r="C405" s="11"/>
      <c r="D405" s="11"/>
      <c r="E405" s="11"/>
      <c r="F405" s="11"/>
      <c r="G405" s="11"/>
      <c r="H405" s="11"/>
      <c r="I405" s="11"/>
      <c r="J405" s="11"/>
      <c r="K405" s="11"/>
      <c r="L405" s="11"/>
      <c r="M405" s="11"/>
      <c r="N405" s="11"/>
      <c r="O405" s="11"/>
      <c r="P405" s="11"/>
      <c r="Q405" s="11"/>
      <c r="R405" s="11"/>
      <c r="S405" s="11"/>
      <c r="T405" s="11"/>
      <c r="U405" s="11"/>
      <c r="V405" s="11"/>
      <c r="W405" s="11"/>
    </row>
    <row r="406" spans="1:23" x14ac:dyDescent="0.25">
      <c r="A406" s="11"/>
      <c r="B406" s="11"/>
      <c r="C406" s="11"/>
      <c r="D406" s="11"/>
      <c r="E406" s="11"/>
      <c r="F406" s="11"/>
      <c r="G406" s="11"/>
      <c r="H406" s="11"/>
      <c r="I406" s="11"/>
      <c r="J406" s="11"/>
      <c r="K406" s="11"/>
      <c r="L406" s="11"/>
      <c r="M406" s="11"/>
      <c r="N406" s="11"/>
      <c r="O406" s="11"/>
      <c r="P406" s="11"/>
      <c r="Q406" s="11"/>
      <c r="R406" s="11"/>
      <c r="S406" s="11"/>
      <c r="T406" s="11"/>
      <c r="U406" s="11"/>
      <c r="V406" s="11"/>
      <c r="W406" s="11"/>
    </row>
    <row r="407" spans="1:23" x14ac:dyDescent="0.25">
      <c r="A407" s="11"/>
      <c r="B407" s="11"/>
      <c r="C407" s="11"/>
      <c r="D407" s="11"/>
      <c r="E407" s="11"/>
      <c r="F407" s="11"/>
      <c r="G407" s="11"/>
      <c r="H407" s="11"/>
      <c r="I407" s="11"/>
      <c r="J407" s="11"/>
      <c r="K407" s="11"/>
      <c r="L407" s="11"/>
      <c r="M407" s="11"/>
      <c r="N407" s="11"/>
      <c r="O407" s="11"/>
      <c r="P407" s="11"/>
      <c r="Q407" s="11"/>
      <c r="R407" s="11"/>
      <c r="S407" s="11"/>
      <c r="T407" s="11"/>
      <c r="U407" s="11"/>
      <c r="V407" s="11"/>
      <c r="W407" s="11"/>
    </row>
    <row r="408" spans="1:23" x14ac:dyDescent="0.25">
      <c r="A408" s="11"/>
      <c r="B408" s="11"/>
      <c r="C408" s="11"/>
      <c r="D408" s="11"/>
      <c r="E408" s="11"/>
      <c r="F408" s="11"/>
      <c r="G408" s="11"/>
      <c r="H408" s="11"/>
      <c r="I408" s="11"/>
      <c r="J408" s="11"/>
      <c r="K408" s="11"/>
      <c r="L408" s="11"/>
      <c r="M408" s="11"/>
      <c r="N408" s="11"/>
      <c r="O408" s="11"/>
      <c r="P408" s="11"/>
      <c r="Q408" s="11"/>
      <c r="R408" s="11"/>
      <c r="S408" s="11"/>
      <c r="T408" s="11"/>
      <c r="U408" s="11"/>
      <c r="V408" s="11"/>
      <c r="W408" s="11"/>
    </row>
    <row r="409" spans="1:23" x14ac:dyDescent="0.25">
      <c r="A409" s="11"/>
      <c r="B409" s="11"/>
      <c r="C409" s="11"/>
      <c r="D409" s="11"/>
      <c r="E409" s="11"/>
      <c r="F409" s="11"/>
      <c r="G409" s="11"/>
      <c r="H409" s="11"/>
      <c r="I409" s="11"/>
      <c r="J409" s="11"/>
      <c r="K409" s="11"/>
      <c r="L409" s="11"/>
      <c r="M409" s="11"/>
      <c r="N409" s="11"/>
      <c r="O409" s="11"/>
      <c r="P409" s="11"/>
      <c r="Q409" s="11"/>
      <c r="R409" s="11"/>
      <c r="S409" s="11"/>
      <c r="T409" s="11"/>
      <c r="U409" s="11"/>
      <c r="V409" s="11"/>
      <c r="W409" s="11"/>
    </row>
    <row r="410" spans="1:23" x14ac:dyDescent="0.25">
      <c r="A410" s="11"/>
      <c r="B410" s="11"/>
      <c r="C410" s="11"/>
      <c r="D410" s="11"/>
      <c r="E410" s="11"/>
      <c r="F410" s="11"/>
      <c r="G410" s="11"/>
      <c r="H410" s="11"/>
      <c r="I410" s="11"/>
      <c r="J410" s="11"/>
      <c r="K410" s="11"/>
      <c r="L410" s="11"/>
      <c r="M410" s="11"/>
      <c r="N410" s="11"/>
      <c r="O410" s="11"/>
      <c r="P410" s="11"/>
      <c r="Q410" s="11"/>
      <c r="R410" s="11"/>
      <c r="S410" s="11"/>
      <c r="T410" s="11"/>
      <c r="U410" s="11"/>
      <c r="V410" s="11"/>
      <c r="W410" s="11"/>
    </row>
    <row r="411" spans="1:23" x14ac:dyDescent="0.25">
      <c r="A411" s="11"/>
      <c r="B411" s="11"/>
      <c r="C411" s="11"/>
      <c r="D411" s="11"/>
      <c r="E411" s="11"/>
      <c r="F411" s="11"/>
      <c r="G411" s="11"/>
      <c r="H411" s="11"/>
      <c r="I411" s="11"/>
      <c r="J411" s="11"/>
      <c r="K411" s="11"/>
      <c r="L411" s="11"/>
      <c r="M411" s="11"/>
      <c r="N411" s="11"/>
      <c r="O411" s="11"/>
      <c r="P411" s="11"/>
      <c r="Q411" s="11"/>
      <c r="R411" s="11"/>
      <c r="S411" s="11"/>
      <c r="T411" s="11"/>
      <c r="U411" s="11"/>
      <c r="V411" s="11"/>
      <c r="W411" s="11"/>
    </row>
    <row r="412" spans="1:23" x14ac:dyDescent="0.25">
      <c r="A412" s="11"/>
      <c r="B412" s="11"/>
      <c r="C412" s="11"/>
      <c r="D412" s="11"/>
      <c r="E412" s="11"/>
      <c r="F412" s="11"/>
      <c r="G412" s="11"/>
      <c r="H412" s="11"/>
      <c r="I412" s="11"/>
      <c r="J412" s="11"/>
      <c r="K412" s="11"/>
      <c r="L412" s="11"/>
      <c r="M412" s="11"/>
      <c r="N412" s="11"/>
      <c r="O412" s="11"/>
      <c r="P412" s="11"/>
      <c r="Q412" s="11"/>
      <c r="R412" s="11"/>
      <c r="S412" s="11"/>
      <c r="T412" s="11"/>
      <c r="U412" s="11"/>
      <c r="V412" s="11"/>
      <c r="W412" s="11"/>
    </row>
    <row r="413" spans="1:23" x14ac:dyDescent="0.25">
      <c r="A413" s="11"/>
      <c r="B413" s="11"/>
      <c r="C413" s="11"/>
      <c r="D413" s="11"/>
      <c r="E413" s="11"/>
      <c r="F413" s="11"/>
      <c r="G413" s="11"/>
      <c r="H413" s="11"/>
      <c r="I413" s="11"/>
      <c r="J413" s="11"/>
      <c r="K413" s="11"/>
      <c r="L413" s="11"/>
      <c r="M413" s="11"/>
      <c r="N413" s="11"/>
      <c r="O413" s="11"/>
      <c r="P413" s="11"/>
      <c r="Q413" s="11"/>
      <c r="R413" s="11"/>
      <c r="S413" s="11"/>
      <c r="T413" s="11"/>
      <c r="U413" s="11"/>
      <c r="V413" s="11"/>
      <c r="W413" s="11"/>
    </row>
    <row r="414" spans="1:23" x14ac:dyDescent="0.25">
      <c r="A414" s="11"/>
      <c r="B414" s="11"/>
      <c r="C414" s="11"/>
      <c r="D414" s="11"/>
      <c r="E414" s="11"/>
      <c r="F414" s="11"/>
      <c r="G414" s="11"/>
      <c r="H414" s="11"/>
      <c r="I414" s="11"/>
      <c r="J414" s="11"/>
      <c r="K414" s="11"/>
      <c r="L414" s="11"/>
      <c r="M414" s="11"/>
      <c r="N414" s="11"/>
      <c r="O414" s="11"/>
      <c r="P414" s="11"/>
      <c r="Q414" s="11"/>
      <c r="R414" s="11"/>
      <c r="S414" s="11"/>
      <c r="T414" s="11"/>
      <c r="U414" s="11"/>
      <c r="V414" s="11"/>
      <c r="W414" s="11"/>
    </row>
    <row r="415" spans="1:23" x14ac:dyDescent="0.25">
      <c r="A415" s="11"/>
      <c r="B415" s="11"/>
      <c r="C415" s="11"/>
      <c r="D415" s="11"/>
      <c r="E415" s="11"/>
      <c r="F415" s="11"/>
      <c r="G415" s="11"/>
      <c r="H415" s="11"/>
      <c r="I415" s="11"/>
      <c r="J415" s="11"/>
      <c r="K415" s="11"/>
      <c r="L415" s="11"/>
      <c r="M415" s="11"/>
      <c r="N415" s="11"/>
      <c r="O415" s="11"/>
      <c r="P415" s="11"/>
      <c r="Q415" s="11"/>
      <c r="R415" s="11"/>
      <c r="S415" s="11"/>
      <c r="T415" s="11"/>
      <c r="U415" s="11"/>
      <c r="V415" s="11"/>
      <c r="W415" s="11"/>
    </row>
    <row r="416" spans="1:23" x14ac:dyDescent="0.25">
      <c r="A416" s="11"/>
      <c r="B416" s="11"/>
      <c r="C416" s="11"/>
      <c r="D416" s="11"/>
      <c r="E416" s="11"/>
      <c r="F416" s="11"/>
      <c r="G416" s="11"/>
      <c r="H416" s="11"/>
      <c r="I416" s="11"/>
      <c r="J416" s="11"/>
      <c r="K416" s="11"/>
      <c r="L416" s="11"/>
      <c r="M416" s="11"/>
      <c r="N416" s="11"/>
      <c r="O416" s="11"/>
      <c r="P416" s="11"/>
      <c r="Q416" s="11"/>
      <c r="R416" s="11"/>
      <c r="S416" s="11"/>
      <c r="T416" s="11"/>
      <c r="U416" s="11"/>
      <c r="V416" s="11"/>
      <c r="W416" s="11"/>
    </row>
    <row r="417" spans="1:23" x14ac:dyDescent="0.25">
      <c r="A417" s="11"/>
      <c r="B417" s="11"/>
      <c r="C417" s="11"/>
      <c r="D417" s="11"/>
      <c r="E417" s="11"/>
      <c r="F417" s="11"/>
      <c r="G417" s="11"/>
      <c r="H417" s="11"/>
      <c r="I417" s="11"/>
      <c r="J417" s="11"/>
      <c r="K417" s="11"/>
      <c r="L417" s="11"/>
      <c r="M417" s="11"/>
      <c r="N417" s="11"/>
      <c r="O417" s="11"/>
      <c r="P417" s="11"/>
      <c r="Q417" s="11"/>
      <c r="R417" s="11"/>
      <c r="S417" s="11"/>
      <c r="T417" s="11"/>
      <c r="U417" s="11"/>
      <c r="V417" s="11"/>
      <c r="W417" s="11"/>
    </row>
    <row r="418" spans="1:23" x14ac:dyDescent="0.25">
      <c r="A418" s="11"/>
      <c r="B418" s="11"/>
      <c r="C418" s="11"/>
      <c r="D418" s="11"/>
      <c r="E418" s="11"/>
      <c r="F418" s="11"/>
      <c r="G418" s="11"/>
      <c r="H418" s="11"/>
      <c r="I418" s="11"/>
      <c r="J418" s="11"/>
      <c r="K418" s="11"/>
      <c r="L418" s="11"/>
      <c r="M418" s="11"/>
      <c r="N418" s="11"/>
      <c r="O418" s="11"/>
      <c r="P418" s="11"/>
      <c r="Q418" s="11"/>
      <c r="R418" s="11"/>
      <c r="S418" s="11"/>
      <c r="T418" s="11"/>
      <c r="U418" s="11"/>
      <c r="V418" s="11"/>
      <c r="W418" s="11"/>
    </row>
    <row r="419" spans="1:23" x14ac:dyDescent="0.25">
      <c r="A419" s="11"/>
      <c r="B419" s="11"/>
      <c r="C419" s="11"/>
      <c r="D419" s="11"/>
      <c r="E419" s="11"/>
      <c r="F419" s="11"/>
      <c r="G419" s="11"/>
      <c r="H419" s="11"/>
      <c r="I419" s="11"/>
      <c r="J419" s="11"/>
      <c r="K419" s="11"/>
      <c r="L419" s="11"/>
      <c r="M419" s="11"/>
      <c r="N419" s="11"/>
      <c r="O419" s="11"/>
      <c r="P419" s="11"/>
      <c r="Q419" s="11"/>
      <c r="R419" s="11"/>
      <c r="S419" s="11"/>
      <c r="T419" s="11"/>
      <c r="U419" s="11"/>
      <c r="V419" s="11"/>
      <c r="W419" s="11"/>
    </row>
    <row r="420" spans="1:23" x14ac:dyDescent="0.25">
      <c r="A420" s="11"/>
      <c r="B420" s="11"/>
      <c r="C420" s="11"/>
      <c r="D420" s="11"/>
      <c r="E420" s="11"/>
      <c r="F420" s="11"/>
      <c r="G420" s="11"/>
      <c r="H420" s="11"/>
      <c r="I420" s="11"/>
      <c r="J420" s="11"/>
      <c r="K420" s="11"/>
      <c r="L420" s="11"/>
      <c r="M420" s="11"/>
      <c r="N420" s="11"/>
      <c r="O420" s="11"/>
      <c r="P420" s="11"/>
      <c r="Q420" s="11"/>
      <c r="R420" s="11"/>
      <c r="S420" s="11"/>
      <c r="T420" s="11"/>
      <c r="U420" s="11"/>
      <c r="V420" s="11"/>
      <c r="W420" s="11"/>
    </row>
    <row r="421" spans="1:23" x14ac:dyDescent="0.25">
      <c r="A421" s="11"/>
      <c r="B421" s="11"/>
      <c r="C421" s="11"/>
      <c r="D421" s="11"/>
      <c r="E421" s="11"/>
      <c r="F421" s="11"/>
      <c r="G421" s="11"/>
      <c r="H421" s="11"/>
      <c r="I421" s="11"/>
      <c r="J421" s="11"/>
      <c r="K421" s="11"/>
      <c r="L421" s="11"/>
      <c r="M421" s="11"/>
      <c r="N421" s="11"/>
      <c r="O421" s="11"/>
      <c r="P421" s="11"/>
      <c r="Q421" s="11"/>
      <c r="R421" s="11"/>
      <c r="S421" s="11"/>
      <c r="T421" s="11"/>
      <c r="U421" s="11"/>
      <c r="V421" s="11"/>
      <c r="W421" s="11"/>
    </row>
    <row r="422" spans="1:23" x14ac:dyDescent="0.25">
      <c r="A422" s="11"/>
      <c r="B422" s="11"/>
      <c r="C422" s="11"/>
      <c r="D422" s="11"/>
      <c r="E422" s="11"/>
      <c r="F422" s="11"/>
      <c r="G422" s="11"/>
      <c r="H422" s="11"/>
      <c r="I422" s="11"/>
      <c r="J422" s="11"/>
      <c r="K422" s="11"/>
      <c r="L422" s="11"/>
      <c r="M422" s="11"/>
      <c r="N422" s="11"/>
      <c r="O422" s="11"/>
      <c r="P422" s="11"/>
      <c r="Q422" s="11"/>
      <c r="R422" s="11"/>
      <c r="S422" s="11"/>
      <c r="T422" s="11"/>
      <c r="U422" s="11"/>
      <c r="V422" s="11"/>
      <c r="W422" s="11"/>
    </row>
    <row r="423" spans="1:23" x14ac:dyDescent="0.25">
      <c r="A423" s="11"/>
      <c r="B423" s="11"/>
      <c r="C423" s="11"/>
      <c r="D423" s="11"/>
      <c r="E423" s="11"/>
      <c r="F423" s="11"/>
      <c r="G423" s="11"/>
      <c r="H423" s="11"/>
      <c r="I423" s="11"/>
      <c r="J423" s="11"/>
      <c r="K423" s="11"/>
      <c r="L423" s="11"/>
      <c r="M423" s="11"/>
      <c r="N423" s="11"/>
      <c r="O423" s="11"/>
      <c r="P423" s="11"/>
      <c r="Q423" s="11"/>
      <c r="R423" s="11"/>
      <c r="S423" s="11"/>
      <c r="T423" s="11"/>
      <c r="U423" s="11"/>
      <c r="V423" s="11"/>
      <c r="W423" s="11"/>
    </row>
    <row r="424" spans="1:23" x14ac:dyDescent="0.25">
      <c r="A424" s="11"/>
      <c r="B424" s="11"/>
      <c r="C424" s="11"/>
      <c r="D424" s="11"/>
      <c r="E424" s="11"/>
      <c r="F424" s="11"/>
      <c r="G424" s="11"/>
      <c r="H424" s="11"/>
      <c r="I424" s="11"/>
      <c r="J424" s="11"/>
      <c r="K424" s="11"/>
      <c r="L424" s="11"/>
      <c r="M424" s="11"/>
      <c r="N424" s="11"/>
      <c r="O424" s="11"/>
      <c r="P424" s="11"/>
      <c r="Q424" s="11"/>
      <c r="R424" s="11"/>
      <c r="S424" s="11"/>
      <c r="T424" s="11"/>
      <c r="U424" s="11"/>
      <c r="V424" s="11"/>
      <c r="W424" s="11"/>
    </row>
    <row r="425" spans="1:23" x14ac:dyDescent="0.25">
      <c r="A425" s="11"/>
      <c r="B425" s="11"/>
      <c r="C425" s="11"/>
      <c r="D425" s="11"/>
      <c r="E425" s="11"/>
      <c r="F425" s="11"/>
      <c r="G425" s="11"/>
      <c r="H425" s="11"/>
      <c r="I425" s="11"/>
      <c r="J425" s="11"/>
      <c r="K425" s="11"/>
      <c r="L425" s="11"/>
      <c r="M425" s="11"/>
      <c r="N425" s="11"/>
      <c r="O425" s="11"/>
      <c r="P425" s="11"/>
      <c r="Q425" s="11"/>
      <c r="R425" s="11"/>
      <c r="S425" s="11"/>
      <c r="T425" s="11"/>
      <c r="U425" s="11"/>
      <c r="V425" s="11"/>
      <c r="W425" s="11"/>
    </row>
    <row r="426" spans="1:23" x14ac:dyDescent="0.25">
      <c r="A426" s="11"/>
      <c r="B426" s="11"/>
      <c r="C426" s="11"/>
      <c r="D426" s="11"/>
      <c r="E426" s="11"/>
      <c r="F426" s="11"/>
      <c r="G426" s="11"/>
      <c r="H426" s="11"/>
      <c r="I426" s="11"/>
      <c r="J426" s="11"/>
      <c r="K426" s="11"/>
      <c r="L426" s="11"/>
      <c r="M426" s="11"/>
      <c r="N426" s="11"/>
      <c r="O426" s="11"/>
      <c r="P426" s="11"/>
      <c r="Q426" s="11"/>
      <c r="R426" s="11"/>
      <c r="S426" s="11"/>
      <c r="T426" s="11"/>
      <c r="U426" s="11"/>
      <c r="V426" s="11"/>
      <c r="W426" s="11"/>
    </row>
    <row r="427" spans="1:23" x14ac:dyDescent="0.25">
      <c r="A427" s="11"/>
      <c r="B427" s="11"/>
      <c r="C427" s="11"/>
      <c r="D427" s="11"/>
      <c r="E427" s="11"/>
      <c r="F427" s="11"/>
      <c r="G427" s="11"/>
      <c r="H427" s="11"/>
      <c r="I427" s="11"/>
      <c r="J427" s="11"/>
      <c r="K427" s="11"/>
      <c r="L427" s="11"/>
      <c r="M427" s="11"/>
      <c r="N427" s="11"/>
      <c r="O427" s="11"/>
      <c r="P427" s="11"/>
      <c r="Q427" s="11"/>
      <c r="R427" s="11"/>
      <c r="S427" s="11"/>
      <c r="T427" s="11"/>
      <c r="U427" s="11"/>
      <c r="V427" s="11"/>
      <c r="W427" s="11"/>
    </row>
    <row r="428" spans="1:23" x14ac:dyDescent="0.25">
      <c r="A428" s="11"/>
      <c r="B428" s="11"/>
      <c r="C428" s="11"/>
      <c r="D428" s="11"/>
      <c r="E428" s="11"/>
      <c r="F428" s="11"/>
      <c r="G428" s="11"/>
      <c r="H428" s="11"/>
      <c r="I428" s="11"/>
      <c r="J428" s="11"/>
      <c r="K428" s="11"/>
      <c r="L428" s="11"/>
      <c r="M428" s="11"/>
      <c r="N428" s="11"/>
      <c r="O428" s="11"/>
      <c r="P428" s="11"/>
      <c r="Q428" s="11"/>
      <c r="R428" s="11"/>
      <c r="S428" s="11"/>
      <c r="T428" s="11"/>
      <c r="U428" s="11"/>
      <c r="V428" s="11"/>
      <c r="W428" s="11"/>
    </row>
    <row r="429" spans="1:23" x14ac:dyDescent="0.25">
      <c r="A429" s="11"/>
      <c r="B429" s="11"/>
      <c r="C429" s="11"/>
      <c r="D429" s="11"/>
      <c r="E429" s="11"/>
      <c r="F429" s="11"/>
      <c r="G429" s="11"/>
      <c r="H429" s="11"/>
      <c r="I429" s="11"/>
      <c r="J429" s="11"/>
      <c r="K429" s="11"/>
      <c r="L429" s="11"/>
      <c r="M429" s="11"/>
      <c r="N429" s="11"/>
      <c r="O429" s="11"/>
      <c r="P429" s="11"/>
      <c r="Q429" s="11"/>
      <c r="R429" s="11"/>
      <c r="S429" s="11"/>
      <c r="T429" s="11"/>
      <c r="U429" s="11"/>
      <c r="V429" s="11"/>
      <c r="W429" s="11"/>
    </row>
    <row r="430" spans="1:23" x14ac:dyDescent="0.25">
      <c r="A430" s="11"/>
      <c r="B430" s="11"/>
      <c r="C430" s="11"/>
      <c r="D430" s="11"/>
      <c r="E430" s="11"/>
      <c r="F430" s="11"/>
      <c r="G430" s="11"/>
      <c r="H430" s="11"/>
      <c r="I430" s="11"/>
      <c r="J430" s="11"/>
      <c r="K430" s="11"/>
      <c r="L430" s="11"/>
      <c r="M430" s="11"/>
      <c r="N430" s="11"/>
      <c r="O430" s="11"/>
      <c r="P430" s="11"/>
      <c r="Q430" s="11"/>
      <c r="R430" s="11"/>
      <c r="S430" s="11"/>
      <c r="T430" s="11"/>
      <c r="U430" s="11"/>
      <c r="V430" s="11"/>
      <c r="W430" s="11"/>
    </row>
    <row r="431" spans="1:23" x14ac:dyDescent="0.25">
      <c r="A431" s="11"/>
      <c r="B431" s="11"/>
      <c r="C431" s="11"/>
      <c r="D431" s="11"/>
      <c r="E431" s="11"/>
      <c r="F431" s="11"/>
      <c r="G431" s="11"/>
      <c r="H431" s="11"/>
      <c r="I431" s="11"/>
      <c r="J431" s="11"/>
      <c r="K431" s="11"/>
      <c r="L431" s="11"/>
      <c r="M431" s="11"/>
      <c r="N431" s="11"/>
      <c r="O431" s="11"/>
      <c r="P431" s="11"/>
      <c r="Q431" s="11"/>
      <c r="R431" s="11"/>
      <c r="S431" s="11"/>
      <c r="T431" s="11"/>
      <c r="U431" s="11"/>
      <c r="V431" s="11"/>
      <c r="W431" s="11"/>
    </row>
    <row r="432" spans="1:23" x14ac:dyDescent="0.25">
      <c r="A432" s="11"/>
      <c r="B432" s="11"/>
      <c r="C432" s="11"/>
      <c r="D432" s="11"/>
      <c r="E432" s="11"/>
      <c r="F432" s="11"/>
      <c r="G432" s="11"/>
      <c r="H432" s="11"/>
      <c r="I432" s="11"/>
      <c r="J432" s="11"/>
      <c r="K432" s="11"/>
      <c r="L432" s="11"/>
      <c r="M432" s="11"/>
      <c r="N432" s="11"/>
      <c r="O432" s="11"/>
      <c r="P432" s="11"/>
      <c r="Q432" s="11"/>
      <c r="R432" s="11"/>
      <c r="S432" s="11"/>
      <c r="T432" s="11"/>
      <c r="U432" s="11"/>
      <c r="V432" s="11"/>
      <c r="W432" s="11"/>
    </row>
    <row r="433" spans="1:23" x14ac:dyDescent="0.25">
      <c r="A433" s="11"/>
      <c r="B433" s="11"/>
      <c r="C433" s="11"/>
      <c r="D433" s="11"/>
      <c r="E433" s="11"/>
      <c r="F433" s="11"/>
      <c r="G433" s="11"/>
      <c r="H433" s="11"/>
      <c r="I433" s="11"/>
      <c r="J433" s="11"/>
      <c r="K433" s="11"/>
      <c r="L433" s="11"/>
      <c r="M433" s="11"/>
      <c r="N433" s="11"/>
      <c r="O433" s="11"/>
      <c r="P433" s="11"/>
      <c r="Q433" s="11"/>
      <c r="R433" s="11"/>
      <c r="S433" s="11"/>
      <c r="T433" s="11"/>
      <c r="U433" s="11"/>
      <c r="V433" s="11"/>
      <c r="W433" s="11"/>
    </row>
    <row r="434" spans="1:23" x14ac:dyDescent="0.25">
      <c r="A434" s="11"/>
      <c r="B434" s="11"/>
      <c r="C434" s="11"/>
      <c r="D434" s="11"/>
      <c r="E434" s="11"/>
      <c r="F434" s="11"/>
      <c r="G434" s="11"/>
      <c r="H434" s="11"/>
      <c r="I434" s="11"/>
      <c r="J434" s="11"/>
      <c r="K434" s="11"/>
      <c r="L434" s="11"/>
      <c r="M434" s="11"/>
      <c r="N434" s="11"/>
      <c r="O434" s="11"/>
      <c r="P434" s="11"/>
      <c r="Q434" s="11"/>
      <c r="R434" s="11"/>
      <c r="S434" s="11"/>
      <c r="T434" s="11"/>
      <c r="U434" s="11"/>
      <c r="V434" s="11"/>
      <c r="W434" s="11"/>
    </row>
    <row r="435" spans="1:23" x14ac:dyDescent="0.25">
      <c r="A435" s="11"/>
      <c r="B435" s="11"/>
      <c r="C435" s="11"/>
      <c r="D435" s="11"/>
      <c r="E435" s="11"/>
      <c r="F435" s="11"/>
      <c r="G435" s="11"/>
      <c r="H435" s="11"/>
      <c r="I435" s="11"/>
      <c r="J435" s="11"/>
      <c r="K435" s="11"/>
      <c r="L435" s="11"/>
      <c r="M435" s="11"/>
      <c r="N435" s="11"/>
      <c r="O435" s="11"/>
      <c r="P435" s="11"/>
      <c r="Q435" s="11"/>
      <c r="R435" s="11"/>
      <c r="S435" s="11"/>
      <c r="T435" s="11"/>
      <c r="U435" s="11"/>
      <c r="V435" s="11"/>
      <c r="W435" s="11"/>
    </row>
    <row r="436" spans="1:23" x14ac:dyDescent="0.25">
      <c r="A436" s="11"/>
      <c r="B436" s="11"/>
      <c r="C436" s="11"/>
      <c r="D436" s="11"/>
      <c r="E436" s="11"/>
      <c r="F436" s="11"/>
      <c r="G436" s="11"/>
      <c r="H436" s="11"/>
      <c r="I436" s="11"/>
      <c r="J436" s="11"/>
      <c r="K436" s="11"/>
      <c r="L436" s="11"/>
      <c r="M436" s="11"/>
      <c r="N436" s="11"/>
      <c r="O436" s="11"/>
      <c r="P436" s="11"/>
      <c r="Q436" s="11"/>
      <c r="R436" s="11"/>
      <c r="S436" s="11"/>
      <c r="T436" s="11"/>
      <c r="U436" s="11"/>
      <c r="V436" s="11"/>
      <c r="W436" s="11"/>
    </row>
    <row r="437" spans="1:23" x14ac:dyDescent="0.25">
      <c r="A437" s="11"/>
      <c r="B437" s="11"/>
      <c r="C437" s="11"/>
      <c r="D437" s="11"/>
      <c r="E437" s="11"/>
      <c r="F437" s="11"/>
      <c r="G437" s="11"/>
      <c r="H437" s="11"/>
      <c r="I437" s="11"/>
      <c r="J437" s="11"/>
      <c r="K437" s="11"/>
      <c r="L437" s="11"/>
      <c r="M437" s="11"/>
      <c r="N437" s="11"/>
      <c r="O437" s="11"/>
      <c r="P437" s="11"/>
      <c r="Q437" s="11"/>
      <c r="R437" s="11"/>
      <c r="S437" s="11"/>
      <c r="T437" s="11"/>
      <c r="U437" s="11"/>
      <c r="V437" s="11"/>
      <c r="W437" s="11"/>
    </row>
    <row r="438" spans="1:23" x14ac:dyDescent="0.25">
      <c r="A438" s="11"/>
      <c r="B438" s="11"/>
      <c r="C438" s="11"/>
      <c r="D438" s="11"/>
      <c r="E438" s="11"/>
      <c r="F438" s="11"/>
      <c r="G438" s="11"/>
      <c r="H438" s="11"/>
      <c r="I438" s="11"/>
      <c r="J438" s="11"/>
      <c r="K438" s="11"/>
      <c r="L438" s="11"/>
      <c r="M438" s="11"/>
      <c r="N438" s="11"/>
      <c r="O438" s="11"/>
      <c r="P438" s="11"/>
      <c r="Q438" s="11"/>
      <c r="R438" s="11"/>
      <c r="S438" s="11"/>
      <c r="T438" s="11"/>
      <c r="U438" s="11"/>
      <c r="V438" s="11"/>
      <c r="W438" s="11"/>
    </row>
    <row r="439" spans="1:23" x14ac:dyDescent="0.25">
      <c r="A439" s="11"/>
      <c r="B439" s="11"/>
      <c r="C439" s="11"/>
      <c r="D439" s="11"/>
      <c r="E439" s="11"/>
      <c r="F439" s="11"/>
      <c r="G439" s="11"/>
      <c r="H439" s="11"/>
      <c r="I439" s="11"/>
      <c r="J439" s="11"/>
      <c r="K439" s="11"/>
      <c r="L439" s="11"/>
      <c r="M439" s="11"/>
      <c r="N439" s="11"/>
      <c r="O439" s="11"/>
      <c r="P439" s="11"/>
      <c r="Q439" s="11"/>
      <c r="R439" s="11"/>
      <c r="S439" s="11"/>
      <c r="T439" s="11"/>
      <c r="U439" s="11"/>
      <c r="V439" s="11"/>
      <c r="W439" s="11"/>
    </row>
    <row r="440" spans="1:23" x14ac:dyDescent="0.25">
      <c r="A440" s="11"/>
      <c r="B440" s="11"/>
      <c r="C440" s="11"/>
      <c r="D440" s="11"/>
      <c r="E440" s="11"/>
      <c r="F440" s="11"/>
      <c r="G440" s="11"/>
      <c r="H440" s="11"/>
      <c r="I440" s="11"/>
      <c r="J440" s="11"/>
      <c r="K440" s="11"/>
      <c r="L440" s="11"/>
      <c r="M440" s="11"/>
      <c r="N440" s="11"/>
      <c r="O440" s="11"/>
      <c r="P440" s="11"/>
      <c r="Q440" s="11"/>
      <c r="R440" s="11"/>
      <c r="S440" s="11"/>
      <c r="T440" s="11"/>
      <c r="U440" s="11"/>
      <c r="V440" s="11"/>
      <c r="W440" s="11"/>
    </row>
    <row r="441" spans="1:23" x14ac:dyDescent="0.25">
      <c r="A441" s="11"/>
      <c r="B441" s="11"/>
      <c r="C441" s="11"/>
      <c r="D441" s="11"/>
      <c r="E441" s="11"/>
      <c r="F441" s="11"/>
      <c r="G441" s="11"/>
      <c r="H441" s="11"/>
      <c r="I441" s="11"/>
      <c r="J441" s="11"/>
      <c r="K441" s="11"/>
      <c r="L441" s="11"/>
      <c r="M441" s="11"/>
      <c r="N441" s="11"/>
      <c r="O441" s="11"/>
      <c r="P441" s="11"/>
      <c r="Q441" s="11"/>
      <c r="R441" s="11"/>
      <c r="S441" s="11"/>
      <c r="T441" s="11"/>
      <c r="U441" s="11"/>
      <c r="V441" s="11"/>
      <c r="W441" s="11"/>
    </row>
    <row r="442" spans="1:23" x14ac:dyDescent="0.25">
      <c r="A442" s="11"/>
      <c r="B442" s="11"/>
      <c r="C442" s="11"/>
      <c r="D442" s="11"/>
      <c r="E442" s="11"/>
      <c r="F442" s="11"/>
      <c r="G442" s="11"/>
      <c r="H442" s="11"/>
      <c r="I442" s="11"/>
      <c r="J442" s="11"/>
      <c r="K442" s="11"/>
      <c r="L442" s="11"/>
      <c r="M442" s="11"/>
      <c r="N442" s="11"/>
      <c r="O442" s="11"/>
      <c r="P442" s="11"/>
      <c r="Q442" s="11"/>
      <c r="R442" s="11"/>
      <c r="S442" s="11"/>
      <c r="T442" s="11"/>
      <c r="U442" s="11"/>
      <c r="V442" s="11"/>
      <c r="W442" s="11"/>
    </row>
    <row r="443" spans="1:23" x14ac:dyDescent="0.25">
      <c r="A443" s="11"/>
      <c r="B443" s="11"/>
      <c r="C443" s="11"/>
      <c r="D443" s="11"/>
      <c r="E443" s="11"/>
      <c r="F443" s="11"/>
      <c r="G443" s="11"/>
      <c r="H443" s="11"/>
      <c r="I443" s="11"/>
      <c r="J443" s="11"/>
      <c r="K443" s="11"/>
      <c r="L443" s="11"/>
      <c r="M443" s="11"/>
      <c r="N443" s="11"/>
      <c r="O443" s="11"/>
      <c r="P443" s="11"/>
      <c r="Q443" s="11"/>
      <c r="R443" s="11"/>
      <c r="S443" s="11"/>
      <c r="T443" s="11"/>
      <c r="U443" s="11"/>
      <c r="V443" s="11"/>
      <c r="W443" s="11"/>
    </row>
    <row r="444" spans="1:23" x14ac:dyDescent="0.25">
      <c r="A444" s="11"/>
      <c r="B444" s="11"/>
      <c r="C444" s="11"/>
      <c r="D444" s="11"/>
      <c r="E444" s="11"/>
      <c r="F444" s="11"/>
      <c r="G444" s="11"/>
      <c r="H444" s="11"/>
      <c r="I444" s="11"/>
      <c r="J444" s="11"/>
      <c r="K444" s="11"/>
      <c r="L444" s="11"/>
      <c r="M444" s="11"/>
      <c r="N444" s="11"/>
      <c r="O444" s="11"/>
      <c r="P444" s="11"/>
      <c r="Q444" s="11"/>
      <c r="R444" s="11"/>
      <c r="S444" s="11"/>
      <c r="T444" s="11"/>
      <c r="U444" s="11"/>
      <c r="V444" s="11"/>
      <c r="W444" s="11"/>
    </row>
    <row r="445" spans="1:23" x14ac:dyDescent="0.25">
      <c r="A445" s="11"/>
      <c r="B445" s="11"/>
      <c r="C445" s="11"/>
      <c r="D445" s="11"/>
      <c r="E445" s="11"/>
      <c r="F445" s="11"/>
      <c r="G445" s="11"/>
      <c r="H445" s="11"/>
      <c r="I445" s="11"/>
      <c r="J445" s="11"/>
      <c r="K445" s="11"/>
      <c r="L445" s="11"/>
      <c r="M445" s="11"/>
      <c r="N445" s="11"/>
      <c r="O445" s="11"/>
      <c r="P445" s="11"/>
      <c r="Q445" s="11"/>
      <c r="R445" s="11"/>
      <c r="S445" s="11"/>
      <c r="T445" s="11"/>
      <c r="U445" s="11"/>
      <c r="V445" s="11"/>
      <c r="W445" s="11"/>
    </row>
    <row r="446" spans="1:23" x14ac:dyDescent="0.25">
      <c r="A446" s="11"/>
      <c r="B446" s="11"/>
      <c r="C446" s="11"/>
      <c r="D446" s="11"/>
      <c r="E446" s="11"/>
      <c r="F446" s="11"/>
      <c r="G446" s="11"/>
      <c r="H446" s="11"/>
      <c r="I446" s="11"/>
      <c r="J446" s="11"/>
      <c r="K446" s="11"/>
      <c r="L446" s="11"/>
      <c r="M446" s="11"/>
      <c r="N446" s="11"/>
      <c r="O446" s="11"/>
      <c r="P446" s="11"/>
      <c r="Q446" s="11"/>
      <c r="R446" s="11"/>
      <c r="S446" s="11"/>
      <c r="T446" s="11"/>
      <c r="U446" s="11"/>
      <c r="V446" s="11"/>
      <c r="W446" s="11"/>
    </row>
    <row r="447" spans="1:23" x14ac:dyDescent="0.25">
      <c r="A447" s="11"/>
      <c r="B447" s="11"/>
      <c r="C447" s="11"/>
      <c r="D447" s="11"/>
      <c r="E447" s="11"/>
      <c r="F447" s="11"/>
      <c r="G447" s="11"/>
      <c r="H447" s="11"/>
      <c r="I447" s="11"/>
      <c r="J447" s="11"/>
      <c r="K447" s="11"/>
      <c r="L447" s="11"/>
      <c r="M447" s="11"/>
      <c r="N447" s="11"/>
      <c r="O447" s="11"/>
      <c r="P447" s="11"/>
      <c r="Q447" s="11"/>
      <c r="R447" s="11"/>
      <c r="S447" s="11"/>
      <c r="T447" s="11"/>
      <c r="U447" s="11"/>
      <c r="V447" s="11"/>
      <c r="W447" s="11"/>
    </row>
    <row r="448" spans="1:23" x14ac:dyDescent="0.25">
      <c r="A448" s="11"/>
      <c r="B448" s="11"/>
      <c r="C448" s="11"/>
      <c r="D448" s="11"/>
      <c r="E448" s="11"/>
      <c r="F448" s="11"/>
      <c r="G448" s="11"/>
      <c r="H448" s="11"/>
      <c r="I448" s="11"/>
      <c r="J448" s="11"/>
      <c r="K448" s="11"/>
      <c r="L448" s="11"/>
      <c r="M448" s="11"/>
      <c r="N448" s="11"/>
      <c r="O448" s="11"/>
      <c r="P448" s="11"/>
      <c r="Q448" s="11"/>
      <c r="R448" s="11"/>
      <c r="S448" s="11"/>
      <c r="T448" s="11"/>
      <c r="U448" s="11"/>
      <c r="V448" s="11"/>
      <c r="W448" s="11"/>
    </row>
    <row r="449" spans="1:23" x14ac:dyDescent="0.25">
      <c r="A449" s="11"/>
      <c r="B449" s="11"/>
      <c r="C449" s="11"/>
      <c r="D449" s="11"/>
      <c r="E449" s="11"/>
      <c r="F449" s="11"/>
      <c r="G449" s="11"/>
      <c r="H449" s="11"/>
      <c r="I449" s="11"/>
      <c r="J449" s="11"/>
      <c r="K449" s="11"/>
      <c r="L449" s="11"/>
      <c r="M449" s="11"/>
      <c r="N449" s="11"/>
      <c r="O449" s="11"/>
      <c r="P449" s="11"/>
      <c r="Q449" s="11"/>
      <c r="R449" s="11"/>
      <c r="S449" s="11"/>
      <c r="T449" s="11"/>
      <c r="U449" s="11"/>
      <c r="V449" s="11"/>
      <c r="W449" s="11"/>
    </row>
    <row r="450" spans="1:23" x14ac:dyDescent="0.25">
      <c r="A450" s="11"/>
      <c r="B450" s="11"/>
      <c r="C450" s="11"/>
      <c r="D450" s="11"/>
      <c r="E450" s="11"/>
      <c r="F450" s="11"/>
      <c r="G450" s="11"/>
      <c r="H450" s="11"/>
      <c r="I450" s="11"/>
      <c r="J450" s="11"/>
      <c r="K450" s="11"/>
      <c r="L450" s="11"/>
      <c r="M450" s="11"/>
      <c r="N450" s="11"/>
      <c r="O450" s="11"/>
      <c r="P450" s="11"/>
      <c r="Q450" s="11"/>
      <c r="R450" s="11"/>
      <c r="S450" s="11"/>
      <c r="T450" s="11"/>
      <c r="U450" s="11"/>
      <c r="V450" s="11"/>
      <c r="W450" s="11"/>
    </row>
    <row r="451" spans="1:23" x14ac:dyDescent="0.25">
      <c r="A451" s="11"/>
      <c r="B451" s="11"/>
      <c r="C451" s="11"/>
      <c r="D451" s="11"/>
      <c r="E451" s="11"/>
      <c r="F451" s="11"/>
      <c r="G451" s="11"/>
      <c r="H451" s="11"/>
      <c r="I451" s="11"/>
      <c r="J451" s="11"/>
      <c r="K451" s="11"/>
      <c r="L451" s="11"/>
      <c r="M451" s="11"/>
      <c r="N451" s="11"/>
      <c r="O451" s="11"/>
      <c r="P451" s="11"/>
      <c r="Q451" s="11"/>
      <c r="R451" s="11"/>
      <c r="S451" s="11"/>
      <c r="T451" s="11"/>
      <c r="U451" s="11"/>
      <c r="V451" s="11"/>
      <c r="W451" s="11"/>
    </row>
    <row r="452" spans="1:23" x14ac:dyDescent="0.25">
      <c r="A452" s="11"/>
      <c r="B452" s="11"/>
      <c r="C452" s="11"/>
      <c r="D452" s="11"/>
      <c r="E452" s="11"/>
      <c r="F452" s="11"/>
      <c r="G452" s="11"/>
      <c r="H452" s="11"/>
      <c r="I452" s="11"/>
      <c r="J452" s="11"/>
      <c r="K452" s="11"/>
      <c r="L452" s="11"/>
      <c r="M452" s="11"/>
      <c r="N452" s="11"/>
      <c r="O452" s="11"/>
      <c r="P452" s="11"/>
      <c r="Q452" s="11"/>
      <c r="R452" s="11"/>
      <c r="S452" s="11"/>
      <c r="T452" s="11"/>
      <c r="U452" s="11"/>
      <c r="V452" s="11"/>
      <c r="W452" s="11"/>
    </row>
    <row r="453" spans="1:23" x14ac:dyDescent="0.25">
      <c r="A453" s="11"/>
      <c r="B453" s="11"/>
      <c r="C453" s="11"/>
      <c r="D453" s="11"/>
      <c r="E453" s="11"/>
      <c r="F453" s="11"/>
      <c r="G453" s="11"/>
      <c r="H453" s="11"/>
      <c r="I453" s="11"/>
      <c r="J453" s="11"/>
      <c r="K453" s="11"/>
      <c r="L453" s="11"/>
      <c r="M453" s="11"/>
      <c r="N453" s="11"/>
      <c r="O453" s="11"/>
      <c r="P453" s="11"/>
      <c r="Q453" s="11"/>
      <c r="R453" s="11"/>
      <c r="S453" s="11"/>
      <c r="T453" s="11"/>
      <c r="U453" s="11"/>
      <c r="V453" s="11"/>
      <c r="W453" s="11"/>
    </row>
    <row r="454" spans="1:23" x14ac:dyDescent="0.25">
      <c r="A454" s="11"/>
      <c r="B454" s="11"/>
      <c r="C454" s="11"/>
      <c r="D454" s="11"/>
      <c r="E454" s="11"/>
      <c r="F454" s="11"/>
      <c r="G454" s="11"/>
      <c r="H454" s="11"/>
      <c r="I454" s="11"/>
      <c r="J454" s="11"/>
      <c r="K454" s="11"/>
      <c r="L454" s="11"/>
      <c r="M454" s="11"/>
      <c r="N454" s="11"/>
      <c r="O454" s="11"/>
      <c r="P454" s="11"/>
      <c r="Q454" s="11"/>
      <c r="R454" s="11"/>
      <c r="S454" s="11"/>
      <c r="T454" s="11"/>
      <c r="U454" s="11"/>
      <c r="V454" s="11"/>
      <c r="W454" s="11"/>
    </row>
    <row r="455" spans="1:23" x14ac:dyDescent="0.25">
      <c r="A455" s="11"/>
      <c r="B455" s="11"/>
      <c r="C455" s="11"/>
      <c r="D455" s="11"/>
      <c r="E455" s="11"/>
      <c r="F455" s="11"/>
      <c r="G455" s="11"/>
      <c r="H455" s="11"/>
      <c r="I455" s="11"/>
      <c r="J455" s="11"/>
      <c r="K455" s="11"/>
      <c r="L455" s="11"/>
      <c r="M455" s="11"/>
      <c r="N455" s="11"/>
      <c r="O455" s="11"/>
      <c r="P455" s="11"/>
      <c r="Q455" s="11"/>
      <c r="R455" s="11"/>
      <c r="S455" s="11"/>
      <c r="T455" s="11"/>
      <c r="U455" s="11"/>
      <c r="V455" s="11"/>
      <c r="W455" s="11"/>
    </row>
    <row r="456" spans="1:23" x14ac:dyDescent="0.25">
      <c r="A456" s="11"/>
      <c r="B456" s="11"/>
      <c r="C456" s="11"/>
      <c r="D456" s="11"/>
      <c r="E456" s="11"/>
      <c r="F456" s="11"/>
      <c r="G456" s="11"/>
      <c r="H456" s="11"/>
      <c r="I456" s="11"/>
      <c r="J456" s="11"/>
      <c r="K456" s="11"/>
      <c r="L456" s="11"/>
      <c r="M456" s="11"/>
      <c r="N456" s="11"/>
      <c r="O456" s="11"/>
      <c r="P456" s="11"/>
      <c r="Q456" s="11"/>
      <c r="R456" s="11"/>
      <c r="S456" s="11"/>
      <c r="T456" s="11"/>
      <c r="U456" s="11"/>
      <c r="V456" s="11"/>
      <c r="W456" s="11"/>
    </row>
    <row r="457" spans="1:23" x14ac:dyDescent="0.25">
      <c r="A457" s="11"/>
      <c r="B457" s="11"/>
      <c r="C457" s="11"/>
      <c r="D457" s="11"/>
      <c r="E457" s="11"/>
      <c r="F457" s="11"/>
      <c r="G457" s="11"/>
      <c r="H457" s="11"/>
      <c r="I457" s="11"/>
      <c r="J457" s="11"/>
      <c r="K457" s="11"/>
      <c r="L457" s="11"/>
      <c r="M457" s="11"/>
      <c r="N457" s="11"/>
      <c r="O457" s="11"/>
      <c r="P457" s="11"/>
      <c r="Q457" s="11"/>
      <c r="R457" s="11"/>
      <c r="S457" s="11"/>
      <c r="T457" s="11"/>
      <c r="U457" s="11"/>
      <c r="V457" s="11"/>
      <c r="W457" s="11"/>
    </row>
    <row r="458" spans="1:23" x14ac:dyDescent="0.25">
      <c r="A458" s="11"/>
      <c r="B458" s="11"/>
      <c r="C458" s="11"/>
      <c r="D458" s="11"/>
      <c r="E458" s="11"/>
      <c r="F458" s="11"/>
      <c r="G458" s="11"/>
      <c r="H458" s="11"/>
      <c r="I458" s="11"/>
      <c r="J458" s="11"/>
      <c r="K458" s="11"/>
      <c r="L458" s="11"/>
      <c r="M458" s="11"/>
      <c r="N458" s="11"/>
      <c r="O458" s="11"/>
      <c r="P458" s="11"/>
      <c r="Q458" s="11"/>
      <c r="R458" s="11"/>
      <c r="S458" s="11"/>
      <c r="T458" s="11"/>
      <c r="U458" s="11"/>
      <c r="V458" s="11"/>
      <c r="W458" s="11"/>
    </row>
    <row r="459" spans="1:23" x14ac:dyDescent="0.25">
      <c r="A459" s="11"/>
      <c r="B459" s="11"/>
      <c r="C459" s="11"/>
      <c r="D459" s="11"/>
      <c r="E459" s="11"/>
      <c r="F459" s="11"/>
      <c r="G459" s="11"/>
      <c r="H459" s="11"/>
      <c r="I459" s="11"/>
      <c r="J459" s="11"/>
      <c r="K459" s="11"/>
      <c r="L459" s="11"/>
      <c r="M459" s="11"/>
      <c r="N459" s="11"/>
      <c r="O459" s="11"/>
      <c r="P459" s="11"/>
      <c r="Q459" s="11"/>
      <c r="R459" s="11"/>
      <c r="S459" s="11"/>
      <c r="T459" s="11"/>
      <c r="U459" s="11"/>
      <c r="V459" s="11"/>
      <c r="W459" s="11"/>
    </row>
    <row r="460" spans="1:23" x14ac:dyDescent="0.25">
      <c r="A460" s="11"/>
      <c r="B460" s="11"/>
      <c r="C460" s="11"/>
      <c r="D460" s="11"/>
      <c r="E460" s="11"/>
      <c r="F460" s="11"/>
      <c r="G460" s="11"/>
      <c r="H460" s="11"/>
      <c r="I460" s="11"/>
      <c r="J460" s="11"/>
      <c r="K460" s="11"/>
      <c r="L460" s="11"/>
      <c r="M460" s="11"/>
      <c r="N460" s="11"/>
      <c r="O460" s="11"/>
      <c r="P460" s="11"/>
      <c r="Q460" s="11"/>
      <c r="R460" s="11"/>
      <c r="S460" s="11"/>
      <c r="T460" s="11"/>
      <c r="U460" s="11"/>
      <c r="V460" s="11"/>
      <c r="W460" s="11"/>
    </row>
    <row r="461" spans="1:23" x14ac:dyDescent="0.25">
      <c r="A461" s="11"/>
      <c r="B461" s="11"/>
      <c r="C461" s="11"/>
      <c r="D461" s="11"/>
      <c r="E461" s="11"/>
      <c r="F461" s="11"/>
      <c r="G461" s="11"/>
      <c r="H461" s="11"/>
      <c r="I461" s="11"/>
      <c r="J461" s="11"/>
      <c r="K461" s="11"/>
      <c r="L461" s="11"/>
      <c r="M461" s="11"/>
      <c r="N461" s="11"/>
      <c r="O461" s="11"/>
      <c r="P461" s="11"/>
      <c r="Q461" s="11"/>
      <c r="R461" s="11"/>
      <c r="S461" s="11"/>
      <c r="T461" s="11"/>
      <c r="U461" s="11"/>
      <c r="V461" s="11"/>
      <c r="W461" s="11"/>
    </row>
    <row r="462" spans="1:23" x14ac:dyDescent="0.25">
      <c r="A462" s="11"/>
      <c r="B462" s="11"/>
      <c r="C462" s="11"/>
      <c r="D462" s="11"/>
      <c r="E462" s="11"/>
      <c r="F462" s="11"/>
      <c r="G462" s="11"/>
      <c r="H462" s="11"/>
      <c r="I462" s="11"/>
      <c r="J462" s="11"/>
      <c r="K462" s="11"/>
      <c r="L462" s="11"/>
      <c r="M462" s="11"/>
      <c r="N462" s="11"/>
      <c r="O462" s="11"/>
      <c r="P462" s="11"/>
      <c r="Q462" s="11"/>
      <c r="R462" s="11"/>
      <c r="S462" s="11"/>
      <c r="T462" s="11"/>
      <c r="U462" s="11"/>
      <c r="V462" s="11"/>
      <c r="W462" s="11"/>
    </row>
    <row r="463" spans="1:23" x14ac:dyDescent="0.25">
      <c r="A463" s="11"/>
      <c r="B463" s="11"/>
      <c r="C463" s="11"/>
      <c r="D463" s="11"/>
      <c r="E463" s="11"/>
      <c r="F463" s="11"/>
      <c r="G463" s="11"/>
      <c r="H463" s="11"/>
      <c r="I463" s="11"/>
      <c r="J463" s="11"/>
      <c r="K463" s="11"/>
      <c r="L463" s="11"/>
      <c r="M463" s="11"/>
      <c r="N463" s="11"/>
      <c r="O463" s="11"/>
      <c r="P463" s="11"/>
      <c r="Q463" s="11"/>
      <c r="R463" s="11"/>
      <c r="S463" s="11"/>
      <c r="T463" s="11"/>
      <c r="U463" s="11"/>
      <c r="V463" s="11"/>
      <c r="W463" s="11"/>
    </row>
    <row r="464" spans="1:23" x14ac:dyDescent="0.25">
      <c r="A464" s="11"/>
      <c r="B464" s="11"/>
      <c r="C464" s="11"/>
      <c r="D464" s="11"/>
      <c r="E464" s="11"/>
      <c r="F464" s="11"/>
      <c r="G464" s="11"/>
      <c r="H464" s="11"/>
      <c r="I464" s="11"/>
      <c r="J464" s="11"/>
      <c r="K464" s="11"/>
      <c r="L464" s="11"/>
      <c r="M464" s="11"/>
      <c r="N464" s="11"/>
      <c r="O464" s="11"/>
      <c r="P464" s="11"/>
      <c r="Q464" s="11"/>
      <c r="R464" s="11"/>
      <c r="S464" s="11"/>
      <c r="T464" s="11"/>
      <c r="U464" s="11"/>
      <c r="V464" s="11"/>
      <c r="W464" s="11"/>
    </row>
    <row r="465" spans="1:23" x14ac:dyDescent="0.25">
      <c r="A465" s="11"/>
      <c r="B465" s="11"/>
      <c r="C465" s="11"/>
      <c r="D465" s="11"/>
      <c r="E465" s="11"/>
      <c r="F465" s="11"/>
      <c r="G465" s="11"/>
      <c r="H465" s="11"/>
      <c r="I465" s="11"/>
      <c r="J465" s="11"/>
      <c r="K465" s="11"/>
      <c r="L465" s="11"/>
      <c r="M465" s="11"/>
      <c r="N465" s="11"/>
      <c r="O465" s="11"/>
      <c r="P465" s="11"/>
      <c r="Q465" s="11"/>
      <c r="R465" s="11"/>
      <c r="S465" s="11"/>
      <c r="T465" s="11"/>
      <c r="U465" s="11"/>
      <c r="V465" s="11"/>
      <c r="W465" s="11"/>
    </row>
    <row r="466" spans="1:23" x14ac:dyDescent="0.25">
      <c r="A466" s="11"/>
      <c r="B466" s="11"/>
      <c r="C466" s="11"/>
      <c r="D466" s="11"/>
      <c r="E466" s="11"/>
      <c r="F466" s="11"/>
      <c r="G466" s="11"/>
      <c r="H466" s="11"/>
      <c r="I466" s="11"/>
      <c r="J466" s="11"/>
      <c r="K466" s="11"/>
      <c r="L466" s="11"/>
      <c r="M466" s="11"/>
      <c r="N466" s="11"/>
      <c r="O466" s="11"/>
      <c r="P466" s="11"/>
      <c r="Q466" s="11"/>
      <c r="R466" s="11"/>
      <c r="S466" s="11"/>
      <c r="T466" s="11"/>
      <c r="U466" s="11"/>
      <c r="V466" s="11"/>
      <c r="W466" s="11"/>
    </row>
    <row r="467" spans="1:23" x14ac:dyDescent="0.25">
      <c r="A467" s="11"/>
      <c r="B467" s="11"/>
      <c r="C467" s="11"/>
      <c r="D467" s="11"/>
      <c r="E467" s="11"/>
      <c r="F467" s="11"/>
      <c r="G467" s="11"/>
      <c r="H467" s="11"/>
      <c r="I467" s="11"/>
      <c r="J467" s="11"/>
      <c r="K467" s="11"/>
      <c r="L467" s="11"/>
      <c r="M467" s="11"/>
      <c r="N467" s="11"/>
      <c r="O467" s="11"/>
      <c r="P467" s="11"/>
      <c r="Q467" s="11"/>
      <c r="R467" s="11"/>
      <c r="S467" s="11"/>
      <c r="T467" s="11"/>
      <c r="U467" s="11"/>
      <c r="V467" s="11"/>
      <c r="W467" s="11"/>
    </row>
    <row r="468" spans="1:23" x14ac:dyDescent="0.25">
      <c r="A468" s="11"/>
      <c r="B468" s="11"/>
      <c r="C468" s="11"/>
      <c r="D468" s="11"/>
      <c r="E468" s="11"/>
      <c r="F468" s="11"/>
      <c r="G468" s="11"/>
      <c r="H468" s="11"/>
      <c r="I468" s="11"/>
      <c r="J468" s="11"/>
      <c r="K468" s="11"/>
      <c r="L468" s="11"/>
      <c r="M468" s="11"/>
      <c r="N468" s="11"/>
      <c r="O468" s="11"/>
      <c r="P468" s="11"/>
      <c r="Q468" s="11"/>
      <c r="R468" s="11"/>
      <c r="S468" s="11"/>
      <c r="T468" s="11"/>
      <c r="U468" s="11"/>
      <c r="V468" s="11"/>
      <c r="W468" s="11"/>
    </row>
    <row r="469" spans="1:23" x14ac:dyDescent="0.25">
      <c r="A469" s="11"/>
      <c r="B469" s="11"/>
      <c r="C469" s="11"/>
      <c r="D469" s="11"/>
      <c r="E469" s="11"/>
      <c r="F469" s="11"/>
      <c r="G469" s="11"/>
      <c r="H469" s="11"/>
      <c r="I469" s="11"/>
      <c r="J469" s="11"/>
      <c r="K469" s="11"/>
      <c r="L469" s="11"/>
      <c r="M469" s="11"/>
      <c r="N469" s="11"/>
      <c r="O469" s="11"/>
      <c r="P469" s="11"/>
      <c r="Q469" s="11"/>
      <c r="R469" s="11"/>
      <c r="S469" s="11"/>
      <c r="T469" s="11"/>
      <c r="U469" s="11"/>
      <c r="V469" s="11"/>
      <c r="W469" s="11"/>
    </row>
    <row r="470" spans="1:23" x14ac:dyDescent="0.25">
      <c r="A470" s="11"/>
      <c r="B470" s="11"/>
      <c r="C470" s="11"/>
      <c r="D470" s="11"/>
      <c r="E470" s="11"/>
      <c r="F470" s="11"/>
      <c r="G470" s="11"/>
      <c r="H470" s="11"/>
      <c r="I470" s="11"/>
      <c r="J470" s="11"/>
      <c r="K470" s="11"/>
      <c r="L470" s="11"/>
      <c r="M470" s="11"/>
      <c r="N470" s="11"/>
      <c r="O470" s="11"/>
      <c r="P470" s="11"/>
      <c r="Q470" s="11"/>
      <c r="R470" s="11"/>
      <c r="S470" s="11"/>
      <c r="T470" s="11"/>
      <c r="U470" s="11"/>
      <c r="V470" s="11"/>
      <c r="W470" s="11"/>
    </row>
    <row r="471" spans="1:23" x14ac:dyDescent="0.25">
      <c r="A471" s="11"/>
      <c r="B471" s="11"/>
      <c r="C471" s="11"/>
      <c r="D471" s="11"/>
      <c r="E471" s="11"/>
      <c r="F471" s="11"/>
      <c r="G471" s="11"/>
      <c r="H471" s="11"/>
      <c r="I471" s="11"/>
      <c r="J471" s="11"/>
      <c r="K471" s="11"/>
      <c r="L471" s="11"/>
      <c r="M471" s="11"/>
      <c r="N471" s="11"/>
      <c r="O471" s="11"/>
      <c r="P471" s="11"/>
      <c r="Q471" s="11"/>
      <c r="R471" s="11"/>
      <c r="S471" s="11"/>
      <c r="T471" s="11"/>
      <c r="U471" s="11"/>
      <c r="V471" s="11"/>
      <c r="W471" s="11"/>
    </row>
    <row r="472" spans="1:23" x14ac:dyDescent="0.25">
      <c r="A472" s="11"/>
      <c r="B472" s="11"/>
      <c r="C472" s="11"/>
      <c r="D472" s="11"/>
      <c r="E472" s="11"/>
      <c r="F472" s="11"/>
      <c r="G472" s="11"/>
      <c r="H472" s="11"/>
      <c r="I472" s="11"/>
      <c r="J472" s="11"/>
      <c r="K472" s="11"/>
      <c r="L472" s="11"/>
      <c r="M472" s="11"/>
      <c r="N472" s="11"/>
      <c r="O472" s="11"/>
      <c r="P472" s="11"/>
      <c r="Q472" s="11"/>
      <c r="R472" s="11"/>
      <c r="S472" s="11"/>
      <c r="T472" s="11"/>
      <c r="U472" s="11"/>
      <c r="V472" s="11"/>
      <c r="W472" s="11"/>
    </row>
    <row r="473" spans="1:23" x14ac:dyDescent="0.25">
      <c r="A473" s="11"/>
      <c r="B473" s="11"/>
      <c r="C473" s="11"/>
      <c r="D473" s="11"/>
      <c r="E473" s="11"/>
      <c r="F473" s="11"/>
      <c r="G473" s="11"/>
      <c r="H473" s="11"/>
      <c r="I473" s="11"/>
      <c r="J473" s="11"/>
      <c r="K473" s="11"/>
      <c r="L473" s="11"/>
      <c r="M473" s="11"/>
      <c r="N473" s="11"/>
      <c r="O473" s="11"/>
      <c r="P473" s="11"/>
      <c r="Q473" s="11"/>
      <c r="R473" s="11"/>
      <c r="S473" s="11"/>
      <c r="T473" s="11"/>
      <c r="U473" s="11"/>
      <c r="V473" s="11"/>
      <c r="W473" s="11"/>
    </row>
    <row r="474" spans="1:23" x14ac:dyDescent="0.25">
      <c r="A474" s="11"/>
      <c r="B474" s="11"/>
      <c r="C474" s="11"/>
      <c r="D474" s="11"/>
      <c r="E474" s="11"/>
      <c r="F474" s="11"/>
      <c r="G474" s="11"/>
      <c r="H474" s="11"/>
      <c r="I474" s="11"/>
      <c r="J474" s="11"/>
      <c r="K474" s="11"/>
      <c r="L474" s="11"/>
      <c r="M474" s="11"/>
      <c r="N474" s="11"/>
      <c r="O474" s="11"/>
      <c r="P474" s="11"/>
      <c r="Q474" s="11"/>
      <c r="R474" s="11"/>
      <c r="S474" s="11"/>
      <c r="T474" s="11"/>
      <c r="U474" s="11"/>
      <c r="V474" s="11"/>
      <c r="W474" s="11"/>
    </row>
    <row r="475" spans="1:23" x14ac:dyDescent="0.25">
      <c r="A475" s="11"/>
      <c r="B475" s="11"/>
      <c r="C475" s="11"/>
      <c r="D475" s="11"/>
      <c r="E475" s="11"/>
      <c r="F475" s="11"/>
      <c r="G475" s="11"/>
      <c r="H475" s="11"/>
      <c r="I475" s="11"/>
      <c r="J475" s="11"/>
      <c r="K475" s="11"/>
      <c r="L475" s="11"/>
      <c r="M475" s="11"/>
      <c r="N475" s="11"/>
      <c r="O475" s="11"/>
      <c r="P475" s="11"/>
      <c r="Q475" s="11"/>
      <c r="R475" s="11"/>
      <c r="S475" s="11"/>
      <c r="T475" s="11"/>
      <c r="U475" s="11"/>
      <c r="V475" s="11"/>
      <c r="W475" s="11"/>
    </row>
    <row r="476" spans="1:23" x14ac:dyDescent="0.25">
      <c r="A476" s="11"/>
      <c r="B476" s="11"/>
      <c r="C476" s="11"/>
      <c r="D476" s="11"/>
      <c r="E476" s="11"/>
      <c r="F476" s="11"/>
      <c r="G476" s="11"/>
      <c r="H476" s="11"/>
      <c r="I476" s="11"/>
      <c r="J476" s="11"/>
      <c r="K476" s="11"/>
      <c r="L476" s="11"/>
      <c r="M476" s="11"/>
      <c r="N476" s="11"/>
      <c r="O476" s="11"/>
      <c r="P476" s="11"/>
      <c r="Q476" s="11"/>
      <c r="R476" s="11"/>
      <c r="S476" s="11"/>
      <c r="T476" s="11"/>
      <c r="U476" s="11"/>
      <c r="V476" s="11"/>
      <c r="W476" s="11"/>
    </row>
    <row r="477" spans="1:23" x14ac:dyDescent="0.25">
      <c r="A477" s="11"/>
      <c r="B477" s="11"/>
      <c r="C477" s="11"/>
      <c r="D477" s="11"/>
      <c r="E477" s="11"/>
      <c r="F477" s="11"/>
      <c r="G477" s="11"/>
      <c r="H477" s="11"/>
      <c r="I477" s="11"/>
      <c r="J477" s="11"/>
      <c r="K477" s="11"/>
      <c r="L477" s="11"/>
      <c r="M477" s="11"/>
      <c r="N477" s="11"/>
      <c r="O477" s="11"/>
      <c r="P477" s="11"/>
      <c r="Q477" s="11"/>
      <c r="R477" s="11"/>
      <c r="S477" s="11"/>
      <c r="T477" s="11"/>
      <c r="U477" s="11"/>
      <c r="V477" s="11"/>
      <c r="W477" s="11"/>
    </row>
    <row r="478" spans="1:23" x14ac:dyDescent="0.25">
      <c r="A478" s="11"/>
      <c r="B478" s="11"/>
      <c r="C478" s="11"/>
      <c r="D478" s="11"/>
      <c r="E478" s="11"/>
      <c r="F478" s="11"/>
      <c r="G478" s="11"/>
      <c r="H478" s="11"/>
      <c r="I478" s="11"/>
      <c r="J478" s="11"/>
      <c r="K478" s="11"/>
      <c r="L478" s="11"/>
      <c r="M478" s="11"/>
      <c r="N478" s="11"/>
      <c r="O478" s="11"/>
      <c r="P478" s="11"/>
      <c r="Q478" s="11"/>
      <c r="R478" s="11"/>
      <c r="S478" s="11"/>
      <c r="T478" s="11"/>
      <c r="U478" s="11"/>
      <c r="V478" s="11"/>
      <c r="W478" s="11"/>
    </row>
    <row r="479" spans="1:23" x14ac:dyDescent="0.25">
      <c r="A479" s="11"/>
      <c r="B479" s="11"/>
      <c r="C479" s="11"/>
      <c r="D479" s="11"/>
      <c r="E479" s="11"/>
      <c r="F479" s="11"/>
      <c r="G479" s="11"/>
      <c r="H479" s="11"/>
      <c r="I479" s="11"/>
      <c r="J479" s="11"/>
      <c r="K479" s="11"/>
      <c r="L479" s="11"/>
      <c r="M479" s="11"/>
      <c r="N479" s="11"/>
      <c r="O479" s="11"/>
      <c r="P479" s="11"/>
      <c r="Q479" s="11"/>
      <c r="R479" s="11"/>
      <c r="S479" s="11"/>
      <c r="T479" s="11"/>
      <c r="U479" s="11"/>
      <c r="V479" s="11"/>
      <c r="W479" s="11"/>
    </row>
    <row r="480" spans="1:23" x14ac:dyDescent="0.25">
      <c r="A480" s="11"/>
      <c r="B480" s="11"/>
      <c r="C480" s="11"/>
      <c r="D480" s="11"/>
      <c r="E480" s="11"/>
      <c r="F480" s="11"/>
      <c r="G480" s="11"/>
      <c r="H480" s="11"/>
      <c r="I480" s="11"/>
      <c r="J480" s="11"/>
      <c r="K480" s="11"/>
      <c r="L480" s="11"/>
      <c r="M480" s="11"/>
      <c r="N480" s="11"/>
      <c r="O480" s="11"/>
      <c r="P480" s="11"/>
      <c r="Q480" s="11"/>
      <c r="R480" s="11"/>
      <c r="S480" s="11"/>
      <c r="T480" s="11"/>
      <c r="U480" s="11"/>
      <c r="V480" s="11"/>
      <c r="W480" s="11"/>
    </row>
    <row r="481" spans="1:23" x14ac:dyDescent="0.25">
      <c r="A481" s="11"/>
      <c r="B481" s="11"/>
      <c r="C481" s="11"/>
      <c r="D481" s="11"/>
      <c r="E481" s="11"/>
      <c r="F481" s="11"/>
      <c r="G481" s="11"/>
      <c r="H481" s="11"/>
      <c r="I481" s="11"/>
      <c r="J481" s="11"/>
      <c r="K481" s="11"/>
      <c r="L481" s="11"/>
      <c r="M481" s="11"/>
      <c r="N481" s="11"/>
      <c r="O481" s="11"/>
      <c r="P481" s="11"/>
      <c r="Q481" s="11"/>
      <c r="R481" s="11"/>
      <c r="S481" s="11"/>
      <c r="T481" s="11"/>
      <c r="U481" s="11"/>
      <c r="V481" s="11"/>
      <c r="W481" s="11"/>
    </row>
    <row r="482" spans="1:23" x14ac:dyDescent="0.25">
      <c r="A482" s="11"/>
      <c r="B482" s="11"/>
      <c r="C482" s="11"/>
      <c r="D482" s="11"/>
      <c r="E482" s="11"/>
      <c r="F482" s="11"/>
      <c r="G482" s="11"/>
      <c r="H482" s="11"/>
      <c r="I482" s="11"/>
      <c r="J482" s="11"/>
      <c r="K482" s="11"/>
      <c r="L482" s="11"/>
      <c r="M482" s="11"/>
      <c r="N482" s="11"/>
      <c r="O482" s="11"/>
      <c r="P482" s="11"/>
      <c r="Q482" s="11"/>
      <c r="R482" s="11"/>
      <c r="S482" s="11"/>
      <c r="T482" s="11"/>
      <c r="U482" s="11"/>
      <c r="V482" s="11"/>
      <c r="W482" s="11"/>
    </row>
    <row r="483" spans="1:23" x14ac:dyDescent="0.25">
      <c r="A483" s="11"/>
      <c r="B483" s="11"/>
      <c r="C483" s="11"/>
      <c r="D483" s="11"/>
      <c r="E483" s="11"/>
      <c r="F483" s="11"/>
      <c r="G483" s="11"/>
      <c r="H483" s="11"/>
      <c r="I483" s="11"/>
      <c r="J483" s="11"/>
      <c r="K483" s="11"/>
      <c r="L483" s="11"/>
      <c r="M483" s="11"/>
      <c r="N483" s="11"/>
      <c r="O483" s="11"/>
      <c r="P483" s="11"/>
      <c r="Q483" s="11"/>
      <c r="R483" s="11"/>
      <c r="S483" s="11"/>
      <c r="T483" s="11"/>
      <c r="U483" s="11"/>
      <c r="V483" s="11"/>
      <c r="W483" s="11"/>
    </row>
    <row r="484" spans="1:23" x14ac:dyDescent="0.25">
      <c r="A484" s="11"/>
      <c r="B484" s="11"/>
      <c r="C484" s="11"/>
      <c r="D484" s="11"/>
      <c r="E484" s="11"/>
      <c r="F484" s="11"/>
      <c r="G484" s="11"/>
      <c r="H484" s="11"/>
      <c r="I484" s="11"/>
      <c r="J484" s="11"/>
      <c r="K484" s="11"/>
      <c r="L484" s="11"/>
      <c r="M484" s="11"/>
      <c r="N484" s="11"/>
      <c r="O484" s="11"/>
      <c r="P484" s="11"/>
      <c r="Q484" s="11"/>
      <c r="R484" s="11"/>
      <c r="S484" s="11"/>
      <c r="T484" s="11"/>
      <c r="U484" s="11"/>
      <c r="V484" s="11"/>
      <c r="W484" s="11"/>
    </row>
    <row r="485" spans="1:23" x14ac:dyDescent="0.25">
      <c r="A485" s="11"/>
      <c r="B485" s="11"/>
      <c r="C485" s="11"/>
      <c r="D485" s="11"/>
      <c r="E485" s="11"/>
      <c r="F485" s="11"/>
      <c r="G485" s="11"/>
      <c r="H485" s="11"/>
      <c r="I485" s="11"/>
      <c r="J485" s="11"/>
      <c r="K485" s="11"/>
      <c r="L485" s="11"/>
      <c r="M485" s="11"/>
      <c r="N485" s="11"/>
      <c r="O485" s="11"/>
      <c r="P485" s="11"/>
      <c r="Q485" s="11"/>
      <c r="R485" s="11"/>
      <c r="S485" s="11"/>
      <c r="T485" s="11"/>
      <c r="U485" s="11"/>
      <c r="V485" s="11"/>
      <c r="W485" s="11"/>
    </row>
    <row r="486" spans="1:23" x14ac:dyDescent="0.25">
      <c r="A486" s="11"/>
      <c r="B486" s="11"/>
      <c r="C486" s="11"/>
      <c r="D486" s="11"/>
      <c r="E486" s="11"/>
      <c r="F486" s="11"/>
      <c r="G486" s="11"/>
      <c r="H486" s="11"/>
      <c r="I486" s="11"/>
      <c r="J486" s="11"/>
      <c r="K486" s="11"/>
      <c r="L486" s="11"/>
      <c r="M486" s="11"/>
      <c r="N486" s="11"/>
      <c r="O486" s="11"/>
      <c r="P486" s="11"/>
      <c r="Q486" s="11"/>
      <c r="R486" s="11"/>
      <c r="S486" s="11"/>
      <c r="T486" s="11"/>
      <c r="U486" s="11"/>
      <c r="V486" s="11"/>
      <c r="W486" s="11"/>
    </row>
    <row r="487" spans="1:23" x14ac:dyDescent="0.25">
      <c r="A487" s="11"/>
      <c r="B487" s="11"/>
      <c r="C487" s="11"/>
      <c r="D487" s="11"/>
      <c r="E487" s="11"/>
      <c r="F487" s="11"/>
      <c r="G487" s="11"/>
      <c r="H487" s="11"/>
      <c r="I487" s="11"/>
      <c r="J487" s="11"/>
      <c r="K487" s="11"/>
      <c r="L487" s="11"/>
      <c r="M487" s="11"/>
      <c r="N487" s="11"/>
      <c r="O487" s="11"/>
      <c r="P487" s="11"/>
      <c r="Q487" s="11"/>
      <c r="R487" s="11"/>
      <c r="S487" s="11"/>
      <c r="T487" s="11"/>
      <c r="U487" s="11"/>
      <c r="V487" s="11"/>
      <c r="W487" s="11"/>
    </row>
    <row r="488" spans="1:23" x14ac:dyDescent="0.25">
      <c r="A488" s="11"/>
      <c r="B488" s="11"/>
      <c r="C488" s="11"/>
      <c r="D488" s="11"/>
      <c r="E488" s="11"/>
      <c r="F488" s="11"/>
      <c r="G488" s="11"/>
      <c r="H488" s="11"/>
      <c r="I488" s="11"/>
      <c r="J488" s="11"/>
      <c r="K488" s="11"/>
      <c r="L488" s="11"/>
      <c r="M488" s="11"/>
      <c r="N488" s="11"/>
      <c r="O488" s="11"/>
      <c r="P488" s="11"/>
      <c r="Q488" s="11"/>
      <c r="R488" s="11"/>
      <c r="S488" s="11"/>
      <c r="T488" s="11"/>
      <c r="U488" s="11"/>
      <c r="V488" s="11"/>
      <c r="W488" s="11"/>
    </row>
    <row r="489" spans="1:23" x14ac:dyDescent="0.25">
      <c r="A489" s="11"/>
      <c r="B489" s="11"/>
      <c r="C489" s="11"/>
      <c r="D489" s="11"/>
      <c r="E489" s="11"/>
      <c r="F489" s="11"/>
      <c r="G489" s="11"/>
      <c r="H489" s="11"/>
      <c r="I489" s="11"/>
      <c r="J489" s="11"/>
      <c r="K489" s="11"/>
      <c r="L489" s="11"/>
      <c r="M489" s="11"/>
      <c r="N489" s="11"/>
      <c r="O489" s="11"/>
      <c r="P489" s="11"/>
      <c r="Q489" s="11"/>
      <c r="R489" s="11"/>
      <c r="S489" s="11"/>
      <c r="T489" s="11"/>
      <c r="U489" s="11"/>
      <c r="V489" s="11"/>
      <c r="W489" s="11"/>
    </row>
    <row r="490" spans="1:23" x14ac:dyDescent="0.25">
      <c r="A490" s="11"/>
      <c r="B490" s="11"/>
      <c r="C490" s="11"/>
      <c r="D490" s="11"/>
      <c r="E490" s="11"/>
      <c r="F490" s="11"/>
      <c r="G490" s="11"/>
      <c r="H490" s="11"/>
      <c r="I490" s="11"/>
      <c r="J490" s="11"/>
      <c r="K490" s="11"/>
      <c r="L490" s="11"/>
      <c r="M490" s="11"/>
      <c r="N490" s="11"/>
      <c r="O490" s="11"/>
      <c r="P490" s="11"/>
      <c r="Q490" s="11"/>
      <c r="R490" s="11"/>
      <c r="S490" s="11"/>
      <c r="T490" s="11"/>
      <c r="U490" s="11"/>
      <c r="V490" s="11"/>
      <c r="W490" s="11"/>
    </row>
    <row r="491" spans="1:23" x14ac:dyDescent="0.25">
      <c r="A491" s="11"/>
      <c r="B491" s="11"/>
      <c r="C491" s="11"/>
      <c r="D491" s="11"/>
      <c r="E491" s="11"/>
      <c r="F491" s="11"/>
      <c r="G491" s="11"/>
      <c r="H491" s="11"/>
      <c r="I491" s="11"/>
      <c r="J491" s="11"/>
      <c r="K491" s="11"/>
      <c r="L491" s="11"/>
      <c r="M491" s="11"/>
      <c r="N491" s="11"/>
      <c r="O491" s="11"/>
      <c r="P491" s="11"/>
      <c r="Q491" s="11"/>
      <c r="R491" s="11"/>
      <c r="S491" s="11"/>
      <c r="T491" s="11"/>
      <c r="U491" s="11"/>
      <c r="V491" s="11"/>
      <c r="W491" s="11"/>
    </row>
    <row r="492" spans="1:23" x14ac:dyDescent="0.25">
      <c r="A492" s="11"/>
      <c r="B492" s="11"/>
      <c r="C492" s="11"/>
      <c r="D492" s="11"/>
      <c r="E492" s="11"/>
      <c r="F492" s="11"/>
      <c r="G492" s="11"/>
      <c r="H492" s="11"/>
      <c r="I492" s="11"/>
      <c r="J492" s="11"/>
      <c r="K492" s="11"/>
      <c r="L492" s="11"/>
      <c r="M492" s="11"/>
      <c r="N492" s="11"/>
      <c r="O492" s="11"/>
      <c r="P492" s="11"/>
      <c r="Q492" s="11"/>
      <c r="R492" s="11"/>
      <c r="S492" s="11"/>
      <c r="T492" s="11"/>
      <c r="U492" s="11"/>
      <c r="V492" s="11"/>
      <c r="W492" s="11"/>
    </row>
    <row r="493" spans="1:23" x14ac:dyDescent="0.25">
      <c r="A493" s="11"/>
      <c r="B493" s="11"/>
      <c r="C493" s="11"/>
      <c r="D493" s="11"/>
      <c r="E493" s="11"/>
      <c r="F493" s="11"/>
      <c r="G493" s="11"/>
      <c r="H493" s="11"/>
      <c r="I493" s="11"/>
      <c r="J493" s="11"/>
      <c r="K493" s="11"/>
      <c r="L493" s="11"/>
      <c r="M493" s="11"/>
      <c r="N493" s="11"/>
      <c r="O493" s="11"/>
      <c r="P493" s="11"/>
      <c r="Q493" s="11"/>
      <c r="R493" s="11"/>
      <c r="S493" s="11"/>
      <c r="T493" s="11"/>
      <c r="U493" s="11"/>
      <c r="V493" s="11"/>
      <c r="W493" s="11"/>
    </row>
    <row r="494" spans="1:23" x14ac:dyDescent="0.25">
      <c r="A494" s="11"/>
      <c r="B494" s="11"/>
      <c r="C494" s="11"/>
      <c r="D494" s="11"/>
      <c r="E494" s="11"/>
      <c r="F494" s="11"/>
      <c r="G494" s="11"/>
      <c r="H494" s="11"/>
      <c r="I494" s="11"/>
      <c r="J494" s="11"/>
      <c r="K494" s="11"/>
      <c r="L494" s="11"/>
      <c r="M494" s="11"/>
      <c r="N494" s="11"/>
      <c r="O494" s="11"/>
      <c r="P494" s="11"/>
      <c r="Q494" s="11"/>
      <c r="R494" s="11"/>
      <c r="S494" s="11"/>
      <c r="T494" s="11"/>
      <c r="U494" s="11"/>
      <c r="V494" s="11"/>
      <c r="W494" s="11"/>
    </row>
    <row r="495" spans="1:23" x14ac:dyDescent="0.25">
      <c r="A495" s="11"/>
      <c r="B495" s="11"/>
      <c r="C495" s="11"/>
      <c r="D495" s="11"/>
      <c r="E495" s="11"/>
      <c r="F495" s="11"/>
      <c r="G495" s="11"/>
      <c r="H495" s="11"/>
      <c r="I495" s="11"/>
      <c r="J495" s="11"/>
      <c r="K495" s="11"/>
      <c r="L495" s="11"/>
      <c r="M495" s="11"/>
      <c r="N495" s="11"/>
      <c r="O495" s="11"/>
      <c r="P495" s="11"/>
      <c r="Q495" s="11"/>
      <c r="R495" s="11"/>
      <c r="S495" s="11"/>
      <c r="T495" s="11"/>
      <c r="U495" s="11"/>
      <c r="V495" s="11"/>
      <c r="W495" s="11"/>
    </row>
    <row r="496" spans="1:23" x14ac:dyDescent="0.25">
      <c r="A496" s="11"/>
      <c r="B496" s="11"/>
      <c r="C496" s="11"/>
      <c r="D496" s="11"/>
      <c r="E496" s="11"/>
      <c r="F496" s="11"/>
      <c r="G496" s="11"/>
      <c r="H496" s="11"/>
      <c r="I496" s="11"/>
      <c r="J496" s="11"/>
      <c r="K496" s="11"/>
      <c r="L496" s="11"/>
      <c r="M496" s="11"/>
      <c r="N496" s="11"/>
      <c r="O496" s="11"/>
      <c r="P496" s="11"/>
      <c r="Q496" s="11"/>
      <c r="R496" s="11"/>
      <c r="S496" s="11"/>
      <c r="T496" s="11"/>
      <c r="U496" s="11"/>
      <c r="V496" s="11"/>
      <c r="W496" s="11"/>
    </row>
    <row r="497" spans="1:23" x14ac:dyDescent="0.25">
      <c r="A497" s="11"/>
      <c r="B497" s="11"/>
      <c r="C497" s="11"/>
      <c r="D497" s="11"/>
      <c r="E497" s="11"/>
      <c r="F497" s="11"/>
      <c r="G497" s="11"/>
      <c r="H497" s="11"/>
      <c r="I497" s="11"/>
      <c r="J497" s="11"/>
      <c r="K497" s="11"/>
      <c r="L497" s="11"/>
      <c r="M497" s="11"/>
      <c r="N497" s="11"/>
      <c r="O497" s="11"/>
      <c r="P497" s="11"/>
      <c r="Q497" s="11"/>
      <c r="R497" s="11"/>
      <c r="S497" s="11"/>
      <c r="T497" s="11"/>
      <c r="U497" s="11"/>
      <c r="V497" s="11"/>
      <c r="W497" s="11"/>
    </row>
    <row r="498" spans="1:23" x14ac:dyDescent="0.25">
      <c r="A498" s="11"/>
      <c r="B498" s="11"/>
      <c r="C498" s="11"/>
      <c r="D498" s="11"/>
      <c r="E498" s="11"/>
      <c r="F498" s="11"/>
      <c r="G498" s="11"/>
      <c r="H498" s="11"/>
      <c r="I498" s="11"/>
      <c r="J498" s="11"/>
      <c r="K498" s="11"/>
      <c r="L498" s="11"/>
      <c r="M498" s="11"/>
      <c r="N498" s="11"/>
      <c r="O498" s="11"/>
      <c r="P498" s="11"/>
      <c r="Q498" s="11"/>
      <c r="R498" s="11"/>
      <c r="S498" s="11"/>
      <c r="T498" s="11"/>
      <c r="U498" s="11"/>
      <c r="V498" s="11"/>
      <c r="W498" s="11"/>
    </row>
    <row r="499" spans="1:23" x14ac:dyDescent="0.25">
      <c r="A499" s="11"/>
      <c r="B499" s="11"/>
      <c r="C499" s="11"/>
      <c r="D499" s="11"/>
      <c r="E499" s="11"/>
      <c r="F499" s="11"/>
      <c r="G499" s="11"/>
      <c r="H499" s="11"/>
      <c r="I499" s="11"/>
      <c r="J499" s="11"/>
      <c r="K499" s="11"/>
      <c r="L499" s="11"/>
      <c r="M499" s="11"/>
      <c r="N499" s="11"/>
      <c r="O499" s="11"/>
      <c r="P499" s="11"/>
      <c r="Q499" s="11"/>
      <c r="R499" s="11"/>
      <c r="S499" s="11"/>
      <c r="T499" s="11"/>
      <c r="U499" s="11"/>
      <c r="V499" s="11"/>
      <c r="W499" s="11"/>
    </row>
    <row r="500" spans="1:23" x14ac:dyDescent="0.25">
      <c r="A500" s="11"/>
      <c r="B500" s="11"/>
      <c r="C500" s="11"/>
      <c r="D500" s="11"/>
      <c r="E500" s="11"/>
      <c r="F500" s="11"/>
      <c r="G500" s="11"/>
      <c r="H500" s="11"/>
      <c r="I500" s="11"/>
      <c r="J500" s="11"/>
      <c r="K500" s="11"/>
      <c r="L500" s="11"/>
      <c r="M500" s="11"/>
      <c r="N500" s="11"/>
      <c r="O500" s="11"/>
      <c r="P500" s="11"/>
      <c r="Q500" s="11"/>
      <c r="R500" s="11"/>
      <c r="S500" s="11"/>
      <c r="T500" s="11"/>
      <c r="U500" s="11"/>
      <c r="V500" s="11"/>
      <c r="W500" s="11"/>
    </row>
    <row r="501" spans="1:23" x14ac:dyDescent="0.25">
      <c r="A501" s="11"/>
      <c r="B501" s="11"/>
      <c r="C501" s="11"/>
      <c r="D501" s="11"/>
      <c r="E501" s="11"/>
      <c r="F501" s="11"/>
      <c r="G501" s="11"/>
      <c r="H501" s="11"/>
      <c r="I501" s="11"/>
      <c r="J501" s="11"/>
      <c r="K501" s="11"/>
      <c r="L501" s="11"/>
      <c r="M501" s="11"/>
      <c r="N501" s="11"/>
      <c r="O501" s="11"/>
      <c r="P501" s="11"/>
      <c r="Q501" s="11"/>
      <c r="R501" s="11"/>
      <c r="S501" s="11"/>
      <c r="T501" s="11"/>
      <c r="U501" s="11"/>
      <c r="V501" s="11"/>
      <c r="W501" s="11"/>
    </row>
    <row r="502" spans="1:23" x14ac:dyDescent="0.25">
      <c r="A502" s="11"/>
      <c r="B502" s="11"/>
      <c r="C502" s="11"/>
      <c r="D502" s="11"/>
      <c r="E502" s="11"/>
      <c r="F502" s="11"/>
      <c r="G502" s="11"/>
      <c r="H502" s="11"/>
      <c r="I502" s="11"/>
      <c r="J502" s="11"/>
      <c r="K502" s="11"/>
      <c r="L502" s="11"/>
      <c r="M502" s="11"/>
      <c r="N502" s="11"/>
      <c r="O502" s="11"/>
      <c r="P502" s="11"/>
      <c r="Q502" s="11"/>
      <c r="R502" s="11"/>
      <c r="S502" s="11"/>
      <c r="T502" s="11"/>
      <c r="U502" s="11"/>
      <c r="V502" s="11"/>
      <c r="W502" s="11"/>
    </row>
    <row r="503" spans="1:23" x14ac:dyDescent="0.25">
      <c r="A503" s="11"/>
      <c r="B503" s="11"/>
      <c r="C503" s="11"/>
      <c r="D503" s="11"/>
      <c r="E503" s="11"/>
      <c r="F503" s="11"/>
      <c r="G503" s="11"/>
      <c r="H503" s="11"/>
      <c r="I503" s="11"/>
      <c r="J503" s="11"/>
      <c r="K503" s="11"/>
      <c r="L503" s="11"/>
      <c r="M503" s="11"/>
      <c r="N503" s="11"/>
      <c r="O503" s="11"/>
      <c r="P503" s="11"/>
      <c r="Q503" s="11"/>
      <c r="R503" s="11"/>
      <c r="S503" s="11"/>
      <c r="T503" s="11"/>
      <c r="U503" s="11"/>
      <c r="V503" s="11"/>
      <c r="W503" s="11"/>
    </row>
    <row r="504" spans="1:23" x14ac:dyDescent="0.25">
      <c r="A504" s="11"/>
      <c r="B504" s="11"/>
      <c r="C504" s="11"/>
      <c r="D504" s="11"/>
      <c r="E504" s="11"/>
      <c r="F504" s="11"/>
      <c r="G504" s="11"/>
      <c r="H504" s="11"/>
      <c r="I504" s="11"/>
      <c r="J504" s="11"/>
      <c r="K504" s="11"/>
      <c r="L504" s="11"/>
      <c r="M504" s="11"/>
      <c r="N504" s="11"/>
      <c r="O504" s="11"/>
      <c r="P504" s="11"/>
      <c r="Q504" s="11"/>
      <c r="R504" s="11"/>
      <c r="S504" s="11"/>
      <c r="T504" s="11"/>
      <c r="U504" s="11"/>
      <c r="V504" s="11"/>
      <c r="W504" s="11"/>
    </row>
    <row r="505" spans="1:23" x14ac:dyDescent="0.25">
      <c r="A505" s="11"/>
      <c r="B505" s="11"/>
      <c r="C505" s="11"/>
      <c r="D505" s="11"/>
      <c r="E505" s="11"/>
      <c r="F505" s="11"/>
      <c r="G505" s="11"/>
      <c r="H505" s="11"/>
      <c r="I505" s="11"/>
      <c r="J505" s="11"/>
      <c r="K505" s="11"/>
      <c r="L505" s="11"/>
      <c r="M505" s="11"/>
      <c r="N505" s="11"/>
      <c r="O505" s="11"/>
      <c r="P505" s="11"/>
      <c r="Q505" s="11"/>
      <c r="R505" s="11"/>
      <c r="S505" s="11"/>
      <c r="T505" s="11"/>
      <c r="U505" s="11"/>
      <c r="V505" s="11"/>
      <c r="W505" s="11"/>
    </row>
    <row r="506" spans="1:23" x14ac:dyDescent="0.25">
      <c r="A506" s="11"/>
      <c r="B506" s="11"/>
      <c r="C506" s="11"/>
      <c r="D506" s="11"/>
      <c r="E506" s="11"/>
      <c r="F506" s="11"/>
      <c r="G506" s="11"/>
      <c r="H506" s="11"/>
      <c r="I506" s="11"/>
      <c r="J506" s="11"/>
      <c r="K506" s="11"/>
      <c r="L506" s="11"/>
      <c r="M506" s="11"/>
      <c r="N506" s="11"/>
      <c r="O506" s="11"/>
      <c r="P506" s="11"/>
      <c r="Q506" s="11"/>
      <c r="R506" s="11"/>
      <c r="S506" s="11"/>
      <c r="T506" s="11"/>
      <c r="U506" s="11"/>
      <c r="V506" s="11"/>
      <c r="W506" s="11"/>
    </row>
    <row r="507" spans="1:23" x14ac:dyDescent="0.25">
      <c r="A507" s="11"/>
      <c r="B507" s="11"/>
      <c r="C507" s="11"/>
      <c r="D507" s="11"/>
      <c r="E507" s="11"/>
      <c r="F507" s="11"/>
      <c r="G507" s="11"/>
      <c r="H507" s="11"/>
      <c r="I507" s="11"/>
      <c r="J507" s="11"/>
      <c r="K507" s="11"/>
      <c r="L507" s="11"/>
      <c r="M507" s="11"/>
      <c r="N507" s="11"/>
      <c r="O507" s="11"/>
      <c r="P507" s="11"/>
      <c r="Q507" s="11"/>
      <c r="R507" s="11"/>
      <c r="S507" s="11"/>
      <c r="T507" s="11"/>
      <c r="U507" s="11"/>
      <c r="V507" s="11"/>
      <c r="W507" s="11"/>
    </row>
    <row r="508" spans="1:23" x14ac:dyDescent="0.25">
      <c r="A508" s="11"/>
      <c r="B508" s="11"/>
      <c r="C508" s="11"/>
      <c r="D508" s="11"/>
      <c r="E508" s="11"/>
      <c r="F508" s="11"/>
      <c r="G508" s="11"/>
      <c r="H508" s="11"/>
      <c r="I508" s="11"/>
      <c r="J508" s="11"/>
      <c r="K508" s="11"/>
      <c r="L508" s="11"/>
      <c r="M508" s="11"/>
      <c r="N508" s="11"/>
      <c r="O508" s="11"/>
      <c r="P508" s="11"/>
      <c r="Q508" s="11"/>
      <c r="R508" s="11"/>
      <c r="S508" s="11"/>
      <c r="T508" s="11"/>
      <c r="U508" s="11"/>
      <c r="V508" s="11"/>
      <c r="W508" s="11"/>
    </row>
    <row r="509" spans="1:23" x14ac:dyDescent="0.25">
      <c r="A509" s="11"/>
      <c r="B509" s="11"/>
      <c r="C509" s="11"/>
      <c r="D509" s="11"/>
      <c r="E509" s="11"/>
      <c r="F509" s="11"/>
      <c r="G509" s="11"/>
      <c r="H509" s="11"/>
      <c r="I509" s="11"/>
      <c r="J509" s="11"/>
      <c r="K509" s="11"/>
      <c r="L509" s="11"/>
      <c r="M509" s="11"/>
      <c r="N509" s="11"/>
      <c r="O509" s="11"/>
      <c r="P509" s="11"/>
      <c r="Q509" s="11"/>
      <c r="R509" s="11"/>
      <c r="S509" s="11"/>
      <c r="T509" s="11"/>
      <c r="U509" s="11"/>
      <c r="V509" s="11"/>
      <c r="W509" s="11"/>
    </row>
    <row r="510" spans="1:23" x14ac:dyDescent="0.25">
      <c r="A510" s="11"/>
      <c r="B510" s="11"/>
      <c r="C510" s="11"/>
      <c r="D510" s="11"/>
      <c r="E510" s="11"/>
      <c r="F510" s="11"/>
      <c r="G510" s="11"/>
      <c r="H510" s="11"/>
      <c r="I510" s="11"/>
      <c r="J510" s="11"/>
      <c r="K510" s="11"/>
      <c r="L510" s="11"/>
      <c r="M510" s="11"/>
      <c r="N510" s="11"/>
      <c r="O510" s="11"/>
      <c r="P510" s="11"/>
      <c r="Q510" s="11"/>
      <c r="R510" s="11"/>
      <c r="S510" s="11"/>
      <c r="T510" s="11"/>
      <c r="U510" s="11"/>
      <c r="V510" s="11"/>
      <c r="W510" s="11"/>
    </row>
    <row r="511" spans="1:23" x14ac:dyDescent="0.25">
      <c r="A511" s="11"/>
      <c r="B511" s="11"/>
      <c r="C511" s="11"/>
      <c r="D511" s="11"/>
      <c r="E511" s="11"/>
      <c r="F511" s="11"/>
      <c r="G511" s="11"/>
      <c r="H511" s="11"/>
      <c r="I511" s="11"/>
      <c r="J511" s="11"/>
      <c r="K511" s="11"/>
      <c r="L511" s="11"/>
      <c r="M511" s="11"/>
      <c r="N511" s="11"/>
      <c r="O511" s="11"/>
      <c r="P511" s="11"/>
      <c r="Q511" s="11"/>
      <c r="R511" s="11"/>
      <c r="S511" s="11"/>
      <c r="T511" s="11"/>
      <c r="U511" s="11"/>
      <c r="V511" s="11"/>
      <c r="W511" s="11"/>
    </row>
    <row r="512" spans="1:23" x14ac:dyDescent="0.25">
      <c r="A512" s="11"/>
      <c r="B512" s="11"/>
      <c r="C512" s="11"/>
      <c r="D512" s="11"/>
      <c r="E512" s="11"/>
      <c r="F512" s="11"/>
      <c r="G512" s="11"/>
      <c r="H512" s="11"/>
      <c r="I512" s="11"/>
      <c r="J512" s="11"/>
      <c r="K512" s="11"/>
      <c r="L512" s="11"/>
      <c r="M512" s="11"/>
      <c r="N512" s="11"/>
      <c r="O512" s="11"/>
      <c r="P512" s="11"/>
      <c r="Q512" s="11"/>
      <c r="R512" s="11"/>
      <c r="S512" s="11"/>
      <c r="T512" s="11"/>
      <c r="U512" s="11"/>
      <c r="V512" s="11"/>
      <c r="W512" s="11"/>
    </row>
    <row r="513" spans="1:23" x14ac:dyDescent="0.25">
      <c r="A513" s="11"/>
      <c r="B513" s="11"/>
      <c r="C513" s="11"/>
      <c r="D513" s="11"/>
      <c r="E513" s="11"/>
      <c r="F513" s="11"/>
      <c r="G513" s="11"/>
      <c r="H513" s="11"/>
      <c r="I513" s="11"/>
      <c r="J513" s="11"/>
      <c r="K513" s="11"/>
      <c r="L513" s="11"/>
      <c r="M513" s="11"/>
      <c r="N513" s="11"/>
      <c r="O513" s="11"/>
      <c r="P513" s="11"/>
      <c r="Q513" s="11"/>
      <c r="R513" s="11"/>
      <c r="S513" s="11"/>
      <c r="T513" s="11"/>
      <c r="U513" s="11"/>
      <c r="V513" s="11"/>
      <c r="W513" s="11"/>
    </row>
    <row r="514" spans="1:23" x14ac:dyDescent="0.25">
      <c r="A514" s="11"/>
      <c r="B514" s="11"/>
      <c r="C514" s="11"/>
      <c r="D514" s="11"/>
      <c r="E514" s="11"/>
      <c r="F514" s="11"/>
      <c r="G514" s="11"/>
      <c r="H514" s="11"/>
      <c r="I514" s="11"/>
      <c r="J514" s="11"/>
      <c r="K514" s="11"/>
      <c r="L514" s="11"/>
      <c r="M514" s="11"/>
      <c r="N514" s="11"/>
      <c r="O514" s="11"/>
      <c r="P514" s="11"/>
      <c r="Q514" s="11"/>
      <c r="R514" s="11"/>
      <c r="S514" s="11"/>
      <c r="T514" s="11"/>
      <c r="U514" s="11"/>
      <c r="V514" s="11"/>
      <c r="W514" s="11"/>
    </row>
    <row r="515" spans="1:23" x14ac:dyDescent="0.25">
      <c r="A515" s="11"/>
      <c r="B515" s="11"/>
      <c r="C515" s="11"/>
      <c r="D515" s="11"/>
      <c r="E515" s="11"/>
      <c r="F515" s="11"/>
      <c r="G515" s="11"/>
      <c r="H515" s="11"/>
      <c r="I515" s="11"/>
      <c r="J515" s="11"/>
      <c r="K515" s="11"/>
      <c r="L515" s="11"/>
      <c r="M515" s="11"/>
      <c r="N515" s="11"/>
      <c r="O515" s="11"/>
      <c r="P515" s="11"/>
      <c r="Q515" s="11"/>
      <c r="R515" s="11"/>
      <c r="S515" s="11"/>
      <c r="T515" s="11"/>
      <c r="U515" s="11"/>
      <c r="V515" s="11"/>
      <c r="W515" s="11"/>
    </row>
    <row r="516" spans="1:23" x14ac:dyDescent="0.25">
      <c r="A516" s="11"/>
      <c r="B516" s="11"/>
      <c r="C516" s="11"/>
      <c r="D516" s="11"/>
      <c r="E516" s="11"/>
      <c r="F516" s="11"/>
      <c r="G516" s="11"/>
      <c r="H516" s="11"/>
      <c r="I516" s="11"/>
      <c r="J516" s="11"/>
      <c r="K516" s="11"/>
      <c r="L516" s="11"/>
      <c r="M516" s="11"/>
      <c r="N516" s="11"/>
      <c r="O516" s="11"/>
      <c r="P516" s="11"/>
      <c r="Q516" s="11"/>
      <c r="R516" s="11"/>
      <c r="S516" s="11"/>
      <c r="T516" s="11"/>
      <c r="U516" s="11"/>
      <c r="V516" s="11"/>
      <c r="W516" s="11"/>
    </row>
    <row r="517" spans="1:23" x14ac:dyDescent="0.25">
      <c r="A517" s="11"/>
      <c r="B517" s="11"/>
      <c r="C517" s="11"/>
      <c r="D517" s="11"/>
      <c r="E517" s="11"/>
      <c r="F517" s="11"/>
      <c r="G517" s="11"/>
      <c r="H517" s="11"/>
      <c r="I517" s="11"/>
      <c r="J517" s="11"/>
      <c r="K517" s="11"/>
      <c r="L517" s="11"/>
      <c r="M517" s="11"/>
      <c r="N517" s="11"/>
      <c r="O517" s="11"/>
      <c r="P517" s="11"/>
      <c r="Q517" s="11"/>
      <c r="R517" s="11"/>
      <c r="S517" s="11"/>
      <c r="T517" s="11"/>
      <c r="U517" s="11"/>
      <c r="V517" s="11"/>
      <c r="W517" s="11"/>
    </row>
    <row r="518" spans="1:23" x14ac:dyDescent="0.25">
      <c r="A518" s="11"/>
      <c r="B518" s="11"/>
      <c r="C518" s="11"/>
      <c r="D518" s="11"/>
      <c r="E518" s="11"/>
      <c r="F518" s="11"/>
      <c r="G518" s="11"/>
      <c r="H518" s="11"/>
      <c r="I518" s="11"/>
      <c r="J518" s="11"/>
      <c r="K518" s="11"/>
      <c r="L518" s="11"/>
      <c r="M518" s="11"/>
      <c r="N518" s="11"/>
      <c r="O518" s="11"/>
      <c r="P518" s="11"/>
      <c r="Q518" s="11"/>
      <c r="R518" s="11"/>
      <c r="S518" s="11"/>
      <c r="T518" s="11"/>
      <c r="U518" s="11"/>
      <c r="V518" s="11"/>
      <c r="W518" s="11"/>
    </row>
    <row r="519" spans="1:23" x14ac:dyDescent="0.25">
      <c r="A519" s="11"/>
      <c r="B519" s="11"/>
      <c r="C519" s="11"/>
      <c r="D519" s="11"/>
      <c r="E519" s="11"/>
      <c r="F519" s="11"/>
      <c r="G519" s="11"/>
      <c r="H519" s="11"/>
      <c r="I519" s="11"/>
      <c r="J519" s="11"/>
      <c r="K519" s="11"/>
      <c r="L519" s="11"/>
      <c r="M519" s="11"/>
      <c r="N519" s="11"/>
      <c r="O519" s="11"/>
      <c r="P519" s="11"/>
      <c r="Q519" s="11"/>
      <c r="R519" s="11"/>
      <c r="S519" s="11"/>
      <c r="T519" s="11"/>
      <c r="U519" s="11"/>
      <c r="V519" s="11"/>
      <c r="W519" s="11"/>
    </row>
    <row r="520" spans="1:23" x14ac:dyDescent="0.25">
      <c r="A520" s="11"/>
      <c r="B520" s="11"/>
      <c r="C520" s="11"/>
      <c r="D520" s="11"/>
      <c r="E520" s="11"/>
      <c r="F520" s="11"/>
      <c r="G520" s="11"/>
      <c r="H520" s="11"/>
      <c r="I520" s="11"/>
      <c r="J520" s="11"/>
      <c r="K520" s="11"/>
      <c r="L520" s="11"/>
      <c r="M520" s="11"/>
      <c r="N520" s="11"/>
      <c r="O520" s="11"/>
      <c r="P520" s="11"/>
      <c r="Q520" s="11"/>
      <c r="R520" s="11"/>
      <c r="S520" s="11"/>
      <c r="T520" s="11"/>
      <c r="U520" s="11"/>
      <c r="V520" s="11"/>
      <c r="W520" s="11"/>
    </row>
    <row r="521" spans="1:23" x14ac:dyDescent="0.25">
      <c r="A521" s="11"/>
      <c r="B521" s="11"/>
      <c r="C521" s="11"/>
      <c r="D521" s="11"/>
      <c r="E521" s="11"/>
      <c r="F521" s="11"/>
      <c r="G521" s="11"/>
      <c r="H521" s="11"/>
      <c r="I521" s="11"/>
      <c r="J521" s="11"/>
      <c r="K521" s="11"/>
      <c r="L521" s="11"/>
      <c r="M521" s="11"/>
      <c r="N521" s="11"/>
      <c r="O521" s="11"/>
      <c r="P521" s="11"/>
      <c r="Q521" s="11"/>
      <c r="R521" s="11"/>
      <c r="S521" s="11"/>
      <c r="T521" s="11"/>
      <c r="U521" s="11"/>
      <c r="V521" s="11"/>
      <c r="W521" s="11"/>
    </row>
    <row r="522" spans="1:23" x14ac:dyDescent="0.25">
      <c r="A522" s="11"/>
      <c r="B522" s="11"/>
      <c r="C522" s="11"/>
      <c r="D522" s="11"/>
      <c r="E522" s="11"/>
      <c r="F522" s="11"/>
      <c r="G522" s="11"/>
      <c r="H522" s="11"/>
      <c r="I522" s="11"/>
      <c r="J522" s="11"/>
      <c r="K522" s="11"/>
      <c r="L522" s="11"/>
      <c r="M522" s="11"/>
      <c r="N522" s="11"/>
      <c r="O522" s="11"/>
      <c r="P522" s="11"/>
      <c r="Q522" s="11"/>
      <c r="R522" s="11"/>
      <c r="S522" s="11"/>
      <c r="T522" s="11"/>
      <c r="U522" s="11"/>
      <c r="V522" s="11"/>
      <c r="W522" s="11"/>
    </row>
    <row r="523" spans="1:23" x14ac:dyDescent="0.25">
      <c r="A523" s="11"/>
      <c r="B523" s="11"/>
      <c r="C523" s="11"/>
      <c r="D523" s="11"/>
      <c r="E523" s="11"/>
      <c r="F523" s="11"/>
      <c r="G523" s="11"/>
      <c r="H523" s="11"/>
      <c r="I523" s="11"/>
      <c r="J523" s="11"/>
      <c r="K523" s="11"/>
      <c r="L523" s="11"/>
      <c r="M523" s="11"/>
      <c r="N523" s="11"/>
      <c r="O523" s="11"/>
      <c r="P523" s="11"/>
      <c r="Q523" s="11"/>
      <c r="R523" s="11"/>
      <c r="S523" s="11"/>
      <c r="T523" s="11"/>
      <c r="U523" s="11"/>
      <c r="V523" s="11"/>
      <c r="W523" s="11"/>
    </row>
    <row r="524" spans="1:23" x14ac:dyDescent="0.25">
      <c r="A524" s="11"/>
      <c r="B524" s="11"/>
      <c r="C524" s="11"/>
      <c r="D524" s="11"/>
      <c r="E524" s="11"/>
      <c r="F524" s="11"/>
      <c r="G524" s="11"/>
      <c r="H524" s="11"/>
      <c r="I524" s="11"/>
      <c r="J524" s="11"/>
      <c r="K524" s="11"/>
      <c r="L524" s="11"/>
      <c r="M524" s="11"/>
      <c r="N524" s="11"/>
      <c r="O524" s="11"/>
      <c r="P524" s="11"/>
      <c r="Q524" s="11"/>
      <c r="R524" s="11"/>
      <c r="S524" s="11"/>
      <c r="T524" s="11"/>
      <c r="U524" s="11"/>
      <c r="V524" s="11"/>
      <c r="W524" s="11"/>
    </row>
    <row r="525" spans="1:23" x14ac:dyDescent="0.25">
      <c r="A525" s="11"/>
      <c r="B525" s="11"/>
      <c r="C525" s="11"/>
      <c r="D525" s="11"/>
      <c r="E525" s="11"/>
      <c r="F525" s="11"/>
      <c r="G525" s="11"/>
      <c r="H525" s="11"/>
      <c r="I525" s="11"/>
      <c r="J525" s="11"/>
      <c r="K525" s="11"/>
      <c r="L525" s="11"/>
      <c r="M525" s="11"/>
      <c r="N525" s="11"/>
      <c r="O525" s="11"/>
      <c r="P525" s="11"/>
      <c r="Q525" s="11"/>
      <c r="R525" s="11"/>
      <c r="S525" s="11"/>
      <c r="T525" s="11"/>
      <c r="U525" s="11"/>
      <c r="V525" s="11"/>
      <c r="W525" s="11"/>
    </row>
    <row r="526" spans="1:23" x14ac:dyDescent="0.25">
      <c r="A526" s="11"/>
      <c r="B526" s="11"/>
      <c r="C526" s="11"/>
      <c r="D526" s="11"/>
      <c r="E526" s="11"/>
      <c r="F526" s="11"/>
      <c r="G526" s="11"/>
      <c r="H526" s="11"/>
      <c r="I526" s="11"/>
      <c r="J526" s="11"/>
      <c r="K526" s="11"/>
      <c r="L526" s="11"/>
      <c r="M526" s="11"/>
      <c r="N526" s="11"/>
      <c r="O526" s="11"/>
      <c r="P526" s="11"/>
      <c r="Q526" s="11"/>
      <c r="R526" s="11"/>
      <c r="S526" s="11"/>
      <c r="T526" s="11"/>
      <c r="U526" s="11"/>
      <c r="V526" s="11"/>
      <c r="W526" s="11"/>
    </row>
    <row r="527" spans="1:23" x14ac:dyDescent="0.25">
      <c r="A527" s="11"/>
      <c r="B527" s="11"/>
      <c r="C527" s="11"/>
      <c r="D527" s="11"/>
      <c r="E527" s="11"/>
      <c r="F527" s="11"/>
      <c r="G527" s="11"/>
      <c r="H527" s="11"/>
      <c r="I527" s="11"/>
      <c r="J527" s="11"/>
      <c r="K527" s="11"/>
      <c r="L527" s="11"/>
      <c r="M527" s="11"/>
      <c r="N527" s="11"/>
      <c r="O527" s="11"/>
      <c r="P527" s="11"/>
      <c r="Q527" s="11"/>
      <c r="R527" s="11"/>
      <c r="S527" s="11"/>
      <c r="T527" s="11"/>
      <c r="U527" s="11"/>
      <c r="V527" s="11"/>
      <c r="W527" s="11"/>
    </row>
    <row r="528" spans="1:23" x14ac:dyDescent="0.25">
      <c r="A528" s="11"/>
      <c r="B528" s="11"/>
      <c r="C528" s="11"/>
      <c r="D528" s="11"/>
      <c r="E528" s="11"/>
      <c r="F528" s="11"/>
      <c r="G528" s="11"/>
      <c r="H528" s="11"/>
      <c r="I528" s="11"/>
      <c r="J528" s="11"/>
      <c r="K528" s="11"/>
      <c r="L528" s="11"/>
      <c r="M528" s="11"/>
      <c r="N528" s="11"/>
      <c r="O528" s="11"/>
      <c r="P528" s="11"/>
      <c r="Q528" s="11"/>
      <c r="R528" s="11"/>
      <c r="S528" s="11"/>
      <c r="T528" s="11"/>
      <c r="U528" s="11"/>
      <c r="V528" s="11"/>
      <c r="W528" s="11"/>
    </row>
    <row r="529" spans="1:23" x14ac:dyDescent="0.25">
      <c r="A529" s="11"/>
      <c r="B529" s="11"/>
      <c r="C529" s="11"/>
      <c r="D529" s="11"/>
      <c r="E529" s="11"/>
      <c r="F529" s="11"/>
      <c r="G529" s="11"/>
      <c r="H529" s="11"/>
      <c r="I529" s="11"/>
      <c r="J529" s="11"/>
      <c r="K529" s="11"/>
      <c r="L529" s="11"/>
      <c r="M529" s="11"/>
      <c r="N529" s="11"/>
      <c r="O529" s="11"/>
      <c r="P529" s="11"/>
      <c r="Q529" s="11"/>
      <c r="R529" s="11"/>
      <c r="S529" s="11"/>
      <c r="T529" s="11"/>
      <c r="U529" s="11"/>
      <c r="V529" s="11"/>
      <c r="W529" s="11"/>
    </row>
    <row r="530" spans="1:23" x14ac:dyDescent="0.25">
      <c r="A530" s="11"/>
      <c r="B530" s="11"/>
      <c r="C530" s="11"/>
      <c r="D530" s="11"/>
      <c r="E530" s="11"/>
      <c r="F530" s="11"/>
      <c r="G530" s="11"/>
      <c r="H530" s="11"/>
      <c r="I530" s="11"/>
      <c r="J530" s="11"/>
      <c r="K530" s="11"/>
      <c r="L530" s="11"/>
      <c r="M530" s="11"/>
      <c r="N530" s="11"/>
      <c r="O530" s="11"/>
      <c r="P530" s="11"/>
      <c r="Q530" s="11"/>
      <c r="R530" s="11"/>
      <c r="S530" s="11"/>
      <c r="T530" s="11"/>
      <c r="U530" s="11"/>
      <c r="V530" s="11"/>
      <c r="W530" s="11"/>
    </row>
    <row r="531" spans="1:23" x14ac:dyDescent="0.25">
      <c r="A531" s="11"/>
      <c r="B531" s="11"/>
      <c r="C531" s="11"/>
      <c r="D531" s="11"/>
      <c r="E531" s="11"/>
      <c r="F531" s="11"/>
      <c r="G531" s="11"/>
      <c r="H531" s="11"/>
      <c r="I531" s="11"/>
      <c r="J531" s="11"/>
      <c r="K531" s="11"/>
      <c r="L531" s="11"/>
      <c r="M531" s="11"/>
      <c r="N531" s="11"/>
      <c r="O531" s="11"/>
      <c r="P531" s="11"/>
      <c r="Q531" s="11"/>
      <c r="R531" s="11"/>
      <c r="S531" s="11"/>
      <c r="T531" s="11"/>
      <c r="U531" s="11"/>
      <c r="V531" s="11"/>
      <c r="W531" s="11"/>
    </row>
    <row r="532" spans="1:23" x14ac:dyDescent="0.25">
      <c r="A532" s="11"/>
      <c r="B532" s="11"/>
      <c r="C532" s="11"/>
      <c r="D532" s="11"/>
      <c r="E532" s="11"/>
      <c r="F532" s="11"/>
      <c r="G532" s="11"/>
      <c r="H532" s="11"/>
      <c r="I532" s="11"/>
      <c r="J532" s="11"/>
      <c r="K532" s="11"/>
      <c r="L532" s="11"/>
      <c r="M532" s="11"/>
      <c r="N532" s="11"/>
      <c r="O532" s="11"/>
      <c r="P532" s="11"/>
      <c r="Q532" s="11"/>
      <c r="R532" s="11"/>
      <c r="S532" s="11"/>
      <c r="T532" s="11"/>
      <c r="U532" s="11"/>
      <c r="V532" s="11"/>
      <c r="W532" s="11"/>
    </row>
    <row r="533" spans="1:23" x14ac:dyDescent="0.25">
      <c r="A533" s="11"/>
      <c r="B533" s="11"/>
      <c r="C533" s="11"/>
      <c r="D533" s="11"/>
      <c r="E533" s="11"/>
      <c r="F533" s="11"/>
      <c r="G533" s="11"/>
      <c r="H533" s="11"/>
      <c r="I533" s="11"/>
      <c r="J533" s="11"/>
      <c r="K533" s="11"/>
      <c r="L533" s="11"/>
      <c r="M533" s="11"/>
      <c r="N533" s="11"/>
      <c r="O533" s="11"/>
      <c r="P533" s="11"/>
      <c r="Q533" s="11"/>
      <c r="R533" s="11"/>
      <c r="S533" s="11"/>
      <c r="T533" s="11"/>
      <c r="U533" s="11"/>
      <c r="V533" s="11"/>
      <c r="W533" s="11"/>
    </row>
    <row r="534" spans="1:23" x14ac:dyDescent="0.25">
      <c r="A534" s="11"/>
      <c r="B534" s="11"/>
      <c r="C534" s="11"/>
      <c r="D534" s="11"/>
      <c r="E534" s="11"/>
      <c r="F534" s="11"/>
      <c r="G534" s="11"/>
      <c r="H534" s="11"/>
      <c r="I534" s="11"/>
      <c r="J534" s="11"/>
      <c r="K534" s="11"/>
      <c r="L534" s="11"/>
      <c r="M534" s="11"/>
      <c r="N534" s="11"/>
      <c r="O534" s="11"/>
      <c r="P534" s="11"/>
      <c r="Q534" s="11"/>
      <c r="R534" s="11"/>
      <c r="S534" s="11"/>
      <c r="T534" s="11"/>
      <c r="U534" s="11"/>
      <c r="V534" s="11"/>
      <c r="W534" s="11"/>
    </row>
    <row r="535" spans="1:23" x14ac:dyDescent="0.25">
      <c r="A535" s="11"/>
      <c r="B535" s="11"/>
      <c r="C535" s="11"/>
      <c r="D535" s="11"/>
      <c r="E535" s="11"/>
      <c r="F535" s="11"/>
      <c r="G535" s="11"/>
      <c r="H535" s="11"/>
      <c r="I535" s="11"/>
      <c r="J535" s="11"/>
      <c r="K535" s="11"/>
      <c r="L535" s="11"/>
      <c r="M535" s="11"/>
      <c r="N535" s="11"/>
      <c r="O535" s="11"/>
      <c r="P535" s="11"/>
      <c r="Q535" s="11"/>
      <c r="R535" s="11"/>
      <c r="S535" s="11"/>
      <c r="T535" s="11"/>
      <c r="U535" s="11"/>
      <c r="V535" s="11"/>
      <c r="W535" s="11"/>
    </row>
    <row r="536" spans="1:23" x14ac:dyDescent="0.25">
      <c r="A536" s="11"/>
      <c r="B536" s="11"/>
      <c r="C536" s="11"/>
      <c r="D536" s="11"/>
      <c r="E536" s="11"/>
      <c r="F536" s="11"/>
      <c r="G536" s="11"/>
      <c r="H536" s="11"/>
      <c r="I536" s="11"/>
      <c r="J536" s="11"/>
      <c r="K536" s="11"/>
      <c r="L536" s="11"/>
      <c r="M536" s="11"/>
      <c r="N536" s="11"/>
      <c r="O536" s="11"/>
      <c r="P536" s="11"/>
      <c r="Q536" s="11"/>
      <c r="R536" s="11"/>
      <c r="S536" s="11"/>
      <c r="T536" s="11"/>
      <c r="U536" s="11"/>
      <c r="V536" s="11"/>
      <c r="W536" s="11"/>
    </row>
    <row r="537" spans="1:23" x14ac:dyDescent="0.25">
      <c r="A537" s="11"/>
      <c r="B537" s="11"/>
      <c r="C537" s="11"/>
      <c r="D537" s="11"/>
      <c r="E537" s="11"/>
      <c r="F537" s="11"/>
      <c r="G537" s="11"/>
      <c r="H537" s="11"/>
      <c r="I537" s="11"/>
      <c r="J537" s="11"/>
      <c r="K537" s="11"/>
      <c r="L537" s="11"/>
      <c r="M537" s="11"/>
      <c r="N537" s="11"/>
      <c r="O537" s="11"/>
      <c r="P537" s="11"/>
      <c r="Q537" s="11"/>
      <c r="R537" s="11"/>
      <c r="S537" s="11"/>
      <c r="T537" s="11"/>
      <c r="U537" s="11"/>
      <c r="V537" s="11"/>
      <c r="W537" s="11"/>
    </row>
    <row r="538" spans="1:23" x14ac:dyDescent="0.25">
      <c r="A538" s="11"/>
      <c r="B538" s="11"/>
      <c r="C538" s="11"/>
      <c r="D538" s="11"/>
      <c r="E538" s="11"/>
      <c r="F538" s="11"/>
      <c r="G538" s="11"/>
      <c r="H538" s="11"/>
      <c r="I538" s="11"/>
      <c r="J538" s="11"/>
      <c r="K538" s="11"/>
      <c r="L538" s="11"/>
      <c r="M538" s="11"/>
      <c r="N538" s="11"/>
      <c r="O538" s="11"/>
      <c r="P538" s="11"/>
      <c r="Q538" s="11"/>
      <c r="R538" s="11"/>
      <c r="S538" s="11"/>
      <c r="T538" s="11"/>
      <c r="U538" s="11"/>
      <c r="V538" s="11"/>
      <c r="W538" s="11"/>
    </row>
    <row r="539" spans="1:23" x14ac:dyDescent="0.25">
      <c r="A539" s="11"/>
      <c r="B539" s="11"/>
      <c r="C539" s="11"/>
      <c r="D539" s="11"/>
      <c r="E539" s="11"/>
      <c r="F539" s="11"/>
      <c r="G539" s="11"/>
      <c r="H539" s="11"/>
      <c r="I539" s="11"/>
      <c r="J539" s="11"/>
      <c r="K539" s="11"/>
      <c r="L539" s="11"/>
      <c r="M539" s="11"/>
      <c r="N539" s="11"/>
      <c r="O539" s="11"/>
      <c r="P539" s="11"/>
      <c r="Q539" s="11"/>
      <c r="R539" s="11"/>
      <c r="S539" s="11"/>
      <c r="T539" s="11"/>
      <c r="U539" s="11"/>
      <c r="V539" s="11"/>
      <c r="W539" s="11"/>
    </row>
    <row r="540" spans="1:23" x14ac:dyDescent="0.25">
      <c r="A540" s="11"/>
      <c r="B540" s="11"/>
      <c r="C540" s="11"/>
      <c r="D540" s="11"/>
      <c r="E540" s="11"/>
      <c r="F540" s="11"/>
      <c r="G540" s="11"/>
      <c r="H540" s="11"/>
      <c r="I540" s="11"/>
      <c r="J540" s="11"/>
      <c r="K540" s="11"/>
      <c r="L540" s="11"/>
      <c r="M540" s="11"/>
      <c r="N540" s="11"/>
      <c r="O540" s="11"/>
      <c r="P540" s="11"/>
      <c r="Q540" s="11"/>
      <c r="R540" s="11"/>
      <c r="S540" s="11"/>
      <c r="T540" s="11"/>
      <c r="U540" s="11"/>
      <c r="V540" s="11"/>
      <c r="W540" s="11"/>
    </row>
    <row r="541" spans="1:23" x14ac:dyDescent="0.25">
      <c r="A541" s="11"/>
      <c r="B541" s="11"/>
      <c r="C541" s="11"/>
      <c r="D541" s="11"/>
      <c r="E541" s="11"/>
      <c r="F541" s="11"/>
      <c r="G541" s="11"/>
      <c r="H541" s="11"/>
      <c r="I541" s="11"/>
      <c r="J541" s="11"/>
      <c r="K541" s="11"/>
      <c r="L541" s="11"/>
      <c r="M541" s="11"/>
      <c r="N541" s="11"/>
      <c r="O541" s="11"/>
      <c r="P541" s="11"/>
      <c r="Q541" s="11"/>
      <c r="R541" s="11"/>
      <c r="S541" s="11"/>
      <c r="T541" s="11"/>
      <c r="U541" s="11"/>
      <c r="V541" s="11"/>
      <c r="W541" s="11"/>
    </row>
    <row r="542" spans="1:23" x14ac:dyDescent="0.25">
      <c r="A542" s="11"/>
      <c r="B542" s="11"/>
      <c r="C542" s="11"/>
      <c r="D542" s="11"/>
      <c r="E542" s="11"/>
      <c r="F542" s="11"/>
      <c r="G542" s="11"/>
      <c r="H542" s="11"/>
      <c r="I542" s="11"/>
      <c r="J542" s="11"/>
      <c r="K542" s="11"/>
      <c r="L542" s="11"/>
      <c r="M542" s="11"/>
      <c r="N542" s="11"/>
      <c r="O542" s="11"/>
      <c r="P542" s="11"/>
      <c r="Q542" s="11"/>
      <c r="R542" s="11"/>
      <c r="S542" s="11"/>
      <c r="T542" s="11"/>
      <c r="U542" s="11"/>
      <c r="V542" s="11"/>
      <c r="W542" s="11"/>
    </row>
    <row r="543" spans="1:23" x14ac:dyDescent="0.25">
      <c r="A543" s="11"/>
      <c r="B543" s="11"/>
      <c r="C543" s="11"/>
      <c r="D543" s="11"/>
      <c r="E543" s="11"/>
      <c r="F543" s="11"/>
      <c r="G543" s="11"/>
      <c r="H543" s="11"/>
      <c r="I543" s="11"/>
      <c r="J543" s="11"/>
      <c r="K543" s="11"/>
      <c r="L543" s="11"/>
      <c r="M543" s="11"/>
      <c r="N543" s="11"/>
      <c r="O543" s="11"/>
      <c r="P543" s="11"/>
      <c r="Q543" s="11"/>
      <c r="R543" s="11"/>
      <c r="S543" s="11"/>
      <c r="T543" s="11"/>
      <c r="U543" s="11"/>
      <c r="V543" s="11"/>
      <c r="W543" s="11"/>
    </row>
    <row r="544" spans="1:23" x14ac:dyDescent="0.25">
      <c r="A544" s="11"/>
      <c r="B544" s="11"/>
      <c r="C544" s="11"/>
      <c r="D544" s="11"/>
      <c r="E544" s="11"/>
      <c r="F544" s="11"/>
      <c r="G544" s="11"/>
      <c r="H544" s="11"/>
      <c r="I544" s="11"/>
      <c r="J544" s="11"/>
      <c r="K544" s="11"/>
      <c r="L544" s="11"/>
      <c r="M544" s="11"/>
      <c r="N544" s="11"/>
      <c r="O544" s="11"/>
      <c r="P544" s="11"/>
      <c r="Q544" s="11"/>
      <c r="R544" s="11"/>
      <c r="S544" s="11"/>
      <c r="T544" s="11"/>
      <c r="U544" s="11"/>
      <c r="V544" s="11"/>
      <c r="W544" s="11"/>
    </row>
    <row r="545" spans="1:23" x14ac:dyDescent="0.25">
      <c r="A545" s="11"/>
      <c r="B545" s="11"/>
      <c r="C545" s="11"/>
      <c r="D545" s="11"/>
      <c r="E545" s="11"/>
      <c r="F545" s="11"/>
      <c r="G545" s="11"/>
      <c r="H545" s="11"/>
      <c r="I545" s="11"/>
      <c r="J545" s="11"/>
      <c r="K545" s="11"/>
      <c r="L545" s="11"/>
      <c r="M545" s="11"/>
      <c r="N545" s="11"/>
      <c r="O545" s="11"/>
      <c r="P545" s="11"/>
      <c r="Q545" s="11"/>
      <c r="R545" s="11"/>
      <c r="S545" s="11"/>
      <c r="T545" s="11"/>
      <c r="U545" s="11"/>
      <c r="V545" s="11"/>
      <c r="W545" s="11"/>
    </row>
    <row r="546" spans="1:23" x14ac:dyDescent="0.25">
      <c r="A546" s="11"/>
      <c r="B546" s="11"/>
      <c r="C546" s="11"/>
      <c r="D546" s="11"/>
      <c r="E546" s="11"/>
      <c r="F546" s="11"/>
      <c r="G546" s="11"/>
      <c r="H546" s="11"/>
      <c r="I546" s="11"/>
      <c r="J546" s="11"/>
      <c r="K546" s="11"/>
      <c r="L546" s="11"/>
      <c r="M546" s="11"/>
      <c r="N546" s="11"/>
      <c r="O546" s="11"/>
      <c r="P546" s="11"/>
      <c r="Q546" s="11"/>
      <c r="R546" s="11"/>
      <c r="S546" s="11"/>
      <c r="T546" s="11"/>
      <c r="U546" s="11"/>
      <c r="V546" s="11"/>
      <c r="W546" s="11"/>
    </row>
    <row r="547" spans="1:23" x14ac:dyDescent="0.25">
      <c r="A547" s="11"/>
      <c r="B547" s="11"/>
      <c r="C547" s="11"/>
      <c r="D547" s="11"/>
      <c r="E547" s="11"/>
      <c r="F547" s="11"/>
      <c r="G547" s="11"/>
      <c r="H547" s="11"/>
      <c r="I547" s="11"/>
      <c r="J547" s="11"/>
      <c r="K547" s="11"/>
      <c r="L547" s="11"/>
      <c r="M547" s="11"/>
      <c r="N547" s="11"/>
      <c r="O547" s="11"/>
      <c r="P547" s="11"/>
      <c r="Q547" s="11"/>
      <c r="R547" s="11"/>
      <c r="S547" s="11"/>
      <c r="T547" s="11"/>
      <c r="U547" s="11"/>
      <c r="V547" s="11"/>
      <c r="W547" s="11"/>
    </row>
    <row r="548" spans="1:23" x14ac:dyDescent="0.25">
      <c r="A548" s="11"/>
      <c r="B548" s="11"/>
      <c r="C548" s="11"/>
      <c r="D548" s="11"/>
      <c r="E548" s="11"/>
      <c r="F548" s="11"/>
      <c r="G548" s="11"/>
      <c r="H548" s="11"/>
      <c r="I548" s="11"/>
      <c r="J548" s="11"/>
      <c r="K548" s="11"/>
      <c r="L548" s="11"/>
      <c r="M548" s="11"/>
      <c r="N548" s="11"/>
      <c r="O548" s="11"/>
      <c r="P548" s="11"/>
      <c r="Q548" s="11"/>
      <c r="R548" s="11"/>
      <c r="S548" s="11"/>
      <c r="T548" s="11"/>
      <c r="U548" s="11"/>
      <c r="V548" s="11"/>
      <c r="W548" s="11"/>
    </row>
    <row r="549" spans="1:23" x14ac:dyDescent="0.25">
      <c r="A549" s="11"/>
      <c r="B549" s="11"/>
      <c r="C549" s="11"/>
      <c r="D549" s="11"/>
      <c r="E549" s="11"/>
      <c r="F549" s="11"/>
      <c r="G549" s="11"/>
      <c r="H549" s="11"/>
      <c r="I549" s="11"/>
      <c r="J549" s="11"/>
      <c r="K549" s="11"/>
      <c r="L549" s="11"/>
      <c r="M549" s="11"/>
      <c r="N549" s="11"/>
      <c r="O549" s="11"/>
      <c r="P549" s="11"/>
      <c r="Q549" s="11"/>
      <c r="R549" s="11"/>
      <c r="S549" s="11"/>
      <c r="T549" s="11"/>
      <c r="U549" s="11"/>
      <c r="V549" s="11"/>
      <c r="W549" s="11"/>
    </row>
    <row r="550" spans="1:23" x14ac:dyDescent="0.25">
      <c r="A550" s="11"/>
      <c r="B550" s="11"/>
      <c r="C550" s="11"/>
      <c r="D550" s="11"/>
      <c r="E550" s="11"/>
      <c r="F550" s="11"/>
      <c r="G550" s="11"/>
      <c r="H550" s="11"/>
      <c r="I550" s="11"/>
      <c r="J550" s="11"/>
      <c r="K550" s="11"/>
      <c r="L550" s="11"/>
      <c r="M550" s="11"/>
      <c r="N550" s="11"/>
      <c r="O550" s="11"/>
      <c r="P550" s="11"/>
      <c r="Q550" s="11"/>
      <c r="R550" s="11"/>
      <c r="S550" s="11"/>
      <c r="T550" s="11"/>
      <c r="U550" s="11"/>
      <c r="V550" s="11"/>
      <c r="W550" s="11"/>
    </row>
    <row r="551" spans="1:23" x14ac:dyDescent="0.25">
      <c r="A551" s="11"/>
      <c r="B551" s="11"/>
      <c r="C551" s="11"/>
      <c r="D551" s="11"/>
      <c r="E551" s="11"/>
      <c r="F551" s="11"/>
      <c r="G551" s="11"/>
      <c r="H551" s="11"/>
      <c r="I551" s="11"/>
      <c r="J551" s="11"/>
      <c r="K551" s="11"/>
      <c r="L551" s="11"/>
      <c r="M551" s="11"/>
      <c r="N551" s="11"/>
      <c r="O551" s="11"/>
      <c r="P551" s="11"/>
      <c r="Q551" s="11"/>
      <c r="R551" s="11"/>
      <c r="S551" s="11"/>
      <c r="T551" s="11"/>
      <c r="U551" s="11"/>
      <c r="V551" s="11"/>
      <c r="W551" s="11"/>
    </row>
    <row r="552" spans="1:23" x14ac:dyDescent="0.25">
      <c r="A552" s="11"/>
      <c r="B552" s="11"/>
      <c r="C552" s="11"/>
      <c r="D552" s="11"/>
      <c r="E552" s="11"/>
      <c r="F552" s="11"/>
      <c r="G552" s="11"/>
      <c r="H552" s="11"/>
      <c r="I552" s="11"/>
      <c r="J552" s="11"/>
      <c r="K552" s="11"/>
      <c r="L552" s="11"/>
      <c r="M552" s="11"/>
      <c r="N552" s="11"/>
      <c r="O552" s="11"/>
      <c r="P552" s="11"/>
      <c r="Q552" s="11"/>
      <c r="R552" s="11"/>
      <c r="S552" s="11"/>
      <c r="T552" s="11"/>
      <c r="U552" s="11"/>
      <c r="V552" s="11"/>
      <c r="W552" s="11"/>
    </row>
    <row r="553" spans="1:23" x14ac:dyDescent="0.25">
      <c r="A553" s="11"/>
      <c r="B553" s="11"/>
      <c r="C553" s="11"/>
      <c r="D553" s="11"/>
      <c r="E553" s="11"/>
      <c r="F553" s="11"/>
      <c r="G553" s="11"/>
      <c r="H553" s="11"/>
      <c r="I553" s="11"/>
      <c r="J553" s="11"/>
      <c r="K553" s="11"/>
      <c r="L553" s="11"/>
      <c r="M553" s="11"/>
      <c r="N553" s="11"/>
      <c r="O553" s="11"/>
      <c r="P553" s="11"/>
      <c r="Q553" s="11"/>
      <c r="R553" s="11"/>
      <c r="S553" s="11"/>
      <c r="T553" s="11"/>
      <c r="U553" s="11"/>
      <c r="V553" s="11"/>
      <c r="W553" s="11"/>
    </row>
    <row r="554" spans="1:23" x14ac:dyDescent="0.25">
      <c r="A554" s="11"/>
      <c r="B554" s="11"/>
      <c r="C554" s="11"/>
      <c r="D554" s="11"/>
      <c r="E554" s="11"/>
      <c r="F554" s="11"/>
      <c r="G554" s="11"/>
      <c r="H554" s="11"/>
      <c r="I554" s="11"/>
      <c r="J554" s="11"/>
      <c r="K554" s="11"/>
      <c r="L554" s="11"/>
      <c r="M554" s="11"/>
      <c r="N554" s="11"/>
      <c r="O554" s="11"/>
      <c r="P554" s="11"/>
      <c r="Q554" s="11"/>
      <c r="R554" s="11"/>
      <c r="S554" s="11"/>
      <c r="T554" s="11"/>
      <c r="U554" s="11"/>
      <c r="V554" s="11"/>
      <c r="W554" s="11"/>
    </row>
    <row r="555" spans="1:23" x14ac:dyDescent="0.25">
      <c r="A555" s="11"/>
      <c r="B555" s="11"/>
      <c r="C555" s="11"/>
      <c r="D555" s="11"/>
      <c r="E555" s="11"/>
      <c r="F555" s="11"/>
      <c r="G555" s="11"/>
      <c r="H555" s="11"/>
      <c r="I555" s="11"/>
      <c r="J555" s="11"/>
      <c r="K555" s="11"/>
      <c r="L555" s="11"/>
      <c r="M555" s="11"/>
      <c r="N555" s="11"/>
      <c r="O555" s="11"/>
      <c r="P555" s="11"/>
      <c r="Q555" s="11"/>
      <c r="R555" s="11"/>
      <c r="S555" s="11"/>
      <c r="T555" s="11"/>
      <c r="U555" s="11"/>
      <c r="V555" s="11"/>
      <c r="W555" s="11"/>
    </row>
    <row r="556" spans="1:23" x14ac:dyDescent="0.25">
      <c r="A556" s="11"/>
      <c r="B556" s="11"/>
      <c r="C556" s="11"/>
      <c r="D556" s="11"/>
      <c r="E556" s="11"/>
      <c r="F556" s="11"/>
      <c r="G556" s="11"/>
      <c r="H556" s="11"/>
      <c r="I556" s="11"/>
      <c r="J556" s="11"/>
      <c r="K556" s="11"/>
      <c r="L556" s="11"/>
      <c r="M556" s="11"/>
      <c r="N556" s="11"/>
      <c r="O556" s="11"/>
      <c r="P556" s="11"/>
      <c r="Q556" s="11"/>
      <c r="R556" s="11"/>
      <c r="S556" s="11"/>
      <c r="T556" s="11"/>
      <c r="U556" s="11"/>
      <c r="V556" s="11"/>
      <c r="W556" s="11"/>
    </row>
    <row r="557" spans="1:23" x14ac:dyDescent="0.25">
      <c r="A557" s="11"/>
      <c r="B557" s="11"/>
      <c r="C557" s="11"/>
      <c r="D557" s="11"/>
      <c r="E557" s="11"/>
      <c r="F557" s="11"/>
      <c r="G557" s="11"/>
      <c r="H557" s="11"/>
      <c r="I557" s="11"/>
      <c r="J557" s="11"/>
      <c r="K557" s="11"/>
      <c r="L557" s="11"/>
      <c r="M557" s="11"/>
      <c r="N557" s="11"/>
      <c r="O557" s="11"/>
      <c r="P557" s="11"/>
      <c r="Q557" s="11"/>
      <c r="R557" s="11"/>
      <c r="S557" s="11"/>
      <c r="T557" s="11"/>
      <c r="U557" s="11"/>
      <c r="V557" s="11"/>
      <c r="W557" s="11"/>
    </row>
    <row r="558" spans="1:23" x14ac:dyDescent="0.25">
      <c r="A558" s="11"/>
      <c r="B558" s="11"/>
      <c r="C558" s="11"/>
      <c r="D558" s="11"/>
      <c r="E558" s="11"/>
      <c r="F558" s="11"/>
      <c r="G558" s="11"/>
      <c r="H558" s="11"/>
      <c r="I558" s="11"/>
      <c r="J558" s="11"/>
      <c r="K558" s="11"/>
      <c r="L558" s="11"/>
      <c r="M558" s="11"/>
      <c r="N558" s="11"/>
      <c r="O558" s="11"/>
      <c r="P558" s="11"/>
      <c r="Q558" s="11"/>
      <c r="R558" s="11"/>
      <c r="S558" s="11"/>
      <c r="T558" s="11"/>
      <c r="U558" s="11"/>
      <c r="V558" s="11"/>
      <c r="W558" s="11"/>
    </row>
    <row r="559" spans="1:23" x14ac:dyDescent="0.25">
      <c r="A559" s="11"/>
      <c r="B559" s="11"/>
      <c r="C559" s="11"/>
      <c r="D559" s="11"/>
      <c r="E559" s="11"/>
      <c r="F559" s="11"/>
      <c r="G559" s="11"/>
      <c r="H559" s="11"/>
      <c r="I559" s="11"/>
      <c r="J559" s="11"/>
      <c r="K559" s="11"/>
      <c r="L559" s="11"/>
      <c r="M559" s="11"/>
      <c r="N559" s="11"/>
      <c r="O559" s="11"/>
      <c r="P559" s="11"/>
      <c r="Q559" s="11"/>
      <c r="R559" s="11"/>
      <c r="S559" s="11"/>
      <c r="T559" s="11"/>
      <c r="U559" s="11"/>
      <c r="V559" s="11"/>
      <c r="W559" s="11"/>
    </row>
    <row r="560" spans="1:23" x14ac:dyDescent="0.25">
      <c r="A560" s="11"/>
      <c r="B560" s="11"/>
      <c r="C560" s="11"/>
      <c r="D560" s="11"/>
      <c r="E560" s="11"/>
      <c r="F560" s="11"/>
      <c r="G560" s="11"/>
      <c r="H560" s="11"/>
      <c r="I560" s="11"/>
      <c r="J560" s="11"/>
      <c r="K560" s="11"/>
      <c r="L560" s="11"/>
      <c r="M560" s="11"/>
      <c r="N560" s="11"/>
      <c r="O560" s="11"/>
      <c r="P560" s="11"/>
      <c r="Q560" s="11"/>
      <c r="R560" s="11"/>
      <c r="S560" s="11"/>
      <c r="T560" s="11"/>
      <c r="U560" s="11"/>
      <c r="V560" s="11"/>
      <c r="W560" s="11"/>
    </row>
    <row r="561" spans="1:23" x14ac:dyDescent="0.25">
      <c r="A561" s="11"/>
      <c r="B561" s="11"/>
      <c r="C561" s="11"/>
      <c r="D561" s="11"/>
      <c r="E561" s="11"/>
      <c r="F561" s="11"/>
      <c r="G561" s="11"/>
      <c r="H561" s="11"/>
      <c r="I561" s="11"/>
      <c r="J561" s="11"/>
      <c r="K561" s="11"/>
      <c r="L561" s="11"/>
      <c r="M561" s="11"/>
      <c r="N561" s="11"/>
      <c r="O561" s="11"/>
      <c r="P561" s="11"/>
      <c r="Q561" s="11"/>
      <c r="R561" s="11"/>
      <c r="S561" s="11"/>
      <c r="T561" s="11"/>
      <c r="U561" s="11"/>
      <c r="V561" s="11"/>
      <c r="W561" s="11"/>
    </row>
    <row r="562" spans="1:23" x14ac:dyDescent="0.25">
      <c r="A562" s="11"/>
      <c r="B562" s="11"/>
      <c r="C562" s="11"/>
      <c r="D562" s="11"/>
      <c r="E562" s="11"/>
      <c r="F562" s="11"/>
      <c r="G562" s="11"/>
      <c r="H562" s="11"/>
      <c r="I562" s="11"/>
      <c r="J562" s="11"/>
      <c r="K562" s="11"/>
      <c r="L562" s="11"/>
      <c r="M562" s="11"/>
      <c r="N562" s="11"/>
      <c r="O562" s="11"/>
      <c r="P562" s="11"/>
      <c r="Q562" s="11"/>
      <c r="R562" s="11"/>
      <c r="S562" s="11"/>
      <c r="T562" s="11"/>
      <c r="U562" s="11"/>
      <c r="V562" s="11"/>
      <c r="W562" s="11"/>
    </row>
    <row r="563" spans="1:23" x14ac:dyDescent="0.25">
      <c r="A563" s="11"/>
      <c r="B563" s="11"/>
      <c r="C563" s="11"/>
      <c r="D563" s="11"/>
      <c r="E563" s="11"/>
      <c r="F563" s="11"/>
      <c r="G563" s="11"/>
      <c r="H563" s="11"/>
      <c r="I563" s="11"/>
      <c r="J563" s="11"/>
      <c r="K563" s="11"/>
      <c r="L563" s="11"/>
      <c r="M563" s="11"/>
      <c r="N563" s="11"/>
      <c r="O563" s="11"/>
      <c r="P563" s="11"/>
      <c r="Q563" s="11"/>
      <c r="R563" s="11"/>
      <c r="S563" s="11"/>
      <c r="T563" s="11"/>
      <c r="U563" s="11"/>
      <c r="V563" s="11"/>
      <c r="W563" s="11"/>
    </row>
    <row r="564" spans="1:23" x14ac:dyDescent="0.25">
      <c r="A564" s="11"/>
      <c r="B564" s="11"/>
      <c r="C564" s="11"/>
      <c r="D564" s="11"/>
      <c r="E564" s="11"/>
      <c r="F564" s="11"/>
      <c r="G564" s="11"/>
      <c r="H564" s="11"/>
      <c r="I564" s="11"/>
      <c r="J564" s="11"/>
      <c r="K564" s="11"/>
      <c r="L564" s="11"/>
      <c r="M564" s="11"/>
      <c r="N564" s="11"/>
      <c r="O564" s="11"/>
      <c r="P564" s="11"/>
      <c r="Q564" s="11"/>
      <c r="R564" s="11"/>
      <c r="S564" s="11"/>
      <c r="T564" s="11"/>
      <c r="U564" s="11"/>
      <c r="V564" s="11"/>
      <c r="W564" s="11"/>
    </row>
    <row r="565" spans="1:23" x14ac:dyDescent="0.25">
      <c r="A565" s="11"/>
      <c r="B565" s="11"/>
      <c r="C565" s="11"/>
      <c r="D565" s="11"/>
      <c r="E565" s="11"/>
      <c r="F565" s="11"/>
      <c r="G565" s="11"/>
      <c r="H565" s="11"/>
      <c r="I565" s="11"/>
      <c r="J565" s="11"/>
      <c r="K565" s="11"/>
      <c r="L565" s="11"/>
      <c r="M565" s="11"/>
      <c r="N565" s="11"/>
      <c r="O565" s="11"/>
      <c r="P565" s="11"/>
      <c r="Q565" s="11"/>
      <c r="R565" s="11"/>
      <c r="S565" s="11"/>
      <c r="T565" s="11"/>
      <c r="U565" s="11"/>
      <c r="V565" s="11"/>
      <c r="W565" s="11"/>
    </row>
    <row r="566" spans="1:23" x14ac:dyDescent="0.25">
      <c r="A566" s="11"/>
      <c r="B566" s="11"/>
      <c r="C566" s="11"/>
      <c r="D566" s="11"/>
      <c r="E566" s="11"/>
      <c r="F566" s="11"/>
      <c r="G566" s="11"/>
      <c r="H566" s="11"/>
      <c r="I566" s="11"/>
      <c r="J566" s="11"/>
      <c r="K566" s="11"/>
      <c r="L566" s="11"/>
      <c r="M566" s="11"/>
      <c r="N566" s="11"/>
      <c r="O566" s="11"/>
      <c r="P566" s="11"/>
      <c r="Q566" s="11"/>
      <c r="R566" s="11"/>
      <c r="S566" s="11"/>
      <c r="T566" s="11"/>
      <c r="U566" s="11"/>
      <c r="V566" s="11"/>
      <c r="W566" s="11"/>
    </row>
    <row r="567" spans="1:23" x14ac:dyDescent="0.25">
      <c r="A567" s="11"/>
      <c r="B567" s="11"/>
      <c r="C567" s="11"/>
      <c r="D567" s="11"/>
      <c r="E567" s="11"/>
      <c r="F567" s="11"/>
      <c r="G567" s="11"/>
      <c r="H567" s="11"/>
      <c r="I567" s="11"/>
      <c r="J567" s="11"/>
      <c r="K567" s="11"/>
      <c r="L567" s="11"/>
      <c r="M567" s="11"/>
      <c r="N567" s="11"/>
      <c r="O567" s="11"/>
      <c r="P567" s="11"/>
      <c r="Q567" s="11"/>
      <c r="R567" s="11"/>
      <c r="S567" s="11"/>
      <c r="T567" s="11"/>
      <c r="U567" s="11"/>
      <c r="V567" s="11"/>
      <c r="W567" s="11"/>
    </row>
    <row r="568" spans="1:23" x14ac:dyDescent="0.25">
      <c r="A568" s="11"/>
      <c r="B568" s="11"/>
      <c r="C568" s="11"/>
      <c r="D568" s="11"/>
      <c r="E568" s="11"/>
      <c r="F568" s="11"/>
      <c r="G568" s="11"/>
      <c r="H568" s="11"/>
      <c r="I568" s="11"/>
      <c r="J568" s="11"/>
      <c r="K568" s="11"/>
      <c r="L568" s="11"/>
      <c r="M568" s="11"/>
      <c r="N568" s="11"/>
      <c r="O568" s="11"/>
      <c r="P568" s="11"/>
      <c r="Q568" s="11"/>
      <c r="R568" s="11"/>
      <c r="S568" s="11"/>
      <c r="T568" s="11"/>
      <c r="U568" s="11"/>
      <c r="V568" s="11"/>
      <c r="W568" s="11"/>
    </row>
    <row r="569" spans="1:23" x14ac:dyDescent="0.25">
      <c r="A569" s="11"/>
      <c r="B569" s="11"/>
      <c r="C569" s="11"/>
      <c r="D569" s="11"/>
      <c r="E569" s="11"/>
      <c r="F569" s="11"/>
      <c r="G569" s="11"/>
      <c r="H569" s="11"/>
      <c r="I569" s="11"/>
      <c r="J569" s="11"/>
      <c r="K569" s="11"/>
      <c r="L569" s="11"/>
      <c r="M569" s="11"/>
      <c r="N569" s="11"/>
      <c r="O569" s="11"/>
      <c r="P569" s="11"/>
      <c r="Q569" s="11"/>
      <c r="R569" s="11"/>
      <c r="S569" s="11"/>
      <c r="T569" s="11"/>
      <c r="U569" s="11"/>
      <c r="V569" s="11"/>
      <c r="W569" s="11"/>
    </row>
    <row r="570" spans="1:23" x14ac:dyDescent="0.25">
      <c r="A570" s="11"/>
      <c r="B570" s="11"/>
      <c r="C570" s="11"/>
      <c r="D570" s="11"/>
      <c r="E570" s="11"/>
      <c r="F570" s="11"/>
      <c r="G570" s="11"/>
      <c r="H570" s="11"/>
      <c r="I570" s="11"/>
      <c r="J570" s="11"/>
      <c r="K570" s="11"/>
      <c r="L570" s="11"/>
      <c r="M570" s="11"/>
      <c r="N570" s="11"/>
      <c r="O570" s="11"/>
      <c r="P570" s="11"/>
      <c r="Q570" s="11"/>
      <c r="R570" s="11"/>
      <c r="S570" s="11"/>
      <c r="T570" s="11"/>
      <c r="U570" s="11"/>
      <c r="V570" s="11"/>
      <c r="W570" s="11"/>
    </row>
  </sheetData>
  <mergeCells count="1">
    <mergeCell ref="B2:I2"/>
  </mergeCells>
  <hyperlinks>
    <hyperlink ref="A1" location="Índice!A1" display="volta"/>
  </hyperlinks>
  <pageMargins left="0.511811024" right="0.511811024" top="0.78740157499999996" bottom="0.78740157499999996" header="0.31496062000000002" footer="0.3149606200000000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"/>
  <sheetViews>
    <sheetView showGridLines="0" topLeftCell="A4" zoomScaleNormal="100" workbookViewId="0">
      <selection activeCell="B11" sqref="B11"/>
    </sheetView>
  </sheetViews>
  <sheetFormatPr defaultRowHeight="15" x14ac:dyDescent="0.25"/>
  <cols>
    <col min="2" max="2" width="34.42578125" customWidth="1"/>
    <col min="3" max="4" width="12.5703125" customWidth="1"/>
    <col min="5" max="5" width="13.140625" customWidth="1"/>
    <col min="6" max="6" width="12.42578125" customWidth="1"/>
    <col min="7" max="7" width="13" customWidth="1"/>
    <col min="8" max="8" width="12.42578125" customWidth="1"/>
    <col min="9" max="9" width="12.28515625" customWidth="1"/>
    <col min="10" max="10" width="12.5703125" bestFit="1" customWidth="1"/>
    <col min="11" max="12" width="14" bestFit="1" customWidth="1"/>
    <col min="13" max="13" width="11.28515625" customWidth="1"/>
  </cols>
  <sheetData>
    <row r="1" spans="1:12" x14ac:dyDescent="0.25">
      <c r="A1" s="55" t="s">
        <v>109</v>
      </c>
    </row>
    <row r="2" spans="1:12" ht="18" x14ac:dyDescent="0.25">
      <c r="B2" s="175" t="s">
        <v>73</v>
      </c>
      <c r="C2" s="175"/>
      <c r="D2" s="175"/>
      <c r="E2" s="175"/>
      <c r="F2" s="175"/>
      <c r="G2" s="175"/>
      <c r="H2" s="175"/>
      <c r="I2" s="175"/>
    </row>
    <row r="3" spans="1:12" x14ac:dyDescent="0.25">
      <c r="B3" s="11"/>
      <c r="C3" s="11"/>
      <c r="D3" s="11"/>
      <c r="E3" s="11"/>
      <c r="F3" s="11"/>
      <c r="G3" s="11"/>
      <c r="H3" s="11"/>
      <c r="I3" s="11"/>
    </row>
    <row r="4" spans="1:12" ht="15.75" x14ac:dyDescent="0.25">
      <c r="B4" s="16" t="s">
        <v>225</v>
      </c>
      <c r="C4" s="11"/>
      <c r="D4" s="11"/>
      <c r="E4" s="11"/>
      <c r="F4" s="11"/>
      <c r="G4" s="11"/>
      <c r="H4" s="11"/>
      <c r="I4" s="11"/>
    </row>
    <row r="5" spans="1:12" x14ac:dyDescent="0.25">
      <c r="B5" s="23" t="s">
        <v>82</v>
      </c>
      <c r="C5" s="13">
        <v>2012</v>
      </c>
      <c r="D5" s="13">
        <v>2013</v>
      </c>
      <c r="E5" s="13">
        <v>2014</v>
      </c>
      <c r="F5" s="13">
        <v>2015</v>
      </c>
      <c r="G5" s="13">
        <v>2016</v>
      </c>
      <c r="H5" s="13">
        <v>2017</v>
      </c>
      <c r="I5" s="13">
        <v>2018</v>
      </c>
      <c r="J5" s="13">
        <v>2019</v>
      </c>
      <c r="K5" s="13">
        <v>2020</v>
      </c>
      <c r="L5" s="114">
        <v>44470</v>
      </c>
    </row>
    <row r="6" spans="1:12" x14ac:dyDescent="0.25">
      <c r="B6" s="26" t="s">
        <v>79</v>
      </c>
      <c r="C6" s="14">
        <v>79006082551</v>
      </c>
      <c r="D6" s="14">
        <v>84066560937</v>
      </c>
      <c r="E6" s="14">
        <v>94201046842</v>
      </c>
      <c r="F6" s="14">
        <v>107655289260</v>
      </c>
      <c r="G6" s="14">
        <v>123872299078</v>
      </c>
      <c r="H6" s="14">
        <v>140614270030</v>
      </c>
      <c r="I6" s="14">
        <v>150948221018</v>
      </c>
      <c r="J6" s="14">
        <v>165135653950.21298</v>
      </c>
      <c r="K6" s="14">
        <v>173249656594.41733</v>
      </c>
      <c r="L6" s="14">
        <v>173537990918.18774</v>
      </c>
    </row>
    <row r="7" spans="1:12" x14ac:dyDescent="0.25">
      <c r="B7" s="26" t="s">
        <v>80</v>
      </c>
      <c r="C7" s="14">
        <v>210376804326</v>
      </c>
      <c r="D7" s="14">
        <v>243541580267</v>
      </c>
      <c r="E7" s="14">
        <v>301199976721</v>
      </c>
      <c r="F7" s="14">
        <v>380326824157</v>
      </c>
      <c r="G7" s="14">
        <v>487120550107</v>
      </c>
      <c r="H7" s="14">
        <v>584283735397</v>
      </c>
      <c r="I7" s="14">
        <v>650073116473</v>
      </c>
      <c r="J7" s="14">
        <v>745242050748.61304</v>
      </c>
      <c r="K7" s="14">
        <v>797417856194.43091</v>
      </c>
      <c r="L7" s="14">
        <v>813106324228.70276</v>
      </c>
    </row>
    <row r="8" spans="1:12" x14ac:dyDescent="0.25">
      <c r="B8" s="26" t="s">
        <v>81</v>
      </c>
      <c r="C8" s="14">
        <v>36931604147</v>
      </c>
      <c r="D8" s="14">
        <v>37605677484</v>
      </c>
      <c r="E8" s="14">
        <v>37635096377</v>
      </c>
      <c r="F8" s="14">
        <v>40211172628</v>
      </c>
      <c r="G8" s="14">
        <v>42761268522</v>
      </c>
      <c r="H8" s="14">
        <v>42681429263</v>
      </c>
      <c r="I8" s="14">
        <v>45950846597</v>
      </c>
      <c r="J8" s="14">
        <v>47961995048.397018</v>
      </c>
      <c r="K8" s="92">
        <v>55927323923.543373</v>
      </c>
      <c r="L8" s="92">
        <v>63982886925.874741</v>
      </c>
    </row>
    <row r="9" spans="1:12" x14ac:dyDescent="0.25">
      <c r="B9" s="27" t="s">
        <v>9</v>
      </c>
      <c r="C9" s="25">
        <v>326314491024</v>
      </c>
      <c r="D9" s="25">
        <v>365213818688</v>
      </c>
      <c r="E9" s="25">
        <v>433036119940</v>
      </c>
      <c r="F9" s="25">
        <v>528193286045</v>
      </c>
      <c r="G9" s="25">
        <v>653754117707</v>
      </c>
      <c r="H9" s="25">
        <v>767579434690</v>
      </c>
      <c r="I9" s="25">
        <v>846972184088</v>
      </c>
      <c r="J9" s="25">
        <f>J6+J7+J8</f>
        <v>958339699747.22302</v>
      </c>
      <c r="K9" s="25">
        <f>K6+K7+K8</f>
        <v>1026594836712.3916</v>
      </c>
      <c r="L9" s="25">
        <f t="shared" ref="L9" si="0">L6+L7+L8</f>
        <v>1050627202072.7653</v>
      </c>
    </row>
    <row r="10" spans="1:12" x14ac:dyDescent="0.25">
      <c r="B10" s="11"/>
      <c r="C10" s="11"/>
      <c r="D10" s="11"/>
      <c r="E10" s="11"/>
      <c r="F10" s="11"/>
      <c r="G10" s="11"/>
      <c r="H10" s="11"/>
      <c r="I10" s="11"/>
    </row>
    <row r="11" spans="1:12" x14ac:dyDescent="0.25">
      <c r="B11" s="64" t="s">
        <v>294</v>
      </c>
      <c r="C11" s="11"/>
      <c r="D11" s="11"/>
      <c r="E11" s="11"/>
      <c r="F11" s="11"/>
      <c r="G11" s="11"/>
      <c r="H11" s="11"/>
      <c r="I11" s="11"/>
    </row>
    <row r="12" spans="1:12" x14ac:dyDescent="0.25">
      <c r="B12" s="49" t="s">
        <v>124</v>
      </c>
      <c r="C12" s="11"/>
      <c r="D12" s="11"/>
      <c r="E12" s="11"/>
      <c r="F12" s="11"/>
      <c r="G12" s="11"/>
      <c r="H12" s="11"/>
      <c r="I12" s="11"/>
    </row>
    <row r="13" spans="1:12" x14ac:dyDescent="0.25">
      <c r="B13" s="11"/>
      <c r="C13" s="11"/>
      <c r="D13" s="11"/>
      <c r="E13" s="11"/>
      <c r="F13" s="11"/>
      <c r="G13" s="11"/>
      <c r="H13" s="11"/>
      <c r="I13" s="11"/>
    </row>
    <row r="14" spans="1:12" x14ac:dyDescent="0.25">
      <c r="B14" s="11"/>
      <c r="C14" s="11"/>
      <c r="D14" s="11"/>
      <c r="E14" s="11"/>
      <c r="F14" s="11"/>
      <c r="G14" s="11"/>
      <c r="H14" s="11"/>
      <c r="I14" s="11"/>
    </row>
    <row r="15" spans="1:12" x14ac:dyDescent="0.25">
      <c r="B15" s="11"/>
      <c r="C15" s="11"/>
      <c r="D15" s="11"/>
      <c r="E15" s="11"/>
      <c r="F15" s="11"/>
      <c r="G15" s="11"/>
      <c r="H15" s="11"/>
      <c r="I15" s="11"/>
    </row>
    <row r="16" spans="1:12" x14ac:dyDescent="0.25">
      <c r="B16" s="11"/>
      <c r="C16" s="11"/>
      <c r="D16" s="11"/>
      <c r="E16" s="11"/>
      <c r="F16" s="11"/>
      <c r="G16" s="11"/>
      <c r="H16" s="11"/>
      <c r="I16" s="11"/>
    </row>
    <row r="17" spans="1:9" x14ac:dyDescent="0.25">
      <c r="B17" s="11"/>
      <c r="C17" s="11"/>
      <c r="D17" s="11"/>
      <c r="E17" s="11"/>
      <c r="F17" s="11"/>
      <c r="G17" s="11"/>
      <c r="H17" s="11"/>
      <c r="I17" s="11"/>
    </row>
    <row r="18" spans="1:9" x14ac:dyDescent="0.25">
      <c r="B18" s="11"/>
      <c r="C18" s="11"/>
      <c r="D18" s="11"/>
      <c r="E18" s="11"/>
      <c r="F18" s="11"/>
      <c r="G18" s="11"/>
      <c r="H18" s="11"/>
      <c r="I18" s="11"/>
    </row>
    <row r="19" spans="1:9" x14ac:dyDescent="0.25">
      <c r="B19" s="11"/>
      <c r="C19" s="11"/>
      <c r="D19" s="11"/>
      <c r="E19" s="11"/>
      <c r="F19" s="11"/>
      <c r="G19" s="11"/>
      <c r="H19" s="11"/>
      <c r="I19" s="11"/>
    </row>
    <row r="20" spans="1:9" x14ac:dyDescent="0.25">
      <c r="B20" s="11"/>
      <c r="C20" s="11"/>
      <c r="D20" s="11"/>
      <c r="E20" s="11"/>
      <c r="F20" s="11"/>
      <c r="G20" s="11"/>
      <c r="H20" s="11"/>
      <c r="I20" s="11"/>
    </row>
    <row r="21" spans="1:9" x14ac:dyDescent="0.25">
      <c r="B21" s="11"/>
      <c r="C21" s="11"/>
      <c r="D21" s="11"/>
      <c r="E21" s="11"/>
      <c r="F21" s="11"/>
      <c r="G21" s="11"/>
      <c r="H21" s="11"/>
      <c r="I21" s="11"/>
    </row>
    <row r="22" spans="1:9" x14ac:dyDescent="0.25">
      <c r="B22" s="11"/>
      <c r="C22" s="11"/>
      <c r="D22" s="11"/>
      <c r="E22" s="11"/>
      <c r="F22" s="11"/>
      <c r="G22" s="11"/>
      <c r="H22" s="11"/>
      <c r="I22" s="11"/>
    </row>
    <row r="23" spans="1:9" x14ac:dyDescent="0.25">
      <c r="B23" s="11"/>
      <c r="C23" s="11"/>
      <c r="D23" s="11"/>
      <c r="E23" s="11"/>
      <c r="F23" s="11"/>
      <c r="G23" s="11"/>
      <c r="H23" s="11"/>
      <c r="I23" s="11"/>
    </row>
    <row r="24" spans="1:9" x14ac:dyDescent="0.25">
      <c r="B24" s="11"/>
      <c r="C24" s="11"/>
      <c r="D24" s="11"/>
      <c r="E24" s="11"/>
      <c r="F24" s="11"/>
      <c r="G24" s="11"/>
      <c r="H24" s="11"/>
      <c r="I24" s="11"/>
    </row>
    <row r="25" spans="1:9" x14ac:dyDescent="0.25">
      <c r="B25" s="11"/>
      <c r="C25" s="11"/>
      <c r="D25" s="11"/>
      <c r="E25" s="11"/>
      <c r="F25" s="11"/>
      <c r="G25" s="11"/>
      <c r="H25" s="11"/>
      <c r="I25" s="11"/>
    </row>
    <row r="26" spans="1:9" x14ac:dyDescent="0.25">
      <c r="B26" s="11"/>
      <c r="C26" s="11"/>
      <c r="D26" s="11"/>
      <c r="E26" s="11"/>
      <c r="F26" s="11"/>
      <c r="G26" s="11"/>
      <c r="H26" s="11"/>
      <c r="I26" s="11"/>
    </row>
    <row r="27" spans="1:9" x14ac:dyDescent="0.25">
      <c r="B27" s="11"/>
      <c r="C27" s="11"/>
      <c r="D27" s="11"/>
      <c r="E27" s="11"/>
      <c r="F27" s="11"/>
      <c r="G27" s="11"/>
      <c r="H27" s="11"/>
      <c r="I27" s="11"/>
    </row>
    <row r="28" spans="1:9" x14ac:dyDescent="0.25">
      <c r="B28" s="11"/>
      <c r="C28" s="11"/>
      <c r="D28" s="11"/>
      <c r="E28" s="11"/>
      <c r="F28" s="11"/>
      <c r="G28" s="11"/>
      <c r="H28" s="11"/>
      <c r="I28" s="11"/>
    </row>
    <row r="29" spans="1:9" x14ac:dyDescent="0.25">
      <c r="A29" s="8"/>
      <c r="B29" s="8"/>
      <c r="C29" s="8"/>
      <c r="D29" s="8"/>
      <c r="E29" s="8"/>
      <c r="F29" s="8"/>
      <c r="G29" s="8"/>
      <c r="H29" s="8"/>
      <c r="I29" s="8"/>
    </row>
    <row r="30" spans="1:9" x14ac:dyDescent="0.25">
      <c r="A30" s="8"/>
      <c r="B30" s="8"/>
      <c r="C30" s="8"/>
      <c r="D30" s="8"/>
      <c r="E30" s="8"/>
      <c r="F30" s="8"/>
      <c r="G30" s="8"/>
      <c r="H30" s="8"/>
      <c r="I30" s="8"/>
    </row>
    <row r="31" spans="1:9" x14ac:dyDescent="0.25">
      <c r="A31" s="8"/>
      <c r="B31" s="8"/>
      <c r="C31" s="8"/>
      <c r="D31" s="8"/>
      <c r="E31" s="8"/>
      <c r="F31" s="8"/>
      <c r="G31" s="8"/>
      <c r="H31" s="8"/>
      <c r="I31" s="8"/>
    </row>
    <row r="32" spans="1:9" x14ac:dyDescent="0.25">
      <c r="A32" s="8"/>
      <c r="B32" s="8"/>
      <c r="C32" s="8"/>
      <c r="D32" s="8"/>
      <c r="E32" s="8"/>
      <c r="F32" s="8"/>
      <c r="G32" s="8"/>
      <c r="H32" s="8"/>
      <c r="I32" s="8"/>
    </row>
    <row r="33" spans="1:9" x14ac:dyDescent="0.25">
      <c r="A33" s="8"/>
      <c r="B33" s="8"/>
      <c r="C33" s="8"/>
      <c r="D33" s="8"/>
      <c r="E33" s="8"/>
      <c r="F33" s="8"/>
      <c r="G33" s="8"/>
      <c r="H33" s="8"/>
      <c r="I33" s="8"/>
    </row>
  </sheetData>
  <mergeCells count="1">
    <mergeCell ref="B2:I2"/>
  </mergeCells>
  <hyperlinks>
    <hyperlink ref="A1" location="Índice!A1" display="volta"/>
  </hyperlink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showGridLines="0" zoomScale="136" zoomScaleNormal="136" workbookViewId="0">
      <selection activeCell="B12" sqref="B12"/>
    </sheetView>
  </sheetViews>
  <sheetFormatPr defaultRowHeight="15" x14ac:dyDescent="0.25"/>
  <cols>
    <col min="2" max="2" width="18.85546875" customWidth="1"/>
    <col min="3" max="8" width="9.140625" customWidth="1"/>
  </cols>
  <sheetData>
    <row r="1" spans="1:12" x14ac:dyDescent="0.25">
      <c r="A1" s="55" t="s">
        <v>109</v>
      </c>
    </row>
    <row r="2" spans="1:12" ht="18" x14ac:dyDescent="0.25">
      <c r="B2" s="174" t="s">
        <v>10</v>
      </c>
      <c r="C2" s="174"/>
      <c r="D2" s="174"/>
      <c r="E2" s="174"/>
      <c r="F2" s="174"/>
      <c r="G2" s="174"/>
      <c r="H2" s="174"/>
      <c r="I2" s="174"/>
    </row>
    <row r="3" spans="1:12" ht="15.75" x14ac:dyDescent="0.25">
      <c r="B3" s="16"/>
      <c r="C3" s="10"/>
      <c r="D3" s="10"/>
      <c r="E3" s="10"/>
      <c r="F3" s="10"/>
      <c r="G3" s="10"/>
      <c r="H3" s="10"/>
      <c r="I3" s="10"/>
    </row>
    <row r="4" spans="1:12" ht="15.75" x14ac:dyDescent="0.25">
      <c r="B4" s="16" t="s">
        <v>18</v>
      </c>
      <c r="C4" s="10"/>
      <c r="D4" s="11"/>
      <c r="E4" s="11"/>
      <c r="F4" s="11"/>
      <c r="G4" s="11"/>
      <c r="H4" s="11"/>
      <c r="I4" s="11"/>
    </row>
    <row r="5" spans="1:12" x14ac:dyDescent="0.25">
      <c r="B5" s="12" t="s">
        <v>17</v>
      </c>
      <c r="C5" s="13">
        <v>2012</v>
      </c>
      <c r="D5" s="13">
        <v>2013</v>
      </c>
      <c r="E5" s="13">
        <v>2014</v>
      </c>
      <c r="F5" s="13">
        <v>2015</v>
      </c>
      <c r="G5" s="13">
        <v>2016</v>
      </c>
      <c r="H5" s="13">
        <v>2017</v>
      </c>
      <c r="I5" s="13">
        <v>2018</v>
      </c>
      <c r="J5" s="13">
        <v>2019</v>
      </c>
      <c r="K5" s="13">
        <v>2020</v>
      </c>
      <c r="L5" s="114">
        <v>44470</v>
      </c>
    </row>
    <row r="6" spans="1:12" x14ac:dyDescent="0.25">
      <c r="B6" s="5" t="s">
        <v>12</v>
      </c>
      <c r="C6" s="14">
        <v>336</v>
      </c>
      <c r="D6" s="14">
        <v>332</v>
      </c>
      <c r="E6" s="14">
        <v>327</v>
      </c>
      <c r="F6" s="14">
        <v>322</v>
      </c>
      <c r="G6" s="14">
        <v>323</v>
      </c>
      <c r="H6" s="14">
        <v>321</v>
      </c>
      <c r="I6" s="14">
        <v>313</v>
      </c>
      <c r="J6" s="14">
        <v>304</v>
      </c>
      <c r="K6" s="14">
        <v>302</v>
      </c>
      <c r="L6" s="14">
        <v>297</v>
      </c>
    </row>
    <row r="7" spans="1:12" x14ac:dyDescent="0.25">
      <c r="B7" s="5" t="s">
        <v>13</v>
      </c>
      <c r="C7" s="14">
        <v>404</v>
      </c>
      <c r="D7" s="14">
        <v>412</v>
      </c>
      <c r="E7" s="14">
        <v>421</v>
      </c>
      <c r="F7" s="14">
        <v>429</v>
      </c>
      <c r="G7" s="14">
        <v>420</v>
      </c>
      <c r="H7" s="14">
        <v>431</v>
      </c>
      <c r="I7" s="14">
        <v>436</v>
      </c>
      <c r="J7" s="14">
        <v>448</v>
      </c>
      <c r="K7" s="14">
        <v>461</v>
      </c>
      <c r="L7" s="14">
        <v>471</v>
      </c>
    </row>
    <row r="8" spans="1:12" x14ac:dyDescent="0.25">
      <c r="B8" s="5" t="s">
        <v>14</v>
      </c>
      <c r="C8" s="14">
        <v>363</v>
      </c>
      <c r="D8" s="14">
        <v>355</v>
      </c>
      <c r="E8" s="14">
        <v>360</v>
      </c>
      <c r="F8" s="14">
        <v>359</v>
      </c>
      <c r="G8" s="14">
        <v>358</v>
      </c>
      <c r="H8" s="14">
        <v>355</v>
      </c>
      <c r="I8" s="14">
        <v>351</v>
      </c>
      <c r="J8" s="14">
        <v>339</v>
      </c>
      <c r="K8" s="14">
        <v>337</v>
      </c>
      <c r="L8" s="14">
        <v>342</v>
      </c>
    </row>
    <row r="9" spans="1:12" x14ac:dyDescent="0.25">
      <c r="B9" s="3" t="s">
        <v>9</v>
      </c>
      <c r="C9" s="15">
        <v>1103</v>
      </c>
      <c r="D9" s="15">
        <v>1099</v>
      </c>
      <c r="E9" s="15">
        <v>1108</v>
      </c>
      <c r="F9" s="15">
        <v>1110</v>
      </c>
      <c r="G9" s="15">
        <v>1101</v>
      </c>
      <c r="H9" s="15">
        <v>1107</v>
      </c>
      <c r="I9" s="15">
        <v>1100</v>
      </c>
      <c r="J9" s="15">
        <v>1091</v>
      </c>
      <c r="K9" s="15">
        <f>SUM(K6:K8)</f>
        <v>1100</v>
      </c>
      <c r="L9" s="15">
        <f>SUM(L6:L8)</f>
        <v>1110</v>
      </c>
    </row>
    <row r="10" spans="1:12" x14ac:dyDescent="0.25">
      <c r="B10" s="11"/>
      <c r="C10" s="11"/>
      <c r="D10" s="11"/>
      <c r="E10" s="11"/>
      <c r="F10" s="11"/>
      <c r="G10" s="11"/>
      <c r="H10" s="11"/>
      <c r="I10" s="11"/>
    </row>
    <row r="11" spans="1:12" x14ac:dyDescent="0.25">
      <c r="B11" s="11"/>
      <c r="C11" s="11"/>
      <c r="D11" s="11"/>
      <c r="E11" s="11"/>
      <c r="F11" s="11"/>
      <c r="G11" s="11"/>
      <c r="H11" s="11"/>
      <c r="I11" s="11"/>
      <c r="J11" s="96"/>
    </row>
    <row r="12" spans="1:12" x14ac:dyDescent="0.25">
      <c r="B12" s="49" t="s">
        <v>281</v>
      </c>
      <c r="C12" s="49"/>
      <c r="D12" s="49"/>
      <c r="E12" s="49"/>
      <c r="F12" s="49"/>
      <c r="G12" s="11"/>
      <c r="H12" s="11"/>
      <c r="I12" s="11"/>
    </row>
    <row r="13" spans="1:12" x14ac:dyDescent="0.25">
      <c r="B13" s="91"/>
      <c r="C13" s="11"/>
      <c r="D13" s="11"/>
      <c r="E13" s="11"/>
      <c r="F13" s="11"/>
      <c r="G13" s="11"/>
      <c r="H13" s="11"/>
      <c r="I13" s="11"/>
    </row>
    <row r="14" spans="1:12" x14ac:dyDescent="0.25">
      <c r="B14" s="11"/>
      <c r="C14" s="11"/>
      <c r="D14" s="11"/>
      <c r="E14" s="11"/>
      <c r="F14" s="11"/>
      <c r="G14" s="11"/>
      <c r="H14" s="11"/>
      <c r="I14" s="11"/>
    </row>
    <row r="15" spans="1:12" x14ac:dyDescent="0.25">
      <c r="B15" s="11"/>
      <c r="C15" s="11"/>
      <c r="D15" s="11"/>
      <c r="E15" s="11"/>
      <c r="F15" s="11"/>
      <c r="G15" s="11"/>
      <c r="H15" s="11"/>
      <c r="I15" s="11"/>
    </row>
    <row r="16" spans="1:12" x14ac:dyDescent="0.25">
      <c r="B16" s="11"/>
      <c r="C16" s="11"/>
      <c r="D16" s="11"/>
      <c r="E16" s="11"/>
      <c r="F16" s="11"/>
      <c r="G16" s="11"/>
      <c r="H16" s="11"/>
      <c r="I16" s="11"/>
    </row>
    <row r="17" spans="2:9" x14ac:dyDescent="0.25">
      <c r="B17" s="11"/>
      <c r="C17" s="11"/>
      <c r="D17" s="11"/>
      <c r="E17" s="11"/>
      <c r="F17" s="11"/>
      <c r="G17" s="11"/>
      <c r="H17" s="11"/>
      <c r="I17" s="11"/>
    </row>
    <row r="18" spans="2:9" x14ac:dyDescent="0.25">
      <c r="B18" s="11"/>
      <c r="C18" s="11"/>
      <c r="D18" s="11"/>
      <c r="E18" s="11"/>
      <c r="F18" s="11"/>
      <c r="G18" s="11"/>
      <c r="H18" s="11"/>
      <c r="I18" s="11"/>
    </row>
    <row r="19" spans="2:9" x14ac:dyDescent="0.25">
      <c r="B19" s="11"/>
      <c r="C19" s="11"/>
      <c r="D19" s="11"/>
      <c r="E19" s="11"/>
      <c r="F19" s="11"/>
      <c r="G19" s="11"/>
      <c r="H19" s="11"/>
      <c r="I19" s="11"/>
    </row>
    <row r="20" spans="2:9" x14ac:dyDescent="0.25">
      <c r="B20" s="11"/>
      <c r="C20" s="11"/>
      <c r="D20" s="11"/>
      <c r="E20" s="11"/>
      <c r="F20" s="11"/>
      <c r="G20" s="11"/>
      <c r="H20" s="11"/>
      <c r="I20" s="11"/>
    </row>
    <row r="21" spans="2:9" x14ac:dyDescent="0.25">
      <c r="B21" s="11"/>
      <c r="C21" s="11"/>
      <c r="D21" s="11"/>
      <c r="E21" s="11"/>
      <c r="F21" s="11"/>
      <c r="G21" s="11"/>
      <c r="H21" s="11"/>
      <c r="I21" s="11"/>
    </row>
    <row r="22" spans="2:9" x14ac:dyDescent="0.25">
      <c r="B22" s="11"/>
      <c r="C22" s="11"/>
      <c r="D22" s="11"/>
      <c r="E22" s="11"/>
      <c r="F22" s="11"/>
      <c r="G22" s="11"/>
      <c r="H22" s="11"/>
      <c r="I22" s="11"/>
    </row>
    <row r="23" spans="2:9" x14ac:dyDescent="0.25">
      <c r="B23" s="11"/>
      <c r="C23" s="11"/>
      <c r="D23" s="11"/>
      <c r="E23" s="11"/>
      <c r="F23" s="11"/>
      <c r="G23" s="11"/>
      <c r="H23" s="11"/>
      <c r="I23" s="11"/>
    </row>
    <row r="24" spans="2:9" x14ac:dyDescent="0.25">
      <c r="B24" s="11"/>
      <c r="C24" s="11"/>
      <c r="D24" s="11"/>
      <c r="E24" s="11"/>
      <c r="F24" s="11"/>
      <c r="G24" s="11"/>
      <c r="H24" s="11"/>
      <c r="I24" s="11"/>
    </row>
    <row r="25" spans="2:9" x14ac:dyDescent="0.25">
      <c r="B25" s="11"/>
      <c r="C25" s="11"/>
      <c r="D25" s="11"/>
      <c r="E25" s="11"/>
      <c r="F25" s="11"/>
      <c r="G25" s="11"/>
      <c r="H25" s="11"/>
      <c r="I25" s="11"/>
    </row>
    <row r="26" spans="2:9" x14ac:dyDescent="0.25">
      <c r="B26" s="11"/>
      <c r="C26" s="11"/>
      <c r="D26" s="11"/>
      <c r="E26" s="11"/>
      <c r="F26" s="11"/>
      <c r="G26" s="11"/>
      <c r="H26" s="11"/>
      <c r="I26" s="11"/>
    </row>
    <row r="27" spans="2:9" x14ac:dyDescent="0.25">
      <c r="B27" s="11"/>
      <c r="C27" s="11"/>
      <c r="D27" s="11"/>
      <c r="E27" s="11"/>
      <c r="F27" s="11"/>
      <c r="G27" s="11"/>
      <c r="H27" s="11"/>
      <c r="I27" s="11"/>
    </row>
    <row r="28" spans="2:9" x14ac:dyDescent="0.25">
      <c r="B28" s="11"/>
      <c r="C28" s="11"/>
      <c r="D28" s="11"/>
      <c r="E28" s="11"/>
      <c r="F28" s="11"/>
      <c r="G28" s="11"/>
      <c r="H28" s="11"/>
      <c r="I28" s="11"/>
    </row>
    <row r="29" spans="2:9" x14ac:dyDescent="0.25">
      <c r="B29" s="11"/>
      <c r="C29" s="11"/>
      <c r="D29" s="11"/>
      <c r="E29" s="11"/>
      <c r="F29" s="11"/>
      <c r="G29" s="11"/>
      <c r="H29" s="11"/>
      <c r="I29" s="11"/>
    </row>
    <row r="30" spans="2:9" x14ac:dyDescent="0.25">
      <c r="B30" s="11"/>
      <c r="C30" s="11"/>
      <c r="D30" s="11"/>
      <c r="E30" s="11"/>
      <c r="F30" s="11"/>
      <c r="G30" s="11"/>
      <c r="H30" s="11"/>
      <c r="I30" s="11"/>
    </row>
    <row r="31" spans="2:9" x14ac:dyDescent="0.25">
      <c r="B31" s="11"/>
      <c r="C31" s="11"/>
      <c r="D31" s="11"/>
      <c r="E31" s="11"/>
      <c r="F31" s="11"/>
      <c r="G31" s="11"/>
      <c r="H31" s="11"/>
      <c r="I31" s="11"/>
    </row>
    <row r="32" spans="2:9" x14ac:dyDescent="0.25">
      <c r="B32" s="11"/>
      <c r="C32" s="11"/>
      <c r="D32" s="11"/>
      <c r="E32" s="11"/>
      <c r="F32" s="11"/>
      <c r="G32" s="11"/>
      <c r="H32" s="11"/>
      <c r="I32" s="11"/>
    </row>
    <row r="33" spans="2:9" x14ac:dyDescent="0.25">
      <c r="B33" s="11"/>
      <c r="C33" s="11"/>
      <c r="D33" s="11"/>
      <c r="E33" s="11"/>
      <c r="F33" s="11"/>
      <c r="G33" s="11"/>
      <c r="H33" s="11"/>
      <c r="I33" s="11"/>
    </row>
    <row r="34" spans="2:9" x14ac:dyDescent="0.25">
      <c r="B34" s="11"/>
      <c r="C34" s="11"/>
      <c r="D34" s="11"/>
      <c r="E34" s="11"/>
      <c r="F34" s="11"/>
      <c r="G34" s="11"/>
      <c r="H34" s="11"/>
      <c r="I34" s="11"/>
    </row>
  </sheetData>
  <mergeCells count="1">
    <mergeCell ref="B2:I2"/>
  </mergeCells>
  <hyperlinks>
    <hyperlink ref="A1" location="Índice!A1" display="volta"/>
  </hyperlink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showGridLines="0" zoomScaleNormal="100" workbookViewId="0">
      <selection activeCell="B11" sqref="B11"/>
    </sheetView>
  </sheetViews>
  <sheetFormatPr defaultRowHeight="15" x14ac:dyDescent="0.25"/>
  <cols>
    <col min="2" max="2" width="51.85546875" customWidth="1"/>
    <col min="3" max="3" width="15.140625" customWidth="1"/>
    <col min="4" max="5" width="15.5703125" customWidth="1"/>
    <col min="6" max="6" width="17" customWidth="1"/>
    <col min="7" max="7" width="15.7109375" customWidth="1"/>
    <col min="8" max="8" width="15.5703125" customWidth="1"/>
    <col min="9" max="9" width="15.140625" customWidth="1"/>
    <col min="10" max="10" width="14.140625" customWidth="1"/>
    <col min="11" max="11" width="15.28515625" customWidth="1"/>
    <col min="12" max="12" width="17.140625" customWidth="1"/>
  </cols>
  <sheetData>
    <row r="1" spans="1:12" x14ac:dyDescent="0.25">
      <c r="A1" s="55" t="s">
        <v>109</v>
      </c>
    </row>
    <row r="2" spans="1:12" ht="18" x14ac:dyDescent="0.25">
      <c r="B2" s="175" t="s">
        <v>88</v>
      </c>
      <c r="C2" s="175"/>
      <c r="D2" s="175"/>
      <c r="E2" s="175"/>
      <c r="F2" s="175"/>
      <c r="G2" s="175"/>
      <c r="H2" s="175"/>
      <c r="I2" s="175"/>
    </row>
    <row r="3" spans="1:12" x14ac:dyDescent="0.25">
      <c r="B3" s="11"/>
      <c r="C3" s="11"/>
      <c r="D3" s="11"/>
      <c r="E3" s="11"/>
      <c r="F3" s="11"/>
      <c r="G3" s="11"/>
      <c r="H3" s="11"/>
      <c r="I3" s="11"/>
    </row>
    <row r="4" spans="1:12" ht="15.75" x14ac:dyDescent="0.25">
      <c r="B4" s="16" t="s">
        <v>142</v>
      </c>
      <c r="C4" s="11"/>
      <c r="D4" s="11"/>
      <c r="E4" s="11"/>
      <c r="F4" s="11"/>
      <c r="G4" s="11"/>
      <c r="H4" s="11"/>
      <c r="I4" s="11"/>
    </row>
    <row r="5" spans="1:12" x14ac:dyDescent="0.25">
      <c r="B5" s="42" t="s">
        <v>87</v>
      </c>
      <c r="C5" s="43">
        <v>2012</v>
      </c>
      <c r="D5" s="43">
        <v>2013</v>
      </c>
      <c r="E5" s="43">
        <v>2014</v>
      </c>
      <c r="F5" s="43">
        <v>2015</v>
      </c>
      <c r="G5" s="43">
        <v>2016</v>
      </c>
      <c r="H5" s="43">
        <v>2017</v>
      </c>
      <c r="I5" s="43">
        <v>2018</v>
      </c>
      <c r="J5" s="43">
        <v>2019</v>
      </c>
      <c r="K5" s="43">
        <v>2020</v>
      </c>
      <c r="L5" s="118">
        <v>44470</v>
      </c>
    </row>
    <row r="6" spans="1:12" x14ac:dyDescent="0.25">
      <c r="B6" s="44" t="s">
        <v>83</v>
      </c>
      <c r="C6" s="45">
        <v>40836587910.000023</v>
      </c>
      <c r="D6" s="45">
        <v>17229772494.48</v>
      </c>
      <c r="E6" s="45">
        <v>-2588099355.0699844</v>
      </c>
      <c r="F6" s="45">
        <v>-60904502884.76004</v>
      </c>
      <c r="G6" s="45">
        <v>-53930584060.490013</v>
      </c>
      <c r="H6" s="45">
        <v>-20645082841.180023</v>
      </c>
      <c r="I6" s="45">
        <v>-6368986821.4400024</v>
      </c>
      <c r="J6" s="99">
        <v>-2371758578.0499878</v>
      </c>
      <c r="K6" s="99">
        <v>7342587197.5300102</v>
      </c>
      <c r="L6" s="99">
        <v>-40507970890.000008</v>
      </c>
    </row>
    <row r="7" spans="1:12" x14ac:dyDescent="0.25">
      <c r="B7" s="44" t="s">
        <v>84</v>
      </c>
      <c r="C7" s="45">
        <v>960068126.19000006</v>
      </c>
      <c r="D7" s="45">
        <v>564199195.47999966</v>
      </c>
      <c r="E7" s="45">
        <v>847513108.26000023</v>
      </c>
      <c r="F7" s="45">
        <v>730997843.29999995</v>
      </c>
      <c r="G7" s="45">
        <v>1283054117.599999</v>
      </c>
      <c r="H7" s="45">
        <v>1734399158.8399997</v>
      </c>
      <c r="I7" s="45">
        <v>1590362225.3500006</v>
      </c>
      <c r="J7" s="93">
        <v>917330619.84000003</v>
      </c>
      <c r="K7" s="93">
        <v>354910345.9000001</v>
      </c>
      <c r="L7" s="93">
        <v>-264826354.56999993</v>
      </c>
    </row>
    <row r="8" spans="1:12" x14ac:dyDescent="0.25">
      <c r="B8" s="44" t="s">
        <v>85</v>
      </c>
      <c r="C8" s="45">
        <v>1206262322.8399985</v>
      </c>
      <c r="D8" s="45">
        <v>-1778918483.73</v>
      </c>
      <c r="E8" s="45">
        <v>-1549752601.9099984</v>
      </c>
      <c r="F8" s="45">
        <v>-2477741536.2799993</v>
      </c>
      <c r="G8" s="45">
        <v>-1971060303.3600011</v>
      </c>
      <c r="H8" s="45">
        <v>1818486189.0800018</v>
      </c>
      <c r="I8" s="45">
        <v>1337124521.0599985</v>
      </c>
      <c r="J8" s="93">
        <v>1600861216.0699992</v>
      </c>
      <c r="K8" s="99">
        <v>-79698532.5</v>
      </c>
      <c r="L8" s="99">
        <v>-5072434873.500001</v>
      </c>
    </row>
    <row r="9" spans="1:12" x14ac:dyDescent="0.25">
      <c r="B9" s="44" t="s">
        <v>86</v>
      </c>
      <c r="C9" s="192">
        <v>43002918359.030022</v>
      </c>
      <c r="D9" s="192">
        <v>16015053206.23</v>
      </c>
      <c r="E9" s="192">
        <v>-3290338848.7199826</v>
      </c>
      <c r="F9" s="192">
        <v>-62651246577.740036</v>
      </c>
      <c r="G9" s="192">
        <v>-54618590246.250015</v>
      </c>
      <c r="H9" s="192">
        <v>-17092197493.260021</v>
      </c>
      <c r="I9" s="192">
        <v>-3441500075.0300035</v>
      </c>
      <c r="J9" s="193">
        <f>J6+J7+J8</f>
        <v>146433257.86001158</v>
      </c>
      <c r="K9" s="194">
        <v>7617799010.9300098</v>
      </c>
      <c r="L9" s="194">
        <v>-45845232118.070007</v>
      </c>
    </row>
    <row r="10" spans="1:12" ht="16.5" x14ac:dyDescent="0.3">
      <c r="B10" s="46"/>
      <c r="C10" s="11"/>
      <c r="D10" s="11"/>
      <c r="E10" s="11"/>
      <c r="F10" s="11"/>
      <c r="G10" s="11"/>
      <c r="H10" s="11"/>
      <c r="I10" s="11"/>
    </row>
    <row r="11" spans="1:12" x14ac:dyDescent="0.25">
      <c r="B11" s="64" t="s">
        <v>295</v>
      </c>
      <c r="C11" s="11"/>
      <c r="D11" s="11"/>
      <c r="E11" s="11"/>
      <c r="F11" s="11"/>
      <c r="G11" s="11"/>
      <c r="H11" s="11"/>
      <c r="I11" s="11"/>
    </row>
    <row r="12" spans="1:12" x14ac:dyDescent="0.25">
      <c r="B12" s="49" t="s">
        <v>134</v>
      </c>
      <c r="C12" s="11"/>
      <c r="D12" s="11"/>
      <c r="E12" s="11"/>
      <c r="F12" s="11"/>
      <c r="G12" s="11"/>
      <c r="H12" s="11"/>
      <c r="I12" s="11"/>
    </row>
    <row r="13" spans="1:12" x14ac:dyDescent="0.25">
      <c r="B13" s="49" t="s">
        <v>125</v>
      </c>
      <c r="C13" s="11"/>
      <c r="D13" s="11"/>
      <c r="E13" s="11"/>
      <c r="F13" s="11"/>
      <c r="G13" s="11"/>
      <c r="H13" s="11"/>
      <c r="I13" s="11"/>
    </row>
    <row r="14" spans="1:12" x14ac:dyDescent="0.25">
      <c r="B14" s="11"/>
      <c r="C14" s="11"/>
      <c r="D14" s="11"/>
      <c r="E14" s="11"/>
      <c r="F14" s="11"/>
      <c r="G14" s="11"/>
      <c r="H14" s="11"/>
      <c r="I14" s="11"/>
    </row>
    <row r="15" spans="1:12" x14ac:dyDescent="0.25">
      <c r="B15" s="11"/>
      <c r="C15" s="11"/>
      <c r="D15" s="11"/>
      <c r="E15" s="11"/>
      <c r="F15" s="11"/>
      <c r="G15" s="11"/>
      <c r="H15" s="11"/>
      <c r="I15" s="11"/>
    </row>
    <row r="16" spans="1:12" x14ac:dyDescent="0.25">
      <c r="B16" s="11"/>
      <c r="C16" s="11"/>
      <c r="D16" s="11"/>
      <c r="E16" s="11"/>
      <c r="F16" s="11"/>
      <c r="G16" s="11"/>
      <c r="H16" s="11"/>
      <c r="I16" s="11"/>
    </row>
    <row r="17" spans="2:9" x14ac:dyDescent="0.25">
      <c r="B17" s="11"/>
      <c r="C17" s="11"/>
      <c r="D17" s="11"/>
      <c r="E17" s="11"/>
      <c r="F17" s="11"/>
      <c r="G17" s="11"/>
      <c r="H17" s="11"/>
      <c r="I17" s="11"/>
    </row>
    <row r="18" spans="2:9" x14ac:dyDescent="0.25">
      <c r="B18" s="11"/>
      <c r="C18" s="11"/>
      <c r="D18" s="11"/>
      <c r="E18" s="11"/>
      <c r="F18" s="11"/>
      <c r="G18" s="11"/>
      <c r="H18" s="11"/>
      <c r="I18" s="11"/>
    </row>
    <row r="19" spans="2:9" x14ac:dyDescent="0.25">
      <c r="B19" s="11"/>
      <c r="C19" s="11"/>
      <c r="D19" s="11"/>
      <c r="E19" s="11"/>
      <c r="F19" s="11"/>
      <c r="G19" s="11"/>
      <c r="H19" s="11"/>
      <c r="I19" s="11"/>
    </row>
    <row r="20" spans="2:9" x14ac:dyDescent="0.25">
      <c r="B20" s="11"/>
      <c r="C20" s="11"/>
      <c r="D20" s="11"/>
      <c r="E20" s="11"/>
      <c r="F20" s="11"/>
      <c r="G20" s="11"/>
      <c r="H20" s="11"/>
      <c r="I20" s="11"/>
    </row>
    <row r="21" spans="2:9" x14ac:dyDescent="0.25">
      <c r="B21" s="11"/>
      <c r="C21" s="11"/>
      <c r="D21" s="11"/>
      <c r="E21" s="11"/>
      <c r="F21" s="11"/>
      <c r="G21" s="11"/>
      <c r="H21" s="11"/>
      <c r="I21" s="11"/>
    </row>
    <row r="22" spans="2:9" x14ac:dyDescent="0.25">
      <c r="B22" s="11"/>
      <c r="C22" s="11"/>
      <c r="D22" s="11"/>
      <c r="E22" s="11"/>
      <c r="F22" s="11"/>
      <c r="G22" s="11"/>
      <c r="H22" s="11"/>
      <c r="I22" s="11"/>
    </row>
    <row r="23" spans="2:9" x14ac:dyDescent="0.25">
      <c r="B23" s="11"/>
      <c r="C23" s="11"/>
      <c r="D23" s="11"/>
      <c r="E23" s="11"/>
      <c r="F23" s="11"/>
      <c r="G23" s="11"/>
      <c r="H23" s="11"/>
      <c r="I23" s="11"/>
    </row>
    <row r="24" spans="2:9" x14ac:dyDescent="0.25">
      <c r="B24" s="11"/>
      <c r="C24" s="11"/>
      <c r="D24" s="11"/>
      <c r="E24" s="11"/>
      <c r="F24" s="11"/>
      <c r="G24" s="11"/>
      <c r="H24" s="11"/>
      <c r="I24" s="11"/>
    </row>
    <row r="25" spans="2:9" x14ac:dyDescent="0.25">
      <c r="B25" s="11"/>
      <c r="C25" s="11"/>
      <c r="D25" s="11"/>
      <c r="E25" s="11"/>
      <c r="F25" s="11"/>
      <c r="G25" s="11"/>
      <c r="H25" s="11"/>
      <c r="I25" s="11"/>
    </row>
    <row r="26" spans="2:9" x14ac:dyDescent="0.25">
      <c r="B26" s="11"/>
      <c r="C26" s="11"/>
      <c r="D26" s="11"/>
      <c r="E26" s="11"/>
      <c r="F26" s="11"/>
      <c r="G26" s="11"/>
      <c r="H26" s="11"/>
      <c r="I26" s="11"/>
    </row>
    <row r="27" spans="2:9" x14ac:dyDescent="0.25">
      <c r="B27" s="11"/>
      <c r="C27" s="11"/>
      <c r="D27" s="11"/>
      <c r="E27" s="11"/>
      <c r="F27" s="11"/>
      <c r="G27" s="11"/>
      <c r="H27" s="11"/>
      <c r="I27" s="11"/>
    </row>
    <row r="28" spans="2:9" x14ac:dyDescent="0.25">
      <c r="B28" s="11"/>
      <c r="C28" s="11"/>
      <c r="D28" s="11"/>
      <c r="E28" s="11"/>
      <c r="F28" s="11"/>
      <c r="G28" s="11"/>
      <c r="H28" s="11"/>
      <c r="I28" s="11"/>
    </row>
    <row r="29" spans="2:9" x14ac:dyDescent="0.25">
      <c r="B29" s="11"/>
      <c r="C29" s="11"/>
      <c r="D29" s="11"/>
      <c r="E29" s="11"/>
      <c r="F29" s="11"/>
      <c r="G29" s="11"/>
      <c r="H29" s="11"/>
      <c r="I29" s="11"/>
    </row>
    <row r="30" spans="2:9" x14ac:dyDescent="0.25">
      <c r="B30" s="11"/>
      <c r="C30" s="11"/>
      <c r="D30" s="11"/>
      <c r="E30" s="11"/>
      <c r="F30" s="11"/>
      <c r="G30" s="11"/>
      <c r="H30" s="11"/>
      <c r="I30" s="11"/>
    </row>
    <row r="31" spans="2:9" x14ac:dyDescent="0.25">
      <c r="B31" s="11"/>
      <c r="C31" s="11"/>
      <c r="D31" s="11"/>
      <c r="E31" s="11"/>
      <c r="F31" s="11"/>
      <c r="G31" s="11"/>
      <c r="H31" s="11"/>
      <c r="I31" s="11"/>
    </row>
    <row r="32" spans="2:9" x14ac:dyDescent="0.25">
      <c r="B32" s="11"/>
      <c r="C32" s="11"/>
      <c r="D32" s="11"/>
      <c r="E32" s="11"/>
      <c r="F32" s="11"/>
      <c r="G32" s="11"/>
      <c r="H32" s="11"/>
      <c r="I32" s="11"/>
    </row>
    <row r="33" spans="2:9" x14ac:dyDescent="0.25">
      <c r="B33" s="11"/>
      <c r="C33" s="11"/>
      <c r="D33" s="11"/>
      <c r="E33" s="11"/>
      <c r="F33" s="11"/>
      <c r="G33" s="11"/>
      <c r="H33" s="11"/>
      <c r="I33" s="11"/>
    </row>
    <row r="34" spans="2:9" x14ac:dyDescent="0.25">
      <c r="B34" s="8"/>
      <c r="C34" s="8"/>
      <c r="D34" s="8"/>
      <c r="E34" s="8"/>
      <c r="F34" s="8"/>
      <c r="G34" s="8"/>
      <c r="H34" s="8"/>
      <c r="I34" s="8"/>
    </row>
    <row r="35" spans="2:9" x14ac:dyDescent="0.25">
      <c r="B35" s="8"/>
      <c r="C35" s="8"/>
      <c r="D35" s="8"/>
      <c r="E35" s="8"/>
      <c r="F35" s="8"/>
      <c r="G35" s="8"/>
      <c r="H35" s="8"/>
      <c r="I35" s="8"/>
    </row>
    <row r="36" spans="2:9" x14ac:dyDescent="0.25">
      <c r="B36" s="8"/>
      <c r="C36" s="8"/>
      <c r="D36" s="8"/>
      <c r="E36" s="8"/>
      <c r="F36" s="8"/>
      <c r="G36" s="8"/>
      <c r="H36" s="8"/>
      <c r="I36" s="8"/>
    </row>
    <row r="37" spans="2:9" x14ac:dyDescent="0.25">
      <c r="B37" s="8"/>
      <c r="C37" s="8"/>
      <c r="D37" s="8"/>
      <c r="E37" s="8"/>
      <c r="F37" s="8"/>
      <c r="G37" s="8"/>
      <c r="H37" s="8"/>
      <c r="I37" s="8"/>
    </row>
    <row r="38" spans="2:9" x14ac:dyDescent="0.25">
      <c r="B38" s="8"/>
      <c r="C38" s="8"/>
      <c r="D38" s="8"/>
      <c r="E38" s="8"/>
      <c r="F38" s="8"/>
      <c r="G38" s="8"/>
      <c r="H38" s="8"/>
      <c r="I38" s="8"/>
    </row>
  </sheetData>
  <mergeCells count="1">
    <mergeCell ref="B2:I2"/>
  </mergeCells>
  <hyperlinks>
    <hyperlink ref="A1" location="Índice!A1" display="volta"/>
  </hyperlink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"/>
  <sheetViews>
    <sheetView showGridLines="0" zoomScaleNormal="100" workbookViewId="0">
      <selection activeCell="B24" sqref="B24"/>
    </sheetView>
  </sheetViews>
  <sheetFormatPr defaultRowHeight="15" x14ac:dyDescent="0.25"/>
  <cols>
    <col min="2" max="2" width="45.42578125" customWidth="1"/>
    <col min="3" max="3" width="15.28515625" bestFit="1" customWidth="1"/>
    <col min="4" max="4" width="14.85546875" customWidth="1"/>
    <col min="5" max="5" width="14.7109375" customWidth="1"/>
    <col min="6" max="6" width="15" customWidth="1"/>
    <col min="7" max="7" width="15.140625" customWidth="1"/>
    <col min="8" max="8" width="15.140625" bestFit="1" customWidth="1"/>
    <col min="9" max="9" width="14.85546875" customWidth="1"/>
    <col min="10" max="10" width="13.7109375" customWidth="1"/>
    <col min="11" max="11" width="14" bestFit="1" customWidth="1"/>
    <col min="12" max="12" width="14.28515625" customWidth="1"/>
  </cols>
  <sheetData>
    <row r="1" spans="1:12" x14ac:dyDescent="0.25">
      <c r="A1" s="55" t="s">
        <v>109</v>
      </c>
    </row>
    <row r="2" spans="1:12" ht="18" x14ac:dyDescent="0.25">
      <c r="B2" s="175" t="s">
        <v>168</v>
      </c>
      <c r="C2" s="175"/>
      <c r="D2" s="175"/>
      <c r="E2" s="175"/>
      <c r="F2" s="175"/>
      <c r="G2" s="175"/>
      <c r="H2" s="175"/>
      <c r="I2" s="175"/>
    </row>
    <row r="3" spans="1:12" x14ac:dyDescent="0.25">
      <c r="B3" s="11"/>
      <c r="C3" s="11"/>
      <c r="D3" s="11"/>
      <c r="E3" s="11"/>
      <c r="F3" s="11"/>
      <c r="G3" s="11"/>
      <c r="H3" s="120"/>
      <c r="I3" s="11"/>
    </row>
    <row r="4" spans="1:12" ht="15.75" x14ac:dyDescent="0.25">
      <c r="B4" s="16" t="s">
        <v>141</v>
      </c>
      <c r="C4" s="11"/>
      <c r="D4" s="11"/>
      <c r="E4" s="11"/>
      <c r="F4" s="11"/>
      <c r="G4" s="11"/>
      <c r="H4" s="11"/>
      <c r="I4" s="11"/>
    </row>
    <row r="5" spans="1:12" x14ac:dyDescent="0.25">
      <c r="B5" s="43" t="s">
        <v>91</v>
      </c>
      <c r="C5" s="43">
        <v>2012</v>
      </c>
      <c r="D5" s="43">
        <v>2013</v>
      </c>
      <c r="E5" s="43">
        <v>2014</v>
      </c>
      <c r="F5" s="43">
        <v>2015</v>
      </c>
      <c r="G5" s="43">
        <v>2016</v>
      </c>
      <c r="H5" s="43">
        <v>2017</v>
      </c>
      <c r="I5" s="43">
        <v>2018</v>
      </c>
      <c r="J5" s="43">
        <v>2019</v>
      </c>
      <c r="K5" s="108">
        <v>2020</v>
      </c>
      <c r="L5" s="108" t="s">
        <v>287</v>
      </c>
    </row>
    <row r="6" spans="1:12" x14ac:dyDescent="0.25">
      <c r="B6" s="44" t="s">
        <v>6</v>
      </c>
      <c r="C6" s="50">
        <v>70594420056</v>
      </c>
      <c r="D6" s="50">
        <v>73942600996</v>
      </c>
      <c r="E6" s="50">
        <v>83873999510</v>
      </c>
      <c r="F6" s="50">
        <v>99049524435</v>
      </c>
      <c r="G6" s="50">
        <v>117819247679</v>
      </c>
      <c r="H6" s="50">
        <v>121095183227</v>
      </c>
      <c r="I6" s="50">
        <v>111758558671</v>
      </c>
      <c r="J6" s="77">
        <v>129200335120.92709</v>
      </c>
      <c r="K6" s="77">
        <v>126850129241.51355</v>
      </c>
      <c r="L6" s="77">
        <v>141896414857.38678</v>
      </c>
    </row>
    <row r="7" spans="1:12" x14ac:dyDescent="0.25">
      <c r="B7" s="44" t="s">
        <v>0</v>
      </c>
      <c r="C7" s="50">
        <v>16708164345.860001</v>
      </c>
      <c r="D7" s="50">
        <v>18575883283.620003</v>
      </c>
      <c r="E7" s="50">
        <v>20902360165.709999</v>
      </c>
      <c r="F7" s="50">
        <v>22383924315.629997</v>
      </c>
      <c r="G7" s="50">
        <v>25866547514.540001</v>
      </c>
      <c r="H7" s="50">
        <v>25291531598.970001</v>
      </c>
      <c r="I7" s="50">
        <v>30738646148.209999</v>
      </c>
      <c r="J7" s="77">
        <v>31901659199.549999</v>
      </c>
      <c r="K7" s="77">
        <v>30774674244.889999</v>
      </c>
      <c r="L7" s="77">
        <v>30253109044.530029</v>
      </c>
    </row>
    <row r="8" spans="1:12" x14ac:dyDescent="0.25">
      <c r="B8" s="47" t="s">
        <v>9</v>
      </c>
      <c r="C8" s="123">
        <v>87302584401.860001</v>
      </c>
      <c r="D8" s="123">
        <v>92518484279.619995</v>
      </c>
      <c r="E8" s="123">
        <v>104776359675.70999</v>
      </c>
      <c r="F8" s="123">
        <v>121433448750.63</v>
      </c>
      <c r="G8" s="123">
        <v>143685795193.54001</v>
      </c>
      <c r="H8" s="123">
        <v>146386714825.97</v>
      </c>
      <c r="I8" s="123">
        <v>142497204819.20999</v>
      </c>
      <c r="J8" s="124">
        <v>161101994320.47708</v>
      </c>
      <c r="K8" s="124">
        <v>157624803486.40356</v>
      </c>
      <c r="L8" s="124">
        <v>172149523901.91681</v>
      </c>
    </row>
    <row r="9" spans="1:12" x14ac:dyDescent="0.25">
      <c r="B9" s="44" t="s">
        <v>89</v>
      </c>
      <c r="C9" s="56">
        <v>1.8132281650977411E-2</v>
      </c>
      <c r="D9" s="56">
        <v>1.7352793641034737E-2</v>
      </c>
      <c r="E9" s="56">
        <v>1.8130682093401691E-2</v>
      </c>
      <c r="F9" s="56">
        <v>2.0253129197323055E-2</v>
      </c>
      <c r="G9" s="56">
        <v>2.2926614845619381E-2</v>
      </c>
      <c r="H9" s="56">
        <v>2.2336011837019897E-2</v>
      </c>
      <c r="I9" s="56">
        <v>2.0870803358494495E-2</v>
      </c>
      <c r="J9" s="94">
        <v>2.2199760135382961E-2</v>
      </c>
      <c r="K9" s="94">
        <v>2.1490385995272799E-2</v>
      </c>
      <c r="L9" s="94">
        <v>2.0413536056990027E-2</v>
      </c>
    </row>
    <row r="10" spans="1:12" x14ac:dyDescent="0.25">
      <c r="B10" s="44" t="s">
        <v>90</v>
      </c>
      <c r="C10" s="50">
        <v>4814760000000</v>
      </c>
      <c r="D10" s="50">
        <v>5331619000000</v>
      </c>
      <c r="E10" s="50">
        <v>5778953000000</v>
      </c>
      <c r="F10" s="50">
        <v>5995787000000</v>
      </c>
      <c r="G10" s="50">
        <v>6267205000000</v>
      </c>
      <c r="H10" s="50">
        <v>6553843000000</v>
      </c>
      <c r="I10" s="50">
        <v>6827586000000</v>
      </c>
      <c r="J10" s="95">
        <v>7256925000000.5898</v>
      </c>
      <c r="K10" s="95">
        <v>7334666000000</v>
      </c>
      <c r="L10" s="119">
        <v>8433106514291</v>
      </c>
    </row>
    <row r="11" spans="1:12" x14ac:dyDescent="0.25">
      <c r="B11" s="11"/>
      <c r="C11" s="11"/>
      <c r="D11" s="11"/>
      <c r="E11" s="11"/>
      <c r="F11" s="11"/>
      <c r="G11" s="11"/>
      <c r="H11" s="11"/>
      <c r="I11" s="11"/>
    </row>
    <row r="12" spans="1:12" ht="15.75" x14ac:dyDescent="0.25">
      <c r="B12" s="16" t="s">
        <v>169</v>
      </c>
      <c r="C12" s="11"/>
      <c r="D12" s="11"/>
      <c r="E12" s="11"/>
      <c r="F12" s="11"/>
      <c r="G12" s="11"/>
      <c r="H12" s="11"/>
      <c r="I12" s="11"/>
    </row>
    <row r="13" spans="1:12" x14ac:dyDescent="0.25">
      <c r="B13" s="43" t="s">
        <v>170</v>
      </c>
      <c r="C13" s="43">
        <v>2012</v>
      </c>
      <c r="D13" s="43">
        <v>2013</v>
      </c>
      <c r="E13" s="43">
        <v>2014</v>
      </c>
      <c r="F13" s="43">
        <v>2015</v>
      </c>
      <c r="G13" s="43">
        <v>2016</v>
      </c>
      <c r="H13" s="43">
        <v>2017</v>
      </c>
      <c r="I13" s="43">
        <v>2018</v>
      </c>
      <c r="J13" s="43">
        <v>2019</v>
      </c>
      <c r="K13" s="108">
        <v>2020</v>
      </c>
      <c r="L13" s="108" t="s">
        <v>287</v>
      </c>
    </row>
    <row r="14" spans="1:12" x14ac:dyDescent="0.25">
      <c r="B14" s="11" t="s">
        <v>6</v>
      </c>
      <c r="C14" s="50">
        <v>27910877923.34</v>
      </c>
      <c r="D14" s="50">
        <v>40098144162.900009</v>
      </c>
      <c r="E14" s="50">
        <v>40302758351.150002</v>
      </c>
      <c r="F14" s="50">
        <v>46801718325.590004</v>
      </c>
      <c r="G14" s="50">
        <v>53905756855.285904</v>
      </c>
      <c r="H14" s="50">
        <v>60933856418.120003</v>
      </c>
      <c r="I14" s="50">
        <v>68522999925.720009</v>
      </c>
      <c r="J14" s="50">
        <v>70835839885.050003</v>
      </c>
      <c r="K14" s="50">
        <v>82500655916.24765</v>
      </c>
      <c r="L14" s="50">
        <v>-100379077514.58</v>
      </c>
    </row>
    <row r="15" spans="1:12" x14ac:dyDescent="0.25">
      <c r="B15" s="11" t="s">
        <v>0</v>
      </c>
      <c r="C15" s="50">
        <v>3457232516.0599999</v>
      </c>
      <c r="D15" s="50">
        <v>1681314188.2100005</v>
      </c>
      <c r="E15" s="50">
        <v>2070572540.0900006</v>
      </c>
      <c r="F15" s="50">
        <v>3005417016.4900002</v>
      </c>
      <c r="G15" s="50">
        <v>3653361220.7599998</v>
      </c>
      <c r="H15" s="50">
        <v>5011096480.3499994</v>
      </c>
      <c r="I15" s="50">
        <v>3412527563.7700005</v>
      </c>
      <c r="J15" s="50">
        <v>4193438483.690001</v>
      </c>
      <c r="K15" s="50">
        <v>3853487020.0799999</v>
      </c>
      <c r="L15" s="50">
        <v>-5919297365.5600014</v>
      </c>
    </row>
    <row r="16" spans="1:12" x14ac:dyDescent="0.25">
      <c r="B16" s="121" t="s">
        <v>9</v>
      </c>
      <c r="C16" s="122">
        <f>C14+C15</f>
        <v>31368110439.400002</v>
      </c>
      <c r="D16" s="122">
        <f t="shared" ref="D16:K16" si="0">D14+D15</f>
        <v>41779458351.110008</v>
      </c>
      <c r="E16" s="122">
        <f t="shared" si="0"/>
        <v>42373330891.240005</v>
      </c>
      <c r="F16" s="122">
        <f t="shared" si="0"/>
        <v>49807135342.080002</v>
      </c>
      <c r="G16" s="122">
        <f t="shared" si="0"/>
        <v>57559118076.045906</v>
      </c>
      <c r="H16" s="122">
        <f t="shared" si="0"/>
        <v>65944952898.470001</v>
      </c>
      <c r="I16" s="122">
        <f t="shared" si="0"/>
        <v>71935527489.490005</v>
      </c>
      <c r="J16" s="122">
        <f t="shared" si="0"/>
        <v>75029278368.740005</v>
      </c>
      <c r="K16" s="122">
        <f t="shared" si="0"/>
        <v>86354142936.327652</v>
      </c>
      <c r="L16" s="122">
        <v>-106298374880.14</v>
      </c>
    </row>
    <row r="17" spans="2:12" x14ac:dyDescent="0.25">
      <c r="B17" s="11"/>
      <c r="C17" s="11"/>
      <c r="D17" s="11"/>
      <c r="E17" s="11"/>
      <c r="F17" s="11"/>
      <c r="G17" s="11"/>
      <c r="H17" s="11"/>
      <c r="I17" s="11"/>
    </row>
    <row r="18" spans="2:12" ht="15.75" x14ac:dyDescent="0.25">
      <c r="B18" s="16" t="s">
        <v>226</v>
      </c>
      <c r="C18" s="61"/>
      <c r="D18" s="61"/>
      <c r="E18" s="61"/>
      <c r="F18" s="61"/>
      <c r="G18" s="61"/>
      <c r="H18" s="61"/>
      <c r="I18" s="61"/>
      <c r="J18" s="98"/>
      <c r="K18" s="98"/>
    </row>
    <row r="19" spans="2:12" x14ac:dyDescent="0.25">
      <c r="B19" s="43" t="s">
        <v>171</v>
      </c>
      <c r="C19" s="43">
        <v>2012</v>
      </c>
      <c r="D19" s="43">
        <v>2013</v>
      </c>
      <c r="E19" s="43">
        <v>2014</v>
      </c>
      <c r="F19" s="43">
        <v>2015</v>
      </c>
      <c r="G19" s="43">
        <v>2016</v>
      </c>
      <c r="H19" s="43">
        <v>2017</v>
      </c>
      <c r="I19" s="43">
        <v>2018</v>
      </c>
      <c r="J19" s="43">
        <v>2019</v>
      </c>
      <c r="K19" s="108">
        <v>2020</v>
      </c>
      <c r="L19" s="108" t="s">
        <v>287</v>
      </c>
    </row>
    <row r="20" spans="2:12" x14ac:dyDescent="0.25">
      <c r="B20" s="61" t="s">
        <v>6</v>
      </c>
      <c r="C20" s="83">
        <v>42683542132.660004</v>
      </c>
      <c r="D20" s="83">
        <v>33844456833.099991</v>
      </c>
      <c r="E20" s="83">
        <v>43571241158.849998</v>
      </c>
      <c r="F20" s="83">
        <v>52247806109.409996</v>
      </c>
      <c r="G20" s="83">
        <v>63913490823.714096</v>
      </c>
      <c r="H20" s="83">
        <v>60161326808.879997</v>
      </c>
      <c r="I20" s="83">
        <v>43235558745.279991</v>
      </c>
      <c r="J20" s="83">
        <v>58364495235.87709</v>
      </c>
      <c r="K20" s="83">
        <v>44349473325.2659</v>
      </c>
      <c r="L20" s="83">
        <v>41517337342.806755</v>
      </c>
    </row>
    <row r="21" spans="2:12" x14ac:dyDescent="0.25">
      <c r="B21" s="61" t="s">
        <v>0</v>
      </c>
      <c r="C21" s="83">
        <v>13250931829.800001</v>
      </c>
      <c r="D21" s="83">
        <v>16894569095.410002</v>
      </c>
      <c r="E21" s="83">
        <v>18831787625.619999</v>
      </c>
      <c r="F21" s="83">
        <v>19378507299.139996</v>
      </c>
      <c r="G21" s="83">
        <v>22213186293.780003</v>
      </c>
      <c r="H21" s="83">
        <v>20280435118.620003</v>
      </c>
      <c r="I21" s="83">
        <v>27326118584.439999</v>
      </c>
      <c r="J21" s="83">
        <v>27708220715.859997</v>
      </c>
      <c r="K21" s="83">
        <v>26921187224.809998</v>
      </c>
      <c r="L21" s="83">
        <v>24333811678.970028</v>
      </c>
    </row>
    <row r="22" spans="2:12" x14ac:dyDescent="0.25">
      <c r="B22" s="126" t="s">
        <v>9</v>
      </c>
      <c r="C22" s="127">
        <v>55934473962.460007</v>
      </c>
      <c r="D22" s="127">
        <v>50739025928.509995</v>
      </c>
      <c r="E22" s="127">
        <v>62403028784.470001</v>
      </c>
      <c r="F22" s="127">
        <v>71626313408.549988</v>
      </c>
      <c r="G22" s="127">
        <v>86126677117.494095</v>
      </c>
      <c r="H22" s="127">
        <v>80441761927.5</v>
      </c>
      <c r="I22" s="127">
        <v>70561677329.719986</v>
      </c>
      <c r="J22" s="127">
        <v>86072715951.737091</v>
      </c>
      <c r="K22" s="127">
        <v>71270660550.075897</v>
      </c>
      <c r="L22" s="127">
        <v>65851149021.776787</v>
      </c>
    </row>
    <row r="23" spans="2:12" x14ac:dyDescent="0.25">
      <c r="B23" s="11"/>
      <c r="C23" s="120"/>
      <c r="D23" s="11"/>
      <c r="E23" s="11"/>
      <c r="F23" s="11"/>
      <c r="G23" s="11"/>
      <c r="H23" s="11"/>
      <c r="I23" s="11"/>
    </row>
    <row r="24" spans="2:12" x14ac:dyDescent="0.25">
      <c r="B24" s="11" t="s">
        <v>296</v>
      </c>
      <c r="C24" s="11"/>
      <c r="D24" s="11"/>
      <c r="E24" s="11"/>
      <c r="F24" s="11"/>
      <c r="G24" s="11"/>
      <c r="H24" s="11"/>
      <c r="I24" s="11"/>
    </row>
    <row r="25" spans="2:12" x14ac:dyDescent="0.25">
      <c r="B25" s="11"/>
      <c r="C25" s="11"/>
      <c r="D25" s="11"/>
      <c r="E25" s="11"/>
      <c r="F25" s="11"/>
      <c r="G25" s="11"/>
      <c r="H25" s="11"/>
      <c r="I25" s="11"/>
    </row>
    <row r="26" spans="2:12" x14ac:dyDescent="0.25">
      <c r="B26" s="11"/>
      <c r="C26" s="11"/>
      <c r="D26" s="11"/>
      <c r="E26" s="11"/>
      <c r="F26" s="11"/>
      <c r="G26" s="11"/>
      <c r="H26" s="11"/>
      <c r="I26" s="11"/>
    </row>
    <row r="27" spans="2:12" x14ac:dyDescent="0.25">
      <c r="B27" s="11"/>
      <c r="C27" s="11"/>
      <c r="D27" s="11"/>
      <c r="E27" s="11"/>
      <c r="F27" s="11"/>
      <c r="G27" s="11"/>
      <c r="H27" s="11"/>
      <c r="I27" s="11"/>
    </row>
    <row r="28" spans="2:12" x14ac:dyDescent="0.25">
      <c r="B28" s="11"/>
      <c r="C28" s="11"/>
      <c r="D28" s="11"/>
      <c r="E28" s="11"/>
      <c r="F28" s="11"/>
      <c r="G28" s="11"/>
      <c r="H28" s="11"/>
      <c r="I28" s="11"/>
    </row>
    <row r="29" spans="2:12" x14ac:dyDescent="0.25">
      <c r="B29" s="11"/>
      <c r="C29" s="11"/>
      <c r="D29" s="11"/>
      <c r="E29" s="11"/>
      <c r="F29" s="11"/>
      <c r="G29" s="11"/>
      <c r="H29" s="11"/>
      <c r="I29" s="11"/>
    </row>
    <row r="30" spans="2:12" x14ac:dyDescent="0.25">
      <c r="B30" s="11"/>
      <c r="C30" s="11"/>
      <c r="D30" s="11"/>
      <c r="E30" s="11"/>
      <c r="F30" s="11"/>
      <c r="G30" s="11"/>
      <c r="H30" s="11"/>
      <c r="I30" s="11"/>
    </row>
    <row r="31" spans="2:12" x14ac:dyDescent="0.25">
      <c r="B31" s="11"/>
      <c r="C31" s="11"/>
      <c r="D31" s="11"/>
      <c r="E31" s="11"/>
      <c r="F31" s="11"/>
      <c r="G31" s="11"/>
      <c r="H31" s="11"/>
      <c r="I31" s="11"/>
    </row>
    <row r="32" spans="2:12" x14ac:dyDescent="0.25">
      <c r="B32" s="11"/>
      <c r="C32" s="11"/>
      <c r="D32" s="11"/>
      <c r="E32" s="11"/>
      <c r="F32" s="11"/>
      <c r="G32" s="11"/>
      <c r="H32" s="11"/>
      <c r="I32" s="11"/>
    </row>
    <row r="33" spans="2:9" x14ac:dyDescent="0.25">
      <c r="B33" s="11"/>
      <c r="C33" s="11"/>
      <c r="D33" s="11"/>
      <c r="E33" s="11"/>
      <c r="F33" s="11"/>
      <c r="G33" s="11"/>
      <c r="H33" s="11"/>
      <c r="I33" s="11"/>
    </row>
    <row r="34" spans="2:9" x14ac:dyDescent="0.25">
      <c r="B34" s="11"/>
      <c r="C34" s="11"/>
      <c r="D34" s="11"/>
      <c r="E34" s="11"/>
      <c r="F34" s="11"/>
      <c r="G34" s="11"/>
      <c r="H34" s="11"/>
      <c r="I34" s="11"/>
    </row>
    <row r="35" spans="2:9" x14ac:dyDescent="0.25">
      <c r="B35" s="11"/>
      <c r="C35" s="11"/>
      <c r="D35" s="11"/>
      <c r="E35" s="11"/>
      <c r="F35" s="11"/>
      <c r="G35" s="11"/>
      <c r="H35" s="11"/>
      <c r="I35" s="11"/>
    </row>
    <row r="36" spans="2:9" x14ac:dyDescent="0.25">
      <c r="B36" s="11"/>
      <c r="C36" s="11"/>
      <c r="D36" s="11"/>
      <c r="E36" s="11"/>
      <c r="F36" s="11"/>
      <c r="G36" s="11"/>
      <c r="H36" s="11"/>
      <c r="I36" s="11"/>
    </row>
    <row r="37" spans="2:9" x14ac:dyDescent="0.25">
      <c r="B37" s="11"/>
      <c r="C37" s="11"/>
      <c r="D37" s="11"/>
      <c r="E37" s="11"/>
      <c r="F37" s="11"/>
      <c r="G37" s="11"/>
      <c r="H37" s="11"/>
      <c r="I37" s="11"/>
    </row>
    <row r="38" spans="2:9" x14ac:dyDescent="0.25">
      <c r="B38" s="11"/>
      <c r="C38" s="11"/>
      <c r="D38" s="11"/>
      <c r="E38" s="11"/>
      <c r="F38" s="11"/>
      <c r="G38" s="11"/>
      <c r="H38" s="11"/>
      <c r="I38" s="11"/>
    </row>
    <row r="39" spans="2:9" x14ac:dyDescent="0.25">
      <c r="B39" s="11"/>
      <c r="C39" s="11"/>
      <c r="D39" s="11"/>
      <c r="E39" s="11"/>
      <c r="F39" s="11"/>
      <c r="G39" s="11"/>
      <c r="H39" s="11"/>
      <c r="I39" s="11"/>
    </row>
    <row r="40" spans="2:9" x14ac:dyDescent="0.25">
      <c r="B40" s="11"/>
      <c r="C40" s="11"/>
      <c r="D40" s="11"/>
      <c r="E40" s="11"/>
      <c r="F40" s="11"/>
      <c r="G40" s="11"/>
      <c r="H40" s="11"/>
      <c r="I40" s="11"/>
    </row>
  </sheetData>
  <mergeCells count="1">
    <mergeCell ref="B2:I2"/>
  </mergeCells>
  <hyperlinks>
    <hyperlink ref="A1" location="Índice!A1" display="volta"/>
  </hyperlink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3"/>
  <sheetViews>
    <sheetView showGridLines="0" zoomScaleNormal="100" workbookViewId="0">
      <selection activeCell="B16" sqref="B16"/>
    </sheetView>
  </sheetViews>
  <sheetFormatPr defaultRowHeight="15" x14ac:dyDescent="0.25"/>
  <cols>
    <col min="2" max="2" width="22.85546875" customWidth="1"/>
    <col min="3" max="3" width="12.5703125" customWidth="1"/>
    <col min="4" max="4" width="13.140625" customWidth="1"/>
    <col min="5" max="5" width="13" customWidth="1"/>
    <col min="6" max="6" width="12.5703125" customWidth="1"/>
    <col min="7" max="7" width="12.85546875" customWidth="1"/>
    <col min="8" max="10" width="12.85546875" bestFit="1" customWidth="1"/>
    <col min="11" max="11" width="16.85546875" bestFit="1" customWidth="1"/>
    <col min="12" max="12" width="14.28515625" bestFit="1" customWidth="1"/>
    <col min="13" max="13" width="12.85546875" customWidth="1"/>
    <col min="14" max="14" width="13.7109375" customWidth="1"/>
  </cols>
  <sheetData>
    <row r="1" spans="1:14" x14ac:dyDescent="0.25">
      <c r="A1" s="55" t="s">
        <v>109</v>
      </c>
    </row>
    <row r="2" spans="1:14" ht="18" customHeight="1" x14ac:dyDescent="0.25">
      <c r="B2" s="175" t="s">
        <v>172</v>
      </c>
      <c r="C2" s="175"/>
      <c r="D2" s="175"/>
      <c r="E2" s="175"/>
      <c r="F2" s="175"/>
      <c r="G2" s="175"/>
      <c r="H2" s="175"/>
      <c r="I2" s="175"/>
    </row>
    <row r="3" spans="1:14" x14ac:dyDescent="0.25">
      <c r="B3" s="11"/>
      <c r="C3" s="11"/>
      <c r="D3" s="11"/>
      <c r="E3" s="11"/>
      <c r="F3" s="11"/>
      <c r="G3" s="11"/>
    </row>
    <row r="4" spans="1:14" ht="15.75" x14ac:dyDescent="0.25">
      <c r="B4" s="16" t="s">
        <v>232</v>
      </c>
      <c r="C4" s="11"/>
      <c r="D4" s="11"/>
      <c r="E4" s="11"/>
      <c r="F4" s="11"/>
      <c r="G4" s="11"/>
    </row>
    <row r="5" spans="1:14" ht="25.5" customHeight="1" x14ac:dyDescent="0.25">
      <c r="B5" s="112" t="s">
        <v>173</v>
      </c>
      <c r="C5" s="132" t="s">
        <v>174</v>
      </c>
      <c r="D5" s="130" t="s">
        <v>175</v>
      </c>
      <c r="E5" s="130" t="s">
        <v>176</v>
      </c>
      <c r="F5" s="130" t="s">
        <v>177</v>
      </c>
      <c r="G5" s="130" t="s">
        <v>178</v>
      </c>
      <c r="H5" s="130" t="s">
        <v>179</v>
      </c>
      <c r="I5" s="130" t="s">
        <v>180</v>
      </c>
      <c r="J5" s="130" t="s">
        <v>181</v>
      </c>
      <c r="K5" s="130" t="s">
        <v>182</v>
      </c>
      <c r="L5" s="130" t="s">
        <v>183</v>
      </c>
      <c r="M5" s="130" t="s">
        <v>184</v>
      </c>
      <c r="N5" s="130" t="s">
        <v>185</v>
      </c>
    </row>
    <row r="6" spans="1:14" ht="12.75" customHeight="1" x14ac:dyDescent="0.25">
      <c r="B6" s="128">
        <v>2019</v>
      </c>
      <c r="C6" s="50">
        <v>9081648731</v>
      </c>
      <c r="D6" s="50">
        <v>8846584984</v>
      </c>
      <c r="E6" s="50">
        <v>9138921200</v>
      </c>
      <c r="F6" s="50">
        <v>9537304100</v>
      </c>
      <c r="G6" s="50">
        <v>10354227976.456123</v>
      </c>
      <c r="H6" s="76">
        <v>10320022985.544426</v>
      </c>
      <c r="I6" s="76">
        <v>12594842039.999451</v>
      </c>
      <c r="J6" s="76">
        <v>11756552075</v>
      </c>
      <c r="K6" s="76">
        <v>10474501943.953842</v>
      </c>
      <c r="L6" s="76">
        <v>11653702501.024429</v>
      </c>
      <c r="M6" s="76">
        <v>11426670900.204422</v>
      </c>
      <c r="N6" s="76">
        <v>14015355683.7444</v>
      </c>
    </row>
    <row r="7" spans="1:14" x14ac:dyDescent="0.25">
      <c r="B7" s="128">
        <v>2020</v>
      </c>
      <c r="C7" s="50">
        <v>11823226981.214424</v>
      </c>
      <c r="D7" s="50">
        <v>10165048715.464401</v>
      </c>
      <c r="E7" s="50">
        <v>7901444201.8344498</v>
      </c>
      <c r="F7" s="50">
        <v>5060722397.4644318</v>
      </c>
      <c r="G7" s="50">
        <v>7146986382.5644226</v>
      </c>
      <c r="H7" s="76">
        <v>10910548010.293053</v>
      </c>
      <c r="I7" s="159">
        <v>13281519212.983055</v>
      </c>
      <c r="J7" s="159">
        <v>12843244460.303055</v>
      </c>
      <c r="K7" s="76">
        <v>10966573130.843063</v>
      </c>
      <c r="L7" s="76">
        <v>9121115404.6130524</v>
      </c>
      <c r="M7" s="76">
        <v>10324930999.543045</v>
      </c>
      <c r="N7" s="76">
        <v>17304769344.393066</v>
      </c>
    </row>
    <row r="8" spans="1:14" x14ac:dyDescent="0.25">
      <c r="B8" s="128">
        <v>2021</v>
      </c>
      <c r="C8" s="50">
        <v>11851697087.573055</v>
      </c>
      <c r="D8" s="50">
        <v>10113804671.963055</v>
      </c>
      <c r="E8" s="50">
        <v>11230635658.183048</v>
      </c>
      <c r="F8" s="50">
        <v>9212957358.3130531</v>
      </c>
      <c r="G8" s="158">
        <v>11745117553.253153</v>
      </c>
      <c r="H8" s="159">
        <v>12938678891.393055</v>
      </c>
      <c r="I8" s="159">
        <v>13114135453.523054</v>
      </c>
      <c r="J8" s="159">
        <v>11366446613.443056</v>
      </c>
      <c r="K8" s="159">
        <v>11190112351.943056</v>
      </c>
      <c r="L8" s="159">
        <v>11503128873.863056</v>
      </c>
      <c r="M8" s="133"/>
      <c r="N8" s="133"/>
    </row>
    <row r="9" spans="1:14" x14ac:dyDescent="0.25">
      <c r="B9" s="47"/>
      <c r="C9" s="50"/>
      <c r="D9" s="50"/>
      <c r="E9" s="50"/>
      <c r="F9" s="50"/>
      <c r="G9" s="50"/>
      <c r="H9" s="76"/>
      <c r="I9" s="76"/>
      <c r="J9" s="76"/>
      <c r="K9" s="76"/>
      <c r="L9" s="76"/>
      <c r="M9" s="76"/>
      <c r="N9" s="76"/>
    </row>
    <row r="10" spans="1:14" ht="15.75" x14ac:dyDescent="0.25">
      <c r="B10" s="16" t="s">
        <v>233</v>
      </c>
      <c r="C10" s="11"/>
      <c r="D10" s="11"/>
      <c r="E10" s="11"/>
      <c r="F10" s="11"/>
      <c r="G10" s="11"/>
    </row>
    <row r="11" spans="1:14" ht="25.5" x14ac:dyDescent="0.25">
      <c r="B11" s="112" t="s">
        <v>186</v>
      </c>
      <c r="C11" s="132" t="s">
        <v>174</v>
      </c>
      <c r="D11" s="130" t="s">
        <v>175</v>
      </c>
      <c r="E11" s="130" t="s">
        <v>176</v>
      </c>
      <c r="F11" s="130" t="s">
        <v>177</v>
      </c>
      <c r="G11" s="130" t="s">
        <v>178</v>
      </c>
      <c r="H11" s="130" t="s">
        <v>179</v>
      </c>
      <c r="I11" s="130" t="s">
        <v>180</v>
      </c>
      <c r="J11" s="130" t="s">
        <v>181</v>
      </c>
      <c r="K11" s="130" t="s">
        <v>182</v>
      </c>
      <c r="L11" s="130" t="s">
        <v>183</v>
      </c>
      <c r="M11" s="130" t="s">
        <v>184</v>
      </c>
      <c r="N11" s="130" t="s">
        <v>185</v>
      </c>
    </row>
    <row r="12" spans="1:14" x14ac:dyDescent="0.25">
      <c r="B12" s="128">
        <v>2019</v>
      </c>
      <c r="C12" s="50">
        <v>2505940560.9200001</v>
      </c>
      <c r="D12" s="50">
        <v>2818145568.5100002</v>
      </c>
      <c r="E12" s="50">
        <v>2481947195.2099991</v>
      </c>
      <c r="F12" s="50">
        <v>2435765141.3000011</v>
      </c>
      <c r="G12" s="50">
        <v>2519977440.2999992</v>
      </c>
      <c r="H12" s="50">
        <v>2619518133.9500008</v>
      </c>
      <c r="I12" s="50">
        <v>2496825561.8099995</v>
      </c>
      <c r="J12" s="50">
        <v>2428165853</v>
      </c>
      <c r="K12" s="50">
        <v>2650823592.8800011</v>
      </c>
      <c r="L12" s="50">
        <v>2497329544.9500008</v>
      </c>
      <c r="M12" s="50">
        <v>3336154282.3699989</v>
      </c>
      <c r="N12" s="50">
        <v>3111066324.3499985</v>
      </c>
    </row>
    <row r="13" spans="1:14" x14ac:dyDescent="0.25">
      <c r="B13" s="128">
        <v>2020</v>
      </c>
      <c r="C13" s="50">
        <v>2859914144.6500001</v>
      </c>
      <c r="D13" s="50">
        <v>2732936211.1100001</v>
      </c>
      <c r="E13" s="50">
        <v>2866173195.0100002</v>
      </c>
      <c r="F13" s="50">
        <v>2188862470.1399994</v>
      </c>
      <c r="G13" s="50">
        <v>2534219616.7900009</v>
      </c>
      <c r="H13" s="50">
        <v>3742219437.5099983</v>
      </c>
      <c r="I13" s="50">
        <v>2143089698.4700012</v>
      </c>
      <c r="J13" s="50">
        <v>2377611301.2599983</v>
      </c>
      <c r="K13" s="50">
        <v>2715017640.8300056</v>
      </c>
      <c r="L13" s="50">
        <v>2335946909.5599976</v>
      </c>
      <c r="M13" s="50">
        <v>2118460180.6399994</v>
      </c>
      <c r="N13" s="50">
        <v>2160223438.9199982</v>
      </c>
    </row>
    <row r="14" spans="1:14" x14ac:dyDescent="0.25">
      <c r="B14" s="128">
        <v>2021</v>
      </c>
      <c r="C14" s="50">
        <v>2694696905.1099997</v>
      </c>
      <c r="D14" s="50">
        <v>2575518496.5799999</v>
      </c>
      <c r="E14" s="50">
        <v>2560144590.5300007</v>
      </c>
      <c r="F14" s="50">
        <v>2328315927.8900003</v>
      </c>
      <c r="G14" s="50">
        <v>2535598279.6999912</v>
      </c>
      <c r="H14" s="50">
        <v>2792915638.5400095</v>
      </c>
      <c r="I14" s="50">
        <v>3151051090.6399903</v>
      </c>
      <c r="J14" s="50">
        <v>2273107759.3200197</v>
      </c>
      <c r="K14" s="195">
        <v>2532072984.4699812</v>
      </c>
      <c r="L14" s="195">
        <v>2531003752.1900387</v>
      </c>
      <c r="M14" s="134"/>
      <c r="N14" s="134"/>
    </row>
    <row r="15" spans="1:14" x14ac:dyDescent="0.25">
      <c r="B15" s="47"/>
      <c r="C15" s="50"/>
      <c r="D15" s="50"/>
      <c r="E15" s="50"/>
      <c r="F15" s="50"/>
      <c r="G15" s="50"/>
      <c r="H15" s="76"/>
    </row>
    <row r="16" spans="1:14" x14ac:dyDescent="0.25">
      <c r="B16" s="64" t="s">
        <v>297</v>
      </c>
      <c r="C16" s="48"/>
      <c r="D16" s="48"/>
      <c r="E16" s="48"/>
      <c r="F16" s="48"/>
      <c r="G16" s="48"/>
    </row>
    <row r="17" spans="2:7" x14ac:dyDescent="0.25">
      <c r="B17" s="48"/>
      <c r="C17" s="48"/>
      <c r="D17" s="48"/>
      <c r="E17" s="48"/>
      <c r="F17" s="48"/>
      <c r="G17" s="48"/>
    </row>
    <row r="18" spans="2:7" x14ac:dyDescent="0.25">
      <c r="B18" s="11"/>
      <c r="C18" s="11"/>
      <c r="D18" s="11"/>
      <c r="E18" s="11"/>
      <c r="F18" s="11"/>
      <c r="G18" s="11"/>
    </row>
    <row r="19" spans="2:7" x14ac:dyDescent="0.25">
      <c r="B19" s="11"/>
      <c r="C19" s="11"/>
      <c r="D19" s="11"/>
      <c r="E19" s="11"/>
      <c r="F19" s="11"/>
      <c r="G19" s="11"/>
    </row>
    <row r="20" spans="2:7" x14ac:dyDescent="0.25">
      <c r="B20" s="11"/>
      <c r="C20" s="11"/>
      <c r="D20" s="11"/>
      <c r="E20" s="11"/>
      <c r="F20" s="11"/>
      <c r="G20" s="11"/>
    </row>
    <row r="21" spans="2:7" x14ac:dyDescent="0.25">
      <c r="B21" s="11"/>
      <c r="C21" s="11"/>
      <c r="D21" s="11"/>
      <c r="E21" s="11"/>
      <c r="F21" s="11"/>
      <c r="G21" s="11"/>
    </row>
    <row r="22" spans="2:7" x14ac:dyDescent="0.25">
      <c r="B22" s="11"/>
      <c r="C22" s="11"/>
      <c r="D22" s="11"/>
      <c r="E22" s="11"/>
      <c r="F22" s="11"/>
      <c r="G22" s="11"/>
    </row>
    <row r="23" spans="2:7" x14ac:dyDescent="0.25">
      <c r="B23" s="11"/>
      <c r="C23" s="11"/>
      <c r="D23" s="11"/>
      <c r="E23" s="11"/>
      <c r="F23" s="11"/>
      <c r="G23" s="11"/>
    </row>
    <row r="24" spans="2:7" x14ac:dyDescent="0.25">
      <c r="B24" s="11"/>
      <c r="C24" s="11"/>
      <c r="D24" s="11"/>
      <c r="E24" s="11"/>
      <c r="F24" s="11"/>
      <c r="G24" s="11"/>
    </row>
    <row r="25" spans="2:7" x14ac:dyDescent="0.25">
      <c r="B25" s="11"/>
      <c r="C25" s="11"/>
      <c r="D25" s="11"/>
      <c r="E25" s="11"/>
      <c r="F25" s="11"/>
      <c r="G25" s="11"/>
    </row>
    <row r="26" spans="2:7" x14ac:dyDescent="0.25">
      <c r="B26" s="11"/>
      <c r="C26" s="11"/>
      <c r="D26" s="11"/>
      <c r="E26" s="11"/>
      <c r="F26" s="11"/>
      <c r="G26" s="11"/>
    </row>
    <row r="27" spans="2:7" x14ac:dyDescent="0.25">
      <c r="B27" s="11"/>
      <c r="C27" s="11"/>
      <c r="D27" s="11"/>
      <c r="E27" s="11"/>
      <c r="F27" s="11"/>
      <c r="G27" s="11"/>
    </row>
    <row r="28" spans="2:7" x14ac:dyDescent="0.25">
      <c r="B28" s="11"/>
      <c r="C28" s="11"/>
      <c r="D28" s="11"/>
      <c r="E28" s="11"/>
      <c r="F28" s="11"/>
      <c r="G28" s="11"/>
    </row>
    <row r="29" spans="2:7" x14ac:dyDescent="0.25">
      <c r="B29" s="11"/>
      <c r="C29" s="11"/>
      <c r="D29" s="11"/>
      <c r="E29" s="11"/>
      <c r="F29" s="11"/>
      <c r="G29" s="11"/>
    </row>
    <row r="30" spans="2:7" x14ac:dyDescent="0.25">
      <c r="B30" s="11"/>
      <c r="C30" s="11"/>
      <c r="D30" s="11"/>
      <c r="E30" s="11"/>
      <c r="F30" s="11"/>
      <c r="G30" s="11"/>
    </row>
    <row r="31" spans="2:7" x14ac:dyDescent="0.25">
      <c r="B31" s="11"/>
      <c r="C31" s="11"/>
      <c r="D31" s="11"/>
      <c r="E31" s="11"/>
      <c r="F31" s="11"/>
      <c r="G31" s="11"/>
    </row>
    <row r="32" spans="2:7" x14ac:dyDescent="0.25">
      <c r="B32" s="11"/>
      <c r="C32" s="11"/>
      <c r="D32" s="11"/>
      <c r="E32" s="11"/>
      <c r="F32" s="11"/>
      <c r="G32" s="11"/>
    </row>
    <row r="33" spans="1:9" x14ac:dyDescent="0.25">
      <c r="B33" s="11"/>
      <c r="C33" s="11"/>
      <c r="D33" s="11"/>
      <c r="E33" s="11"/>
      <c r="F33" s="11"/>
      <c r="G33" s="11"/>
    </row>
    <row r="34" spans="1:9" x14ac:dyDescent="0.25">
      <c r="B34" s="11"/>
      <c r="C34" s="11"/>
      <c r="D34" s="11"/>
      <c r="E34" s="11"/>
      <c r="F34" s="11"/>
      <c r="G34" s="11"/>
    </row>
    <row r="35" spans="1:9" x14ac:dyDescent="0.25">
      <c r="B35" s="11"/>
      <c r="C35" s="11"/>
      <c r="D35" s="11"/>
      <c r="E35" s="11"/>
      <c r="F35" s="11"/>
      <c r="G35" s="11"/>
    </row>
    <row r="36" spans="1:9" x14ac:dyDescent="0.25">
      <c r="B36" s="11"/>
      <c r="C36" s="11"/>
      <c r="D36" s="11"/>
      <c r="E36" s="11"/>
      <c r="F36" s="11"/>
      <c r="G36" s="11"/>
    </row>
    <row r="37" spans="1:9" x14ac:dyDescent="0.25">
      <c r="A37" s="8"/>
      <c r="B37" s="11"/>
      <c r="C37" s="11"/>
      <c r="D37" s="11"/>
      <c r="E37" s="11"/>
      <c r="F37" s="11"/>
      <c r="G37" s="11"/>
      <c r="H37" s="8"/>
      <c r="I37" s="8"/>
    </row>
    <row r="38" spans="1:9" x14ac:dyDescent="0.25">
      <c r="A38" s="8"/>
      <c r="B38" s="8"/>
      <c r="C38" s="8"/>
      <c r="D38" s="8"/>
      <c r="E38" s="8"/>
      <c r="F38" s="8"/>
      <c r="G38" s="8"/>
      <c r="H38" s="8"/>
      <c r="I38" s="8"/>
    </row>
    <row r="39" spans="1:9" x14ac:dyDescent="0.25">
      <c r="A39" s="8"/>
      <c r="B39" s="8"/>
      <c r="C39" s="8"/>
      <c r="D39" s="8"/>
      <c r="E39" s="8"/>
      <c r="F39" s="8"/>
      <c r="G39" s="8"/>
      <c r="H39" s="8"/>
      <c r="I39" s="8"/>
    </row>
    <row r="40" spans="1:9" x14ac:dyDescent="0.25">
      <c r="A40" s="8"/>
      <c r="B40" s="8"/>
      <c r="C40" s="8"/>
      <c r="D40" s="8"/>
      <c r="E40" s="8"/>
      <c r="F40" s="8"/>
      <c r="G40" s="8"/>
      <c r="H40" s="8"/>
      <c r="I40" s="8"/>
    </row>
    <row r="41" spans="1:9" x14ac:dyDescent="0.25">
      <c r="A41" s="8"/>
      <c r="B41" s="8"/>
      <c r="C41" s="8"/>
      <c r="D41" s="8"/>
      <c r="E41" s="8"/>
      <c r="F41" s="8"/>
      <c r="G41" s="8"/>
      <c r="H41" s="8"/>
      <c r="I41" s="8"/>
    </row>
    <row r="42" spans="1:9" x14ac:dyDescent="0.25">
      <c r="A42" s="8"/>
      <c r="B42" s="8"/>
      <c r="C42" s="8"/>
      <c r="D42" s="8"/>
      <c r="E42" s="8"/>
      <c r="F42" s="8"/>
      <c r="G42" s="8"/>
      <c r="H42" s="8"/>
      <c r="I42" s="8"/>
    </row>
    <row r="43" spans="1:9" x14ac:dyDescent="0.25">
      <c r="A43" s="8"/>
      <c r="B43" s="8"/>
      <c r="C43" s="8"/>
      <c r="D43" s="8"/>
      <c r="E43" s="8"/>
      <c r="F43" s="8"/>
      <c r="G43" s="8"/>
      <c r="H43" s="8"/>
      <c r="I43" s="8"/>
    </row>
    <row r="44" spans="1:9" x14ac:dyDescent="0.25">
      <c r="A44" s="8"/>
      <c r="B44" s="8"/>
      <c r="C44" s="8"/>
      <c r="D44" s="8"/>
      <c r="E44" s="8"/>
      <c r="F44" s="8"/>
      <c r="G44" s="8"/>
      <c r="H44" s="8"/>
      <c r="I44" s="8"/>
    </row>
    <row r="45" spans="1:9" x14ac:dyDescent="0.25">
      <c r="A45" s="8"/>
      <c r="B45" s="8"/>
      <c r="C45" s="8"/>
      <c r="D45" s="8"/>
      <c r="E45" s="8"/>
      <c r="F45" s="8"/>
      <c r="G45" s="8"/>
      <c r="H45" s="8"/>
      <c r="I45" s="8"/>
    </row>
    <row r="46" spans="1:9" x14ac:dyDescent="0.25">
      <c r="A46" s="8"/>
      <c r="B46" s="8"/>
      <c r="C46" s="8"/>
      <c r="D46" s="8"/>
      <c r="E46" s="8"/>
      <c r="F46" s="8"/>
      <c r="G46" s="8"/>
      <c r="H46" s="8"/>
      <c r="I46" s="8"/>
    </row>
    <row r="47" spans="1:9" x14ac:dyDescent="0.25">
      <c r="A47" s="8"/>
      <c r="B47" s="8"/>
      <c r="C47" s="8"/>
      <c r="D47" s="8"/>
      <c r="E47" s="8"/>
      <c r="F47" s="8"/>
      <c r="G47" s="8"/>
      <c r="H47" s="8"/>
      <c r="I47" s="8"/>
    </row>
    <row r="48" spans="1:9" x14ac:dyDescent="0.25">
      <c r="A48" s="8"/>
      <c r="B48" s="8"/>
      <c r="C48" s="8"/>
      <c r="D48" s="8"/>
      <c r="E48" s="8"/>
      <c r="F48" s="8"/>
      <c r="G48" s="8"/>
      <c r="H48" s="8"/>
      <c r="I48" s="8"/>
    </row>
    <row r="49" spans="1:9" x14ac:dyDescent="0.25">
      <c r="A49" s="8"/>
      <c r="B49" s="8"/>
      <c r="C49" s="8"/>
      <c r="D49" s="8"/>
      <c r="E49" s="8"/>
      <c r="F49" s="8"/>
      <c r="G49" s="8"/>
      <c r="H49" s="8"/>
      <c r="I49" s="8"/>
    </row>
    <row r="50" spans="1:9" x14ac:dyDescent="0.25">
      <c r="A50" s="8"/>
      <c r="B50" s="8"/>
      <c r="C50" s="8"/>
      <c r="D50" s="8"/>
      <c r="E50" s="8"/>
      <c r="F50" s="8"/>
      <c r="G50" s="8"/>
      <c r="H50" s="8"/>
      <c r="I50" s="8"/>
    </row>
    <row r="51" spans="1:9" x14ac:dyDescent="0.25">
      <c r="A51" s="8"/>
      <c r="B51" s="8"/>
      <c r="C51" s="8"/>
      <c r="D51" s="8"/>
      <c r="E51" s="8"/>
      <c r="F51" s="8"/>
      <c r="G51" s="8"/>
      <c r="H51" s="8"/>
      <c r="I51" s="8"/>
    </row>
    <row r="52" spans="1:9" x14ac:dyDescent="0.25">
      <c r="A52" s="8"/>
      <c r="B52" s="8"/>
      <c r="C52" s="8"/>
      <c r="D52" s="8"/>
      <c r="E52" s="8"/>
      <c r="F52" s="8"/>
      <c r="G52" s="8"/>
      <c r="H52" s="8"/>
      <c r="I52" s="8"/>
    </row>
    <row r="53" spans="1:9" x14ac:dyDescent="0.25">
      <c r="A53" s="8"/>
      <c r="B53" s="8"/>
      <c r="C53" s="8"/>
      <c r="D53" s="8"/>
      <c r="E53" s="8"/>
      <c r="F53" s="8"/>
      <c r="G53" s="8"/>
      <c r="H53" s="8"/>
      <c r="I53" s="8"/>
    </row>
  </sheetData>
  <mergeCells count="1">
    <mergeCell ref="B2:I2"/>
  </mergeCells>
  <phoneticPr fontId="26" type="noConversion"/>
  <hyperlinks>
    <hyperlink ref="A1" location="Índice!A1" display="volta"/>
  </hyperlink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3"/>
  <sheetViews>
    <sheetView showGridLines="0" zoomScaleNormal="100" workbookViewId="0">
      <selection activeCell="B16" sqref="B16"/>
    </sheetView>
  </sheetViews>
  <sheetFormatPr defaultRowHeight="15" x14ac:dyDescent="0.25"/>
  <cols>
    <col min="2" max="2" width="22.85546875" customWidth="1"/>
    <col min="3" max="3" width="12.5703125" customWidth="1"/>
    <col min="4" max="4" width="13.140625" customWidth="1"/>
    <col min="5" max="5" width="13" customWidth="1"/>
    <col min="6" max="6" width="12.5703125" customWidth="1"/>
    <col min="7" max="7" width="12.85546875" customWidth="1"/>
    <col min="8" max="10" width="12.85546875" bestFit="1" customWidth="1"/>
    <col min="11" max="11" width="15.28515625" bestFit="1" customWidth="1"/>
    <col min="12" max="13" width="12.85546875" customWidth="1"/>
    <col min="14" max="14" width="13.7109375" customWidth="1"/>
  </cols>
  <sheetData>
    <row r="1" spans="1:14" x14ac:dyDescent="0.25">
      <c r="A1" s="55" t="s">
        <v>109</v>
      </c>
    </row>
    <row r="2" spans="1:14" ht="18" customHeight="1" x14ac:dyDescent="0.25">
      <c r="B2" s="175" t="s">
        <v>172</v>
      </c>
      <c r="C2" s="175"/>
      <c r="D2" s="175"/>
      <c r="E2" s="175"/>
      <c r="F2" s="175"/>
      <c r="G2" s="175"/>
      <c r="H2" s="175"/>
      <c r="I2" s="175"/>
    </row>
    <row r="3" spans="1:14" x14ac:dyDescent="0.25">
      <c r="B3" s="11"/>
      <c r="C3" s="11"/>
      <c r="D3" s="11"/>
      <c r="E3" s="11"/>
      <c r="F3" s="11"/>
      <c r="G3" s="11"/>
    </row>
    <row r="4" spans="1:14" ht="15.75" x14ac:dyDescent="0.25">
      <c r="B4" s="16" t="s">
        <v>227</v>
      </c>
      <c r="C4" s="11"/>
      <c r="D4" s="11"/>
      <c r="E4" s="11"/>
      <c r="F4" s="11"/>
      <c r="G4" s="11"/>
    </row>
    <row r="5" spans="1:14" x14ac:dyDescent="0.25">
      <c r="B5" s="112" t="s">
        <v>187</v>
      </c>
      <c r="C5" s="132" t="s">
        <v>174</v>
      </c>
      <c r="D5" s="130" t="s">
        <v>175</v>
      </c>
      <c r="E5" s="130" t="s">
        <v>176</v>
      </c>
      <c r="F5" s="130" t="s">
        <v>177</v>
      </c>
      <c r="G5" s="130" t="s">
        <v>178</v>
      </c>
      <c r="H5" s="130" t="s">
        <v>179</v>
      </c>
      <c r="I5" s="130" t="s">
        <v>180</v>
      </c>
      <c r="J5" s="130" t="s">
        <v>181</v>
      </c>
      <c r="K5" s="130" t="s">
        <v>182</v>
      </c>
      <c r="L5" s="130" t="s">
        <v>183</v>
      </c>
      <c r="M5" s="130" t="s">
        <v>184</v>
      </c>
      <c r="N5" s="130" t="s">
        <v>185</v>
      </c>
    </row>
    <row r="6" spans="1:14" ht="12.75" customHeight="1" x14ac:dyDescent="0.25">
      <c r="B6" s="128">
        <v>2019</v>
      </c>
      <c r="C6" s="50">
        <v>6701642332.7299995</v>
      </c>
      <c r="D6" s="50">
        <v>5677293742.7399988</v>
      </c>
      <c r="E6" s="50">
        <v>5337214024.0200014</v>
      </c>
      <c r="F6" s="50">
        <v>6212311626.8899994</v>
      </c>
      <c r="G6" s="50">
        <v>6277994264.999999</v>
      </c>
      <c r="H6" s="76">
        <v>5141806306.6100016</v>
      </c>
      <c r="I6" s="76">
        <v>6005846854.3500004</v>
      </c>
      <c r="J6" s="76">
        <v>6202750637.5</v>
      </c>
      <c r="K6" s="76">
        <v>5363958782.489996</v>
      </c>
      <c r="L6" s="76">
        <v>6197319717.6400003</v>
      </c>
      <c r="M6" s="76">
        <v>5666508059.6500006</v>
      </c>
      <c r="N6" s="76">
        <v>6074641090.9499998</v>
      </c>
    </row>
    <row r="7" spans="1:14" x14ac:dyDescent="0.25">
      <c r="B7" s="128">
        <v>2020</v>
      </c>
      <c r="C7" s="50">
        <v>7406525921.1676283</v>
      </c>
      <c r="D7" s="50">
        <v>5701785309.7800007</v>
      </c>
      <c r="E7" s="50">
        <v>10098514835.600002</v>
      </c>
      <c r="F7" s="50">
        <v>6340337162.7199993</v>
      </c>
      <c r="G7" s="50">
        <v>5330311355.8600054</v>
      </c>
      <c r="H7" s="76">
        <v>5344388988.4599991</v>
      </c>
      <c r="I7" s="76">
        <v>6267238044.2799988</v>
      </c>
      <c r="J7" s="76">
        <v>6181207916.9299994</v>
      </c>
      <c r="K7" s="76">
        <v>6794701129.6400051</v>
      </c>
      <c r="L7" s="76">
        <v>8291784561.1699982</v>
      </c>
      <c r="M7" s="76">
        <v>7083673452.5999994</v>
      </c>
      <c r="N7" s="76">
        <v>7660187238.039999</v>
      </c>
    </row>
    <row r="8" spans="1:14" x14ac:dyDescent="0.25">
      <c r="B8" s="128">
        <v>2021</v>
      </c>
      <c r="C8" s="50">
        <v>7089545459.7700005</v>
      </c>
      <c r="D8" s="50">
        <v>7353989893.6100006</v>
      </c>
      <c r="E8" s="50">
        <v>9373873296.9699974</v>
      </c>
      <c r="F8" s="50">
        <v>9098155959.8400002</v>
      </c>
      <c r="G8" s="50">
        <v>8574347664.5199995</v>
      </c>
      <c r="H8" s="50">
        <v>8246286539.4599981</v>
      </c>
      <c r="I8" s="50">
        <v>8078788745.5200014</v>
      </c>
      <c r="J8" s="50">
        <v>9544434630.9900017</v>
      </c>
      <c r="K8" s="159">
        <v>9487340982.5699997</v>
      </c>
      <c r="L8" s="159">
        <v>8788453650.6899986</v>
      </c>
      <c r="M8" s="133"/>
      <c r="N8" s="133"/>
    </row>
    <row r="9" spans="1:14" x14ac:dyDescent="0.25">
      <c r="B9" s="47"/>
      <c r="C9" s="50"/>
      <c r="D9" s="50"/>
      <c r="E9" s="50"/>
      <c r="F9" s="50"/>
      <c r="G9" s="50"/>
      <c r="H9" s="76"/>
      <c r="I9" s="76"/>
      <c r="J9" s="76"/>
      <c r="K9" s="76"/>
      <c r="L9" s="76"/>
      <c r="M9" s="76"/>
      <c r="N9" s="76"/>
    </row>
    <row r="10" spans="1:14" ht="15.75" x14ac:dyDescent="0.25">
      <c r="B10" s="16" t="s">
        <v>228</v>
      </c>
      <c r="C10" s="11"/>
      <c r="D10" s="11"/>
      <c r="E10" s="11"/>
      <c r="F10" s="11"/>
      <c r="G10" s="11"/>
    </row>
    <row r="11" spans="1:14" x14ac:dyDescent="0.25">
      <c r="B11" s="112" t="s">
        <v>188</v>
      </c>
      <c r="C11" s="132" t="s">
        <v>174</v>
      </c>
      <c r="D11" s="130" t="s">
        <v>175</v>
      </c>
      <c r="E11" s="130" t="s">
        <v>176</v>
      </c>
      <c r="F11" s="130" t="s">
        <v>177</v>
      </c>
      <c r="G11" s="130" t="s">
        <v>178</v>
      </c>
      <c r="H11" s="130" t="s">
        <v>179</v>
      </c>
      <c r="I11" s="130" t="s">
        <v>180</v>
      </c>
      <c r="J11" s="130" t="s">
        <v>181</v>
      </c>
      <c r="K11" s="130" t="s">
        <v>182</v>
      </c>
      <c r="L11" s="130" t="s">
        <v>183</v>
      </c>
      <c r="M11" s="130" t="s">
        <v>184</v>
      </c>
      <c r="N11" s="130" t="s">
        <v>185</v>
      </c>
    </row>
    <row r="12" spans="1:14" x14ac:dyDescent="0.25">
      <c r="B12" s="128">
        <v>2019</v>
      </c>
      <c r="C12" s="50">
        <v>347768050.97999996</v>
      </c>
      <c r="D12" s="50">
        <v>470212089.8300004</v>
      </c>
      <c r="E12" s="50">
        <v>276932343.56999958</v>
      </c>
      <c r="F12" s="50">
        <v>294868335.90000027</v>
      </c>
      <c r="G12" s="50">
        <v>313723292.67000091</v>
      </c>
      <c r="H12" s="50">
        <v>508283236.46999872</v>
      </c>
      <c r="I12" s="50">
        <v>372837008.84000033</v>
      </c>
      <c r="J12" s="50">
        <v>472462324.20000005</v>
      </c>
      <c r="K12" s="50">
        <v>295820067.96999937</v>
      </c>
      <c r="L12" s="50">
        <v>255801846.89999995</v>
      </c>
      <c r="M12" s="50">
        <v>288000367.02000093</v>
      </c>
      <c r="N12" s="50">
        <v>296729519.34000051</v>
      </c>
    </row>
    <row r="13" spans="1:14" x14ac:dyDescent="0.25">
      <c r="B13" s="128">
        <v>2020</v>
      </c>
      <c r="C13" s="50">
        <v>493234204.11000007</v>
      </c>
      <c r="D13" s="50">
        <v>395805549.5800001</v>
      </c>
      <c r="E13" s="50">
        <v>304933148.18000001</v>
      </c>
      <c r="F13" s="50">
        <v>301688699.02999949</v>
      </c>
      <c r="G13" s="50">
        <v>214782209.33999908</v>
      </c>
      <c r="H13" s="50">
        <v>290615979.63000065</v>
      </c>
      <c r="I13" s="50">
        <v>295972899.88000035</v>
      </c>
      <c r="J13" s="50">
        <v>291303003.6999982</v>
      </c>
      <c r="K13" s="50">
        <v>283409835.7200017</v>
      </c>
      <c r="L13" s="50">
        <v>263810473.669999</v>
      </c>
      <c r="M13" s="50">
        <v>348072324.78000045</v>
      </c>
      <c r="N13" s="50">
        <v>376208248.99000061</v>
      </c>
    </row>
    <row r="14" spans="1:14" x14ac:dyDescent="0.25">
      <c r="B14" s="128">
        <v>2021</v>
      </c>
      <c r="C14" s="50">
        <v>477248983.15000004</v>
      </c>
      <c r="D14" s="50">
        <v>755281782.59999979</v>
      </c>
      <c r="E14" s="50">
        <v>561317560.81000018</v>
      </c>
      <c r="F14" s="50">
        <v>664708040.12000012</v>
      </c>
      <c r="G14" s="50">
        <v>564535643.64000058</v>
      </c>
      <c r="H14" s="50">
        <v>389927477.13</v>
      </c>
      <c r="I14" s="50">
        <v>364606031.42999935</v>
      </c>
      <c r="J14" s="50">
        <v>300540609.12</v>
      </c>
      <c r="K14" s="195">
        <v>723651053.40999997</v>
      </c>
      <c r="L14" s="195">
        <v>399449166.91000021</v>
      </c>
      <c r="M14" s="134"/>
      <c r="N14" s="134"/>
    </row>
    <row r="15" spans="1:14" x14ac:dyDescent="0.25">
      <c r="B15" s="47"/>
      <c r="C15" s="50"/>
      <c r="D15" s="50"/>
      <c r="E15" s="50"/>
      <c r="F15" s="50"/>
      <c r="G15" s="50"/>
      <c r="H15" s="76"/>
    </row>
    <row r="16" spans="1:14" x14ac:dyDescent="0.25">
      <c r="B16" s="64" t="s">
        <v>297</v>
      </c>
      <c r="C16" s="48"/>
      <c r="D16" s="48"/>
      <c r="E16" s="48"/>
      <c r="F16" s="48"/>
      <c r="G16" s="48"/>
    </row>
    <row r="17" spans="2:7" x14ac:dyDescent="0.25">
      <c r="B17" s="48"/>
      <c r="C17" s="48"/>
      <c r="D17" s="48"/>
      <c r="E17" s="48"/>
      <c r="F17" s="48"/>
      <c r="G17" s="48"/>
    </row>
    <row r="18" spans="2:7" x14ac:dyDescent="0.25">
      <c r="B18" s="11"/>
      <c r="C18" s="11"/>
      <c r="D18" s="11"/>
      <c r="E18" s="11"/>
      <c r="F18" s="11"/>
      <c r="G18" s="11"/>
    </row>
    <row r="19" spans="2:7" x14ac:dyDescent="0.25">
      <c r="B19" s="11"/>
      <c r="C19" s="11"/>
      <c r="D19" s="11"/>
      <c r="E19" s="11"/>
      <c r="F19" s="11"/>
      <c r="G19" s="11"/>
    </row>
    <row r="20" spans="2:7" x14ac:dyDescent="0.25">
      <c r="B20" s="11"/>
      <c r="C20" s="11"/>
      <c r="D20" s="11"/>
      <c r="E20" s="11"/>
      <c r="F20" s="11"/>
      <c r="G20" s="11"/>
    </row>
    <row r="21" spans="2:7" x14ac:dyDescent="0.25">
      <c r="B21" s="11"/>
      <c r="C21" s="11"/>
      <c r="D21" s="11"/>
      <c r="E21" s="11"/>
      <c r="F21" s="11"/>
      <c r="G21" s="11"/>
    </row>
    <row r="22" spans="2:7" x14ac:dyDescent="0.25">
      <c r="B22" s="11"/>
      <c r="C22" s="11"/>
      <c r="D22" s="11"/>
      <c r="E22" s="11"/>
      <c r="F22" s="11"/>
      <c r="G22" s="11"/>
    </row>
    <row r="23" spans="2:7" x14ac:dyDescent="0.25">
      <c r="B23" s="11"/>
      <c r="C23" s="11"/>
      <c r="D23" s="11"/>
      <c r="E23" s="11"/>
      <c r="F23" s="11"/>
      <c r="G23" s="11"/>
    </row>
    <row r="24" spans="2:7" x14ac:dyDescent="0.25">
      <c r="B24" s="11"/>
      <c r="C24" s="11"/>
      <c r="D24" s="11"/>
      <c r="E24" s="11"/>
      <c r="F24" s="11"/>
      <c r="G24" s="11"/>
    </row>
    <row r="25" spans="2:7" x14ac:dyDescent="0.25">
      <c r="B25" s="11"/>
      <c r="C25" s="11"/>
      <c r="D25" s="11"/>
      <c r="E25" s="11"/>
      <c r="F25" s="11"/>
      <c r="G25" s="11"/>
    </row>
    <row r="26" spans="2:7" x14ac:dyDescent="0.25">
      <c r="B26" s="11"/>
      <c r="C26" s="11"/>
      <c r="D26" s="11"/>
      <c r="E26" s="11"/>
      <c r="F26" s="11"/>
      <c r="G26" s="11"/>
    </row>
    <row r="27" spans="2:7" x14ac:dyDescent="0.25">
      <c r="B27" s="11"/>
      <c r="C27" s="11"/>
      <c r="D27" s="11"/>
      <c r="E27" s="11"/>
      <c r="F27" s="11"/>
      <c r="G27" s="11"/>
    </row>
    <row r="28" spans="2:7" x14ac:dyDescent="0.25">
      <c r="B28" s="11"/>
      <c r="C28" s="11"/>
      <c r="D28" s="11"/>
      <c r="E28" s="11"/>
      <c r="F28" s="11"/>
      <c r="G28" s="11"/>
    </row>
    <row r="29" spans="2:7" x14ac:dyDescent="0.25">
      <c r="B29" s="11"/>
      <c r="C29" s="11"/>
      <c r="D29" s="11"/>
      <c r="E29" s="11"/>
      <c r="F29" s="11"/>
      <c r="G29" s="11"/>
    </row>
    <row r="30" spans="2:7" x14ac:dyDescent="0.25">
      <c r="B30" s="11"/>
      <c r="C30" s="11"/>
      <c r="D30" s="11"/>
      <c r="E30" s="11"/>
      <c r="F30" s="11"/>
      <c r="G30" s="11"/>
    </row>
    <row r="31" spans="2:7" x14ac:dyDescent="0.25">
      <c r="B31" s="11"/>
      <c r="C31" s="11"/>
      <c r="D31" s="11"/>
      <c r="E31" s="11"/>
      <c r="F31" s="11"/>
      <c r="G31" s="11"/>
    </row>
    <row r="32" spans="2:7" x14ac:dyDescent="0.25">
      <c r="B32" s="11"/>
      <c r="C32" s="11"/>
      <c r="D32" s="11"/>
      <c r="E32" s="11"/>
      <c r="F32" s="11"/>
      <c r="G32" s="11"/>
    </row>
    <row r="33" spans="1:9" x14ac:dyDescent="0.25">
      <c r="B33" s="11"/>
      <c r="C33" s="11"/>
      <c r="D33" s="11"/>
      <c r="E33" s="11"/>
      <c r="F33" s="11"/>
      <c r="G33" s="11"/>
    </row>
    <row r="34" spans="1:9" x14ac:dyDescent="0.25">
      <c r="B34" s="11"/>
      <c r="C34" s="11"/>
      <c r="D34" s="11"/>
      <c r="E34" s="11"/>
      <c r="F34" s="11"/>
      <c r="G34" s="11"/>
    </row>
    <row r="35" spans="1:9" x14ac:dyDescent="0.25">
      <c r="B35" s="11"/>
      <c r="C35" s="11"/>
      <c r="D35" s="11"/>
      <c r="E35" s="11"/>
      <c r="F35" s="11"/>
      <c r="G35" s="11"/>
    </row>
    <row r="36" spans="1:9" x14ac:dyDescent="0.25">
      <c r="B36" s="11"/>
      <c r="C36" s="11"/>
      <c r="D36" s="11"/>
      <c r="E36" s="11"/>
      <c r="F36" s="11"/>
      <c r="G36" s="11"/>
    </row>
    <row r="37" spans="1:9" x14ac:dyDescent="0.25">
      <c r="A37" s="8"/>
      <c r="B37" s="11"/>
      <c r="C37" s="11"/>
      <c r="D37" s="11"/>
      <c r="E37" s="11"/>
      <c r="F37" s="11"/>
      <c r="G37" s="11"/>
      <c r="H37" s="8"/>
      <c r="I37" s="8"/>
    </row>
    <row r="38" spans="1:9" x14ac:dyDescent="0.25">
      <c r="A38" s="8"/>
      <c r="B38" s="8"/>
      <c r="C38" s="8"/>
      <c r="D38" s="8"/>
      <c r="E38" s="8"/>
      <c r="F38" s="8"/>
      <c r="G38" s="8"/>
      <c r="H38" s="8"/>
      <c r="I38" s="8"/>
    </row>
    <row r="39" spans="1:9" x14ac:dyDescent="0.25">
      <c r="A39" s="8"/>
      <c r="B39" s="8"/>
      <c r="C39" s="8"/>
      <c r="D39" s="8"/>
      <c r="E39" s="8"/>
      <c r="F39" s="8"/>
      <c r="G39" s="8"/>
      <c r="H39" s="8"/>
      <c r="I39" s="8"/>
    </row>
    <row r="40" spans="1:9" x14ac:dyDescent="0.25">
      <c r="A40" s="8"/>
      <c r="B40" s="8"/>
      <c r="C40" s="8"/>
      <c r="D40" s="8"/>
      <c r="E40" s="8"/>
      <c r="F40" s="8"/>
      <c r="G40" s="8"/>
      <c r="H40" s="8"/>
      <c r="I40" s="8"/>
    </row>
    <row r="41" spans="1:9" x14ac:dyDescent="0.25">
      <c r="A41" s="8"/>
      <c r="B41" s="8"/>
      <c r="C41" s="8"/>
      <c r="D41" s="8"/>
      <c r="E41" s="8"/>
      <c r="F41" s="8"/>
      <c r="G41" s="8"/>
      <c r="H41" s="8"/>
      <c r="I41" s="8"/>
    </row>
    <row r="42" spans="1:9" x14ac:dyDescent="0.25">
      <c r="A42" s="8"/>
      <c r="B42" s="8"/>
      <c r="C42" s="8"/>
      <c r="D42" s="8"/>
      <c r="E42" s="8"/>
      <c r="F42" s="8"/>
      <c r="G42" s="8"/>
      <c r="H42" s="8"/>
      <c r="I42" s="8"/>
    </row>
    <row r="43" spans="1:9" x14ac:dyDescent="0.25">
      <c r="A43" s="8"/>
      <c r="B43" s="8"/>
      <c r="C43" s="8"/>
      <c r="D43" s="8"/>
      <c r="E43" s="8"/>
      <c r="F43" s="8"/>
      <c r="G43" s="8"/>
      <c r="H43" s="8"/>
      <c r="I43" s="8"/>
    </row>
    <row r="44" spans="1:9" x14ac:dyDescent="0.25">
      <c r="A44" s="8"/>
      <c r="B44" s="8"/>
      <c r="C44" s="8"/>
      <c r="D44" s="8"/>
      <c r="E44" s="8"/>
      <c r="F44" s="8"/>
      <c r="G44" s="8"/>
      <c r="H44" s="8"/>
      <c r="I44" s="8"/>
    </row>
    <row r="45" spans="1:9" x14ac:dyDescent="0.25">
      <c r="A45" s="8"/>
      <c r="B45" s="8"/>
      <c r="C45" s="8"/>
      <c r="D45" s="8"/>
      <c r="E45" s="8"/>
      <c r="F45" s="8"/>
      <c r="G45" s="8"/>
      <c r="H45" s="8"/>
      <c r="I45" s="8"/>
    </row>
    <row r="46" spans="1:9" x14ac:dyDescent="0.25">
      <c r="A46" s="8"/>
      <c r="B46" s="8"/>
      <c r="C46" s="8"/>
      <c r="D46" s="8"/>
      <c r="E46" s="8"/>
      <c r="F46" s="8"/>
      <c r="G46" s="8"/>
      <c r="H46" s="8"/>
      <c r="I46" s="8"/>
    </row>
    <row r="47" spans="1:9" x14ac:dyDescent="0.25">
      <c r="A47" s="8"/>
      <c r="B47" s="8"/>
      <c r="C47" s="8"/>
      <c r="D47" s="8"/>
      <c r="E47" s="8"/>
      <c r="F47" s="8"/>
      <c r="G47" s="8"/>
      <c r="H47" s="8"/>
      <c r="I47" s="8"/>
    </row>
    <row r="48" spans="1:9" x14ac:dyDescent="0.25">
      <c r="A48" s="8"/>
      <c r="B48" s="8"/>
      <c r="C48" s="8"/>
      <c r="D48" s="8"/>
      <c r="E48" s="8"/>
      <c r="F48" s="8"/>
      <c r="G48" s="8"/>
      <c r="H48" s="8"/>
      <c r="I48" s="8"/>
    </row>
    <row r="49" spans="1:9" x14ac:dyDescent="0.25">
      <c r="A49" s="8"/>
      <c r="B49" s="8"/>
      <c r="C49" s="8"/>
      <c r="D49" s="8"/>
      <c r="E49" s="8"/>
      <c r="F49" s="8"/>
      <c r="G49" s="8"/>
      <c r="H49" s="8"/>
      <c r="I49" s="8"/>
    </row>
    <row r="50" spans="1:9" x14ac:dyDescent="0.25">
      <c r="A50" s="8"/>
      <c r="B50" s="8"/>
      <c r="C50" s="8"/>
      <c r="D50" s="8"/>
      <c r="E50" s="8"/>
      <c r="F50" s="8"/>
      <c r="G50" s="8"/>
      <c r="H50" s="8"/>
      <c r="I50" s="8"/>
    </row>
    <row r="51" spans="1:9" x14ac:dyDescent="0.25">
      <c r="A51" s="8"/>
      <c r="B51" s="8"/>
      <c r="C51" s="8"/>
      <c r="D51" s="8"/>
      <c r="E51" s="8"/>
      <c r="F51" s="8"/>
      <c r="G51" s="8"/>
      <c r="H51" s="8"/>
      <c r="I51" s="8"/>
    </row>
    <row r="52" spans="1:9" x14ac:dyDescent="0.25">
      <c r="A52" s="8"/>
      <c r="B52" s="8"/>
      <c r="C52" s="8"/>
      <c r="D52" s="8"/>
      <c r="E52" s="8"/>
      <c r="F52" s="8"/>
      <c r="G52" s="8"/>
      <c r="H52" s="8"/>
      <c r="I52" s="8"/>
    </row>
    <row r="53" spans="1:9" x14ac:dyDescent="0.25">
      <c r="A53" s="8"/>
      <c r="B53" s="8"/>
      <c r="C53" s="8"/>
      <c r="D53" s="8"/>
      <c r="E53" s="8"/>
      <c r="F53" s="8"/>
      <c r="G53" s="8"/>
      <c r="H53" s="8"/>
      <c r="I53" s="8"/>
    </row>
  </sheetData>
  <mergeCells count="1">
    <mergeCell ref="B2:I2"/>
  </mergeCells>
  <hyperlinks>
    <hyperlink ref="A1" location="Índice!A1" display="volta"/>
  </hyperlink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2"/>
  <sheetViews>
    <sheetView showGridLines="0" zoomScaleNormal="100" workbookViewId="0">
      <selection activeCell="B26" sqref="B26"/>
    </sheetView>
  </sheetViews>
  <sheetFormatPr defaultRowHeight="15" x14ac:dyDescent="0.25"/>
  <cols>
    <col min="2" max="2" width="24.140625" customWidth="1"/>
    <col min="3" max="3" width="15.28515625" bestFit="1" customWidth="1"/>
    <col min="4" max="4" width="14.85546875" customWidth="1"/>
    <col min="5" max="5" width="14.7109375" customWidth="1"/>
    <col min="6" max="6" width="15" customWidth="1"/>
    <col min="7" max="7" width="15.140625" customWidth="1"/>
    <col min="8" max="8" width="15.140625" bestFit="1" customWidth="1"/>
    <col min="9" max="9" width="14.85546875" customWidth="1"/>
    <col min="10" max="11" width="15.28515625" bestFit="1" customWidth="1"/>
    <col min="12" max="12" width="14.140625" customWidth="1"/>
  </cols>
  <sheetData>
    <row r="1" spans="1:12" x14ac:dyDescent="0.25">
      <c r="A1" s="55" t="s">
        <v>109</v>
      </c>
    </row>
    <row r="2" spans="1:12" ht="18" x14ac:dyDescent="0.25">
      <c r="B2" s="175" t="s">
        <v>168</v>
      </c>
      <c r="C2" s="175"/>
      <c r="D2" s="175"/>
      <c r="E2" s="175"/>
      <c r="F2" s="175"/>
      <c r="G2" s="175"/>
      <c r="H2" s="175"/>
      <c r="I2" s="175"/>
    </row>
    <row r="3" spans="1:12" x14ac:dyDescent="0.25">
      <c r="B3" s="11"/>
      <c r="C3" s="11"/>
      <c r="D3" s="11"/>
      <c r="E3" s="11"/>
      <c r="F3" s="11"/>
      <c r="G3" s="11"/>
      <c r="H3" s="120"/>
      <c r="I3" s="11"/>
    </row>
    <row r="4" spans="1:12" ht="15.75" x14ac:dyDescent="0.25">
      <c r="B4" s="16" t="s">
        <v>229</v>
      </c>
      <c r="C4" s="11"/>
      <c r="D4" s="11"/>
      <c r="E4" s="11"/>
      <c r="F4" s="11"/>
      <c r="G4" s="11"/>
      <c r="H4" s="11"/>
      <c r="I4" s="11"/>
    </row>
    <row r="5" spans="1:12" ht="25.5" x14ac:dyDescent="0.25">
      <c r="B5" s="112" t="s">
        <v>173</v>
      </c>
      <c r="C5" s="111">
        <v>2012</v>
      </c>
      <c r="D5" s="111">
        <v>2013</v>
      </c>
      <c r="E5" s="111">
        <v>2014</v>
      </c>
      <c r="F5" s="111">
        <v>2015</v>
      </c>
      <c r="G5" s="111">
        <v>2016</v>
      </c>
      <c r="H5" s="111">
        <v>2017</v>
      </c>
      <c r="I5" s="111">
        <v>2018</v>
      </c>
      <c r="J5" s="111">
        <v>2019</v>
      </c>
      <c r="K5" s="135">
        <v>2020</v>
      </c>
      <c r="L5" s="135" t="s">
        <v>287</v>
      </c>
    </row>
    <row r="6" spans="1:12" x14ac:dyDescent="0.25">
      <c r="B6" s="128" t="s">
        <v>79</v>
      </c>
      <c r="C6" s="50">
        <v>7524212221</v>
      </c>
      <c r="D6" s="50">
        <v>7888065469</v>
      </c>
      <c r="E6" s="50">
        <v>8480995580</v>
      </c>
      <c r="F6" s="50">
        <v>8997756262</v>
      </c>
      <c r="G6" s="50">
        <v>8929729548</v>
      </c>
      <c r="H6" s="50">
        <v>10169016096</v>
      </c>
      <c r="I6" s="50">
        <v>9780677179</v>
      </c>
      <c r="J6" s="77">
        <v>10756132766.83</v>
      </c>
      <c r="K6" s="77">
        <v>10836912520.150002</v>
      </c>
      <c r="L6" s="77">
        <v>11232665060.070002</v>
      </c>
    </row>
    <row r="7" spans="1:12" x14ac:dyDescent="0.25">
      <c r="B7" s="128" t="s">
        <v>80</v>
      </c>
      <c r="C7" s="50">
        <v>59571774627</v>
      </c>
      <c r="D7" s="50">
        <v>62255073547</v>
      </c>
      <c r="E7" s="50">
        <v>71391905783</v>
      </c>
      <c r="F7" s="50">
        <v>86146853490</v>
      </c>
      <c r="G7" s="50">
        <v>104970305907</v>
      </c>
      <c r="H7" s="50">
        <v>106653552391</v>
      </c>
      <c r="I7" s="50">
        <v>97635193393</v>
      </c>
      <c r="J7" s="77">
        <v>114766903700.42</v>
      </c>
      <c r="K7" s="77">
        <v>112707099465.86</v>
      </c>
      <c r="L7" s="77">
        <v>127335894113.58</v>
      </c>
    </row>
    <row r="8" spans="1:12" x14ac:dyDescent="0.25">
      <c r="B8" s="128" t="s">
        <v>189</v>
      </c>
      <c r="C8" s="50">
        <v>3498433208</v>
      </c>
      <c r="D8" s="50">
        <v>3799461980</v>
      </c>
      <c r="E8" s="50">
        <v>4001098147</v>
      </c>
      <c r="F8" s="50">
        <v>3904914683</v>
      </c>
      <c r="G8" s="50">
        <v>3919212224</v>
      </c>
      <c r="H8" s="50">
        <v>4272614740</v>
      </c>
      <c r="I8" s="50">
        <v>4342688099</v>
      </c>
      <c r="J8" s="77">
        <v>3677298653.6771102</v>
      </c>
      <c r="K8" s="77">
        <v>3306117255.5035138</v>
      </c>
      <c r="L8" s="77">
        <v>3327856237.496758</v>
      </c>
    </row>
    <row r="9" spans="1:12" x14ac:dyDescent="0.25">
      <c r="B9" s="66" t="s">
        <v>9</v>
      </c>
      <c r="C9" s="123">
        <v>70594420056</v>
      </c>
      <c r="D9" s="123">
        <v>73942600996</v>
      </c>
      <c r="E9" s="123">
        <v>83873999510</v>
      </c>
      <c r="F9" s="123">
        <v>99049524435</v>
      </c>
      <c r="G9" s="123">
        <v>117819247679</v>
      </c>
      <c r="H9" s="123">
        <v>121095183227</v>
      </c>
      <c r="I9" s="123">
        <v>111758558671</v>
      </c>
      <c r="J9" s="124">
        <v>129200335120.92711</v>
      </c>
      <c r="K9" s="124">
        <v>126850129241.51352</v>
      </c>
      <c r="L9" s="124">
        <v>141896415411.14676</v>
      </c>
    </row>
    <row r="10" spans="1:12" x14ac:dyDescent="0.25">
      <c r="B10" s="11"/>
      <c r="C10" s="11"/>
      <c r="D10" s="11"/>
      <c r="E10" s="11"/>
      <c r="F10" s="11"/>
      <c r="G10" s="11"/>
      <c r="H10" s="11"/>
      <c r="I10" s="11"/>
    </row>
    <row r="11" spans="1:12" ht="15.75" x14ac:dyDescent="0.25">
      <c r="B11" s="16" t="s">
        <v>230</v>
      </c>
      <c r="C11" s="11"/>
      <c r="D11" s="11"/>
      <c r="E11" s="11"/>
      <c r="F11" s="11"/>
      <c r="G11" s="11"/>
      <c r="H11" s="11"/>
      <c r="I11" s="11"/>
    </row>
    <row r="12" spans="1:12" x14ac:dyDescent="0.25">
      <c r="B12" s="43" t="s">
        <v>190</v>
      </c>
      <c r="C12" s="43">
        <v>2012</v>
      </c>
      <c r="D12" s="43">
        <v>2013</v>
      </c>
      <c r="E12" s="43">
        <v>2014</v>
      </c>
      <c r="F12" s="43">
        <v>2015</v>
      </c>
      <c r="G12" s="43">
        <v>2016</v>
      </c>
      <c r="H12" s="43">
        <v>2017</v>
      </c>
      <c r="I12" s="43">
        <v>2018</v>
      </c>
      <c r="J12" s="43">
        <v>2019</v>
      </c>
      <c r="K12" s="108">
        <v>2020</v>
      </c>
      <c r="L12" s="135" t="s">
        <v>287</v>
      </c>
    </row>
    <row r="13" spans="1:12" x14ac:dyDescent="0.25">
      <c r="B13" s="128" t="s">
        <v>79</v>
      </c>
      <c r="C13" s="50">
        <v>3790893786.0799999</v>
      </c>
      <c r="D13" s="50">
        <v>4559544805.2700005</v>
      </c>
      <c r="E13" s="50">
        <v>5388469445.8299999</v>
      </c>
      <c r="F13" s="50">
        <v>6314404281.2900105</v>
      </c>
      <c r="G13" s="50">
        <v>7095094367.0100002</v>
      </c>
      <c r="H13" s="50">
        <v>7489400445.3199997</v>
      </c>
      <c r="I13" s="50">
        <v>7734102203.4700098</v>
      </c>
      <c r="J13" s="50">
        <v>8095415328.1500015</v>
      </c>
      <c r="K13" s="50">
        <v>8460073290.999999</v>
      </c>
      <c r="L13" s="50">
        <v>9384913183.7699986</v>
      </c>
    </row>
    <row r="14" spans="1:12" x14ac:dyDescent="0.25">
      <c r="B14" s="128" t="s">
        <v>80</v>
      </c>
      <c r="C14" s="50">
        <v>22902103780.07</v>
      </c>
      <c r="D14" s="50">
        <v>34383088345.300003</v>
      </c>
      <c r="E14" s="50">
        <v>33583792675.959999</v>
      </c>
      <c r="F14" s="50">
        <v>38912629106.989998</v>
      </c>
      <c r="G14" s="50">
        <v>44989999936.615906</v>
      </c>
      <c r="H14" s="50">
        <v>51484937081.520004</v>
      </c>
      <c r="I14" s="50">
        <v>59188748702.639999</v>
      </c>
      <c r="J14" s="50">
        <v>60849583540.250008</v>
      </c>
      <c r="K14" s="50">
        <v>72244485390.897644</v>
      </c>
      <c r="L14" s="50">
        <v>88991715556.639999</v>
      </c>
    </row>
    <row r="15" spans="1:12" x14ac:dyDescent="0.25">
      <c r="B15" s="128" t="s">
        <v>189</v>
      </c>
      <c r="C15" s="50">
        <v>1217880357.1899998</v>
      </c>
      <c r="D15" s="50">
        <v>1155511012.3299999</v>
      </c>
      <c r="E15" s="50">
        <v>1330496229.3599999</v>
      </c>
      <c r="F15" s="50">
        <v>1574684937.3099999</v>
      </c>
      <c r="G15" s="50">
        <v>1820662551.6599998</v>
      </c>
      <c r="H15" s="50">
        <v>1959518891.28</v>
      </c>
      <c r="I15" s="50">
        <v>1600149019.6100001</v>
      </c>
      <c r="J15" s="50">
        <v>1890841016.6500001</v>
      </c>
      <c r="K15" s="50">
        <v>1796097234.3499999</v>
      </c>
      <c r="L15" s="50">
        <v>2002448774.1700003</v>
      </c>
    </row>
    <row r="16" spans="1:12" x14ac:dyDescent="0.25">
      <c r="B16" s="66" t="s">
        <v>9</v>
      </c>
      <c r="C16" s="123">
        <v>27910877923.34</v>
      </c>
      <c r="D16" s="123">
        <v>40098144162.900009</v>
      </c>
      <c r="E16" s="123">
        <v>40302758351.150002</v>
      </c>
      <c r="F16" s="123">
        <v>46801718325.590004</v>
      </c>
      <c r="G16" s="123">
        <v>53905756855.285904</v>
      </c>
      <c r="H16" s="123">
        <v>60933856418.120003</v>
      </c>
      <c r="I16" s="123">
        <v>68522999925.720009</v>
      </c>
      <c r="J16" s="123">
        <v>70835839885.050003</v>
      </c>
      <c r="K16" s="123">
        <v>82500655916.24765</v>
      </c>
      <c r="L16" s="50">
        <v>100379077514.58</v>
      </c>
    </row>
    <row r="17" spans="2:12" x14ac:dyDescent="0.25">
      <c r="B17" s="121"/>
      <c r="C17" s="122"/>
      <c r="D17" s="122"/>
      <c r="E17" s="122"/>
      <c r="F17" s="122"/>
      <c r="G17" s="122"/>
      <c r="H17" s="122"/>
      <c r="I17" s="122"/>
      <c r="J17" s="122"/>
      <c r="K17" s="122"/>
    </row>
    <row r="18" spans="2:12" ht="15.75" x14ac:dyDescent="0.25">
      <c r="B18" s="125" t="s">
        <v>231</v>
      </c>
      <c r="C18" s="61"/>
      <c r="D18" s="61"/>
      <c r="E18" s="61"/>
      <c r="F18" s="61"/>
      <c r="G18" s="61"/>
      <c r="H18" s="61"/>
      <c r="I18" s="61"/>
      <c r="J18" s="98"/>
      <c r="K18" s="98"/>
    </row>
    <row r="19" spans="2:12" x14ac:dyDescent="0.25">
      <c r="B19" s="43" t="s">
        <v>201</v>
      </c>
      <c r="C19" s="43">
        <v>2012</v>
      </c>
      <c r="D19" s="43">
        <v>2013</v>
      </c>
      <c r="E19" s="43">
        <v>2014</v>
      </c>
      <c r="F19" s="43">
        <v>2015</v>
      </c>
      <c r="G19" s="43">
        <v>2016</v>
      </c>
      <c r="H19" s="43">
        <v>2017</v>
      </c>
      <c r="I19" s="43">
        <v>2018</v>
      </c>
      <c r="J19" s="43">
        <v>2019</v>
      </c>
      <c r="K19" s="108">
        <v>2020</v>
      </c>
      <c r="L19" s="135" t="s">
        <v>287</v>
      </c>
    </row>
    <row r="20" spans="2:12" x14ac:dyDescent="0.25">
      <c r="B20" s="128" t="s">
        <v>79</v>
      </c>
      <c r="C20" s="83">
        <v>3733318434.9200001</v>
      </c>
      <c r="D20" s="83">
        <v>3328520663.7299995</v>
      </c>
      <c r="E20" s="83">
        <v>3092526134.1700001</v>
      </c>
      <c r="F20" s="83">
        <v>2683351980.7099895</v>
      </c>
      <c r="G20" s="83">
        <v>1834635180.9899998</v>
      </c>
      <c r="H20" s="83">
        <v>2679615650.6800003</v>
      </c>
      <c r="I20" s="83">
        <v>2046574975.5299902</v>
      </c>
      <c r="J20" s="83">
        <v>2660717438.6799984</v>
      </c>
      <c r="K20" s="83">
        <v>2376839229.1500025</v>
      </c>
      <c r="L20" s="83">
        <v>1847751876.3000023</v>
      </c>
    </row>
    <row r="21" spans="2:12" x14ac:dyDescent="0.25">
      <c r="B21" s="128" t="s">
        <v>80</v>
      </c>
      <c r="C21" s="83">
        <v>36669670846.93</v>
      </c>
      <c r="D21" s="83">
        <v>27871985201.699997</v>
      </c>
      <c r="E21" s="83">
        <v>37808113107.040001</v>
      </c>
      <c r="F21" s="83">
        <v>47234224383.010002</v>
      </c>
      <c r="G21" s="83">
        <v>59980305970.384094</v>
      </c>
      <c r="H21" s="83">
        <v>55168615309.479996</v>
      </c>
      <c r="I21" s="83">
        <v>38446444690.360001</v>
      </c>
      <c r="J21" s="83">
        <v>53917320160.169991</v>
      </c>
      <c r="K21" s="83">
        <v>40462614074.962357</v>
      </c>
      <c r="L21" s="83">
        <v>38344178556.940002</v>
      </c>
    </row>
    <row r="22" spans="2:12" x14ac:dyDescent="0.25">
      <c r="B22" s="128" t="s">
        <v>189</v>
      </c>
      <c r="C22" s="83">
        <v>2280552850.8100004</v>
      </c>
      <c r="D22" s="83">
        <v>2643950967.6700001</v>
      </c>
      <c r="E22" s="83">
        <v>2670601917.6400003</v>
      </c>
      <c r="F22" s="83">
        <v>2330229745.6900001</v>
      </c>
      <c r="G22" s="83">
        <v>2098549672.3400002</v>
      </c>
      <c r="H22" s="83">
        <v>2313095848.7200003</v>
      </c>
      <c r="I22" s="83">
        <v>2742539079.3899999</v>
      </c>
      <c r="J22" s="83">
        <v>1786457637.0271101</v>
      </c>
      <c r="K22" s="83">
        <v>1510020021.1535139</v>
      </c>
      <c r="L22" s="83">
        <v>1325407463.3267581</v>
      </c>
    </row>
    <row r="23" spans="2:12" x14ac:dyDescent="0.25">
      <c r="B23" s="66" t="s">
        <v>9</v>
      </c>
      <c r="C23" s="127">
        <f>C20+C21+C22</f>
        <v>42683542132.659996</v>
      </c>
      <c r="D23" s="127">
        <f t="shared" ref="D23:L23" si="0">D20+D21+D22</f>
        <v>33844456833.099998</v>
      </c>
      <c r="E23" s="127">
        <f t="shared" si="0"/>
        <v>43571241158.849998</v>
      </c>
      <c r="F23" s="127">
        <f t="shared" si="0"/>
        <v>52247806109.409996</v>
      </c>
      <c r="G23" s="127">
        <f t="shared" si="0"/>
        <v>63913490823.714096</v>
      </c>
      <c r="H23" s="127">
        <f t="shared" si="0"/>
        <v>60161326808.879997</v>
      </c>
      <c r="I23" s="127">
        <f t="shared" si="0"/>
        <v>43235558745.279991</v>
      </c>
      <c r="J23" s="127">
        <f t="shared" si="0"/>
        <v>58364495235.877098</v>
      </c>
      <c r="K23" s="127">
        <f t="shared" si="0"/>
        <v>44349473325.265869</v>
      </c>
      <c r="L23" s="127">
        <f t="shared" si="0"/>
        <v>41517337896.566765</v>
      </c>
    </row>
    <row r="24" spans="2:12" x14ac:dyDescent="0.25">
      <c r="B24" s="126"/>
      <c r="C24" s="127"/>
      <c r="D24" s="127"/>
      <c r="E24" s="127"/>
      <c r="F24" s="127"/>
      <c r="G24" s="127"/>
      <c r="H24" s="127"/>
      <c r="I24" s="127"/>
      <c r="J24" s="127"/>
      <c r="K24" s="127"/>
    </row>
    <row r="25" spans="2:12" x14ac:dyDescent="0.25">
      <c r="B25" s="11"/>
      <c r="C25" s="120"/>
      <c r="D25" s="120"/>
      <c r="E25" s="120"/>
      <c r="F25" s="120"/>
      <c r="G25" s="120"/>
      <c r="H25" s="120"/>
      <c r="I25" s="120"/>
      <c r="J25" s="120"/>
      <c r="K25" s="120"/>
    </row>
    <row r="26" spans="2:12" x14ac:dyDescent="0.25">
      <c r="B26" s="11" t="s">
        <v>298</v>
      </c>
      <c r="C26" s="11"/>
      <c r="D26" s="11"/>
      <c r="E26" s="11"/>
      <c r="F26" s="11"/>
      <c r="G26" s="11"/>
      <c r="H26" s="11"/>
      <c r="I26" s="11"/>
    </row>
    <row r="27" spans="2:12" x14ac:dyDescent="0.25">
      <c r="B27" s="11"/>
      <c r="C27" s="11"/>
      <c r="D27" s="11"/>
      <c r="E27" s="11"/>
      <c r="F27" s="11"/>
      <c r="G27" s="11"/>
      <c r="H27" s="11"/>
      <c r="I27" s="11"/>
    </row>
    <row r="28" spans="2:12" x14ac:dyDescent="0.25">
      <c r="B28" s="11"/>
      <c r="C28" s="11"/>
      <c r="D28" s="11"/>
      <c r="E28" s="11"/>
      <c r="F28" s="11"/>
      <c r="G28" s="11"/>
      <c r="H28" s="11"/>
      <c r="I28" s="11"/>
    </row>
    <row r="29" spans="2:12" x14ac:dyDescent="0.25">
      <c r="B29" s="11"/>
      <c r="C29" s="11"/>
      <c r="D29" s="11"/>
      <c r="E29" s="11"/>
      <c r="F29" s="11"/>
      <c r="G29" s="11"/>
      <c r="H29" s="11"/>
      <c r="I29" s="11"/>
    </row>
    <row r="30" spans="2:12" x14ac:dyDescent="0.25">
      <c r="B30" s="11"/>
      <c r="C30" s="11"/>
      <c r="D30" s="11"/>
      <c r="E30" s="11"/>
      <c r="F30" s="11"/>
      <c r="G30" s="11"/>
      <c r="H30" s="11"/>
      <c r="I30" s="11"/>
    </row>
    <row r="31" spans="2:12" x14ac:dyDescent="0.25">
      <c r="B31" s="11"/>
      <c r="C31" s="11"/>
      <c r="D31" s="11"/>
      <c r="E31" s="11"/>
      <c r="F31" s="11"/>
      <c r="G31" s="11"/>
      <c r="H31" s="11"/>
      <c r="I31" s="11"/>
    </row>
    <row r="32" spans="2:12" x14ac:dyDescent="0.25">
      <c r="B32" s="11"/>
      <c r="C32" s="11"/>
      <c r="D32" s="11"/>
      <c r="E32" s="11"/>
      <c r="F32" s="11"/>
      <c r="G32" s="11"/>
      <c r="H32" s="11"/>
      <c r="I32" s="11"/>
    </row>
    <row r="33" spans="2:9" x14ac:dyDescent="0.25">
      <c r="B33" s="11"/>
      <c r="C33" s="11"/>
      <c r="D33" s="11"/>
      <c r="E33" s="11"/>
      <c r="F33" s="11"/>
      <c r="G33" s="11"/>
      <c r="H33" s="11"/>
      <c r="I33" s="11"/>
    </row>
    <row r="34" spans="2:9" x14ac:dyDescent="0.25">
      <c r="B34" s="11"/>
      <c r="C34" s="11"/>
      <c r="D34" s="11"/>
      <c r="E34" s="11"/>
      <c r="F34" s="11"/>
      <c r="G34" s="11"/>
      <c r="H34" s="11"/>
      <c r="I34" s="11"/>
    </row>
    <row r="35" spans="2:9" x14ac:dyDescent="0.25">
      <c r="B35" s="11"/>
      <c r="C35" s="11"/>
      <c r="D35" s="11"/>
      <c r="E35" s="11"/>
      <c r="F35" s="11"/>
      <c r="G35" s="11"/>
      <c r="H35" s="11"/>
      <c r="I35" s="11"/>
    </row>
    <row r="36" spans="2:9" x14ac:dyDescent="0.25">
      <c r="B36" s="11"/>
      <c r="C36" s="11"/>
      <c r="D36" s="11"/>
      <c r="E36" s="11"/>
      <c r="F36" s="11"/>
      <c r="G36" s="11"/>
      <c r="H36" s="11"/>
      <c r="I36" s="11"/>
    </row>
    <row r="37" spans="2:9" x14ac:dyDescent="0.25">
      <c r="B37" s="11"/>
      <c r="C37" s="11"/>
      <c r="D37" s="11"/>
      <c r="E37" s="11"/>
      <c r="F37" s="11"/>
      <c r="G37" s="11"/>
      <c r="H37" s="11"/>
      <c r="I37" s="11"/>
    </row>
    <row r="38" spans="2:9" x14ac:dyDescent="0.25">
      <c r="B38" s="11"/>
      <c r="C38" s="11"/>
      <c r="D38" s="11"/>
      <c r="E38" s="11"/>
      <c r="F38" s="11"/>
      <c r="G38" s="11"/>
      <c r="H38" s="11"/>
      <c r="I38" s="11"/>
    </row>
    <row r="39" spans="2:9" x14ac:dyDescent="0.25">
      <c r="B39" s="11"/>
      <c r="C39" s="11"/>
      <c r="D39" s="11"/>
      <c r="E39" s="11"/>
      <c r="F39" s="11"/>
      <c r="G39" s="11"/>
      <c r="H39" s="11"/>
      <c r="I39" s="11"/>
    </row>
    <row r="40" spans="2:9" x14ac:dyDescent="0.25">
      <c r="B40" s="11"/>
      <c r="C40" s="11"/>
      <c r="D40" s="11"/>
      <c r="E40" s="11"/>
      <c r="F40" s="11"/>
      <c r="G40" s="11"/>
      <c r="H40" s="11"/>
      <c r="I40" s="11"/>
    </row>
    <row r="41" spans="2:9" x14ac:dyDescent="0.25">
      <c r="B41" s="11"/>
      <c r="C41" s="11"/>
      <c r="D41" s="11"/>
      <c r="E41" s="11"/>
      <c r="F41" s="11"/>
      <c r="G41" s="11"/>
      <c r="H41" s="11"/>
      <c r="I41" s="11"/>
    </row>
    <row r="42" spans="2:9" x14ac:dyDescent="0.25">
      <c r="B42" s="11"/>
      <c r="C42" s="11"/>
      <c r="D42" s="11"/>
      <c r="E42" s="11"/>
      <c r="F42" s="11"/>
      <c r="G42" s="11"/>
      <c r="H42" s="11"/>
      <c r="I42" s="11"/>
    </row>
  </sheetData>
  <mergeCells count="1">
    <mergeCell ref="B2:I2"/>
  </mergeCells>
  <hyperlinks>
    <hyperlink ref="A1" location="Índice!A1" display="volta"/>
  </hyperlink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9"/>
  <sheetViews>
    <sheetView showGridLines="0" zoomScaleNormal="100" workbookViewId="0">
      <selection activeCell="B22" sqref="B22"/>
    </sheetView>
  </sheetViews>
  <sheetFormatPr defaultRowHeight="15" x14ac:dyDescent="0.25"/>
  <cols>
    <col min="2" max="2" width="22.85546875" customWidth="1"/>
    <col min="3" max="3" width="12.5703125" customWidth="1"/>
    <col min="4" max="4" width="13.140625" customWidth="1"/>
    <col min="5" max="5" width="13" customWidth="1"/>
    <col min="6" max="6" width="12.5703125" customWidth="1"/>
    <col min="7" max="7" width="12.85546875" customWidth="1"/>
    <col min="8" max="10" width="12.85546875" bestFit="1" customWidth="1"/>
    <col min="11" max="11" width="15.28515625" bestFit="1" customWidth="1"/>
    <col min="12" max="13" width="12.85546875" customWidth="1"/>
    <col min="14" max="14" width="13.7109375" customWidth="1"/>
  </cols>
  <sheetData>
    <row r="1" spans="1:14" x14ac:dyDescent="0.25">
      <c r="A1" s="55" t="s">
        <v>109</v>
      </c>
    </row>
    <row r="2" spans="1:14" ht="18" customHeight="1" x14ac:dyDescent="0.25">
      <c r="B2" s="175" t="s">
        <v>172</v>
      </c>
      <c r="C2" s="175"/>
      <c r="D2" s="175"/>
      <c r="E2" s="175"/>
      <c r="F2" s="175"/>
      <c r="G2" s="175"/>
      <c r="H2" s="175"/>
      <c r="I2" s="175"/>
    </row>
    <row r="3" spans="1:14" x14ac:dyDescent="0.25">
      <c r="B3" s="11"/>
      <c r="C3" s="11"/>
      <c r="D3" s="11"/>
      <c r="E3" s="11"/>
      <c r="F3" s="11"/>
      <c r="G3" s="11"/>
    </row>
    <row r="4" spans="1:14" ht="15.75" x14ac:dyDescent="0.25">
      <c r="B4" s="16" t="s">
        <v>195</v>
      </c>
      <c r="C4" s="11"/>
      <c r="D4" s="11"/>
      <c r="E4" s="11"/>
      <c r="F4" s="11"/>
      <c r="G4" s="11"/>
    </row>
    <row r="5" spans="1:14" ht="25.5" customHeight="1" x14ac:dyDescent="0.25">
      <c r="B5" s="112" t="s">
        <v>191</v>
      </c>
      <c r="C5" s="132" t="s">
        <v>174</v>
      </c>
      <c r="D5" s="130" t="s">
        <v>175</v>
      </c>
      <c r="E5" s="130" t="s">
        <v>176</v>
      </c>
      <c r="F5" s="130" t="s">
        <v>177</v>
      </c>
      <c r="G5" s="130" t="s">
        <v>178</v>
      </c>
      <c r="H5" s="130" t="s">
        <v>179</v>
      </c>
      <c r="I5" s="130" t="s">
        <v>180</v>
      </c>
      <c r="J5" s="130" t="s">
        <v>181</v>
      </c>
      <c r="K5" s="130" t="s">
        <v>182</v>
      </c>
      <c r="L5" s="130" t="s">
        <v>183</v>
      </c>
      <c r="M5" s="130" t="s">
        <v>184</v>
      </c>
      <c r="N5" s="130" t="s">
        <v>185</v>
      </c>
    </row>
    <row r="6" spans="1:14" ht="12.75" customHeight="1" x14ac:dyDescent="0.25">
      <c r="B6" s="128">
        <v>2019</v>
      </c>
      <c r="C6" s="50">
        <v>720563662</v>
      </c>
      <c r="D6" s="50">
        <v>675592350</v>
      </c>
      <c r="E6" s="50">
        <v>830743898</v>
      </c>
      <c r="F6" s="50">
        <v>710722896</v>
      </c>
      <c r="G6" s="50">
        <v>750658485</v>
      </c>
      <c r="H6" s="76">
        <v>698868545.55999947</v>
      </c>
      <c r="I6" s="76">
        <v>796056817.44000053</v>
      </c>
      <c r="J6" s="76">
        <v>712350966</v>
      </c>
      <c r="K6" s="76">
        <v>718280802.86999989</v>
      </c>
      <c r="L6" s="76">
        <v>793041034</v>
      </c>
      <c r="M6" s="76">
        <v>812803706.82999992</v>
      </c>
      <c r="N6" s="76">
        <v>2536449603.1299982</v>
      </c>
    </row>
    <row r="7" spans="1:14" x14ac:dyDescent="0.25">
      <c r="B7" s="128">
        <v>2020</v>
      </c>
      <c r="C7" s="50">
        <v>805773778.73999989</v>
      </c>
      <c r="D7" s="50">
        <v>689181339.03000009</v>
      </c>
      <c r="E7" s="50">
        <v>846168049.69000006</v>
      </c>
      <c r="F7" s="50">
        <v>655480782.11999989</v>
      </c>
      <c r="G7" s="50">
        <v>688105895.65000057</v>
      </c>
      <c r="H7" s="76">
        <v>740817999.81000042</v>
      </c>
      <c r="I7" s="76">
        <v>785342964.56999874</v>
      </c>
      <c r="J7" s="76">
        <v>736617482.36999989</v>
      </c>
      <c r="K7" s="76">
        <v>740614041.05000019</v>
      </c>
      <c r="L7" s="76">
        <v>737651559.46000004</v>
      </c>
      <c r="M7" s="76">
        <v>825145644.76000214</v>
      </c>
      <c r="N7" s="76">
        <v>2586012982.8999996</v>
      </c>
    </row>
    <row r="8" spans="1:14" x14ac:dyDescent="0.25">
      <c r="B8" s="128">
        <v>2021</v>
      </c>
      <c r="C8" s="50">
        <v>691821319.05000019</v>
      </c>
      <c r="D8" s="50">
        <v>665043641.13000011</v>
      </c>
      <c r="E8" s="50">
        <v>844937564.54999983</v>
      </c>
      <c r="F8" s="50">
        <v>787847301.14000034</v>
      </c>
      <c r="G8" s="50">
        <v>810854066.47000003</v>
      </c>
      <c r="H8" s="50">
        <v>754901952.83999956</v>
      </c>
      <c r="I8" s="50">
        <v>830692056.40999985</v>
      </c>
      <c r="J8" s="50">
        <v>779799601.35999966</v>
      </c>
      <c r="K8" s="159">
        <v>800924292.26999998</v>
      </c>
      <c r="L8" s="159">
        <v>854684637.1900003</v>
      </c>
      <c r="M8" s="133"/>
      <c r="N8" s="133"/>
    </row>
    <row r="9" spans="1:14" x14ac:dyDescent="0.25">
      <c r="B9" s="47"/>
      <c r="C9" s="50"/>
      <c r="D9" s="50"/>
      <c r="E9" s="50"/>
      <c r="F9" s="50"/>
      <c r="G9" s="50"/>
      <c r="H9" s="76"/>
      <c r="I9" s="76"/>
      <c r="J9" s="76"/>
      <c r="K9" s="76"/>
      <c r="L9" s="76"/>
      <c r="M9" s="76"/>
      <c r="N9" s="76"/>
    </row>
    <row r="10" spans="1:14" ht="15.75" x14ac:dyDescent="0.25">
      <c r="B10" s="16" t="s">
        <v>195</v>
      </c>
      <c r="C10" s="11"/>
      <c r="D10" s="11"/>
      <c r="E10" s="11"/>
      <c r="F10" s="11"/>
      <c r="G10" s="11"/>
    </row>
    <row r="11" spans="1:14" ht="25.5" x14ac:dyDescent="0.25">
      <c r="B11" s="112" t="s">
        <v>192</v>
      </c>
      <c r="C11" s="132" t="s">
        <v>174</v>
      </c>
      <c r="D11" s="130" t="s">
        <v>175</v>
      </c>
      <c r="E11" s="130" t="s">
        <v>176</v>
      </c>
      <c r="F11" s="130" t="s">
        <v>177</v>
      </c>
      <c r="G11" s="130" t="s">
        <v>178</v>
      </c>
      <c r="H11" s="130" t="s">
        <v>179</v>
      </c>
      <c r="I11" s="130" t="s">
        <v>180</v>
      </c>
      <c r="J11" s="130" t="s">
        <v>181</v>
      </c>
      <c r="K11" s="130" t="s">
        <v>182</v>
      </c>
      <c r="L11" s="130" t="s">
        <v>183</v>
      </c>
      <c r="M11" s="130" t="s">
        <v>184</v>
      </c>
      <c r="N11" s="130" t="s">
        <v>185</v>
      </c>
    </row>
    <row r="12" spans="1:14" x14ac:dyDescent="0.25">
      <c r="B12" s="128">
        <v>2019</v>
      </c>
      <c r="C12" s="50">
        <v>8008914068</v>
      </c>
      <c r="D12" s="50">
        <v>7836609764</v>
      </c>
      <c r="E12" s="50">
        <v>7960539874</v>
      </c>
      <c r="F12" s="50">
        <v>8515038577</v>
      </c>
      <c r="G12" s="50">
        <v>9323906773</v>
      </c>
      <c r="H12" s="50">
        <v>9314676749.8199921</v>
      </c>
      <c r="I12" s="50">
        <v>11473025323.180008</v>
      </c>
      <c r="J12" s="50">
        <v>10762359490</v>
      </c>
      <c r="K12" s="50">
        <v>9475003536.3600159</v>
      </c>
      <c r="L12" s="50">
        <v>10583813213.630005</v>
      </c>
      <c r="M12" s="50">
        <v>10349365234.589996</v>
      </c>
      <c r="N12" s="50">
        <v>11163651096.839996</v>
      </c>
    </row>
    <row r="13" spans="1:14" x14ac:dyDescent="0.25">
      <c r="B13" s="128">
        <v>2020</v>
      </c>
      <c r="C13" s="50">
        <v>10724185126.23</v>
      </c>
      <c r="D13" s="50">
        <v>9183095745.5900002</v>
      </c>
      <c r="E13" s="50">
        <v>6782688588.3899994</v>
      </c>
      <c r="F13" s="50">
        <v>4143617965.2200012</v>
      </c>
      <c r="G13" s="50">
        <v>6202774490.2399979</v>
      </c>
      <c r="H13" s="50">
        <v>9902080119.8699951</v>
      </c>
      <c r="I13" s="50">
        <v>12219912752.050003</v>
      </c>
      <c r="J13" s="50">
        <v>11836943597.080002</v>
      </c>
      <c r="K13" s="50">
        <v>9956954683.1599884</v>
      </c>
      <c r="L13" s="50">
        <v>8108700446.8200073</v>
      </c>
      <c r="M13" s="50">
        <v>9227280737.5</v>
      </c>
      <c r="N13" s="50">
        <v>14418865213.710007</v>
      </c>
    </row>
    <row r="14" spans="1:14" x14ac:dyDescent="0.25">
      <c r="B14" s="128">
        <v>2021</v>
      </c>
      <c r="C14" s="50">
        <v>10891643892.990002</v>
      </c>
      <c r="D14" s="50">
        <v>9171571481.6899986</v>
      </c>
      <c r="E14" s="50">
        <v>10102616127.289995</v>
      </c>
      <c r="F14" s="50">
        <v>8152911126.1999979</v>
      </c>
      <c r="G14" s="50">
        <v>10664555256.689999</v>
      </c>
      <c r="H14" s="50">
        <v>11916508619.33</v>
      </c>
      <c r="I14" s="50">
        <v>12001575370.419998</v>
      </c>
      <c r="J14" s="50">
        <v>10307915512.910004</v>
      </c>
      <c r="K14" s="195">
        <v>10109352732.560001</v>
      </c>
      <c r="L14" s="195">
        <v>10371098042.290001</v>
      </c>
      <c r="M14" s="134"/>
      <c r="N14" s="134"/>
    </row>
    <row r="15" spans="1:14" x14ac:dyDescent="0.25">
      <c r="B15" s="47"/>
      <c r="C15" s="50"/>
      <c r="D15" s="50"/>
      <c r="E15" s="50"/>
      <c r="F15" s="50"/>
      <c r="G15" s="50"/>
      <c r="H15" s="76"/>
    </row>
    <row r="16" spans="1:14" ht="15.75" x14ac:dyDescent="0.25">
      <c r="B16" s="16" t="s">
        <v>195</v>
      </c>
      <c r="C16" s="11"/>
      <c r="D16" s="11"/>
      <c r="E16" s="11"/>
      <c r="F16" s="11"/>
      <c r="G16" s="11"/>
    </row>
    <row r="17" spans="2:14" ht="25.5" x14ac:dyDescent="0.25">
      <c r="B17" s="112" t="s">
        <v>193</v>
      </c>
      <c r="C17" s="132" t="s">
        <v>174</v>
      </c>
      <c r="D17" s="130" t="s">
        <v>175</v>
      </c>
      <c r="E17" s="130" t="s">
        <v>176</v>
      </c>
      <c r="F17" s="130" t="s">
        <v>177</v>
      </c>
      <c r="G17" s="130" t="s">
        <v>178</v>
      </c>
      <c r="H17" s="130" t="s">
        <v>179</v>
      </c>
      <c r="I17" s="130" t="s">
        <v>180</v>
      </c>
      <c r="J17" s="130" t="s">
        <v>181</v>
      </c>
      <c r="K17" s="130" t="s">
        <v>182</v>
      </c>
      <c r="L17" s="130" t="s">
        <v>183</v>
      </c>
      <c r="M17" s="130" t="s">
        <v>184</v>
      </c>
      <c r="N17" s="130" t="s">
        <v>185</v>
      </c>
    </row>
    <row r="18" spans="2:14" x14ac:dyDescent="0.25">
      <c r="B18" s="128">
        <v>2019</v>
      </c>
      <c r="C18" s="50">
        <v>352171001</v>
      </c>
      <c r="D18" s="50">
        <v>334382870</v>
      </c>
      <c r="E18" s="50">
        <v>347637428</v>
      </c>
      <c r="F18" s="50">
        <v>311542627</v>
      </c>
      <c r="G18" s="50">
        <v>286365788</v>
      </c>
      <c r="H18" s="50">
        <v>299774620.62055635</v>
      </c>
      <c r="I18" s="50">
        <v>325759899.37944365</v>
      </c>
      <c r="J18" s="50">
        <v>281841619</v>
      </c>
      <c r="K18" s="50">
        <v>280955837.14383459</v>
      </c>
      <c r="L18" s="50">
        <v>277110020.97442532</v>
      </c>
      <c r="M18" s="50">
        <v>264501958.78442574</v>
      </c>
      <c r="N18" s="50">
        <v>315254983.77442694</v>
      </c>
    </row>
    <row r="19" spans="2:14" x14ac:dyDescent="0.25">
      <c r="B19" s="128">
        <v>2020</v>
      </c>
      <c r="C19" s="50">
        <v>293268076.24442589</v>
      </c>
      <c r="D19" s="50">
        <v>292771630.8444258</v>
      </c>
      <c r="E19" s="50">
        <v>272587563.75442564</v>
      </c>
      <c r="F19" s="50">
        <v>261623650.12442577</v>
      </c>
      <c r="G19" s="50">
        <v>256105996.67442942</v>
      </c>
      <c r="H19" s="50">
        <v>267649890.61305475</v>
      </c>
      <c r="I19" s="50">
        <v>276263496.36305547</v>
      </c>
      <c r="J19" s="50">
        <v>269683380.85305476</v>
      </c>
      <c r="K19" s="50">
        <v>269004406.63305473</v>
      </c>
      <c r="L19" s="50">
        <v>274763398.33305454</v>
      </c>
      <c r="M19" s="50">
        <v>272504617.28305483</v>
      </c>
      <c r="N19" s="50">
        <v>299891147.78305531</v>
      </c>
    </row>
    <row r="20" spans="2:14" x14ac:dyDescent="0.25">
      <c r="B20" s="128">
        <v>2021</v>
      </c>
      <c r="C20" s="50">
        <v>268231875.53305483</v>
      </c>
      <c r="D20" s="50">
        <v>277189549.14305496</v>
      </c>
      <c r="E20" s="50">
        <v>283080612.06305468</v>
      </c>
      <c r="F20" s="50">
        <v>272198930.97305477</v>
      </c>
      <c r="G20" s="50">
        <v>269708230.09315467</v>
      </c>
      <c r="H20" s="50">
        <v>267268319.22305489</v>
      </c>
      <c r="I20" s="50">
        <v>281868026.69305444</v>
      </c>
      <c r="J20" s="50">
        <v>278731499.17305446</v>
      </c>
      <c r="K20" s="195">
        <v>279835327.11305451</v>
      </c>
      <c r="L20" s="195">
        <v>277346194.38305449</v>
      </c>
      <c r="M20" s="134"/>
      <c r="N20" s="134"/>
    </row>
    <row r="21" spans="2:14" x14ac:dyDescent="0.25">
      <c r="B21" s="47"/>
      <c r="C21" s="50"/>
      <c r="D21" s="50"/>
      <c r="E21" s="50"/>
      <c r="F21" s="50"/>
      <c r="G21" s="50"/>
      <c r="H21" s="76"/>
    </row>
    <row r="22" spans="2:14" x14ac:dyDescent="0.25">
      <c r="B22" s="64" t="s">
        <v>299</v>
      </c>
      <c r="C22" s="48"/>
      <c r="D22" s="48"/>
      <c r="E22" s="48"/>
      <c r="F22" s="48"/>
      <c r="G22" s="48"/>
    </row>
    <row r="23" spans="2:14" x14ac:dyDescent="0.25">
      <c r="B23" s="48"/>
      <c r="C23" s="48"/>
      <c r="D23" s="48"/>
      <c r="E23" s="48"/>
      <c r="F23" s="48"/>
      <c r="G23" s="48"/>
    </row>
    <row r="24" spans="2:14" x14ac:dyDescent="0.25">
      <c r="B24" s="11"/>
      <c r="C24" s="11"/>
      <c r="D24" s="11"/>
      <c r="E24" s="11"/>
      <c r="F24" s="11"/>
      <c r="G24" s="11"/>
    </row>
    <row r="25" spans="2:14" x14ac:dyDescent="0.25">
      <c r="B25" s="11"/>
      <c r="C25" s="11"/>
      <c r="D25" s="11"/>
      <c r="E25" s="11"/>
      <c r="F25" s="11"/>
      <c r="G25" s="11"/>
    </row>
    <row r="26" spans="2:14" x14ac:dyDescent="0.25">
      <c r="B26" s="11"/>
      <c r="C26" s="11"/>
      <c r="D26" s="11"/>
      <c r="E26" s="11"/>
      <c r="F26" s="11"/>
      <c r="G26" s="11"/>
    </row>
    <row r="27" spans="2:14" x14ac:dyDescent="0.25">
      <c r="B27" s="11"/>
      <c r="C27" s="11"/>
      <c r="D27" s="11"/>
      <c r="E27" s="11"/>
      <c r="F27" s="11"/>
      <c r="G27" s="11"/>
    </row>
    <row r="28" spans="2:14" x14ac:dyDescent="0.25">
      <c r="B28" s="11"/>
      <c r="C28" s="11"/>
      <c r="D28" s="11"/>
      <c r="E28" s="11"/>
      <c r="F28" s="11"/>
      <c r="G28" s="11"/>
    </row>
    <row r="29" spans="2:14" x14ac:dyDescent="0.25">
      <c r="B29" s="11"/>
      <c r="C29" s="11"/>
      <c r="D29" s="11"/>
      <c r="E29" s="11"/>
      <c r="F29" s="11"/>
      <c r="G29" s="11"/>
    </row>
    <row r="30" spans="2:14" x14ac:dyDescent="0.25">
      <c r="B30" s="11"/>
      <c r="C30" s="11"/>
      <c r="D30" s="11"/>
      <c r="E30" s="11"/>
      <c r="F30" s="11"/>
      <c r="G30" s="11"/>
    </row>
    <row r="31" spans="2:14" x14ac:dyDescent="0.25">
      <c r="B31" s="11"/>
      <c r="C31" s="11"/>
      <c r="D31" s="11"/>
      <c r="E31" s="11"/>
      <c r="F31" s="11"/>
      <c r="G31" s="11"/>
    </row>
    <row r="32" spans="2:14" x14ac:dyDescent="0.25">
      <c r="B32" s="11"/>
      <c r="C32" s="11"/>
      <c r="D32" s="11"/>
      <c r="E32" s="11"/>
      <c r="F32" s="11"/>
      <c r="G32" s="11"/>
    </row>
    <row r="33" spans="1:9" x14ac:dyDescent="0.25">
      <c r="B33" s="11"/>
      <c r="C33" s="11"/>
      <c r="D33" s="11"/>
      <c r="E33" s="11"/>
      <c r="F33" s="11"/>
      <c r="G33" s="11"/>
    </row>
    <row r="34" spans="1:9" x14ac:dyDescent="0.25">
      <c r="B34" s="11"/>
      <c r="C34" s="11"/>
      <c r="D34" s="11"/>
      <c r="E34" s="11"/>
      <c r="F34" s="11"/>
      <c r="G34" s="11"/>
    </row>
    <row r="35" spans="1:9" x14ac:dyDescent="0.25">
      <c r="B35" s="11"/>
      <c r="C35" s="11"/>
      <c r="D35" s="11"/>
      <c r="E35" s="11"/>
      <c r="F35" s="11"/>
      <c r="G35" s="11"/>
    </row>
    <row r="36" spans="1:9" x14ac:dyDescent="0.25">
      <c r="B36" s="11"/>
      <c r="C36" s="11"/>
      <c r="D36" s="11"/>
      <c r="E36" s="11"/>
      <c r="F36" s="11"/>
      <c r="G36" s="11"/>
    </row>
    <row r="37" spans="1:9" x14ac:dyDescent="0.25">
      <c r="B37" s="11"/>
      <c r="C37" s="11"/>
      <c r="D37" s="11"/>
      <c r="E37" s="11"/>
      <c r="F37" s="11"/>
      <c r="G37" s="11"/>
    </row>
    <row r="38" spans="1:9" x14ac:dyDescent="0.25">
      <c r="B38" s="11"/>
      <c r="C38" s="11"/>
      <c r="D38" s="11"/>
      <c r="E38" s="11"/>
      <c r="F38" s="11"/>
      <c r="G38" s="11"/>
    </row>
    <row r="39" spans="1:9" x14ac:dyDescent="0.25">
      <c r="B39" s="11"/>
      <c r="C39" s="11"/>
      <c r="D39" s="11"/>
      <c r="E39" s="11"/>
      <c r="F39" s="11"/>
      <c r="G39" s="11"/>
    </row>
    <row r="40" spans="1:9" x14ac:dyDescent="0.25">
      <c r="B40" s="11"/>
      <c r="C40" s="11"/>
      <c r="D40" s="11"/>
      <c r="E40" s="11"/>
      <c r="F40" s="11"/>
      <c r="G40" s="11"/>
    </row>
    <row r="41" spans="1:9" x14ac:dyDescent="0.25">
      <c r="B41" s="11"/>
      <c r="C41" s="11"/>
      <c r="D41" s="11"/>
      <c r="E41" s="11"/>
      <c r="F41" s="11"/>
      <c r="G41" s="11"/>
    </row>
    <row r="42" spans="1:9" x14ac:dyDescent="0.25">
      <c r="B42" s="11"/>
      <c r="C42" s="11"/>
      <c r="D42" s="11"/>
      <c r="E42" s="11"/>
      <c r="F42" s="11"/>
      <c r="G42" s="11"/>
    </row>
    <row r="43" spans="1:9" x14ac:dyDescent="0.25">
      <c r="A43" s="8"/>
      <c r="B43" s="11"/>
      <c r="C43" s="11"/>
      <c r="D43" s="11"/>
      <c r="E43" s="11"/>
      <c r="F43" s="11"/>
      <c r="G43" s="11"/>
      <c r="H43" s="8"/>
      <c r="I43" s="8"/>
    </row>
    <row r="44" spans="1:9" x14ac:dyDescent="0.25">
      <c r="A44" s="8"/>
      <c r="B44" s="8"/>
      <c r="C44" s="8"/>
      <c r="D44" s="8"/>
      <c r="E44" s="8"/>
      <c r="F44" s="8"/>
      <c r="G44" s="8"/>
      <c r="H44" s="8"/>
      <c r="I44" s="8"/>
    </row>
    <row r="45" spans="1:9" x14ac:dyDescent="0.25">
      <c r="A45" s="8"/>
      <c r="B45" s="8"/>
      <c r="C45" s="8"/>
      <c r="D45" s="8"/>
      <c r="E45" s="8"/>
      <c r="F45" s="8"/>
      <c r="G45" s="8"/>
      <c r="H45" s="8"/>
      <c r="I45" s="8"/>
    </row>
    <row r="46" spans="1:9" x14ac:dyDescent="0.25">
      <c r="A46" s="8"/>
      <c r="B46" s="8"/>
      <c r="C46" s="8"/>
      <c r="D46" s="8"/>
      <c r="E46" s="8"/>
      <c r="F46" s="8"/>
      <c r="G46" s="8"/>
      <c r="H46" s="8"/>
      <c r="I46" s="8"/>
    </row>
    <row r="47" spans="1:9" x14ac:dyDescent="0.25">
      <c r="A47" s="8"/>
      <c r="B47" s="8"/>
      <c r="C47" s="8"/>
      <c r="D47" s="8"/>
      <c r="E47" s="8"/>
      <c r="F47" s="8"/>
      <c r="G47" s="8"/>
      <c r="H47" s="8"/>
      <c r="I47" s="8"/>
    </row>
    <row r="48" spans="1:9" x14ac:dyDescent="0.25">
      <c r="A48" s="8"/>
      <c r="B48" s="8"/>
      <c r="C48" s="8"/>
      <c r="D48" s="8"/>
      <c r="E48" s="8"/>
      <c r="F48" s="8"/>
      <c r="G48" s="8"/>
      <c r="H48" s="8"/>
      <c r="I48" s="8"/>
    </row>
    <row r="49" spans="1:9" x14ac:dyDescent="0.25">
      <c r="A49" s="8"/>
      <c r="B49" s="8"/>
      <c r="C49" s="8"/>
      <c r="D49" s="8"/>
      <c r="E49" s="8"/>
      <c r="F49" s="8"/>
      <c r="G49" s="8"/>
      <c r="H49" s="8"/>
      <c r="I49" s="8"/>
    </row>
    <row r="50" spans="1:9" x14ac:dyDescent="0.25">
      <c r="A50" s="8"/>
      <c r="B50" s="8"/>
      <c r="C50" s="8"/>
      <c r="D50" s="8"/>
      <c r="E50" s="8"/>
      <c r="F50" s="8"/>
      <c r="G50" s="8"/>
      <c r="H50" s="8"/>
      <c r="I50" s="8"/>
    </row>
    <row r="51" spans="1:9" x14ac:dyDescent="0.25">
      <c r="A51" s="8"/>
      <c r="B51" s="8"/>
      <c r="C51" s="8"/>
      <c r="D51" s="8"/>
      <c r="E51" s="8"/>
      <c r="F51" s="8"/>
      <c r="G51" s="8"/>
      <c r="H51" s="8"/>
      <c r="I51" s="8"/>
    </row>
    <row r="52" spans="1:9" x14ac:dyDescent="0.25">
      <c r="A52" s="8"/>
      <c r="B52" s="8"/>
      <c r="C52" s="8"/>
      <c r="D52" s="8"/>
      <c r="E52" s="8"/>
      <c r="F52" s="8"/>
      <c r="G52" s="8"/>
      <c r="H52" s="8"/>
      <c r="I52" s="8"/>
    </row>
    <row r="53" spans="1:9" x14ac:dyDescent="0.25">
      <c r="A53" s="8"/>
      <c r="B53" s="8"/>
      <c r="C53" s="8"/>
      <c r="D53" s="8"/>
      <c r="E53" s="8"/>
      <c r="F53" s="8"/>
      <c r="G53" s="8"/>
      <c r="H53" s="8"/>
      <c r="I53" s="8"/>
    </row>
    <row r="54" spans="1:9" x14ac:dyDescent="0.25">
      <c r="A54" s="8"/>
      <c r="B54" s="8"/>
      <c r="C54" s="8"/>
      <c r="D54" s="8"/>
      <c r="E54" s="8"/>
      <c r="F54" s="8"/>
      <c r="G54" s="8"/>
      <c r="H54" s="8"/>
      <c r="I54" s="8"/>
    </row>
    <row r="55" spans="1:9" x14ac:dyDescent="0.25">
      <c r="A55" s="8"/>
      <c r="B55" s="8"/>
      <c r="C55" s="8"/>
      <c r="D55" s="8"/>
      <c r="E55" s="8"/>
      <c r="F55" s="8"/>
      <c r="G55" s="8"/>
      <c r="H55" s="8"/>
      <c r="I55" s="8"/>
    </row>
    <row r="56" spans="1:9" x14ac:dyDescent="0.25">
      <c r="A56" s="8"/>
      <c r="B56" s="8"/>
      <c r="C56" s="8"/>
      <c r="D56" s="8"/>
      <c r="E56" s="8"/>
      <c r="F56" s="8"/>
      <c r="G56" s="8"/>
      <c r="H56" s="8"/>
      <c r="I56" s="8"/>
    </row>
    <row r="57" spans="1:9" x14ac:dyDescent="0.25">
      <c r="A57" s="8"/>
      <c r="B57" s="8"/>
      <c r="C57" s="8"/>
      <c r="D57" s="8"/>
      <c r="E57" s="8"/>
      <c r="F57" s="8"/>
      <c r="G57" s="8"/>
      <c r="H57" s="8"/>
      <c r="I57" s="8"/>
    </row>
    <row r="58" spans="1:9" x14ac:dyDescent="0.25">
      <c r="A58" s="8"/>
      <c r="B58" s="8"/>
      <c r="C58" s="8"/>
      <c r="D58" s="8"/>
      <c r="E58" s="8"/>
      <c r="F58" s="8"/>
      <c r="G58" s="8"/>
      <c r="H58" s="8"/>
      <c r="I58" s="8"/>
    </row>
    <row r="59" spans="1:9" x14ac:dyDescent="0.25">
      <c r="A59" s="8"/>
      <c r="B59" s="8"/>
      <c r="C59" s="8"/>
      <c r="D59" s="8"/>
      <c r="E59" s="8"/>
      <c r="F59" s="8"/>
      <c r="G59" s="8"/>
      <c r="H59" s="8"/>
      <c r="I59" s="8"/>
    </row>
  </sheetData>
  <mergeCells count="1">
    <mergeCell ref="B2:I2"/>
  </mergeCells>
  <hyperlinks>
    <hyperlink ref="A1" location="Índice!A1" display="volta"/>
  </hyperlink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9"/>
  <sheetViews>
    <sheetView showGridLines="0" zoomScaleNormal="100" workbookViewId="0">
      <selection activeCell="B22" sqref="B22"/>
    </sheetView>
  </sheetViews>
  <sheetFormatPr defaultRowHeight="15" x14ac:dyDescent="0.25"/>
  <cols>
    <col min="2" max="2" width="19.5703125" customWidth="1"/>
    <col min="3" max="3" width="12.5703125" customWidth="1"/>
    <col min="4" max="4" width="13.140625" customWidth="1"/>
    <col min="5" max="5" width="13" customWidth="1"/>
    <col min="6" max="6" width="12.5703125" customWidth="1"/>
    <col min="7" max="7" width="12.85546875" customWidth="1"/>
    <col min="8" max="10" width="12.85546875" bestFit="1" customWidth="1"/>
    <col min="11" max="11" width="14.28515625" bestFit="1" customWidth="1"/>
    <col min="12" max="13" width="12.85546875" customWidth="1"/>
    <col min="14" max="14" width="13.7109375" customWidth="1"/>
  </cols>
  <sheetData>
    <row r="1" spans="1:14" x14ac:dyDescent="0.25">
      <c r="A1" s="55" t="s">
        <v>109</v>
      </c>
    </row>
    <row r="2" spans="1:14" ht="18" customHeight="1" x14ac:dyDescent="0.25">
      <c r="B2" s="175" t="s">
        <v>172</v>
      </c>
      <c r="C2" s="175"/>
      <c r="D2" s="175"/>
      <c r="E2" s="175"/>
      <c r="F2" s="175"/>
      <c r="G2" s="175"/>
      <c r="H2" s="175"/>
      <c r="I2" s="175"/>
    </row>
    <row r="3" spans="1:14" x14ac:dyDescent="0.25">
      <c r="B3" s="11"/>
      <c r="C3" s="11"/>
      <c r="D3" s="11"/>
      <c r="E3" s="11"/>
      <c r="F3" s="11"/>
      <c r="G3" s="11"/>
    </row>
    <row r="4" spans="1:14" ht="15.75" x14ac:dyDescent="0.25">
      <c r="B4" s="16" t="s">
        <v>194</v>
      </c>
      <c r="C4" s="11"/>
      <c r="D4" s="11"/>
      <c r="E4" s="11"/>
      <c r="F4" s="11"/>
      <c r="G4" s="11"/>
    </row>
    <row r="5" spans="1:14" x14ac:dyDescent="0.25">
      <c r="B5" s="112" t="s">
        <v>196</v>
      </c>
      <c r="C5" s="132" t="s">
        <v>174</v>
      </c>
      <c r="D5" s="130" t="s">
        <v>175</v>
      </c>
      <c r="E5" s="130" t="s">
        <v>176</v>
      </c>
      <c r="F5" s="130" t="s">
        <v>177</v>
      </c>
      <c r="G5" s="130" t="s">
        <v>178</v>
      </c>
      <c r="H5" s="130" t="s">
        <v>179</v>
      </c>
      <c r="I5" s="130" t="s">
        <v>180</v>
      </c>
      <c r="J5" s="130" t="s">
        <v>181</v>
      </c>
      <c r="K5" s="130" t="s">
        <v>182</v>
      </c>
      <c r="L5" s="130" t="s">
        <v>183</v>
      </c>
      <c r="M5" s="130" t="s">
        <v>184</v>
      </c>
      <c r="N5" s="130" t="s">
        <v>185</v>
      </c>
    </row>
    <row r="6" spans="1:14" ht="12.75" customHeight="1" x14ac:dyDescent="0.25">
      <c r="B6" s="128">
        <v>2019</v>
      </c>
      <c r="C6" s="50">
        <v>1351950699.7599988</v>
      </c>
      <c r="D6" s="50">
        <v>666949240.13999987</v>
      </c>
      <c r="E6" s="50">
        <v>575439616.08999991</v>
      </c>
      <c r="F6" s="50">
        <v>675467612.70000005</v>
      </c>
      <c r="G6" s="50">
        <v>665797498.14999998</v>
      </c>
      <c r="H6" s="76">
        <v>528221833.03999984</v>
      </c>
      <c r="I6" s="76">
        <v>621280295.67999995</v>
      </c>
      <c r="J6" s="76">
        <v>646218863.63000011</v>
      </c>
      <c r="K6" s="76">
        <v>565543070.67000008</v>
      </c>
      <c r="L6" s="76">
        <v>633719820.03999984</v>
      </c>
      <c r="M6" s="76">
        <v>607740616.80999994</v>
      </c>
      <c r="N6" s="76">
        <v>560533716.46000016</v>
      </c>
    </row>
    <row r="7" spans="1:14" x14ac:dyDescent="0.25">
      <c r="B7" s="128">
        <v>2020</v>
      </c>
      <c r="C7" s="50">
        <v>1500082979.499999</v>
      </c>
      <c r="D7" s="50">
        <v>613900387.51999998</v>
      </c>
      <c r="E7" s="50">
        <v>813917675.0999999</v>
      </c>
      <c r="F7" s="50">
        <v>694982982.45000005</v>
      </c>
      <c r="G7" s="50">
        <v>547716144.80000114</v>
      </c>
      <c r="H7" s="76">
        <v>532704353.55999994</v>
      </c>
      <c r="I7" s="76">
        <v>599560137.56999981</v>
      </c>
      <c r="J7" s="76">
        <v>571780994.62999988</v>
      </c>
      <c r="K7" s="76">
        <v>629117978.05999994</v>
      </c>
      <c r="L7" s="76">
        <v>678511392.63999987</v>
      </c>
      <c r="M7" s="76">
        <v>624752439.73999977</v>
      </c>
      <c r="N7" s="76">
        <v>653045825.42999995</v>
      </c>
    </row>
    <row r="8" spans="1:14" x14ac:dyDescent="0.25">
      <c r="B8" s="128">
        <v>2021</v>
      </c>
      <c r="C8" s="50">
        <v>1010929622.9199998</v>
      </c>
      <c r="D8" s="50">
        <v>681933884.76999998</v>
      </c>
      <c r="E8" s="50">
        <v>825829715.75000024</v>
      </c>
      <c r="F8" s="50">
        <v>1149950530.3399994</v>
      </c>
      <c r="G8" s="50">
        <v>740900688.1500001</v>
      </c>
      <c r="H8" s="50">
        <v>717044570.43999982</v>
      </c>
      <c r="I8" s="50">
        <v>711249528.22000003</v>
      </c>
      <c r="J8" s="50">
        <v>738992663.58000016</v>
      </c>
      <c r="K8" s="159">
        <v>806201749.30999994</v>
      </c>
      <c r="L8" s="159">
        <v>724081965.12000012</v>
      </c>
      <c r="M8" s="133"/>
      <c r="N8" s="133"/>
    </row>
    <row r="9" spans="1:14" x14ac:dyDescent="0.25">
      <c r="B9" s="47"/>
      <c r="C9" s="50"/>
      <c r="D9" s="50"/>
      <c r="E9" s="50"/>
      <c r="F9" s="50"/>
      <c r="G9" s="50"/>
      <c r="H9" s="76"/>
      <c r="I9" s="76"/>
      <c r="J9" s="76"/>
      <c r="K9" s="76"/>
      <c r="L9" s="76"/>
      <c r="M9" s="76"/>
      <c r="N9" s="76"/>
    </row>
    <row r="10" spans="1:14" ht="15.75" x14ac:dyDescent="0.25">
      <c r="B10" s="16" t="s">
        <v>194</v>
      </c>
      <c r="C10" s="11"/>
      <c r="D10" s="11"/>
      <c r="E10" s="11"/>
      <c r="F10" s="11"/>
      <c r="G10" s="11"/>
    </row>
    <row r="11" spans="1:14" x14ac:dyDescent="0.25">
      <c r="B11" s="112" t="s">
        <v>197</v>
      </c>
      <c r="C11" s="132" t="s">
        <v>174</v>
      </c>
      <c r="D11" s="130" t="s">
        <v>175</v>
      </c>
      <c r="E11" s="130" t="s">
        <v>176</v>
      </c>
      <c r="F11" s="130" t="s">
        <v>177</v>
      </c>
      <c r="G11" s="130" t="s">
        <v>178</v>
      </c>
      <c r="H11" s="130" t="s">
        <v>179</v>
      </c>
      <c r="I11" s="130" t="s">
        <v>180</v>
      </c>
      <c r="J11" s="130" t="s">
        <v>181</v>
      </c>
      <c r="K11" s="130" t="s">
        <v>182</v>
      </c>
      <c r="L11" s="130" t="s">
        <v>183</v>
      </c>
      <c r="M11" s="130" t="s">
        <v>184</v>
      </c>
      <c r="N11" s="130" t="s">
        <v>185</v>
      </c>
    </row>
    <row r="12" spans="1:14" x14ac:dyDescent="0.25">
      <c r="B12" s="128">
        <v>2019</v>
      </c>
      <c r="C12" s="50">
        <v>5221770950.6400013</v>
      </c>
      <c r="D12" s="50">
        <v>4875816449.3899994</v>
      </c>
      <c r="E12" s="50">
        <v>4611654227.0500011</v>
      </c>
      <c r="F12" s="50">
        <v>5362437670.5799999</v>
      </c>
      <c r="G12" s="50">
        <v>5441983998.0099993</v>
      </c>
      <c r="H12" s="50">
        <v>4476050313.5600014</v>
      </c>
      <c r="I12" s="50">
        <v>5223767797.9099998</v>
      </c>
      <c r="J12" s="50">
        <v>5376401803.7299995</v>
      </c>
      <c r="K12" s="50">
        <v>4653460399.4199963</v>
      </c>
      <c r="L12" s="50">
        <v>5396769313.4700003</v>
      </c>
      <c r="M12" s="50">
        <v>4911624921.8000002</v>
      </c>
      <c r="N12" s="50">
        <v>5297845694.9699993</v>
      </c>
    </row>
    <row r="13" spans="1:14" x14ac:dyDescent="0.25">
      <c r="B13" s="128">
        <v>2020</v>
      </c>
      <c r="C13" s="50">
        <v>5745508180.3476295</v>
      </c>
      <c r="D13" s="50">
        <v>4927309363.9400005</v>
      </c>
      <c r="E13" s="50">
        <v>9117453389.3300018</v>
      </c>
      <c r="F13" s="50">
        <v>5472692017.8999996</v>
      </c>
      <c r="G13" s="50">
        <v>4678502509.550004</v>
      </c>
      <c r="H13" s="50">
        <v>4700388910.8899994</v>
      </c>
      <c r="I13" s="50">
        <v>5505412518.7299995</v>
      </c>
      <c r="J13" s="50">
        <v>5444649046.4399996</v>
      </c>
      <c r="K13" s="50">
        <v>6015062826.4900055</v>
      </c>
      <c r="L13" s="50">
        <v>7474833124.0099983</v>
      </c>
      <c r="M13" s="50">
        <v>6328314080.9099998</v>
      </c>
      <c r="N13" s="50">
        <v>6834359422.3599987</v>
      </c>
    </row>
    <row r="14" spans="1:14" x14ac:dyDescent="0.25">
      <c r="B14" s="128">
        <v>2021</v>
      </c>
      <c r="C14" s="50">
        <v>5936220142.1700001</v>
      </c>
      <c r="D14" s="50">
        <v>6522496141.6900015</v>
      </c>
      <c r="E14" s="50">
        <v>8375039041.7899971</v>
      </c>
      <c r="F14" s="50">
        <v>7801975035.2299995</v>
      </c>
      <c r="G14" s="50">
        <v>7659923475.6900005</v>
      </c>
      <c r="H14" s="50">
        <v>7375206019.3199987</v>
      </c>
      <c r="I14" s="50">
        <v>7191307244.1800013</v>
      </c>
      <c r="J14" s="50">
        <v>8618616165.0300026</v>
      </c>
      <c r="K14" s="195">
        <v>8467348803.0900002</v>
      </c>
      <c r="L14" s="195">
        <v>7880909985.1799984</v>
      </c>
      <c r="M14" s="196"/>
      <c r="N14" s="196"/>
    </row>
    <row r="15" spans="1:14" x14ac:dyDescent="0.25">
      <c r="B15" s="47"/>
      <c r="C15" s="50"/>
      <c r="D15" s="50"/>
      <c r="E15" s="50"/>
      <c r="F15" s="50"/>
      <c r="G15" s="50"/>
      <c r="H15" s="76"/>
    </row>
    <row r="16" spans="1:14" ht="15.75" x14ac:dyDescent="0.25">
      <c r="B16" s="16" t="s">
        <v>194</v>
      </c>
      <c r="C16" s="11"/>
      <c r="D16" s="11"/>
      <c r="E16" s="11"/>
      <c r="F16" s="11"/>
      <c r="G16" s="11"/>
    </row>
    <row r="17" spans="2:14" ht="24.75" customHeight="1" x14ac:dyDescent="0.25">
      <c r="B17" s="112" t="s">
        <v>198</v>
      </c>
      <c r="C17" s="132" t="s">
        <v>174</v>
      </c>
      <c r="D17" s="130" t="s">
        <v>175</v>
      </c>
      <c r="E17" s="130" t="s">
        <v>176</v>
      </c>
      <c r="F17" s="130" t="s">
        <v>177</v>
      </c>
      <c r="G17" s="130" t="s">
        <v>178</v>
      </c>
      <c r="H17" s="130" t="s">
        <v>179</v>
      </c>
      <c r="I17" s="130" t="s">
        <v>180</v>
      </c>
      <c r="J17" s="130" t="s">
        <v>181</v>
      </c>
      <c r="K17" s="130" t="s">
        <v>182</v>
      </c>
      <c r="L17" s="130" t="s">
        <v>183</v>
      </c>
      <c r="M17" s="130" t="s">
        <v>184</v>
      </c>
      <c r="N17" s="130" t="s">
        <v>185</v>
      </c>
    </row>
    <row r="18" spans="2:14" x14ac:dyDescent="0.25">
      <c r="B18" s="128">
        <v>2019</v>
      </c>
      <c r="C18" s="50">
        <v>127920682.33000009</v>
      </c>
      <c r="D18" s="50">
        <v>134528053.20999998</v>
      </c>
      <c r="E18" s="50">
        <v>150120180.87999988</v>
      </c>
      <c r="F18" s="50">
        <v>174406343.60999992</v>
      </c>
      <c r="G18" s="50">
        <v>170212768.84</v>
      </c>
      <c r="H18" s="50">
        <v>137534160.00999999</v>
      </c>
      <c r="I18" s="50">
        <v>160798760.75999999</v>
      </c>
      <c r="J18" s="50">
        <v>180129970.13999993</v>
      </c>
      <c r="K18" s="50">
        <v>144955312.39999998</v>
      </c>
      <c r="L18" s="50">
        <v>166830584.12999997</v>
      </c>
      <c r="M18" s="50">
        <v>147142521.0399999</v>
      </c>
      <c r="N18" s="50">
        <v>216261679.52000004</v>
      </c>
    </row>
    <row r="19" spans="2:14" x14ac:dyDescent="0.25">
      <c r="B19" s="128">
        <v>2020</v>
      </c>
      <c r="C19" s="50">
        <v>160934761.31999999</v>
      </c>
      <c r="D19" s="50">
        <v>160575558.31999999</v>
      </c>
      <c r="E19" s="50">
        <v>167143771.17000011</v>
      </c>
      <c r="F19" s="50">
        <v>172662162.37</v>
      </c>
      <c r="G19" s="50">
        <v>104092701.50999996</v>
      </c>
      <c r="H19" s="50">
        <v>111295724.00999999</v>
      </c>
      <c r="I19" s="50">
        <v>162265387.98000002</v>
      </c>
      <c r="J19" s="50">
        <v>164777875.85999992</v>
      </c>
      <c r="K19" s="50">
        <v>150520325.09</v>
      </c>
      <c r="L19" s="50">
        <v>138440044.51999998</v>
      </c>
      <c r="M19" s="50">
        <v>130606931.94999999</v>
      </c>
      <c r="N19" s="50">
        <v>172781990.25</v>
      </c>
    </row>
    <row r="20" spans="2:14" x14ac:dyDescent="0.25">
      <c r="B20" s="128">
        <v>2021</v>
      </c>
      <c r="C20" s="50">
        <v>142395694.68000004</v>
      </c>
      <c r="D20" s="50">
        <v>149559867.15000001</v>
      </c>
      <c r="E20" s="50">
        <v>173004539.43000001</v>
      </c>
      <c r="F20" s="50">
        <v>146230394.27000001</v>
      </c>
      <c r="G20" s="50">
        <v>173523500.67999977</v>
      </c>
      <c r="H20" s="50">
        <v>154035949.69999999</v>
      </c>
      <c r="I20" s="50">
        <v>176231973.12000003</v>
      </c>
      <c r="J20" s="50">
        <v>186825802.37999997</v>
      </c>
      <c r="K20" s="195">
        <v>213790430.17000014</v>
      </c>
      <c r="L20" s="195">
        <v>183461700.39000008</v>
      </c>
      <c r="M20" s="196"/>
      <c r="N20" s="196"/>
    </row>
    <row r="21" spans="2:14" x14ac:dyDescent="0.25">
      <c r="B21" s="47"/>
      <c r="C21" s="50"/>
      <c r="D21" s="50"/>
      <c r="E21" s="50"/>
      <c r="F21" s="50"/>
      <c r="G21" s="50"/>
      <c r="H21" s="76"/>
    </row>
    <row r="22" spans="2:14" x14ac:dyDescent="0.25">
      <c r="B22" s="64" t="s">
        <v>299</v>
      </c>
      <c r="C22" s="48"/>
      <c r="D22" s="48"/>
      <c r="E22" s="48"/>
      <c r="F22" s="48"/>
      <c r="G22" s="48"/>
    </row>
    <row r="23" spans="2:14" x14ac:dyDescent="0.25">
      <c r="B23" s="48"/>
      <c r="C23" s="48"/>
      <c r="D23" s="48"/>
      <c r="E23" s="48"/>
      <c r="F23" s="48"/>
      <c r="G23" s="48"/>
    </row>
    <row r="24" spans="2:14" x14ac:dyDescent="0.25">
      <c r="B24" s="11"/>
      <c r="C24" s="11"/>
      <c r="D24" s="11"/>
      <c r="E24" s="11"/>
      <c r="F24" s="11"/>
      <c r="G24" s="11"/>
    </row>
    <row r="25" spans="2:14" x14ac:dyDescent="0.25">
      <c r="B25" s="11"/>
      <c r="C25" s="11"/>
      <c r="D25" s="11"/>
      <c r="E25" s="11"/>
      <c r="F25" s="11"/>
      <c r="G25" s="11"/>
    </row>
    <row r="26" spans="2:14" x14ac:dyDescent="0.25">
      <c r="B26" s="11"/>
      <c r="C26" s="11"/>
      <c r="D26" s="11"/>
      <c r="E26" s="11"/>
      <c r="F26" s="11"/>
      <c r="G26" s="11"/>
    </row>
    <row r="27" spans="2:14" x14ac:dyDescent="0.25">
      <c r="B27" s="11"/>
      <c r="C27" s="11"/>
      <c r="D27" s="11"/>
      <c r="E27" s="11"/>
      <c r="F27" s="11"/>
      <c r="G27" s="11"/>
    </row>
    <row r="28" spans="2:14" x14ac:dyDescent="0.25">
      <c r="B28" s="11"/>
      <c r="C28" s="11"/>
      <c r="D28" s="11"/>
      <c r="E28" s="11"/>
      <c r="F28" s="11"/>
      <c r="G28" s="11"/>
    </row>
    <row r="29" spans="2:14" x14ac:dyDescent="0.25">
      <c r="B29" s="11"/>
      <c r="C29" s="11"/>
      <c r="D29" s="11"/>
      <c r="E29" s="11"/>
      <c r="F29" s="11"/>
      <c r="G29" s="11"/>
    </row>
    <row r="30" spans="2:14" x14ac:dyDescent="0.25">
      <c r="B30" s="11"/>
      <c r="C30" s="11"/>
      <c r="D30" s="11"/>
      <c r="E30" s="11"/>
      <c r="F30" s="11"/>
      <c r="G30" s="11"/>
    </row>
    <row r="31" spans="2:14" x14ac:dyDescent="0.25">
      <c r="B31" s="11"/>
      <c r="C31" s="11"/>
      <c r="D31" s="11"/>
      <c r="E31" s="11"/>
      <c r="F31" s="11"/>
      <c r="G31" s="11"/>
    </row>
    <row r="32" spans="2:14" x14ac:dyDescent="0.25">
      <c r="B32" s="11"/>
      <c r="C32" s="11"/>
      <c r="D32" s="11"/>
      <c r="E32" s="11"/>
      <c r="F32" s="11"/>
      <c r="G32" s="11"/>
    </row>
    <row r="33" spans="1:9" x14ac:dyDescent="0.25">
      <c r="B33" s="11"/>
      <c r="C33" s="11"/>
      <c r="D33" s="11"/>
      <c r="E33" s="11"/>
      <c r="F33" s="11"/>
      <c r="G33" s="11"/>
    </row>
    <row r="34" spans="1:9" x14ac:dyDescent="0.25">
      <c r="B34" s="11"/>
      <c r="C34" s="11"/>
      <c r="D34" s="11"/>
      <c r="E34" s="11"/>
      <c r="F34" s="11"/>
      <c r="G34" s="11"/>
    </row>
    <row r="35" spans="1:9" x14ac:dyDescent="0.25">
      <c r="B35" s="11"/>
      <c r="C35" s="11"/>
      <c r="D35" s="11"/>
      <c r="E35" s="11"/>
      <c r="F35" s="11"/>
      <c r="G35" s="11"/>
    </row>
    <row r="36" spans="1:9" x14ac:dyDescent="0.25">
      <c r="B36" s="11"/>
      <c r="C36" s="11"/>
      <c r="D36" s="11"/>
      <c r="E36" s="11"/>
      <c r="F36" s="11"/>
      <c r="G36" s="11"/>
    </row>
    <row r="37" spans="1:9" x14ac:dyDescent="0.25">
      <c r="B37" s="11"/>
      <c r="C37" s="11"/>
      <c r="D37" s="11"/>
      <c r="E37" s="11"/>
      <c r="F37" s="11"/>
      <c r="G37" s="11"/>
    </row>
    <row r="38" spans="1:9" x14ac:dyDescent="0.25">
      <c r="B38" s="11"/>
      <c r="C38" s="11"/>
      <c r="D38" s="11"/>
      <c r="E38" s="11"/>
      <c r="F38" s="11"/>
      <c r="G38" s="11"/>
    </row>
    <row r="39" spans="1:9" x14ac:dyDescent="0.25">
      <c r="B39" s="11"/>
      <c r="C39" s="11"/>
      <c r="D39" s="11"/>
      <c r="E39" s="11"/>
      <c r="F39" s="11"/>
      <c r="G39" s="11"/>
    </row>
    <row r="40" spans="1:9" x14ac:dyDescent="0.25">
      <c r="B40" s="11"/>
      <c r="C40" s="11"/>
      <c r="D40" s="11"/>
      <c r="E40" s="11"/>
      <c r="F40" s="11"/>
      <c r="G40" s="11"/>
    </row>
    <row r="41" spans="1:9" x14ac:dyDescent="0.25">
      <c r="B41" s="11"/>
      <c r="C41" s="11"/>
      <c r="D41" s="11"/>
      <c r="E41" s="11"/>
      <c r="F41" s="11"/>
      <c r="G41" s="11"/>
    </row>
    <row r="42" spans="1:9" x14ac:dyDescent="0.25">
      <c r="B42" s="11"/>
      <c r="C42" s="11"/>
      <c r="D42" s="11"/>
      <c r="E42" s="11"/>
      <c r="F42" s="11"/>
      <c r="G42" s="11"/>
    </row>
    <row r="43" spans="1:9" x14ac:dyDescent="0.25">
      <c r="A43" s="8"/>
      <c r="B43" s="11"/>
      <c r="C43" s="11"/>
      <c r="D43" s="11"/>
      <c r="E43" s="11"/>
      <c r="F43" s="11"/>
      <c r="G43" s="11"/>
      <c r="H43" s="8"/>
      <c r="I43" s="8"/>
    </row>
    <row r="44" spans="1:9" x14ac:dyDescent="0.25">
      <c r="A44" s="8"/>
      <c r="B44" s="8"/>
      <c r="C44" s="8"/>
      <c r="D44" s="8"/>
      <c r="E44" s="8"/>
      <c r="F44" s="8"/>
      <c r="G44" s="8"/>
      <c r="H44" s="8"/>
      <c r="I44" s="8"/>
    </row>
    <row r="45" spans="1:9" x14ac:dyDescent="0.25">
      <c r="A45" s="8"/>
      <c r="B45" s="8"/>
      <c r="C45" s="8"/>
      <c r="D45" s="8"/>
      <c r="E45" s="8"/>
      <c r="F45" s="8"/>
      <c r="G45" s="8"/>
      <c r="H45" s="8"/>
      <c r="I45" s="8"/>
    </row>
    <row r="46" spans="1:9" x14ac:dyDescent="0.25">
      <c r="A46" s="8"/>
      <c r="B46" s="8"/>
      <c r="C46" s="8"/>
      <c r="D46" s="8"/>
      <c r="E46" s="8"/>
      <c r="F46" s="8"/>
      <c r="G46" s="8"/>
      <c r="H46" s="8"/>
      <c r="I46" s="8"/>
    </row>
    <row r="47" spans="1:9" x14ac:dyDescent="0.25">
      <c r="A47" s="8"/>
      <c r="B47" s="8"/>
      <c r="C47" s="8"/>
      <c r="D47" s="8"/>
      <c r="E47" s="8"/>
      <c r="F47" s="8"/>
      <c r="G47" s="8"/>
      <c r="H47" s="8"/>
      <c r="I47" s="8"/>
    </row>
    <row r="48" spans="1:9" x14ac:dyDescent="0.25">
      <c r="A48" s="8"/>
      <c r="B48" s="8"/>
      <c r="C48" s="8"/>
      <c r="D48" s="8"/>
      <c r="E48" s="8"/>
      <c r="F48" s="8"/>
      <c r="G48" s="8"/>
      <c r="H48" s="8"/>
      <c r="I48" s="8"/>
    </row>
    <row r="49" spans="1:9" x14ac:dyDescent="0.25">
      <c r="A49" s="8"/>
      <c r="B49" s="8"/>
      <c r="C49" s="8"/>
      <c r="D49" s="8"/>
      <c r="E49" s="8"/>
      <c r="F49" s="8"/>
      <c r="G49" s="8"/>
      <c r="H49" s="8"/>
      <c r="I49" s="8"/>
    </row>
    <row r="50" spans="1:9" x14ac:dyDescent="0.25">
      <c r="A50" s="8"/>
      <c r="B50" s="8"/>
      <c r="C50" s="8"/>
      <c r="D50" s="8"/>
      <c r="E50" s="8"/>
      <c r="F50" s="8"/>
      <c r="G50" s="8"/>
      <c r="H50" s="8"/>
      <c r="I50" s="8"/>
    </row>
    <row r="51" spans="1:9" x14ac:dyDescent="0.25">
      <c r="A51" s="8"/>
      <c r="B51" s="8"/>
      <c r="C51" s="8"/>
      <c r="D51" s="8"/>
      <c r="E51" s="8"/>
      <c r="F51" s="8"/>
      <c r="G51" s="8"/>
      <c r="H51" s="8"/>
      <c r="I51" s="8"/>
    </row>
    <row r="52" spans="1:9" x14ac:dyDescent="0.25">
      <c r="A52" s="8"/>
      <c r="B52" s="8"/>
      <c r="C52" s="8"/>
      <c r="D52" s="8"/>
      <c r="E52" s="8"/>
      <c r="F52" s="8"/>
      <c r="G52" s="8"/>
      <c r="H52" s="8"/>
      <c r="I52" s="8"/>
    </row>
    <row r="53" spans="1:9" x14ac:dyDescent="0.25">
      <c r="A53" s="8"/>
      <c r="B53" s="8"/>
      <c r="C53" s="8"/>
      <c r="D53" s="8"/>
      <c r="E53" s="8"/>
      <c r="F53" s="8"/>
      <c r="G53" s="8"/>
      <c r="H53" s="8"/>
      <c r="I53" s="8"/>
    </row>
    <row r="54" spans="1:9" x14ac:dyDescent="0.25">
      <c r="A54" s="8"/>
      <c r="B54" s="8"/>
      <c r="C54" s="8"/>
      <c r="D54" s="8"/>
      <c r="E54" s="8"/>
      <c r="F54" s="8"/>
      <c r="G54" s="8"/>
      <c r="H54" s="8"/>
      <c r="I54" s="8"/>
    </row>
    <row r="55" spans="1:9" x14ac:dyDescent="0.25">
      <c r="A55" s="8"/>
      <c r="B55" s="8"/>
      <c r="C55" s="8"/>
      <c r="D55" s="8"/>
      <c r="E55" s="8"/>
      <c r="F55" s="8"/>
      <c r="G55" s="8"/>
      <c r="H55" s="8"/>
      <c r="I55" s="8"/>
    </row>
    <row r="56" spans="1:9" x14ac:dyDescent="0.25">
      <c r="A56" s="8"/>
      <c r="B56" s="8"/>
      <c r="C56" s="8"/>
      <c r="D56" s="8"/>
      <c r="E56" s="8"/>
      <c r="F56" s="8"/>
      <c r="G56" s="8"/>
      <c r="H56" s="8"/>
      <c r="I56" s="8"/>
    </row>
    <row r="57" spans="1:9" x14ac:dyDescent="0.25">
      <c r="A57" s="8"/>
      <c r="B57" s="8"/>
      <c r="C57" s="8"/>
      <c r="D57" s="8"/>
      <c r="E57" s="8"/>
      <c r="F57" s="8"/>
      <c r="G57" s="8"/>
      <c r="H57" s="8"/>
      <c r="I57" s="8"/>
    </row>
    <row r="58" spans="1:9" x14ac:dyDescent="0.25">
      <c r="A58" s="8"/>
      <c r="B58" s="8"/>
      <c r="C58" s="8"/>
      <c r="D58" s="8"/>
      <c r="E58" s="8"/>
      <c r="F58" s="8"/>
      <c r="G58" s="8"/>
      <c r="H58" s="8"/>
      <c r="I58" s="8"/>
    </row>
    <row r="59" spans="1:9" x14ac:dyDescent="0.25">
      <c r="A59" s="8"/>
      <c r="B59" s="8"/>
      <c r="C59" s="8"/>
      <c r="D59" s="8"/>
      <c r="E59" s="8"/>
      <c r="F59" s="8"/>
      <c r="G59" s="8"/>
      <c r="H59" s="8"/>
      <c r="I59" s="8"/>
    </row>
  </sheetData>
  <mergeCells count="1">
    <mergeCell ref="B2:I2"/>
  </mergeCells>
  <hyperlinks>
    <hyperlink ref="A1" location="Índice!A1" display="volta"/>
  </hyperlink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2"/>
  <sheetViews>
    <sheetView showGridLines="0" topLeftCell="A4" zoomScaleNormal="100" workbookViewId="0">
      <selection activeCell="B26" sqref="B26"/>
    </sheetView>
  </sheetViews>
  <sheetFormatPr defaultRowHeight="15" x14ac:dyDescent="0.25"/>
  <cols>
    <col min="2" max="2" width="24.140625" customWidth="1"/>
    <col min="3" max="3" width="15.28515625" bestFit="1" customWidth="1"/>
    <col min="4" max="4" width="14.85546875" customWidth="1"/>
    <col min="5" max="5" width="14.7109375" customWidth="1"/>
    <col min="6" max="6" width="15" customWidth="1"/>
    <col min="7" max="7" width="15.140625" customWidth="1"/>
    <col min="8" max="8" width="15.140625" bestFit="1" customWidth="1"/>
    <col min="9" max="9" width="14.85546875" customWidth="1"/>
    <col min="10" max="12" width="15.28515625" bestFit="1" customWidth="1"/>
  </cols>
  <sheetData>
    <row r="1" spans="1:12" x14ac:dyDescent="0.25">
      <c r="A1" s="55" t="s">
        <v>109</v>
      </c>
    </row>
    <row r="2" spans="1:12" ht="18" x14ac:dyDescent="0.25">
      <c r="B2" s="175" t="s">
        <v>168</v>
      </c>
      <c r="C2" s="175"/>
      <c r="D2" s="175"/>
      <c r="E2" s="175"/>
      <c r="F2" s="175"/>
      <c r="G2" s="175"/>
      <c r="H2" s="175"/>
      <c r="I2" s="175"/>
    </row>
    <row r="3" spans="1:12" x14ac:dyDescent="0.25">
      <c r="B3" s="11"/>
      <c r="C3" s="11"/>
      <c r="D3" s="11"/>
      <c r="E3" s="11"/>
      <c r="F3" s="11"/>
      <c r="G3" s="11"/>
      <c r="H3" s="120"/>
      <c r="I3" s="11"/>
    </row>
    <row r="4" spans="1:12" ht="15.75" x14ac:dyDescent="0.25">
      <c r="B4" s="16" t="s">
        <v>234</v>
      </c>
      <c r="C4" s="11"/>
      <c r="D4" s="11"/>
      <c r="E4" s="11"/>
      <c r="F4" s="11"/>
      <c r="G4" s="11"/>
      <c r="H4" s="11"/>
      <c r="I4" s="11"/>
    </row>
    <row r="5" spans="1:12" ht="25.5" x14ac:dyDescent="0.25">
      <c r="B5" s="112" t="s">
        <v>199</v>
      </c>
      <c r="C5" s="111">
        <v>2012</v>
      </c>
      <c r="D5" s="111">
        <v>2013</v>
      </c>
      <c r="E5" s="111">
        <v>2014</v>
      </c>
      <c r="F5" s="111">
        <v>2015</v>
      </c>
      <c r="G5" s="111">
        <v>2016</v>
      </c>
      <c r="H5" s="111">
        <v>2017</v>
      </c>
      <c r="I5" s="111">
        <v>2018</v>
      </c>
      <c r="J5" s="111">
        <v>2019</v>
      </c>
      <c r="K5" s="135">
        <v>2020</v>
      </c>
      <c r="L5" s="135" t="s">
        <v>287</v>
      </c>
    </row>
    <row r="6" spans="1:12" x14ac:dyDescent="0.25">
      <c r="B6" s="44" t="s">
        <v>12</v>
      </c>
      <c r="C6" s="50">
        <v>5837851214.6599998</v>
      </c>
      <c r="D6" s="50">
        <v>6185045576.2700005</v>
      </c>
      <c r="E6" s="50">
        <v>6811785870.5500002</v>
      </c>
      <c r="F6" s="50">
        <v>7175985654.3100004</v>
      </c>
      <c r="G6" s="50">
        <v>9700704958.6399994</v>
      </c>
      <c r="H6" s="50">
        <v>8503960004.7600002</v>
      </c>
      <c r="I6" s="50">
        <v>13274166010.07</v>
      </c>
      <c r="J6" s="77">
        <v>13310911201.5</v>
      </c>
      <c r="K6" s="77">
        <v>12089342526.650002</v>
      </c>
      <c r="L6" s="77">
        <v>10599005846.840019</v>
      </c>
    </row>
    <row r="7" spans="1:12" x14ac:dyDescent="0.25">
      <c r="B7" s="44" t="s">
        <v>13</v>
      </c>
      <c r="C7" s="50">
        <v>2951597171.3099999</v>
      </c>
      <c r="D7" s="50">
        <v>3379187674.29</v>
      </c>
      <c r="E7" s="50">
        <v>4026232363.6599998</v>
      </c>
      <c r="F7" s="50">
        <v>4556328937.5100002</v>
      </c>
      <c r="G7" s="50">
        <v>4854913130.9099998</v>
      </c>
      <c r="H7" s="50">
        <v>5279347956.9700003</v>
      </c>
      <c r="I7" s="50">
        <v>6034787021.75</v>
      </c>
      <c r="J7" s="77">
        <v>6972896591.5000095</v>
      </c>
      <c r="K7" s="77">
        <v>6941464334.2600002</v>
      </c>
      <c r="L7" s="77">
        <v>7679736385.2000008</v>
      </c>
    </row>
    <row r="8" spans="1:12" x14ac:dyDescent="0.25">
      <c r="B8" s="44" t="s">
        <v>14</v>
      </c>
      <c r="C8" s="50">
        <v>7918715959.8900003</v>
      </c>
      <c r="D8" s="50">
        <v>9011650033.0599995</v>
      </c>
      <c r="E8" s="50">
        <v>10064341931.5</v>
      </c>
      <c r="F8" s="50">
        <v>10651609723.809999</v>
      </c>
      <c r="G8" s="50">
        <v>11310929424.99</v>
      </c>
      <c r="H8" s="50">
        <v>11508223637.24</v>
      </c>
      <c r="I8" s="50">
        <v>11429693116.389999</v>
      </c>
      <c r="J8" s="77">
        <v>11617851406.549999</v>
      </c>
      <c r="K8" s="77">
        <v>11743867383.979998</v>
      </c>
      <c r="L8" s="77">
        <v>11974366812.490021</v>
      </c>
    </row>
    <row r="9" spans="1:12" x14ac:dyDescent="0.25">
      <c r="B9" s="47" t="s">
        <v>9</v>
      </c>
      <c r="C9" s="123">
        <v>16708164345.860001</v>
      </c>
      <c r="D9" s="123">
        <v>18575883283.620003</v>
      </c>
      <c r="E9" s="123">
        <v>20902360165.709999</v>
      </c>
      <c r="F9" s="123">
        <v>22383924315.629997</v>
      </c>
      <c r="G9" s="123">
        <v>25866547514.540001</v>
      </c>
      <c r="H9" s="123">
        <v>25291531598.970001</v>
      </c>
      <c r="I9" s="123">
        <v>30738646148.209999</v>
      </c>
      <c r="J9" s="124">
        <v>31901659199.550007</v>
      </c>
      <c r="K9" s="124">
        <v>30774674244.889999</v>
      </c>
      <c r="L9" s="124">
        <v>30253109044.530041</v>
      </c>
    </row>
    <row r="10" spans="1:12" x14ac:dyDescent="0.25">
      <c r="B10" s="11"/>
      <c r="C10" s="11"/>
      <c r="D10" s="11"/>
      <c r="E10" s="11"/>
      <c r="F10" s="11"/>
      <c r="G10" s="11"/>
      <c r="H10" s="11"/>
      <c r="I10" s="11"/>
    </row>
    <row r="11" spans="1:12" ht="15.75" x14ac:dyDescent="0.25">
      <c r="B11" s="16" t="s">
        <v>235</v>
      </c>
      <c r="C11" s="11"/>
      <c r="D11" s="11"/>
      <c r="E11" s="11"/>
      <c r="F11" s="11"/>
      <c r="G11" s="11"/>
      <c r="H11" s="11"/>
      <c r="I11" s="11"/>
    </row>
    <row r="12" spans="1:12" x14ac:dyDescent="0.25">
      <c r="B12" s="43" t="s">
        <v>200</v>
      </c>
      <c r="C12" s="43">
        <v>2012</v>
      </c>
      <c r="D12" s="43">
        <v>2013</v>
      </c>
      <c r="E12" s="43">
        <v>2014</v>
      </c>
      <c r="F12" s="43">
        <v>2015</v>
      </c>
      <c r="G12" s="43">
        <v>2016</v>
      </c>
      <c r="H12" s="43">
        <v>2017</v>
      </c>
      <c r="I12" s="43">
        <v>2018</v>
      </c>
      <c r="J12" s="43">
        <v>2019</v>
      </c>
      <c r="K12" s="108">
        <v>2020</v>
      </c>
      <c r="L12" s="135" t="s">
        <v>287</v>
      </c>
    </row>
    <row r="13" spans="1:12" x14ac:dyDescent="0.25">
      <c r="B13" s="44" t="s">
        <v>12</v>
      </c>
      <c r="C13" s="50">
        <v>1753980973.8500001</v>
      </c>
      <c r="D13" s="50">
        <v>125614378.44000003</v>
      </c>
      <c r="E13" s="50">
        <v>173986766.51000002</v>
      </c>
      <c r="F13" s="50">
        <v>320130161.76999992</v>
      </c>
      <c r="G13" s="50">
        <v>265774142.87</v>
      </c>
      <c r="H13" s="50">
        <v>198716208.5</v>
      </c>
      <c r="I13" s="50">
        <v>221119203.23999983</v>
      </c>
      <c r="J13" s="50">
        <v>244549827.82999995</v>
      </c>
      <c r="K13" s="50">
        <v>208809948.83000001</v>
      </c>
      <c r="L13" s="77">
        <v>267741188.06999996</v>
      </c>
    </row>
    <row r="14" spans="1:12" x14ac:dyDescent="0.25">
      <c r="B14" s="44" t="s">
        <v>13</v>
      </c>
      <c r="C14" s="50">
        <v>603049659.44999993</v>
      </c>
      <c r="D14" s="50">
        <v>622640647.7900002</v>
      </c>
      <c r="E14" s="50">
        <v>789098425.5000006</v>
      </c>
      <c r="F14" s="50">
        <v>1042910793.4200002</v>
      </c>
      <c r="G14" s="50">
        <v>1337297218.6399996</v>
      </c>
      <c r="H14" s="50">
        <v>1364626276.5199993</v>
      </c>
      <c r="I14" s="50">
        <v>1424885108.5299993</v>
      </c>
      <c r="J14" s="50">
        <v>1617462428.4699998</v>
      </c>
      <c r="K14" s="50">
        <v>1751072062.8</v>
      </c>
      <c r="L14" s="77">
        <v>2436227233.5499992</v>
      </c>
    </row>
    <row r="15" spans="1:12" x14ac:dyDescent="0.25">
      <c r="B15" s="44" t="s">
        <v>14</v>
      </c>
      <c r="C15" s="50">
        <v>1100201882.7599998</v>
      </c>
      <c r="D15" s="50">
        <v>933059161.98000026</v>
      </c>
      <c r="E15" s="50">
        <v>1107487348.0799999</v>
      </c>
      <c r="F15" s="50">
        <v>1642376061.3000002</v>
      </c>
      <c r="G15" s="50">
        <v>2050289859.25</v>
      </c>
      <c r="H15" s="50">
        <v>3447753995.3299999</v>
      </c>
      <c r="I15" s="50">
        <v>1766523252.0000014</v>
      </c>
      <c r="J15" s="50">
        <v>2331426227.3900013</v>
      </c>
      <c r="K15" s="50">
        <v>1893605008.45</v>
      </c>
      <c r="L15" s="77">
        <v>3215328943.9400015</v>
      </c>
    </row>
    <row r="16" spans="1:12" x14ac:dyDescent="0.25">
      <c r="B16" s="47" t="s">
        <v>9</v>
      </c>
      <c r="C16" s="123">
        <f>C13+C14+C15</f>
        <v>3457232516.0599999</v>
      </c>
      <c r="D16" s="123">
        <f t="shared" ref="D16:L16" si="0">D13+D14+D15</f>
        <v>1681314188.2100005</v>
      </c>
      <c r="E16" s="123">
        <f t="shared" si="0"/>
        <v>2070572540.0900006</v>
      </c>
      <c r="F16" s="123">
        <f t="shared" si="0"/>
        <v>3005417016.4900002</v>
      </c>
      <c r="G16" s="123">
        <f t="shared" si="0"/>
        <v>3653361220.7599998</v>
      </c>
      <c r="H16" s="123">
        <f t="shared" si="0"/>
        <v>5011096480.3499994</v>
      </c>
      <c r="I16" s="123">
        <f t="shared" si="0"/>
        <v>3412527563.7700005</v>
      </c>
      <c r="J16" s="123">
        <f t="shared" si="0"/>
        <v>4193438483.690001</v>
      </c>
      <c r="K16" s="123">
        <f t="shared" si="0"/>
        <v>3853487020.0799999</v>
      </c>
      <c r="L16" s="197">
        <v>5919297365.5600014</v>
      </c>
    </row>
    <row r="17" spans="2:12" x14ac:dyDescent="0.25">
      <c r="B17" s="47"/>
      <c r="C17" s="123"/>
      <c r="D17" s="123"/>
      <c r="E17" s="123"/>
      <c r="F17" s="123"/>
      <c r="G17" s="123"/>
      <c r="H17" s="123"/>
      <c r="I17" s="123"/>
      <c r="J17" s="123"/>
      <c r="K17" s="123"/>
    </row>
    <row r="18" spans="2:12" ht="15.75" x14ac:dyDescent="0.25">
      <c r="B18" s="16" t="s">
        <v>236</v>
      </c>
      <c r="C18" s="61"/>
      <c r="D18" s="61"/>
      <c r="E18" s="61"/>
      <c r="F18" s="61"/>
      <c r="G18" s="61"/>
      <c r="H18" s="61"/>
      <c r="I18" s="61"/>
      <c r="J18" s="98"/>
      <c r="K18" s="98"/>
    </row>
    <row r="19" spans="2:12" x14ac:dyDescent="0.25">
      <c r="B19" s="43" t="s">
        <v>202</v>
      </c>
      <c r="C19" s="43">
        <v>2012</v>
      </c>
      <c r="D19" s="43">
        <v>2013</v>
      </c>
      <c r="E19" s="43">
        <v>2014</v>
      </c>
      <c r="F19" s="43">
        <v>2015</v>
      </c>
      <c r="G19" s="43">
        <v>2016</v>
      </c>
      <c r="H19" s="43">
        <v>2017</v>
      </c>
      <c r="I19" s="43">
        <v>2018</v>
      </c>
      <c r="J19" s="43">
        <v>2019</v>
      </c>
      <c r="K19" s="108">
        <v>2020</v>
      </c>
      <c r="L19" s="135" t="s">
        <v>287</v>
      </c>
    </row>
    <row r="20" spans="2:12" x14ac:dyDescent="0.25">
      <c r="B20" s="44" t="s">
        <v>12</v>
      </c>
      <c r="C20" s="83">
        <v>4083870240.8099995</v>
      </c>
      <c r="D20" s="83">
        <v>6059431197.8300009</v>
      </c>
      <c r="E20" s="83">
        <v>6637799104.04</v>
      </c>
      <c r="F20" s="83">
        <v>6855855492.5400009</v>
      </c>
      <c r="G20" s="83">
        <v>9434930815.7699986</v>
      </c>
      <c r="H20" s="83">
        <v>8305243796.2600002</v>
      </c>
      <c r="I20" s="83">
        <v>13053046806.83</v>
      </c>
      <c r="J20" s="83">
        <v>13066361373.67</v>
      </c>
      <c r="K20" s="83">
        <v>11880532577.820002</v>
      </c>
      <c r="L20" s="83">
        <v>10331264658.77002</v>
      </c>
    </row>
    <row r="21" spans="2:12" x14ac:dyDescent="0.25">
      <c r="B21" s="44" t="s">
        <v>13</v>
      </c>
      <c r="C21" s="83">
        <v>2348547511.8600001</v>
      </c>
      <c r="D21" s="83">
        <v>2756547026.5</v>
      </c>
      <c r="E21" s="83">
        <v>3237133938.1599994</v>
      </c>
      <c r="F21" s="83">
        <v>3513418144.0900002</v>
      </c>
      <c r="G21" s="83">
        <v>3517615912.2700005</v>
      </c>
      <c r="H21" s="83">
        <v>3914721680.4500008</v>
      </c>
      <c r="I21" s="83">
        <v>4609901913.2200012</v>
      </c>
      <c r="J21" s="83">
        <v>5355434163.0300102</v>
      </c>
      <c r="K21" s="83">
        <v>5190392271.46</v>
      </c>
      <c r="L21" s="83">
        <v>5243509151.6500015</v>
      </c>
    </row>
    <row r="22" spans="2:12" x14ac:dyDescent="0.25">
      <c r="B22" s="44" t="s">
        <v>14</v>
      </c>
      <c r="C22" s="83">
        <v>6818514077.1300011</v>
      </c>
      <c r="D22" s="83">
        <v>8078590871.079999</v>
      </c>
      <c r="E22" s="83">
        <v>8956854583.4200001</v>
      </c>
      <c r="F22" s="83">
        <v>9009233662.5099983</v>
      </c>
      <c r="G22" s="83">
        <v>9260639565.7399998</v>
      </c>
      <c r="H22" s="83">
        <v>8060469641.9099998</v>
      </c>
      <c r="I22" s="83">
        <v>9663169864.3899975</v>
      </c>
      <c r="J22" s="83">
        <v>9286425179.1599979</v>
      </c>
      <c r="K22" s="83">
        <v>9850262375.5299969</v>
      </c>
      <c r="L22" s="83">
        <v>8759037868.5500183</v>
      </c>
    </row>
    <row r="23" spans="2:12" x14ac:dyDescent="0.25">
      <c r="B23" s="47" t="s">
        <v>9</v>
      </c>
      <c r="C23" s="127">
        <f>C20+C21+C22</f>
        <v>13250931829.800001</v>
      </c>
      <c r="D23" s="127">
        <f t="shared" ref="D23:L23" si="1">D20+D21+D22</f>
        <v>16894569095.41</v>
      </c>
      <c r="E23" s="127">
        <f t="shared" si="1"/>
        <v>18831787625.619999</v>
      </c>
      <c r="F23" s="127">
        <f t="shared" si="1"/>
        <v>19378507299.139999</v>
      </c>
      <c r="G23" s="127">
        <f t="shared" si="1"/>
        <v>22213186293.779999</v>
      </c>
      <c r="H23" s="127">
        <f t="shared" si="1"/>
        <v>20280435118.620003</v>
      </c>
      <c r="I23" s="127">
        <f t="shared" si="1"/>
        <v>27326118584.440002</v>
      </c>
      <c r="J23" s="127">
        <f t="shared" si="1"/>
        <v>27708220715.860008</v>
      </c>
      <c r="K23" s="127">
        <f t="shared" si="1"/>
        <v>26921187224.809998</v>
      </c>
      <c r="L23" s="127">
        <f t="shared" si="1"/>
        <v>24333811678.970039</v>
      </c>
    </row>
    <row r="24" spans="2:12" x14ac:dyDescent="0.25">
      <c r="B24" s="126"/>
      <c r="C24" s="127"/>
      <c r="D24" s="127"/>
      <c r="E24" s="127"/>
      <c r="F24" s="127"/>
      <c r="G24" s="127"/>
      <c r="H24" s="127"/>
      <c r="I24" s="127"/>
      <c r="J24" s="127"/>
      <c r="K24" s="127"/>
    </row>
    <row r="25" spans="2:12" x14ac:dyDescent="0.25">
      <c r="B25" s="11"/>
      <c r="C25" s="120"/>
      <c r="D25" s="120"/>
      <c r="E25" s="120"/>
      <c r="F25" s="120"/>
      <c r="G25" s="120"/>
      <c r="H25" s="120"/>
      <c r="I25" s="120"/>
      <c r="J25" s="120"/>
      <c r="K25" s="120"/>
    </row>
    <row r="26" spans="2:12" x14ac:dyDescent="0.25">
      <c r="B26" s="11" t="s">
        <v>300</v>
      </c>
      <c r="C26" s="11"/>
      <c r="D26" s="11"/>
      <c r="E26" s="11"/>
      <c r="F26" s="11"/>
      <c r="G26" s="11"/>
      <c r="H26" s="11"/>
      <c r="I26" s="11"/>
    </row>
    <row r="27" spans="2:12" x14ac:dyDescent="0.25">
      <c r="B27" s="11"/>
      <c r="C27" s="11"/>
      <c r="D27" s="11"/>
      <c r="E27" s="11"/>
      <c r="F27" s="11"/>
      <c r="G27" s="11"/>
      <c r="H27" s="11"/>
      <c r="I27" s="11"/>
    </row>
    <row r="28" spans="2:12" x14ac:dyDescent="0.25">
      <c r="B28" s="11"/>
      <c r="C28" s="11"/>
      <c r="D28" s="11"/>
      <c r="E28" s="11"/>
      <c r="F28" s="11"/>
      <c r="G28" s="11"/>
      <c r="H28" s="11"/>
      <c r="I28" s="11"/>
    </row>
    <row r="29" spans="2:12" x14ac:dyDescent="0.25">
      <c r="B29" s="11"/>
      <c r="C29" s="11"/>
      <c r="D29" s="11"/>
      <c r="E29" s="11"/>
      <c r="F29" s="11"/>
      <c r="G29" s="11"/>
      <c r="H29" s="11"/>
      <c r="I29" s="11"/>
    </row>
    <row r="30" spans="2:12" x14ac:dyDescent="0.25">
      <c r="B30" s="11"/>
      <c r="C30" s="11"/>
      <c r="D30" s="11"/>
      <c r="E30" s="11"/>
      <c r="F30" s="11"/>
      <c r="G30" s="11"/>
      <c r="H30" s="11"/>
      <c r="I30" s="11"/>
    </row>
    <row r="31" spans="2:12" x14ac:dyDescent="0.25">
      <c r="B31" s="11"/>
      <c r="C31" s="11"/>
      <c r="D31" s="11"/>
      <c r="E31" s="11"/>
      <c r="F31" s="11"/>
      <c r="G31" s="11"/>
      <c r="H31" s="11"/>
      <c r="I31" s="11"/>
    </row>
    <row r="32" spans="2:12" x14ac:dyDescent="0.25">
      <c r="B32" s="11"/>
      <c r="C32" s="11"/>
      <c r="D32" s="11"/>
      <c r="E32" s="11"/>
      <c r="F32" s="11"/>
      <c r="G32" s="11"/>
      <c r="H32" s="11"/>
      <c r="I32" s="11"/>
    </row>
    <row r="33" spans="2:9" x14ac:dyDescent="0.25">
      <c r="B33" s="11"/>
      <c r="C33" s="11"/>
      <c r="D33" s="11"/>
      <c r="E33" s="11"/>
      <c r="F33" s="11"/>
      <c r="G33" s="11"/>
      <c r="H33" s="11"/>
      <c r="I33" s="11"/>
    </row>
    <row r="34" spans="2:9" x14ac:dyDescent="0.25">
      <c r="B34" s="11"/>
      <c r="C34" s="11"/>
      <c r="D34" s="11"/>
      <c r="E34" s="11"/>
      <c r="F34" s="11"/>
      <c r="G34" s="11"/>
      <c r="H34" s="11"/>
      <c r="I34" s="11"/>
    </row>
    <row r="35" spans="2:9" x14ac:dyDescent="0.25">
      <c r="B35" s="11"/>
      <c r="C35" s="11"/>
      <c r="D35" s="11"/>
      <c r="E35" s="11"/>
      <c r="F35" s="11"/>
      <c r="G35" s="11"/>
      <c r="H35" s="11"/>
      <c r="I35" s="11"/>
    </row>
    <row r="36" spans="2:9" x14ac:dyDescent="0.25">
      <c r="B36" s="11"/>
      <c r="C36" s="11"/>
      <c r="D36" s="11"/>
      <c r="E36" s="11"/>
      <c r="F36" s="11"/>
      <c r="G36" s="11"/>
      <c r="H36" s="11"/>
      <c r="I36" s="11"/>
    </row>
    <row r="37" spans="2:9" x14ac:dyDescent="0.25">
      <c r="B37" s="11"/>
      <c r="C37" s="11"/>
      <c r="D37" s="11"/>
      <c r="E37" s="11"/>
      <c r="F37" s="11"/>
      <c r="G37" s="11"/>
      <c r="H37" s="11"/>
      <c r="I37" s="11"/>
    </row>
    <row r="38" spans="2:9" x14ac:dyDescent="0.25">
      <c r="B38" s="11"/>
      <c r="C38" s="11"/>
      <c r="D38" s="11"/>
      <c r="E38" s="11"/>
      <c r="F38" s="11"/>
      <c r="G38" s="11"/>
      <c r="H38" s="11"/>
      <c r="I38" s="11"/>
    </row>
    <row r="39" spans="2:9" x14ac:dyDescent="0.25">
      <c r="B39" s="11"/>
      <c r="C39" s="11"/>
      <c r="D39" s="11"/>
      <c r="E39" s="11"/>
      <c r="F39" s="11"/>
      <c r="G39" s="11"/>
      <c r="H39" s="11"/>
      <c r="I39" s="11"/>
    </row>
    <row r="40" spans="2:9" x14ac:dyDescent="0.25">
      <c r="B40" s="11"/>
      <c r="C40" s="11"/>
      <c r="D40" s="11"/>
      <c r="E40" s="11"/>
      <c r="F40" s="11"/>
      <c r="G40" s="11"/>
      <c r="H40" s="11"/>
      <c r="I40" s="11"/>
    </row>
    <row r="41" spans="2:9" x14ac:dyDescent="0.25">
      <c r="B41" s="11"/>
      <c r="C41" s="11"/>
      <c r="D41" s="11"/>
      <c r="E41" s="11"/>
      <c r="F41" s="11"/>
      <c r="G41" s="11"/>
      <c r="H41" s="11"/>
      <c r="I41" s="11"/>
    </row>
    <row r="42" spans="2:9" x14ac:dyDescent="0.25">
      <c r="B42" s="11"/>
      <c r="C42" s="11"/>
      <c r="D42" s="11"/>
      <c r="E42" s="11"/>
      <c r="F42" s="11"/>
      <c r="G42" s="11"/>
      <c r="H42" s="11"/>
      <c r="I42" s="11"/>
    </row>
  </sheetData>
  <mergeCells count="1">
    <mergeCell ref="B2:I2"/>
  </mergeCells>
  <hyperlinks>
    <hyperlink ref="A1" location="Índice!A1" display="volta"/>
  </hyperlink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9"/>
  <sheetViews>
    <sheetView showGridLines="0" topLeftCell="A4" zoomScaleNormal="100" workbookViewId="0">
      <selection activeCell="B22" sqref="B22"/>
    </sheetView>
  </sheetViews>
  <sheetFormatPr defaultRowHeight="15" x14ac:dyDescent="0.25"/>
  <cols>
    <col min="2" max="2" width="26.7109375" customWidth="1"/>
    <col min="3" max="3" width="12.5703125" customWidth="1"/>
    <col min="4" max="4" width="13.140625" customWidth="1"/>
    <col min="5" max="5" width="13" customWidth="1"/>
    <col min="6" max="6" width="12.5703125" customWidth="1"/>
    <col min="7" max="7" width="12.85546875" customWidth="1"/>
    <col min="8" max="10" width="12.85546875" bestFit="1" customWidth="1"/>
    <col min="11" max="11" width="15.28515625" bestFit="1" customWidth="1"/>
    <col min="12" max="13" width="12.85546875" customWidth="1"/>
    <col min="14" max="14" width="13.7109375" customWidth="1"/>
  </cols>
  <sheetData>
    <row r="1" spans="1:14" x14ac:dyDescent="0.25">
      <c r="A1" s="55" t="s">
        <v>109</v>
      </c>
    </row>
    <row r="2" spans="1:14" ht="18" customHeight="1" x14ac:dyDescent="0.25">
      <c r="B2" s="175" t="s">
        <v>172</v>
      </c>
      <c r="C2" s="175"/>
      <c r="D2" s="175"/>
      <c r="E2" s="175"/>
      <c r="F2" s="175"/>
      <c r="G2" s="175"/>
      <c r="H2" s="175"/>
      <c r="I2" s="175"/>
    </row>
    <row r="3" spans="1:14" x14ac:dyDescent="0.25">
      <c r="B3" s="11"/>
      <c r="C3" s="11"/>
      <c r="D3" s="11"/>
      <c r="E3" s="11"/>
      <c r="F3" s="11"/>
      <c r="G3" s="11"/>
    </row>
    <row r="4" spans="1:14" ht="15.75" x14ac:dyDescent="0.25">
      <c r="B4" s="16" t="s">
        <v>206</v>
      </c>
      <c r="C4" s="11"/>
      <c r="D4" s="11"/>
      <c r="E4" s="11"/>
      <c r="F4" s="11"/>
      <c r="G4" s="11"/>
    </row>
    <row r="5" spans="1:14" x14ac:dyDescent="0.25">
      <c r="B5" s="112" t="s">
        <v>203</v>
      </c>
      <c r="C5" s="132" t="s">
        <v>174</v>
      </c>
      <c r="D5" s="130" t="s">
        <v>175</v>
      </c>
      <c r="E5" s="130" t="s">
        <v>176</v>
      </c>
      <c r="F5" s="130" t="s">
        <v>177</v>
      </c>
      <c r="G5" s="130" t="s">
        <v>178</v>
      </c>
      <c r="H5" s="130" t="s">
        <v>179</v>
      </c>
      <c r="I5" s="130" t="s">
        <v>180</v>
      </c>
      <c r="J5" s="130" t="s">
        <v>181</v>
      </c>
      <c r="K5" s="130" t="s">
        <v>182</v>
      </c>
      <c r="L5" s="130" t="s">
        <v>183</v>
      </c>
      <c r="M5" s="130" t="s">
        <v>184</v>
      </c>
      <c r="N5" s="130" t="s">
        <v>185</v>
      </c>
    </row>
    <row r="6" spans="1:14" ht="12.75" customHeight="1" x14ac:dyDescent="0.25">
      <c r="B6" s="128">
        <v>2019</v>
      </c>
      <c r="C6" s="50">
        <v>905623728.77999997</v>
      </c>
      <c r="D6" s="50">
        <v>1271888624.2300003</v>
      </c>
      <c r="E6" s="50">
        <v>950994857.85999966</v>
      </c>
      <c r="F6" s="50">
        <v>952843904.24000025</v>
      </c>
      <c r="G6" s="50">
        <v>1032045610.4900002</v>
      </c>
      <c r="H6" s="76">
        <v>1131070821.5999994</v>
      </c>
      <c r="I6" s="76">
        <v>1020641432.9400005</v>
      </c>
      <c r="J6" s="76">
        <v>942364003.46000004</v>
      </c>
      <c r="K6" s="76">
        <v>1168009297.1300087</v>
      </c>
      <c r="L6" s="76">
        <v>982879183.29999161</v>
      </c>
      <c r="M6" s="76">
        <v>1512687029.8499985</v>
      </c>
      <c r="N6" s="76">
        <v>1439862707.6200008</v>
      </c>
    </row>
    <row r="7" spans="1:14" x14ac:dyDescent="0.25">
      <c r="B7" s="128">
        <v>2020</v>
      </c>
      <c r="C7" s="50">
        <v>1088803659.6199999</v>
      </c>
      <c r="D7" s="50">
        <v>1135070418.8499999</v>
      </c>
      <c r="E7" s="50">
        <v>1242396475.8800001</v>
      </c>
      <c r="F7" s="50">
        <v>711160019.34000015</v>
      </c>
      <c r="G7" s="50">
        <v>1122085770.5099998</v>
      </c>
      <c r="H7" s="76">
        <v>2277658945.5799999</v>
      </c>
      <c r="I7" s="76">
        <v>677845163.4800005</v>
      </c>
      <c r="J7" s="76">
        <v>911345591.36000061</v>
      </c>
      <c r="K7" s="76">
        <v>1127134525.2199993</v>
      </c>
      <c r="L7" s="76">
        <v>918849870.45000076</v>
      </c>
      <c r="M7" s="76">
        <v>197209284.03999901</v>
      </c>
      <c r="N7" s="76">
        <v>679782802.31999969</v>
      </c>
    </row>
    <row r="8" spans="1:14" x14ac:dyDescent="0.25">
      <c r="B8" s="128">
        <v>2021</v>
      </c>
      <c r="C8" s="50">
        <v>917972922.85999894</v>
      </c>
      <c r="D8" s="50">
        <v>939373580.96000099</v>
      </c>
      <c r="E8" s="50">
        <v>879975402.16000009</v>
      </c>
      <c r="F8" s="50">
        <v>810933407.94999957</v>
      </c>
      <c r="G8" s="50">
        <v>878585429.38000107</v>
      </c>
      <c r="H8" s="50">
        <v>1256851187.6799994</v>
      </c>
      <c r="I8" s="50">
        <v>1528414186.1300106</v>
      </c>
      <c r="J8" s="50">
        <v>710646497.94998932</v>
      </c>
      <c r="K8" s="198">
        <v>917273635.2399807</v>
      </c>
      <c r="L8" s="198">
        <v>881987510.17004013</v>
      </c>
      <c r="M8" s="133"/>
      <c r="N8" s="133"/>
    </row>
    <row r="9" spans="1:14" x14ac:dyDescent="0.25">
      <c r="B9" s="47"/>
      <c r="C9" s="50"/>
      <c r="D9" s="50"/>
      <c r="E9" s="50"/>
      <c r="F9" s="50"/>
      <c r="G9" s="50"/>
      <c r="H9" s="76"/>
      <c r="I9" s="76"/>
      <c r="J9" s="76"/>
      <c r="K9" s="76"/>
      <c r="L9" s="76"/>
      <c r="M9" s="76"/>
      <c r="N9" s="76"/>
    </row>
    <row r="10" spans="1:14" ht="15.75" x14ac:dyDescent="0.25">
      <c r="B10" s="16" t="s">
        <v>206</v>
      </c>
      <c r="C10" s="11"/>
      <c r="D10" s="11"/>
      <c r="E10" s="11"/>
      <c r="F10" s="11"/>
      <c r="G10" s="11"/>
    </row>
    <row r="11" spans="1:14" x14ac:dyDescent="0.25">
      <c r="B11" s="112" t="s">
        <v>204</v>
      </c>
      <c r="C11" s="132" t="s">
        <v>174</v>
      </c>
      <c r="D11" s="130" t="s">
        <v>175</v>
      </c>
      <c r="E11" s="130" t="s">
        <v>176</v>
      </c>
      <c r="F11" s="130" t="s">
        <v>177</v>
      </c>
      <c r="G11" s="130" t="s">
        <v>178</v>
      </c>
      <c r="H11" s="130" t="s">
        <v>179</v>
      </c>
      <c r="I11" s="130" t="s">
        <v>180</v>
      </c>
      <c r="J11" s="130" t="s">
        <v>181</v>
      </c>
      <c r="K11" s="130" t="s">
        <v>182</v>
      </c>
      <c r="L11" s="130" t="s">
        <v>183</v>
      </c>
      <c r="M11" s="130" t="s">
        <v>184</v>
      </c>
      <c r="N11" s="130" t="s">
        <v>185</v>
      </c>
    </row>
    <row r="12" spans="1:14" x14ac:dyDescent="0.25">
      <c r="B12" s="128">
        <v>2019</v>
      </c>
      <c r="C12" s="50">
        <v>539196096.54999995</v>
      </c>
      <c r="D12" s="50">
        <v>524844897.0200001</v>
      </c>
      <c r="E12" s="50">
        <v>612708025.19999993</v>
      </c>
      <c r="F12" s="50">
        <v>565543113.11000013</v>
      </c>
      <c r="G12" s="50">
        <v>552078750.35999966</v>
      </c>
      <c r="H12" s="50">
        <v>567678100.13000011</v>
      </c>
      <c r="I12" s="50">
        <v>543010365.05999994</v>
      </c>
      <c r="J12" s="50">
        <v>556641470.59000063</v>
      </c>
      <c r="K12" s="50">
        <v>594540517.36999989</v>
      </c>
      <c r="L12" s="50">
        <v>544699523.68999958</v>
      </c>
      <c r="M12" s="50">
        <v>658170691.56000996</v>
      </c>
      <c r="N12" s="50">
        <v>713785040.85999966</v>
      </c>
    </row>
    <row r="13" spans="1:14" x14ac:dyDescent="0.25">
      <c r="B13" s="128">
        <v>2020</v>
      </c>
      <c r="C13" s="50">
        <v>603277253.38</v>
      </c>
      <c r="D13" s="50">
        <v>570333459.87</v>
      </c>
      <c r="E13" s="50">
        <v>678355361.25</v>
      </c>
      <c r="F13" s="50">
        <v>546651373.30999994</v>
      </c>
      <c r="G13" s="50">
        <v>531479098.72000027</v>
      </c>
      <c r="H13" s="50">
        <v>559139154.53999996</v>
      </c>
      <c r="I13" s="50">
        <v>564566286.62999964</v>
      </c>
      <c r="J13" s="50">
        <v>549362334.32000065</v>
      </c>
      <c r="K13" s="50">
        <v>620643688.28999996</v>
      </c>
      <c r="L13" s="50">
        <v>487849442.00999928</v>
      </c>
      <c r="M13" s="50">
        <v>682759757.67001057</v>
      </c>
      <c r="N13" s="50">
        <v>547047124.26998997</v>
      </c>
    </row>
    <row r="14" spans="1:14" x14ac:dyDescent="0.25">
      <c r="B14" s="128">
        <v>2021</v>
      </c>
      <c r="C14" s="50">
        <v>625348647.30000103</v>
      </c>
      <c r="D14" s="50">
        <v>586712240.99999893</v>
      </c>
      <c r="E14" s="50">
        <v>724614382.04000008</v>
      </c>
      <c r="F14" s="50">
        <v>592269153.17999995</v>
      </c>
      <c r="G14" s="50">
        <v>710399791.38000011</v>
      </c>
      <c r="H14" s="50">
        <v>610985115.77999973</v>
      </c>
      <c r="I14" s="50">
        <v>679899465.28998041</v>
      </c>
      <c r="J14" s="50">
        <v>628189374.05002022</v>
      </c>
      <c r="K14" s="199">
        <v>634139311.19001961</v>
      </c>
      <c r="L14" s="195">
        <v>657372022.04998016</v>
      </c>
      <c r="M14" s="134"/>
      <c r="N14" s="134"/>
    </row>
    <row r="15" spans="1:14" x14ac:dyDescent="0.25">
      <c r="B15" s="47"/>
      <c r="C15" s="50"/>
      <c r="D15" s="50"/>
      <c r="E15" s="50"/>
      <c r="F15" s="50"/>
      <c r="G15" s="50"/>
      <c r="H15" s="76"/>
    </row>
    <row r="16" spans="1:14" ht="15.75" x14ac:dyDescent="0.25">
      <c r="B16" s="16" t="s">
        <v>206</v>
      </c>
      <c r="C16" s="11"/>
      <c r="D16" s="11"/>
      <c r="E16" s="11"/>
      <c r="F16" s="11"/>
      <c r="G16" s="11"/>
    </row>
    <row r="17" spans="2:14" x14ac:dyDescent="0.25">
      <c r="B17" s="112" t="s">
        <v>205</v>
      </c>
      <c r="C17" s="132" t="s">
        <v>174</v>
      </c>
      <c r="D17" s="130" t="s">
        <v>175</v>
      </c>
      <c r="E17" s="130" t="s">
        <v>176</v>
      </c>
      <c r="F17" s="130" t="s">
        <v>177</v>
      </c>
      <c r="G17" s="130" t="s">
        <v>178</v>
      </c>
      <c r="H17" s="130" t="s">
        <v>179</v>
      </c>
      <c r="I17" s="130" t="s">
        <v>180</v>
      </c>
      <c r="J17" s="130" t="s">
        <v>181</v>
      </c>
      <c r="K17" s="130" t="s">
        <v>182</v>
      </c>
      <c r="L17" s="130" t="s">
        <v>183</v>
      </c>
      <c r="M17" s="130" t="s">
        <v>184</v>
      </c>
      <c r="N17" s="130" t="s">
        <v>185</v>
      </c>
    </row>
    <row r="18" spans="2:14" x14ac:dyDescent="0.25">
      <c r="B18" s="128">
        <v>2019</v>
      </c>
      <c r="C18" s="50">
        <v>1061120735.59</v>
      </c>
      <c r="D18" s="50">
        <v>1021412047.2599999</v>
      </c>
      <c r="E18" s="50">
        <v>918244312.1500001</v>
      </c>
      <c r="F18" s="50">
        <v>917378123.94999981</v>
      </c>
      <c r="G18" s="50">
        <v>935853079.44999981</v>
      </c>
      <c r="H18" s="50">
        <v>920769212.22000027</v>
      </c>
      <c r="I18" s="50">
        <v>933173764.73999977</v>
      </c>
      <c r="J18" s="50">
        <v>929160378.17000008</v>
      </c>
      <c r="K18" s="50">
        <v>888273778.2300005</v>
      </c>
      <c r="L18" s="50">
        <v>969750837.95999908</v>
      </c>
      <c r="M18" s="50">
        <v>1165296560.960001</v>
      </c>
      <c r="N18" s="50">
        <v>957418575.86999893</v>
      </c>
    </row>
    <row r="19" spans="2:14" x14ac:dyDescent="0.25">
      <c r="B19" s="128">
        <v>2020</v>
      </c>
      <c r="C19" s="50">
        <v>1167833231.6500001</v>
      </c>
      <c r="D19" s="50">
        <v>1027532332.3899999</v>
      </c>
      <c r="E19" s="50">
        <v>945421357.88000011</v>
      </c>
      <c r="F19" s="50">
        <v>931051077.48999977</v>
      </c>
      <c r="G19" s="50">
        <v>880654747.56000042</v>
      </c>
      <c r="H19" s="50">
        <v>905421337.38999939</v>
      </c>
      <c r="I19" s="50">
        <v>900678248.36000061</v>
      </c>
      <c r="J19" s="50">
        <v>916903375.57999992</v>
      </c>
      <c r="K19" s="50">
        <v>967239427.32000065</v>
      </c>
      <c r="L19" s="50">
        <v>929247597.09998894</v>
      </c>
      <c r="M19" s="50">
        <v>1238491138.9300098</v>
      </c>
      <c r="N19" s="50">
        <v>933393512.32999992</v>
      </c>
    </row>
    <row r="20" spans="2:14" x14ac:dyDescent="0.25">
      <c r="B20" s="128">
        <v>2021</v>
      </c>
      <c r="C20" s="50">
        <v>1151375334.95</v>
      </c>
      <c r="D20" s="50">
        <v>1049432674.6200001</v>
      </c>
      <c r="E20" s="50">
        <v>955554806.32999992</v>
      </c>
      <c r="F20" s="50">
        <v>925113366.75999975</v>
      </c>
      <c r="G20" s="50">
        <v>946613058.93999004</v>
      </c>
      <c r="H20" s="50">
        <v>925079335.08001041</v>
      </c>
      <c r="I20" s="50">
        <v>942737439.21999931</v>
      </c>
      <c r="J20" s="50">
        <v>934271887.32001019</v>
      </c>
      <c r="K20" s="195">
        <v>980660038.03998089</v>
      </c>
      <c r="L20" s="195">
        <v>991644219.97001839</v>
      </c>
      <c r="M20" s="196"/>
      <c r="N20" s="196"/>
    </row>
    <row r="21" spans="2:14" x14ac:dyDescent="0.25">
      <c r="B21" s="47"/>
      <c r="C21" s="50"/>
      <c r="D21" s="50"/>
      <c r="E21" s="50"/>
      <c r="F21" s="50"/>
      <c r="G21" s="50"/>
      <c r="H21" s="76"/>
    </row>
    <row r="22" spans="2:14" x14ac:dyDescent="0.25">
      <c r="B22" s="64" t="s">
        <v>301</v>
      </c>
      <c r="C22" s="48"/>
      <c r="D22" s="48"/>
      <c r="E22" s="48"/>
      <c r="F22" s="48"/>
      <c r="G22" s="48"/>
    </row>
    <row r="23" spans="2:14" x14ac:dyDescent="0.25">
      <c r="B23" s="48"/>
      <c r="C23" s="48"/>
      <c r="D23" s="48"/>
      <c r="E23" s="48"/>
      <c r="F23" s="48"/>
      <c r="G23" s="48"/>
    </row>
    <row r="24" spans="2:14" x14ac:dyDescent="0.25">
      <c r="B24" s="11"/>
      <c r="C24" s="11"/>
      <c r="D24" s="11"/>
      <c r="E24" s="11"/>
      <c r="F24" s="11"/>
      <c r="G24" s="11"/>
    </row>
    <row r="25" spans="2:14" x14ac:dyDescent="0.25">
      <c r="B25" s="11"/>
      <c r="C25" s="11"/>
      <c r="D25" s="11"/>
      <c r="E25" s="11"/>
      <c r="F25" s="11"/>
      <c r="G25" s="11"/>
    </row>
    <row r="26" spans="2:14" x14ac:dyDescent="0.25">
      <c r="B26" s="11"/>
      <c r="C26" s="11"/>
      <c r="D26" s="11"/>
      <c r="E26" s="11"/>
      <c r="F26" s="11"/>
      <c r="G26" s="11"/>
    </row>
    <row r="27" spans="2:14" x14ac:dyDescent="0.25">
      <c r="B27" s="11"/>
      <c r="C27" s="11"/>
      <c r="D27" s="11"/>
      <c r="E27" s="11"/>
      <c r="F27" s="11"/>
      <c r="G27" s="11"/>
    </row>
    <row r="28" spans="2:14" x14ac:dyDescent="0.25">
      <c r="B28" s="11"/>
      <c r="C28" s="11"/>
      <c r="D28" s="11"/>
      <c r="E28" s="11"/>
      <c r="F28" s="11"/>
      <c r="G28" s="11"/>
    </row>
    <row r="29" spans="2:14" x14ac:dyDescent="0.25">
      <c r="B29" s="11"/>
      <c r="C29" s="11"/>
      <c r="D29" s="11"/>
      <c r="E29" s="11"/>
      <c r="F29" s="11"/>
      <c r="G29" s="11"/>
    </row>
    <row r="30" spans="2:14" x14ac:dyDescent="0.25">
      <c r="B30" s="11"/>
      <c r="C30" s="11"/>
      <c r="D30" s="11"/>
      <c r="E30" s="11"/>
      <c r="F30" s="11"/>
      <c r="G30" s="11"/>
    </row>
    <row r="31" spans="2:14" x14ac:dyDescent="0.25">
      <c r="B31" s="11"/>
      <c r="C31" s="11"/>
      <c r="D31" s="11"/>
      <c r="E31" s="11"/>
      <c r="F31" s="11"/>
      <c r="G31" s="11"/>
    </row>
    <row r="32" spans="2:14" x14ac:dyDescent="0.25">
      <c r="B32" s="11"/>
      <c r="C32" s="11"/>
      <c r="D32" s="11"/>
      <c r="E32" s="11"/>
      <c r="F32" s="11"/>
      <c r="G32" s="11"/>
    </row>
    <row r="33" spans="1:9" x14ac:dyDescent="0.25">
      <c r="B33" s="11"/>
      <c r="C33" s="11"/>
      <c r="D33" s="11"/>
      <c r="E33" s="11"/>
      <c r="F33" s="11"/>
      <c r="G33" s="11"/>
    </row>
    <row r="34" spans="1:9" x14ac:dyDescent="0.25">
      <c r="B34" s="11"/>
      <c r="C34" s="11"/>
      <c r="D34" s="11"/>
      <c r="E34" s="11"/>
      <c r="F34" s="11"/>
      <c r="G34" s="11"/>
    </row>
    <row r="35" spans="1:9" x14ac:dyDescent="0.25">
      <c r="B35" s="11"/>
      <c r="C35" s="11"/>
      <c r="D35" s="11"/>
      <c r="E35" s="11"/>
      <c r="F35" s="11"/>
      <c r="G35" s="11"/>
    </row>
    <row r="36" spans="1:9" x14ac:dyDescent="0.25">
      <c r="B36" s="11"/>
      <c r="C36" s="11"/>
      <c r="D36" s="11"/>
      <c r="E36" s="11"/>
      <c r="F36" s="11"/>
      <c r="G36" s="11"/>
    </row>
    <row r="37" spans="1:9" x14ac:dyDescent="0.25">
      <c r="B37" s="11"/>
      <c r="C37" s="11"/>
      <c r="D37" s="11"/>
      <c r="E37" s="11"/>
      <c r="F37" s="11"/>
      <c r="G37" s="11"/>
    </row>
    <row r="38" spans="1:9" x14ac:dyDescent="0.25">
      <c r="B38" s="11"/>
      <c r="C38" s="11"/>
      <c r="D38" s="11"/>
      <c r="E38" s="11"/>
      <c r="F38" s="11"/>
      <c r="G38" s="11"/>
    </row>
    <row r="39" spans="1:9" x14ac:dyDescent="0.25">
      <c r="B39" s="11"/>
      <c r="C39" s="11"/>
      <c r="D39" s="11"/>
      <c r="E39" s="11"/>
      <c r="F39" s="11"/>
      <c r="G39" s="11"/>
    </row>
    <row r="40" spans="1:9" x14ac:dyDescent="0.25">
      <c r="B40" s="11"/>
      <c r="C40" s="11"/>
      <c r="D40" s="11"/>
      <c r="E40" s="11"/>
      <c r="F40" s="11"/>
      <c r="G40" s="11"/>
    </row>
    <row r="41" spans="1:9" x14ac:dyDescent="0.25">
      <c r="B41" s="11"/>
      <c r="C41" s="11"/>
      <c r="D41" s="11"/>
      <c r="E41" s="11"/>
      <c r="F41" s="11"/>
      <c r="G41" s="11"/>
    </row>
    <row r="42" spans="1:9" x14ac:dyDescent="0.25">
      <c r="B42" s="11"/>
      <c r="C42" s="11"/>
      <c r="D42" s="11"/>
      <c r="E42" s="11"/>
      <c r="F42" s="11"/>
      <c r="G42" s="11"/>
    </row>
    <row r="43" spans="1:9" x14ac:dyDescent="0.25">
      <c r="A43" s="8"/>
      <c r="B43" s="11"/>
      <c r="C43" s="11"/>
      <c r="D43" s="11"/>
      <c r="E43" s="11"/>
      <c r="F43" s="11"/>
      <c r="G43" s="11"/>
      <c r="H43" s="8"/>
      <c r="I43" s="8"/>
    </row>
    <row r="44" spans="1:9" x14ac:dyDescent="0.25">
      <c r="A44" s="8"/>
      <c r="B44" s="8"/>
      <c r="C44" s="8"/>
      <c r="D44" s="8"/>
      <c r="E44" s="8"/>
      <c r="F44" s="8"/>
      <c r="G44" s="8"/>
      <c r="H44" s="8"/>
      <c r="I44" s="8"/>
    </row>
    <row r="45" spans="1:9" x14ac:dyDescent="0.25">
      <c r="A45" s="8"/>
      <c r="B45" s="8"/>
      <c r="C45" s="8"/>
      <c r="D45" s="8"/>
      <c r="E45" s="8"/>
      <c r="F45" s="8"/>
      <c r="G45" s="8"/>
      <c r="H45" s="8"/>
      <c r="I45" s="8"/>
    </row>
    <row r="46" spans="1:9" x14ac:dyDescent="0.25">
      <c r="A46" s="8"/>
      <c r="B46" s="8"/>
      <c r="C46" s="8"/>
      <c r="D46" s="8"/>
      <c r="E46" s="8"/>
      <c r="F46" s="8"/>
      <c r="G46" s="8"/>
      <c r="H46" s="8"/>
      <c r="I46" s="8"/>
    </row>
    <row r="47" spans="1:9" x14ac:dyDescent="0.25">
      <c r="A47" s="8"/>
      <c r="B47" s="8"/>
      <c r="C47" s="8"/>
      <c r="D47" s="8"/>
      <c r="E47" s="8"/>
      <c r="F47" s="8"/>
      <c r="G47" s="8"/>
      <c r="H47" s="8"/>
      <c r="I47" s="8"/>
    </row>
    <row r="48" spans="1:9" x14ac:dyDescent="0.25">
      <c r="A48" s="8"/>
      <c r="B48" s="8"/>
      <c r="C48" s="8"/>
      <c r="D48" s="8"/>
      <c r="E48" s="8"/>
      <c r="F48" s="8"/>
      <c r="G48" s="8"/>
      <c r="H48" s="8"/>
      <c r="I48" s="8"/>
    </row>
    <row r="49" spans="1:9" x14ac:dyDescent="0.25">
      <c r="A49" s="8"/>
      <c r="B49" s="8"/>
      <c r="C49" s="8"/>
      <c r="D49" s="8"/>
      <c r="E49" s="8"/>
      <c r="F49" s="8"/>
      <c r="G49" s="8"/>
      <c r="H49" s="8"/>
      <c r="I49" s="8"/>
    </row>
    <row r="50" spans="1:9" x14ac:dyDescent="0.25">
      <c r="A50" s="8"/>
      <c r="B50" s="8"/>
      <c r="C50" s="8"/>
      <c r="D50" s="8"/>
      <c r="E50" s="8"/>
      <c r="F50" s="8"/>
      <c r="G50" s="8"/>
      <c r="H50" s="8"/>
      <c r="I50" s="8"/>
    </row>
    <row r="51" spans="1:9" x14ac:dyDescent="0.25">
      <c r="A51" s="8"/>
      <c r="B51" s="8"/>
      <c r="C51" s="8"/>
      <c r="D51" s="8"/>
      <c r="E51" s="8"/>
      <c r="F51" s="8"/>
      <c r="G51" s="8"/>
      <c r="H51" s="8"/>
      <c r="I51" s="8"/>
    </row>
    <row r="52" spans="1:9" x14ac:dyDescent="0.25">
      <c r="A52" s="8"/>
      <c r="B52" s="8"/>
      <c r="C52" s="8"/>
      <c r="D52" s="8"/>
      <c r="E52" s="8"/>
      <c r="F52" s="8"/>
      <c r="G52" s="8"/>
      <c r="H52" s="8"/>
      <c r="I52" s="8"/>
    </row>
    <row r="53" spans="1:9" x14ac:dyDescent="0.25">
      <c r="A53" s="8"/>
      <c r="B53" s="8"/>
      <c r="C53" s="8"/>
      <c r="D53" s="8"/>
      <c r="E53" s="8"/>
      <c r="F53" s="8"/>
      <c r="G53" s="8"/>
      <c r="H53" s="8"/>
      <c r="I53" s="8"/>
    </row>
    <row r="54" spans="1:9" x14ac:dyDescent="0.25">
      <c r="A54" s="8"/>
      <c r="B54" s="8"/>
      <c r="C54" s="8"/>
      <c r="D54" s="8"/>
      <c r="E54" s="8"/>
      <c r="F54" s="8"/>
      <c r="G54" s="8"/>
      <c r="H54" s="8"/>
      <c r="I54" s="8"/>
    </row>
    <row r="55" spans="1:9" x14ac:dyDescent="0.25">
      <c r="A55" s="8"/>
      <c r="B55" s="8"/>
      <c r="C55" s="8"/>
      <c r="D55" s="8"/>
      <c r="E55" s="8"/>
      <c r="F55" s="8"/>
      <c r="G55" s="8"/>
      <c r="H55" s="8"/>
      <c r="I55" s="8"/>
    </row>
    <row r="56" spans="1:9" x14ac:dyDescent="0.25">
      <c r="A56" s="8"/>
      <c r="B56" s="8"/>
      <c r="C56" s="8"/>
      <c r="D56" s="8"/>
      <c r="E56" s="8"/>
      <c r="F56" s="8"/>
      <c r="G56" s="8"/>
      <c r="H56" s="8"/>
      <c r="I56" s="8"/>
    </row>
    <row r="57" spans="1:9" x14ac:dyDescent="0.25">
      <c r="A57" s="8"/>
      <c r="B57" s="8"/>
      <c r="C57" s="8"/>
      <c r="D57" s="8"/>
      <c r="E57" s="8"/>
      <c r="F57" s="8"/>
      <c r="G57" s="8"/>
      <c r="H57" s="8"/>
      <c r="I57" s="8"/>
    </row>
    <row r="58" spans="1:9" x14ac:dyDescent="0.25">
      <c r="A58" s="8"/>
      <c r="B58" s="8"/>
      <c r="C58" s="8"/>
      <c r="D58" s="8"/>
      <c r="E58" s="8"/>
      <c r="F58" s="8"/>
      <c r="G58" s="8"/>
      <c r="H58" s="8"/>
      <c r="I58" s="8"/>
    </row>
    <row r="59" spans="1:9" x14ac:dyDescent="0.25">
      <c r="A59" s="8"/>
      <c r="B59" s="8"/>
      <c r="C59" s="8"/>
      <c r="D59" s="8"/>
      <c r="E59" s="8"/>
      <c r="F59" s="8"/>
      <c r="G59" s="8"/>
      <c r="H59" s="8"/>
      <c r="I59" s="8"/>
    </row>
  </sheetData>
  <mergeCells count="1">
    <mergeCell ref="B2:I2"/>
  </mergeCells>
  <hyperlinks>
    <hyperlink ref="A1" location="Índice!A1" display="volta"/>
  </hyperlink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9"/>
  <sheetViews>
    <sheetView showGridLines="0" zoomScaleNormal="100" workbookViewId="0">
      <selection activeCell="B22" sqref="B22"/>
    </sheetView>
  </sheetViews>
  <sheetFormatPr defaultRowHeight="15" x14ac:dyDescent="0.25"/>
  <cols>
    <col min="2" max="2" width="21.85546875" customWidth="1"/>
    <col min="3" max="3" width="12.5703125" customWidth="1"/>
    <col min="4" max="4" width="13.140625" customWidth="1"/>
    <col min="5" max="5" width="13" customWidth="1"/>
    <col min="6" max="6" width="12.5703125" customWidth="1"/>
    <col min="7" max="7" width="12.85546875" customWidth="1"/>
    <col min="8" max="11" width="12.85546875" bestFit="1" customWidth="1"/>
    <col min="12" max="13" width="12.85546875" customWidth="1"/>
    <col min="14" max="14" width="13.7109375" customWidth="1"/>
    <col min="15" max="15" width="12.5703125" bestFit="1" customWidth="1"/>
  </cols>
  <sheetData>
    <row r="1" spans="1:15" x14ac:dyDescent="0.25">
      <c r="A1" s="55" t="s">
        <v>109</v>
      </c>
    </row>
    <row r="2" spans="1:15" ht="18" customHeight="1" x14ac:dyDescent="0.25">
      <c r="B2" s="175" t="s">
        <v>172</v>
      </c>
      <c r="C2" s="175"/>
      <c r="D2" s="175"/>
      <c r="E2" s="175"/>
      <c r="F2" s="175"/>
      <c r="G2" s="175"/>
      <c r="H2" s="175"/>
      <c r="I2" s="175"/>
    </row>
    <row r="3" spans="1:15" x14ac:dyDescent="0.25">
      <c r="B3" s="11"/>
      <c r="C3" s="11"/>
      <c r="D3" s="11"/>
      <c r="E3" s="11"/>
      <c r="F3" s="11"/>
      <c r="G3" s="11"/>
    </row>
    <row r="4" spans="1:15" ht="15.75" x14ac:dyDescent="0.25">
      <c r="B4" s="16" t="s">
        <v>207</v>
      </c>
      <c r="C4" s="11"/>
      <c r="D4" s="11"/>
      <c r="E4" s="11"/>
      <c r="F4" s="11"/>
      <c r="G4" s="11"/>
    </row>
    <row r="5" spans="1:15" x14ac:dyDescent="0.25">
      <c r="B5" s="112" t="s">
        <v>208</v>
      </c>
      <c r="C5" s="132" t="s">
        <v>174</v>
      </c>
      <c r="D5" s="130" t="s">
        <v>175</v>
      </c>
      <c r="E5" s="130" t="s">
        <v>176</v>
      </c>
      <c r="F5" s="130" t="s">
        <v>177</v>
      </c>
      <c r="G5" s="130" t="s">
        <v>178</v>
      </c>
      <c r="H5" s="130" t="s">
        <v>179</v>
      </c>
      <c r="I5" s="130" t="s">
        <v>180</v>
      </c>
      <c r="J5" s="130" t="s">
        <v>181</v>
      </c>
      <c r="K5" s="130" t="s">
        <v>182</v>
      </c>
      <c r="L5" s="130" t="s">
        <v>183</v>
      </c>
      <c r="M5" s="130" t="s">
        <v>184</v>
      </c>
      <c r="N5" s="130" t="s">
        <v>185</v>
      </c>
    </row>
    <row r="6" spans="1:15" ht="12.75" customHeight="1" x14ac:dyDescent="0.25">
      <c r="B6" s="128">
        <v>2019</v>
      </c>
      <c r="C6" s="50">
        <v>22299026.720000003</v>
      </c>
      <c r="D6" s="50">
        <v>19244065.329999994</v>
      </c>
      <c r="E6" s="50">
        <v>18560260.939999983</v>
      </c>
      <c r="F6" s="50">
        <v>11864206.010000005</v>
      </c>
      <c r="G6" s="50">
        <v>28136853.719999999</v>
      </c>
      <c r="H6" s="76">
        <v>38303544.100000039</v>
      </c>
      <c r="I6" s="76">
        <v>4060574.3699999452</v>
      </c>
      <c r="J6" s="76">
        <v>26879192.649999976</v>
      </c>
      <c r="K6" s="76">
        <v>36586622.270000041</v>
      </c>
      <c r="L6" s="76">
        <v>584055.84000000358</v>
      </c>
      <c r="M6" s="76">
        <v>12874937.460000038</v>
      </c>
      <c r="N6" s="76">
        <v>44156488.419999927</v>
      </c>
      <c r="O6" s="97"/>
    </row>
    <row r="7" spans="1:15" x14ac:dyDescent="0.25">
      <c r="B7" s="128">
        <v>2020</v>
      </c>
      <c r="C7" s="50">
        <v>72385536.539999992</v>
      </c>
      <c r="D7" s="50">
        <v>912567.92000000179</v>
      </c>
      <c r="E7" s="50">
        <v>20840335.250000015</v>
      </c>
      <c r="F7" s="50">
        <v>24819535.549999982</v>
      </c>
      <c r="G7" s="50">
        <v>7461064.2599999905</v>
      </c>
      <c r="H7" s="76">
        <v>6870410.5899999738</v>
      </c>
      <c r="I7" s="76">
        <v>9774398.6200000048</v>
      </c>
      <c r="J7" s="76">
        <v>14024376.719999969</v>
      </c>
      <c r="K7" s="76">
        <v>13822336.460000038</v>
      </c>
      <c r="L7" s="76">
        <v>10134236.830000043</v>
      </c>
      <c r="M7" s="76">
        <v>15284681.150000095</v>
      </c>
      <c r="N7" s="76">
        <v>12539285.789999843</v>
      </c>
    </row>
    <row r="8" spans="1:15" x14ac:dyDescent="0.25">
      <c r="B8" s="128">
        <v>2021</v>
      </c>
      <c r="C8" s="50">
        <v>24654538.569999997</v>
      </c>
      <c r="D8" s="50">
        <v>12832740.539999988</v>
      </c>
      <c r="E8" s="50">
        <v>27170007.660000019</v>
      </c>
      <c r="F8" s="50">
        <v>27087307.899999999</v>
      </c>
      <c r="G8" s="50">
        <v>23267388.439999983</v>
      </c>
      <c r="H8" s="50">
        <v>36531476.810000062</v>
      </c>
      <c r="I8" s="50">
        <v>28534028.629999965</v>
      </c>
      <c r="J8" s="50">
        <v>15577710.409999996</v>
      </c>
      <c r="K8" s="159">
        <v>23407481.389999986</v>
      </c>
      <c r="L8" s="159">
        <v>20913357.629999995</v>
      </c>
      <c r="M8" s="133"/>
      <c r="N8" s="133"/>
    </row>
    <row r="9" spans="1:15" x14ac:dyDescent="0.25">
      <c r="B9" s="47"/>
      <c r="C9" s="50"/>
      <c r="D9" s="50"/>
      <c r="E9" s="50"/>
      <c r="F9" s="50"/>
      <c r="G9" s="50"/>
      <c r="H9" s="76"/>
      <c r="I9" s="76"/>
      <c r="J9" s="76"/>
      <c r="K9" s="76"/>
      <c r="L9" s="76"/>
      <c r="M9" s="76"/>
      <c r="N9" s="76"/>
    </row>
    <row r="10" spans="1:15" ht="15.75" x14ac:dyDescent="0.25">
      <c r="B10" s="16" t="s">
        <v>207</v>
      </c>
      <c r="C10" s="11"/>
      <c r="D10" s="11"/>
      <c r="E10" s="11"/>
      <c r="F10" s="11"/>
      <c r="G10" s="11"/>
    </row>
    <row r="11" spans="1:15" x14ac:dyDescent="0.25">
      <c r="B11" s="112" t="s">
        <v>204</v>
      </c>
      <c r="C11" s="132" t="s">
        <v>174</v>
      </c>
      <c r="D11" s="130" t="s">
        <v>175</v>
      </c>
      <c r="E11" s="130" t="s">
        <v>176</v>
      </c>
      <c r="F11" s="130" t="s">
        <v>177</v>
      </c>
      <c r="G11" s="130" t="s">
        <v>178</v>
      </c>
      <c r="H11" s="130" t="s">
        <v>179</v>
      </c>
      <c r="I11" s="130" t="s">
        <v>180</v>
      </c>
      <c r="J11" s="130" t="s">
        <v>181</v>
      </c>
      <c r="K11" s="130" t="s">
        <v>182</v>
      </c>
      <c r="L11" s="130" t="s">
        <v>183</v>
      </c>
      <c r="M11" s="130" t="s">
        <v>184</v>
      </c>
      <c r="N11" s="130" t="s">
        <v>185</v>
      </c>
    </row>
    <row r="12" spans="1:15" x14ac:dyDescent="0.25">
      <c r="B12" s="128">
        <v>2019</v>
      </c>
      <c r="C12" s="50">
        <v>119116834.26999998</v>
      </c>
      <c r="D12" s="50">
        <v>134482061.8300001</v>
      </c>
      <c r="E12" s="50">
        <v>122299919.67999989</v>
      </c>
      <c r="F12" s="50">
        <v>138275457.03000027</v>
      </c>
      <c r="G12" s="50">
        <v>146946857.81000012</v>
      </c>
      <c r="H12" s="50">
        <v>194561025.50999951</v>
      </c>
      <c r="I12" s="50">
        <v>144740227.75000036</v>
      </c>
      <c r="J12" s="50">
        <v>139283532.38000023</v>
      </c>
      <c r="K12" s="50">
        <v>119802017.51999927</v>
      </c>
      <c r="L12" s="50">
        <v>129486463.64000034</v>
      </c>
      <c r="M12" s="50">
        <v>118816148.98999882</v>
      </c>
      <c r="N12" s="50">
        <v>109651882.0600009</v>
      </c>
    </row>
    <row r="13" spans="1:15" x14ac:dyDescent="0.25">
      <c r="B13" s="128">
        <v>2020</v>
      </c>
      <c r="C13" s="50">
        <v>151473021.50000015</v>
      </c>
      <c r="D13" s="50">
        <v>180641649.29999986</v>
      </c>
      <c r="E13" s="50">
        <v>129437761.67000002</v>
      </c>
      <c r="F13" s="50">
        <v>127221914.79000044</v>
      </c>
      <c r="G13" s="50">
        <v>129020834.56999922</v>
      </c>
      <c r="H13" s="50">
        <v>157835559.0200007</v>
      </c>
      <c r="I13" s="50">
        <v>137753832.94999945</v>
      </c>
      <c r="J13" s="50">
        <v>125515290.50999987</v>
      </c>
      <c r="K13" s="50">
        <v>128869755.5</v>
      </c>
      <c r="L13" s="50">
        <v>140820709.46000004</v>
      </c>
      <c r="M13" s="50">
        <v>207176898.38999963</v>
      </c>
      <c r="N13" s="50">
        <v>138921637.16000009</v>
      </c>
    </row>
    <row r="14" spans="1:15" x14ac:dyDescent="0.25">
      <c r="B14" s="128">
        <v>2021</v>
      </c>
      <c r="C14" s="50">
        <v>176242304.90999997</v>
      </c>
      <c r="D14" s="50">
        <v>147851235.32999998</v>
      </c>
      <c r="E14" s="50">
        <v>184204090.43000007</v>
      </c>
      <c r="F14" s="50">
        <v>189749020.32999998</v>
      </c>
      <c r="G14" s="50">
        <v>186102225.81000006</v>
      </c>
      <c r="H14" s="50">
        <v>158033941.31999993</v>
      </c>
      <c r="I14" s="50">
        <v>174367959.63999999</v>
      </c>
      <c r="J14" s="50">
        <v>136005919.98000002</v>
      </c>
      <c r="K14" s="195">
        <v>523606401.8499999</v>
      </c>
      <c r="L14" s="195">
        <v>217582400.42000008</v>
      </c>
      <c r="M14" s="196"/>
      <c r="N14" s="196"/>
    </row>
    <row r="15" spans="1:15" x14ac:dyDescent="0.25">
      <c r="B15" s="47"/>
      <c r="C15" s="50"/>
      <c r="D15" s="50"/>
      <c r="E15" s="50"/>
      <c r="F15" s="50"/>
      <c r="G15" s="50"/>
      <c r="H15" s="76"/>
    </row>
    <row r="16" spans="1:15" ht="15.75" x14ac:dyDescent="0.25">
      <c r="B16" s="16" t="s">
        <v>207</v>
      </c>
      <c r="C16" s="11"/>
      <c r="D16" s="11"/>
      <c r="E16" s="11"/>
      <c r="F16" s="11"/>
      <c r="G16" s="11"/>
    </row>
    <row r="17" spans="2:14" ht="19.5" customHeight="1" x14ac:dyDescent="0.25">
      <c r="B17" s="112" t="s">
        <v>209</v>
      </c>
      <c r="C17" s="132" t="s">
        <v>174</v>
      </c>
      <c r="D17" s="130" t="s">
        <v>175</v>
      </c>
      <c r="E17" s="130" t="s">
        <v>176</v>
      </c>
      <c r="F17" s="130" t="s">
        <v>177</v>
      </c>
      <c r="G17" s="130" t="s">
        <v>178</v>
      </c>
      <c r="H17" s="130" t="s">
        <v>179</v>
      </c>
      <c r="I17" s="130" t="s">
        <v>180</v>
      </c>
      <c r="J17" s="130" t="s">
        <v>181</v>
      </c>
      <c r="K17" s="130" t="s">
        <v>182</v>
      </c>
      <c r="L17" s="130" t="s">
        <v>183</v>
      </c>
      <c r="M17" s="130" t="s">
        <v>184</v>
      </c>
      <c r="N17" s="130" t="s">
        <v>185</v>
      </c>
    </row>
    <row r="18" spans="2:14" x14ac:dyDescent="0.25">
      <c r="B18" s="128">
        <v>2019</v>
      </c>
      <c r="C18" s="50">
        <v>206352189.98999998</v>
      </c>
      <c r="D18" s="50">
        <v>316485962.67000031</v>
      </c>
      <c r="E18" s="50">
        <v>136072162.94999969</v>
      </c>
      <c r="F18" s="50">
        <v>144728672.86000001</v>
      </c>
      <c r="G18" s="50">
        <v>138639581.14000082</v>
      </c>
      <c r="H18" s="50">
        <v>275418666.85999918</v>
      </c>
      <c r="I18" s="50">
        <v>224036206.72000003</v>
      </c>
      <c r="J18" s="50">
        <v>306299599.16999984</v>
      </c>
      <c r="K18" s="50">
        <v>139431428.18000007</v>
      </c>
      <c r="L18" s="50">
        <v>144731327.4199996</v>
      </c>
      <c r="M18" s="50">
        <v>156309280.57000208</v>
      </c>
      <c r="N18" s="50">
        <v>142921148.85999966</v>
      </c>
    </row>
    <row r="19" spans="2:14" x14ac:dyDescent="0.25">
      <c r="B19" s="128">
        <v>2020</v>
      </c>
      <c r="C19" s="50">
        <v>269375646.06999993</v>
      </c>
      <c r="D19" s="50">
        <v>215151332.36000025</v>
      </c>
      <c r="E19" s="50">
        <v>153655051.25999999</v>
      </c>
      <c r="F19" s="50">
        <v>149647248.6899991</v>
      </c>
      <c r="G19" s="50">
        <v>78300310.509999871</v>
      </c>
      <c r="H19" s="50">
        <v>125910010.01999998</v>
      </c>
      <c r="I19" s="50">
        <v>148444668.3100009</v>
      </c>
      <c r="J19" s="50">
        <v>151763336.46999836</v>
      </c>
      <c r="K19" s="50">
        <v>140717743.76000166</v>
      </c>
      <c r="L19" s="50">
        <v>112855527.37999892</v>
      </c>
      <c r="M19" s="50">
        <v>125610745.24000072</v>
      </c>
      <c r="N19" s="50">
        <v>224747326.04000068</v>
      </c>
    </row>
    <row r="20" spans="2:14" x14ac:dyDescent="0.25">
      <c r="B20" s="128">
        <v>2021</v>
      </c>
      <c r="C20" s="50">
        <v>276352139.67000008</v>
      </c>
      <c r="D20" s="50">
        <v>594597806.72999978</v>
      </c>
      <c r="E20" s="50">
        <v>349943462.72000003</v>
      </c>
      <c r="F20" s="50">
        <v>447871711.8900001</v>
      </c>
      <c r="G20" s="50">
        <v>355166029.39000058</v>
      </c>
      <c r="H20" s="50">
        <v>195362059</v>
      </c>
      <c r="I20" s="50">
        <v>161704043.15999937</v>
      </c>
      <c r="J20" s="50">
        <v>148956978.73000002</v>
      </c>
      <c r="K20" s="195">
        <v>176637170.17000008</v>
      </c>
      <c r="L20" s="195">
        <v>160953408.86000013</v>
      </c>
      <c r="M20" s="196"/>
      <c r="N20" s="196"/>
    </row>
    <row r="21" spans="2:14" x14ac:dyDescent="0.25">
      <c r="B21" s="47"/>
      <c r="C21" s="50"/>
      <c r="D21" s="50"/>
      <c r="E21" s="50"/>
      <c r="F21" s="50"/>
      <c r="G21" s="50"/>
      <c r="H21" s="76"/>
    </row>
    <row r="22" spans="2:14" x14ac:dyDescent="0.25">
      <c r="B22" s="64" t="s">
        <v>302</v>
      </c>
      <c r="C22" s="48"/>
      <c r="D22" s="48"/>
      <c r="E22" s="48"/>
      <c r="F22" s="48"/>
      <c r="G22" s="48"/>
    </row>
    <row r="23" spans="2:14" x14ac:dyDescent="0.25">
      <c r="B23" s="48"/>
      <c r="C23" s="48"/>
      <c r="D23" s="48"/>
      <c r="E23" s="48"/>
      <c r="F23" s="48"/>
      <c r="G23" s="48"/>
    </row>
    <row r="24" spans="2:14" x14ac:dyDescent="0.25">
      <c r="B24" s="11"/>
      <c r="C24" s="11"/>
      <c r="D24" s="11"/>
      <c r="E24" s="11"/>
      <c r="F24" s="11"/>
      <c r="G24" s="11"/>
    </row>
    <row r="25" spans="2:14" x14ac:dyDescent="0.25">
      <c r="B25" s="11"/>
      <c r="C25" s="11"/>
      <c r="D25" s="11"/>
      <c r="E25" s="11"/>
      <c r="F25" s="11"/>
      <c r="G25" s="11"/>
    </row>
    <row r="26" spans="2:14" x14ac:dyDescent="0.25">
      <c r="B26" s="11"/>
      <c r="C26" s="11"/>
      <c r="D26" s="11"/>
      <c r="E26" s="11"/>
      <c r="F26" s="11"/>
      <c r="G26" s="11"/>
    </row>
    <row r="27" spans="2:14" x14ac:dyDescent="0.25">
      <c r="B27" s="11"/>
      <c r="C27" s="11"/>
      <c r="D27" s="11"/>
      <c r="E27" s="11"/>
      <c r="F27" s="11"/>
      <c r="G27" s="11"/>
    </row>
    <row r="28" spans="2:14" x14ac:dyDescent="0.25">
      <c r="B28" s="11"/>
      <c r="C28" s="11"/>
      <c r="D28" s="11"/>
      <c r="E28" s="11"/>
      <c r="F28" s="11"/>
      <c r="G28" s="11"/>
    </row>
    <row r="29" spans="2:14" x14ac:dyDescent="0.25">
      <c r="B29" s="11"/>
      <c r="C29" s="11"/>
      <c r="D29" s="11"/>
      <c r="E29" s="11"/>
      <c r="F29" s="11"/>
      <c r="G29" s="11"/>
    </row>
    <row r="30" spans="2:14" x14ac:dyDescent="0.25">
      <c r="B30" s="11"/>
      <c r="C30" s="11"/>
      <c r="D30" s="11"/>
      <c r="E30" s="11"/>
      <c r="F30" s="11"/>
      <c r="G30" s="11"/>
    </row>
    <row r="31" spans="2:14" x14ac:dyDescent="0.25">
      <c r="B31" s="11"/>
      <c r="C31" s="11"/>
      <c r="D31" s="11"/>
      <c r="E31" s="11"/>
      <c r="F31" s="11"/>
      <c r="G31" s="11"/>
    </row>
    <row r="32" spans="2:14" x14ac:dyDescent="0.25">
      <c r="B32" s="11"/>
      <c r="C32" s="11"/>
      <c r="D32" s="11"/>
      <c r="E32" s="11"/>
      <c r="F32" s="11"/>
      <c r="G32" s="11"/>
    </row>
    <row r="33" spans="1:9" x14ac:dyDescent="0.25">
      <c r="B33" s="11"/>
      <c r="C33" s="11"/>
      <c r="D33" s="11"/>
      <c r="E33" s="11"/>
      <c r="F33" s="11"/>
      <c r="G33" s="11"/>
    </row>
    <row r="34" spans="1:9" x14ac:dyDescent="0.25">
      <c r="B34" s="11"/>
      <c r="C34" s="11"/>
      <c r="D34" s="11"/>
      <c r="E34" s="11"/>
      <c r="F34" s="11"/>
      <c r="G34" s="11"/>
    </row>
    <row r="35" spans="1:9" x14ac:dyDescent="0.25">
      <c r="B35" s="11"/>
      <c r="C35" s="11"/>
      <c r="D35" s="11"/>
      <c r="E35" s="11"/>
      <c r="F35" s="11"/>
      <c r="G35" s="11"/>
    </row>
    <row r="36" spans="1:9" x14ac:dyDescent="0.25">
      <c r="B36" s="11"/>
      <c r="C36" s="11"/>
      <c r="D36" s="11"/>
      <c r="E36" s="11"/>
      <c r="F36" s="11"/>
      <c r="G36" s="11"/>
    </row>
    <row r="37" spans="1:9" x14ac:dyDescent="0.25">
      <c r="B37" s="11"/>
      <c r="C37" s="11"/>
      <c r="D37" s="11"/>
      <c r="E37" s="11"/>
      <c r="F37" s="11"/>
      <c r="G37" s="11"/>
    </row>
    <row r="38" spans="1:9" x14ac:dyDescent="0.25">
      <c r="B38" s="11"/>
      <c r="C38" s="11"/>
      <c r="D38" s="11"/>
      <c r="E38" s="11"/>
      <c r="F38" s="11"/>
      <c r="G38" s="11"/>
    </row>
    <row r="39" spans="1:9" x14ac:dyDescent="0.25">
      <c r="B39" s="11"/>
      <c r="C39" s="11"/>
      <c r="D39" s="11"/>
      <c r="E39" s="11"/>
      <c r="F39" s="11"/>
      <c r="G39" s="11"/>
    </row>
    <row r="40" spans="1:9" x14ac:dyDescent="0.25">
      <c r="B40" s="11"/>
      <c r="C40" s="11"/>
      <c r="D40" s="11"/>
      <c r="E40" s="11"/>
      <c r="F40" s="11"/>
      <c r="G40" s="11"/>
    </row>
    <row r="41" spans="1:9" x14ac:dyDescent="0.25">
      <c r="B41" s="11"/>
      <c r="C41" s="11"/>
      <c r="D41" s="11"/>
      <c r="E41" s="11"/>
      <c r="F41" s="11"/>
      <c r="G41" s="11"/>
    </row>
    <row r="42" spans="1:9" x14ac:dyDescent="0.25">
      <c r="B42" s="11"/>
      <c r="C42" s="11"/>
      <c r="D42" s="11"/>
      <c r="E42" s="11"/>
      <c r="F42" s="11"/>
      <c r="G42" s="11"/>
    </row>
    <row r="43" spans="1:9" x14ac:dyDescent="0.25">
      <c r="A43" s="8"/>
      <c r="B43" s="11"/>
      <c r="C43" s="11"/>
      <c r="D43" s="11"/>
      <c r="E43" s="11"/>
      <c r="F43" s="11"/>
      <c r="G43" s="11"/>
      <c r="H43" s="8"/>
      <c r="I43" s="8"/>
    </row>
    <row r="44" spans="1:9" x14ac:dyDescent="0.25">
      <c r="A44" s="8"/>
      <c r="B44" s="8"/>
      <c r="C44" s="8"/>
      <c r="D44" s="8"/>
      <c r="E44" s="8"/>
      <c r="F44" s="8"/>
      <c r="G44" s="8"/>
      <c r="H44" s="8"/>
      <c r="I44" s="8"/>
    </row>
    <row r="45" spans="1:9" x14ac:dyDescent="0.25">
      <c r="A45" s="8"/>
      <c r="B45" s="8"/>
      <c r="C45" s="8"/>
      <c r="D45" s="8"/>
      <c r="E45" s="8"/>
      <c r="F45" s="8"/>
      <c r="G45" s="8"/>
      <c r="H45" s="8"/>
      <c r="I45" s="8"/>
    </row>
    <row r="46" spans="1:9" x14ac:dyDescent="0.25">
      <c r="A46" s="8"/>
      <c r="B46" s="8"/>
      <c r="C46" s="8"/>
      <c r="D46" s="8"/>
      <c r="E46" s="8"/>
      <c r="F46" s="8"/>
      <c r="G46" s="8"/>
      <c r="H46" s="8"/>
      <c r="I46" s="8"/>
    </row>
    <row r="47" spans="1:9" x14ac:dyDescent="0.25">
      <c r="A47" s="8"/>
      <c r="B47" s="8"/>
      <c r="C47" s="8"/>
      <c r="D47" s="8"/>
      <c r="E47" s="8"/>
      <c r="F47" s="8"/>
      <c r="G47" s="8"/>
      <c r="H47" s="8"/>
      <c r="I47" s="8"/>
    </row>
    <row r="48" spans="1:9" x14ac:dyDescent="0.25">
      <c r="A48" s="8"/>
      <c r="B48" s="8"/>
      <c r="C48" s="8"/>
      <c r="D48" s="8"/>
      <c r="E48" s="8"/>
      <c r="F48" s="8"/>
      <c r="G48" s="8"/>
      <c r="H48" s="8"/>
      <c r="I48" s="8"/>
    </row>
    <row r="49" spans="1:9" x14ac:dyDescent="0.25">
      <c r="A49" s="8"/>
      <c r="B49" s="8"/>
      <c r="C49" s="8"/>
      <c r="D49" s="8"/>
      <c r="E49" s="8"/>
      <c r="F49" s="8"/>
      <c r="G49" s="8"/>
      <c r="H49" s="8"/>
      <c r="I49" s="8"/>
    </row>
    <row r="50" spans="1:9" x14ac:dyDescent="0.25">
      <c r="A50" s="8"/>
      <c r="B50" s="8"/>
      <c r="C50" s="8"/>
      <c r="D50" s="8"/>
      <c r="E50" s="8"/>
      <c r="F50" s="8"/>
      <c r="G50" s="8"/>
      <c r="H50" s="8"/>
      <c r="I50" s="8"/>
    </row>
    <row r="51" spans="1:9" x14ac:dyDescent="0.25">
      <c r="A51" s="8"/>
      <c r="B51" s="8"/>
      <c r="C51" s="8"/>
      <c r="D51" s="8"/>
      <c r="E51" s="8"/>
      <c r="F51" s="8"/>
      <c r="G51" s="8"/>
      <c r="H51" s="8"/>
      <c r="I51" s="8"/>
    </row>
    <row r="52" spans="1:9" x14ac:dyDescent="0.25">
      <c r="A52" s="8"/>
      <c r="B52" s="8"/>
      <c r="C52" s="8"/>
      <c r="D52" s="8"/>
      <c r="E52" s="8"/>
      <c r="F52" s="8"/>
      <c r="G52" s="8"/>
      <c r="H52" s="8"/>
      <c r="I52" s="8"/>
    </row>
    <row r="53" spans="1:9" x14ac:dyDescent="0.25">
      <c r="A53" s="8"/>
      <c r="B53" s="8"/>
      <c r="C53" s="8"/>
      <c r="D53" s="8"/>
      <c r="E53" s="8"/>
      <c r="F53" s="8"/>
      <c r="G53" s="8"/>
      <c r="H53" s="8"/>
      <c r="I53" s="8"/>
    </row>
    <row r="54" spans="1:9" x14ac:dyDescent="0.25">
      <c r="A54" s="8"/>
      <c r="B54" s="8"/>
      <c r="C54" s="8"/>
      <c r="D54" s="8"/>
      <c r="E54" s="8"/>
      <c r="F54" s="8"/>
      <c r="G54" s="8"/>
      <c r="H54" s="8"/>
      <c r="I54" s="8"/>
    </row>
    <row r="55" spans="1:9" x14ac:dyDescent="0.25">
      <c r="A55" s="8"/>
      <c r="B55" s="8"/>
      <c r="C55" s="8"/>
      <c r="D55" s="8"/>
      <c r="E55" s="8"/>
      <c r="F55" s="8"/>
      <c r="G55" s="8"/>
      <c r="H55" s="8"/>
      <c r="I55" s="8"/>
    </row>
    <row r="56" spans="1:9" x14ac:dyDescent="0.25">
      <c r="A56" s="8"/>
      <c r="B56" s="8"/>
      <c r="C56" s="8"/>
      <c r="D56" s="8"/>
      <c r="E56" s="8"/>
      <c r="F56" s="8"/>
      <c r="G56" s="8"/>
      <c r="H56" s="8"/>
      <c r="I56" s="8"/>
    </row>
    <row r="57" spans="1:9" x14ac:dyDescent="0.25">
      <c r="A57" s="8"/>
      <c r="B57" s="8"/>
      <c r="C57" s="8"/>
      <c r="D57" s="8"/>
      <c r="E57" s="8"/>
      <c r="F57" s="8"/>
      <c r="G57" s="8"/>
      <c r="H57" s="8"/>
      <c r="I57" s="8"/>
    </row>
    <row r="58" spans="1:9" x14ac:dyDescent="0.25">
      <c r="A58" s="8"/>
      <c r="B58" s="8"/>
      <c r="C58" s="8"/>
      <c r="D58" s="8"/>
      <c r="E58" s="8"/>
      <c r="F58" s="8"/>
      <c r="G58" s="8"/>
      <c r="H58" s="8"/>
      <c r="I58" s="8"/>
    </row>
    <row r="59" spans="1:9" x14ac:dyDescent="0.25">
      <c r="A59" s="8"/>
      <c r="B59" s="8"/>
      <c r="C59" s="8"/>
      <c r="D59" s="8"/>
      <c r="E59" s="8"/>
      <c r="F59" s="8"/>
      <c r="G59" s="8"/>
      <c r="H59" s="8"/>
      <c r="I59" s="8"/>
    </row>
  </sheetData>
  <mergeCells count="1">
    <mergeCell ref="B2:I2"/>
  </mergeCells>
  <hyperlinks>
    <hyperlink ref="A1" location="Índice!A1" display="volta"/>
  </hyperlink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"/>
  <sheetViews>
    <sheetView showGridLines="0" topLeftCell="A4" zoomScale="120" zoomScaleNormal="120" workbookViewId="0">
      <selection activeCell="B11" sqref="B11"/>
    </sheetView>
  </sheetViews>
  <sheetFormatPr defaultRowHeight="15" x14ac:dyDescent="0.25"/>
  <cols>
    <col min="2" max="2" width="38.28515625" customWidth="1"/>
  </cols>
  <sheetData>
    <row r="1" spans="1:12" x14ac:dyDescent="0.25">
      <c r="A1" s="55" t="s">
        <v>109</v>
      </c>
      <c r="B1" s="11"/>
      <c r="C1" s="11"/>
      <c r="D1" s="11"/>
      <c r="E1" s="11"/>
      <c r="F1" s="11"/>
      <c r="G1" s="11"/>
      <c r="H1" s="11"/>
      <c r="I1" s="11"/>
    </row>
    <row r="2" spans="1:12" ht="18" x14ac:dyDescent="0.25">
      <c r="B2" s="174" t="s">
        <v>10</v>
      </c>
      <c r="C2" s="174"/>
      <c r="D2" s="174"/>
      <c r="E2" s="174"/>
      <c r="F2" s="174"/>
      <c r="G2" s="174"/>
      <c r="H2" s="174"/>
      <c r="I2" s="174"/>
    </row>
    <row r="3" spans="1:12" x14ac:dyDescent="0.25">
      <c r="B3" s="11"/>
      <c r="C3" s="11"/>
      <c r="D3" s="11"/>
      <c r="E3" s="11"/>
      <c r="F3" s="11"/>
      <c r="G3" s="11"/>
      <c r="H3" s="11"/>
      <c r="I3" s="11"/>
    </row>
    <row r="4" spans="1:12" ht="15.75" x14ac:dyDescent="0.25">
      <c r="B4" s="16" t="s">
        <v>21</v>
      </c>
      <c r="C4" s="11"/>
      <c r="D4" s="11"/>
      <c r="E4" s="11"/>
      <c r="F4" s="11"/>
      <c r="G4" s="11"/>
      <c r="H4" s="11"/>
      <c r="I4" s="11"/>
    </row>
    <row r="5" spans="1:12" ht="14.25" customHeight="1" x14ac:dyDescent="0.25">
      <c r="B5" s="17" t="s">
        <v>22</v>
      </c>
      <c r="C5" s="13">
        <v>2012</v>
      </c>
      <c r="D5" s="13">
        <v>2013</v>
      </c>
      <c r="E5" s="13">
        <v>2014</v>
      </c>
      <c r="F5" s="13">
        <v>2015</v>
      </c>
      <c r="G5" s="13">
        <v>2016</v>
      </c>
      <c r="H5" s="13">
        <v>2017</v>
      </c>
      <c r="I5" s="13">
        <v>2018</v>
      </c>
      <c r="J5" s="13">
        <v>2019</v>
      </c>
      <c r="K5" s="13">
        <v>2020</v>
      </c>
      <c r="L5" s="114">
        <v>44470</v>
      </c>
    </row>
    <row r="6" spans="1:12" x14ac:dyDescent="0.25">
      <c r="B6" s="18" t="s">
        <v>19</v>
      </c>
      <c r="C6" s="19">
        <v>2344</v>
      </c>
      <c r="D6" s="19">
        <v>2652</v>
      </c>
      <c r="E6" s="19">
        <v>2694</v>
      </c>
      <c r="F6" s="19">
        <v>2674</v>
      </c>
      <c r="G6" s="19">
        <v>2704</v>
      </c>
      <c r="H6" s="19">
        <v>2699</v>
      </c>
      <c r="I6" s="19">
        <v>2732</v>
      </c>
      <c r="J6" s="19">
        <v>2792</v>
      </c>
      <c r="K6" s="19">
        <v>2841</v>
      </c>
      <c r="L6" s="19">
        <v>2883</v>
      </c>
    </row>
    <row r="7" spans="1:12" x14ac:dyDescent="0.25">
      <c r="B7" s="18" t="s">
        <v>20</v>
      </c>
      <c r="C7" s="19">
        <v>479</v>
      </c>
      <c r="D7" s="19">
        <v>498</v>
      </c>
      <c r="E7" s="19">
        <v>500</v>
      </c>
      <c r="F7" s="19">
        <v>505</v>
      </c>
      <c r="G7" s="19">
        <v>497</v>
      </c>
      <c r="H7" s="19">
        <v>414</v>
      </c>
      <c r="I7" s="19">
        <v>448</v>
      </c>
      <c r="J7" s="20">
        <v>484</v>
      </c>
      <c r="K7" s="20">
        <v>491</v>
      </c>
      <c r="L7" s="20">
        <v>392</v>
      </c>
    </row>
    <row r="8" spans="1:12" x14ac:dyDescent="0.25">
      <c r="B8" s="21" t="s">
        <v>9</v>
      </c>
      <c r="C8" s="22">
        <v>2823</v>
      </c>
      <c r="D8" s="22">
        <v>3150</v>
      </c>
      <c r="E8" s="22">
        <v>3194</v>
      </c>
      <c r="F8" s="22">
        <v>3179</v>
      </c>
      <c r="G8" s="22">
        <v>3201</v>
      </c>
      <c r="H8" s="22">
        <v>3113</v>
      </c>
      <c r="I8" s="22">
        <v>3180</v>
      </c>
      <c r="J8" s="22">
        <f>J6+J7</f>
        <v>3276</v>
      </c>
      <c r="K8" s="22">
        <f>K6+K7</f>
        <v>3332</v>
      </c>
      <c r="L8" s="22">
        <f>L6+L7</f>
        <v>3275</v>
      </c>
    </row>
    <row r="9" spans="1:12" x14ac:dyDescent="0.25">
      <c r="B9" s="11"/>
      <c r="C9" s="11"/>
      <c r="D9" s="11"/>
      <c r="E9" s="11"/>
      <c r="F9" s="11"/>
      <c r="G9" s="11"/>
      <c r="H9" s="11"/>
      <c r="I9" s="11"/>
    </row>
    <row r="10" spans="1:12" x14ac:dyDescent="0.25">
      <c r="B10" s="11"/>
      <c r="C10" s="11"/>
      <c r="D10" s="11"/>
      <c r="E10" s="11"/>
      <c r="F10" s="11"/>
      <c r="G10" s="11"/>
      <c r="H10" s="11"/>
      <c r="I10" s="11"/>
    </row>
    <row r="11" spans="1:12" x14ac:dyDescent="0.25">
      <c r="B11" s="49" t="s">
        <v>281</v>
      </c>
      <c r="C11" s="49"/>
      <c r="D11" s="49"/>
      <c r="E11" s="11"/>
      <c r="F11" s="11"/>
      <c r="G11" s="11"/>
      <c r="H11" s="11"/>
      <c r="I11" s="11"/>
    </row>
    <row r="12" spans="1:12" ht="16.5" x14ac:dyDescent="0.3">
      <c r="B12" s="46" t="s">
        <v>129</v>
      </c>
      <c r="C12" s="11"/>
      <c r="D12" s="11"/>
      <c r="E12" s="11"/>
      <c r="F12" s="11"/>
      <c r="G12" s="11"/>
      <c r="H12" s="11"/>
      <c r="I12" s="11"/>
    </row>
    <row r="13" spans="1:12" x14ac:dyDescent="0.25">
      <c r="B13" s="11"/>
      <c r="C13" s="11"/>
      <c r="D13" s="11"/>
      <c r="E13" s="11"/>
      <c r="F13" s="11"/>
      <c r="G13" s="11"/>
      <c r="H13" s="11"/>
      <c r="I13" s="11"/>
    </row>
    <row r="14" spans="1:12" x14ac:dyDescent="0.25">
      <c r="B14" s="11"/>
      <c r="C14" s="11"/>
      <c r="D14" s="11"/>
      <c r="E14" s="11"/>
      <c r="F14" s="11"/>
      <c r="G14" s="11"/>
      <c r="H14" s="11"/>
      <c r="I14" s="11"/>
    </row>
    <row r="15" spans="1:12" x14ac:dyDescent="0.25">
      <c r="B15" s="11"/>
      <c r="C15" s="11"/>
      <c r="D15" s="11"/>
      <c r="E15" s="11"/>
      <c r="F15" s="11"/>
      <c r="G15" s="11"/>
      <c r="H15" s="11"/>
      <c r="I15" s="11"/>
    </row>
    <row r="16" spans="1:12" x14ac:dyDescent="0.25">
      <c r="B16" s="11"/>
      <c r="C16" s="11"/>
      <c r="D16" s="11"/>
      <c r="E16" s="11"/>
      <c r="F16" s="11"/>
      <c r="G16" s="11"/>
      <c r="H16" s="11"/>
      <c r="I16" s="11"/>
    </row>
    <row r="17" spans="2:9" x14ac:dyDescent="0.25">
      <c r="B17" s="11"/>
      <c r="C17" s="11"/>
      <c r="D17" s="11"/>
      <c r="E17" s="11"/>
      <c r="F17" s="11"/>
      <c r="G17" s="11"/>
      <c r="H17" s="11"/>
      <c r="I17" s="11"/>
    </row>
    <row r="18" spans="2:9" x14ac:dyDescent="0.25">
      <c r="B18" s="11"/>
      <c r="C18" s="11"/>
      <c r="D18" s="11"/>
      <c r="E18" s="11"/>
      <c r="F18" s="11"/>
      <c r="G18" s="11"/>
      <c r="H18" s="11"/>
      <c r="I18" s="11"/>
    </row>
    <row r="19" spans="2:9" x14ac:dyDescent="0.25">
      <c r="B19" s="11"/>
      <c r="C19" s="11"/>
      <c r="D19" s="11"/>
      <c r="E19" s="11"/>
      <c r="F19" s="11"/>
      <c r="G19" s="11"/>
      <c r="H19" s="11"/>
      <c r="I19" s="11"/>
    </row>
    <row r="20" spans="2:9" x14ac:dyDescent="0.25">
      <c r="B20" s="11"/>
      <c r="C20" s="11"/>
      <c r="D20" s="11"/>
      <c r="E20" s="11"/>
      <c r="F20" s="11"/>
      <c r="G20" s="11"/>
      <c r="H20" s="11"/>
      <c r="I20" s="11"/>
    </row>
    <row r="21" spans="2:9" x14ac:dyDescent="0.25">
      <c r="B21" s="11"/>
      <c r="C21" s="11"/>
      <c r="D21" s="11"/>
      <c r="E21" s="11"/>
      <c r="F21" s="11"/>
      <c r="G21" s="11"/>
      <c r="H21" s="11"/>
      <c r="I21" s="11"/>
    </row>
    <row r="22" spans="2:9" x14ac:dyDescent="0.25">
      <c r="B22" s="11"/>
      <c r="C22" s="11"/>
      <c r="D22" s="11"/>
      <c r="E22" s="11"/>
      <c r="F22" s="11"/>
      <c r="G22" s="11"/>
      <c r="H22" s="11"/>
      <c r="I22" s="11"/>
    </row>
    <row r="23" spans="2:9" x14ac:dyDescent="0.25">
      <c r="B23" s="11"/>
      <c r="C23" s="11"/>
      <c r="D23" s="11"/>
      <c r="E23" s="11"/>
      <c r="F23" s="11"/>
      <c r="G23" s="11"/>
      <c r="H23" s="11"/>
      <c r="I23" s="11"/>
    </row>
    <row r="24" spans="2:9" x14ac:dyDescent="0.25">
      <c r="B24" s="11"/>
      <c r="C24" s="11"/>
      <c r="D24" s="11"/>
      <c r="E24" s="11"/>
      <c r="F24" s="11"/>
      <c r="G24" s="11"/>
      <c r="H24" s="11"/>
      <c r="I24" s="11"/>
    </row>
    <row r="25" spans="2:9" x14ac:dyDescent="0.25">
      <c r="B25" s="11"/>
      <c r="C25" s="11"/>
      <c r="D25" s="11"/>
      <c r="E25" s="11"/>
      <c r="F25" s="11"/>
      <c r="G25" s="11"/>
      <c r="H25" s="11"/>
      <c r="I25" s="11"/>
    </row>
    <row r="26" spans="2:9" x14ac:dyDescent="0.25">
      <c r="B26" s="11"/>
      <c r="C26" s="11"/>
      <c r="D26" s="11"/>
      <c r="E26" s="11"/>
      <c r="F26" s="11"/>
      <c r="G26" s="11"/>
      <c r="H26" s="11"/>
      <c r="I26" s="11"/>
    </row>
    <row r="27" spans="2:9" x14ac:dyDescent="0.25">
      <c r="B27" s="11"/>
      <c r="C27" s="11"/>
      <c r="D27" s="11"/>
      <c r="E27" s="11"/>
      <c r="F27" s="11"/>
      <c r="G27" s="11"/>
      <c r="H27" s="11"/>
      <c r="I27" s="11"/>
    </row>
    <row r="28" spans="2:9" x14ac:dyDescent="0.25">
      <c r="B28" s="11"/>
      <c r="C28" s="11"/>
      <c r="D28" s="11"/>
      <c r="E28" s="11"/>
      <c r="F28" s="11"/>
      <c r="G28" s="11"/>
      <c r="H28" s="11"/>
      <c r="I28" s="11"/>
    </row>
    <row r="29" spans="2:9" x14ac:dyDescent="0.25">
      <c r="B29" s="11"/>
      <c r="C29" s="11"/>
      <c r="D29" s="11"/>
      <c r="E29" s="11"/>
      <c r="F29" s="11"/>
      <c r="G29" s="11"/>
      <c r="H29" s="11"/>
      <c r="I29" s="11"/>
    </row>
    <row r="30" spans="2:9" x14ac:dyDescent="0.25">
      <c r="B30" s="11"/>
      <c r="C30" s="11"/>
      <c r="D30" s="11"/>
      <c r="E30" s="11"/>
      <c r="F30" s="11"/>
      <c r="G30" s="11"/>
      <c r="H30" s="11"/>
      <c r="I30" s="11"/>
    </row>
    <row r="31" spans="2:9" x14ac:dyDescent="0.25">
      <c r="B31" s="11"/>
      <c r="C31" s="11"/>
      <c r="D31" s="11"/>
      <c r="E31" s="11"/>
      <c r="F31" s="11"/>
      <c r="G31" s="11"/>
      <c r="H31" s="11"/>
      <c r="I31" s="11"/>
    </row>
    <row r="32" spans="2:9" x14ac:dyDescent="0.25">
      <c r="B32" s="11"/>
      <c r="C32" s="11"/>
      <c r="D32" s="11"/>
      <c r="E32" s="11"/>
      <c r="F32" s="11"/>
      <c r="G32" s="11"/>
      <c r="H32" s="11"/>
      <c r="I32" s="11"/>
    </row>
    <row r="33" spans="2:9" x14ac:dyDescent="0.25">
      <c r="B33" s="11"/>
      <c r="C33" s="11"/>
      <c r="D33" s="11"/>
      <c r="E33" s="11"/>
      <c r="F33" s="11"/>
      <c r="G33" s="11"/>
      <c r="H33" s="11"/>
      <c r="I33" s="11"/>
    </row>
  </sheetData>
  <mergeCells count="1">
    <mergeCell ref="B2:I2"/>
  </mergeCells>
  <hyperlinks>
    <hyperlink ref="A1" location="Índice!A1" display="volta"/>
  </hyperlinks>
  <pageMargins left="0.511811024" right="0.511811024" top="0.78740157499999996" bottom="0.78740157499999996" header="0.31496062000000002" footer="0.3149606200000000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4"/>
  <sheetViews>
    <sheetView showGridLines="0" zoomScaleNormal="100" workbookViewId="0">
      <selection activeCell="B17" sqref="B17"/>
    </sheetView>
  </sheetViews>
  <sheetFormatPr defaultRowHeight="15" x14ac:dyDescent="0.25"/>
  <cols>
    <col min="2" max="2" width="21.85546875" customWidth="1"/>
    <col min="3" max="11" width="7.28515625" bestFit="1" customWidth="1"/>
    <col min="12" max="12" width="9.140625" customWidth="1"/>
  </cols>
  <sheetData>
    <row r="1" spans="1:12" x14ac:dyDescent="0.25">
      <c r="A1" s="55" t="s">
        <v>109</v>
      </c>
    </row>
    <row r="2" spans="1:12" ht="18" customHeight="1" x14ac:dyDescent="0.25">
      <c r="B2" s="175" t="s">
        <v>172</v>
      </c>
      <c r="C2" s="175"/>
      <c r="D2" s="175"/>
      <c r="E2" s="175"/>
      <c r="F2" s="175"/>
      <c r="G2" s="175"/>
      <c r="H2" s="175"/>
      <c r="I2" s="175"/>
    </row>
    <row r="3" spans="1:12" x14ac:dyDescent="0.25">
      <c r="B3" s="11"/>
      <c r="C3" s="11"/>
      <c r="D3" s="11"/>
      <c r="E3" s="11"/>
      <c r="F3" s="11"/>
      <c r="G3" s="11"/>
    </row>
    <row r="4" spans="1:12" ht="15.75" x14ac:dyDescent="0.25">
      <c r="B4" s="16" t="s">
        <v>237</v>
      </c>
      <c r="C4" s="11"/>
      <c r="D4" s="11"/>
      <c r="E4" s="11"/>
      <c r="F4" s="11"/>
      <c r="G4" s="11"/>
    </row>
    <row r="5" spans="1:12" ht="25.5" x14ac:dyDescent="0.25">
      <c r="B5" s="112" t="s">
        <v>210</v>
      </c>
      <c r="C5" s="111">
        <v>2012</v>
      </c>
      <c r="D5" s="111">
        <v>2013</v>
      </c>
      <c r="E5" s="111">
        <v>2014</v>
      </c>
      <c r="F5" s="111">
        <v>2015</v>
      </c>
      <c r="G5" s="111">
        <v>2016</v>
      </c>
      <c r="H5" s="111">
        <v>2017</v>
      </c>
      <c r="I5" s="111">
        <v>2018</v>
      </c>
      <c r="J5" s="111">
        <v>2019</v>
      </c>
      <c r="K5" s="135">
        <v>2020</v>
      </c>
      <c r="L5" s="136">
        <v>44470</v>
      </c>
    </row>
    <row r="6" spans="1:12" ht="12.75" customHeight="1" x14ac:dyDescent="0.25">
      <c r="B6" s="44" t="s">
        <v>79</v>
      </c>
      <c r="C6" s="137">
        <v>281.3</v>
      </c>
      <c r="D6" s="137">
        <v>303.60000000000002</v>
      </c>
      <c r="E6" s="137">
        <v>331.7</v>
      </c>
      <c r="F6" s="137">
        <v>326.60000000000002</v>
      </c>
      <c r="G6" s="137">
        <v>288.7</v>
      </c>
      <c r="H6" s="138">
        <v>331.9</v>
      </c>
      <c r="I6" s="138">
        <v>319.2</v>
      </c>
      <c r="J6" s="138">
        <v>351</v>
      </c>
      <c r="K6" s="138">
        <v>353.7</v>
      </c>
      <c r="L6" s="138">
        <v>347.1261947877191</v>
      </c>
    </row>
    <row r="7" spans="1:12" x14ac:dyDescent="0.25">
      <c r="B7" s="44" t="s">
        <v>80</v>
      </c>
      <c r="C7" s="137">
        <v>1071.3</v>
      </c>
      <c r="D7" s="137">
        <v>1166</v>
      </c>
      <c r="E7" s="137">
        <v>1122</v>
      </c>
      <c r="F7" s="137">
        <v>1156.5999999999999</v>
      </c>
      <c r="G7" s="137">
        <v>1144.9000000000001</v>
      </c>
      <c r="H7" s="138">
        <v>1240.7</v>
      </c>
      <c r="I7" s="138">
        <v>1203.5</v>
      </c>
      <c r="J7" s="138">
        <v>1101.7</v>
      </c>
      <c r="K7" s="138">
        <v>1271.8</v>
      </c>
      <c r="L7" s="138">
        <v>1463.5710254630076</v>
      </c>
    </row>
    <row r="8" spans="1:12" x14ac:dyDescent="0.25">
      <c r="B8" s="44" t="s">
        <v>189</v>
      </c>
      <c r="C8" s="137">
        <v>457.9</v>
      </c>
      <c r="D8" s="137">
        <v>478.4</v>
      </c>
      <c r="E8" s="139">
        <v>577.29999999999995</v>
      </c>
      <c r="F8" s="139">
        <v>630.6</v>
      </c>
      <c r="G8" s="139">
        <v>630.29999999999995</v>
      </c>
      <c r="H8" s="140">
        <v>551.1</v>
      </c>
      <c r="I8" s="140">
        <v>629</v>
      </c>
      <c r="J8" s="140">
        <v>639.29999999999995</v>
      </c>
      <c r="K8" s="140">
        <v>486.7</v>
      </c>
      <c r="L8" s="140">
        <v>579.2007046844667</v>
      </c>
    </row>
    <row r="9" spans="1:12" x14ac:dyDescent="0.25">
      <c r="B9" s="44"/>
      <c r="C9" s="137"/>
      <c r="D9" s="137"/>
      <c r="E9" s="139"/>
      <c r="F9" s="139"/>
      <c r="G9" s="139"/>
      <c r="H9" s="140"/>
      <c r="I9" s="140"/>
      <c r="J9" s="140"/>
      <c r="K9" s="140"/>
      <c r="L9" s="138"/>
    </row>
    <row r="10" spans="1:12" ht="13.5" customHeight="1" x14ac:dyDescent="0.25">
      <c r="B10" s="47"/>
      <c r="C10" s="137"/>
      <c r="D10" s="137"/>
      <c r="E10" s="137"/>
      <c r="F10" s="137"/>
      <c r="G10" s="137"/>
      <c r="H10" s="138"/>
      <c r="I10" s="138"/>
      <c r="J10" s="138"/>
      <c r="K10" s="138"/>
    </row>
    <row r="11" spans="1:12" ht="15.75" x14ac:dyDescent="0.25">
      <c r="B11" s="16" t="s">
        <v>238</v>
      </c>
      <c r="C11" s="141"/>
      <c r="D11" s="141"/>
      <c r="E11" s="141"/>
      <c r="F11" s="141"/>
      <c r="G11" s="141"/>
      <c r="H11" s="142"/>
      <c r="I11" s="142"/>
      <c r="J11" s="142"/>
      <c r="K11" s="142"/>
    </row>
    <row r="12" spans="1:12" ht="25.5" x14ac:dyDescent="0.25">
      <c r="B12" s="112" t="s">
        <v>211</v>
      </c>
      <c r="C12" s="111">
        <v>2012</v>
      </c>
      <c r="D12" s="111">
        <v>2013</v>
      </c>
      <c r="E12" s="111">
        <v>2014</v>
      </c>
      <c r="F12" s="111">
        <v>2015</v>
      </c>
      <c r="G12" s="111">
        <v>2016</v>
      </c>
      <c r="H12" s="111">
        <v>2017</v>
      </c>
      <c r="I12" s="111">
        <v>2018</v>
      </c>
      <c r="J12" s="111">
        <v>2019</v>
      </c>
      <c r="K12" s="135">
        <v>2020</v>
      </c>
      <c r="L12" s="136">
        <v>44470</v>
      </c>
    </row>
    <row r="13" spans="1:12" x14ac:dyDescent="0.25">
      <c r="B13" s="44" t="s">
        <v>213</v>
      </c>
      <c r="C13" s="137">
        <v>175</v>
      </c>
      <c r="D13" s="137">
        <v>179.2</v>
      </c>
      <c r="E13" s="137">
        <v>218.6</v>
      </c>
      <c r="F13" s="137">
        <v>224.5</v>
      </c>
      <c r="G13" s="137">
        <v>236</v>
      </c>
      <c r="H13" s="138">
        <v>229.7</v>
      </c>
      <c r="I13" s="138">
        <v>247.9</v>
      </c>
      <c r="J13" s="138">
        <v>251</v>
      </c>
      <c r="K13" s="138">
        <v>246.5</v>
      </c>
      <c r="L13" s="138">
        <v>214.28300319489637</v>
      </c>
    </row>
    <row r="14" spans="1:12" x14ac:dyDescent="0.25">
      <c r="B14" s="44" t="s">
        <v>13</v>
      </c>
      <c r="C14" s="137">
        <v>176.1</v>
      </c>
      <c r="D14" s="137">
        <v>197.2</v>
      </c>
      <c r="E14" s="137">
        <v>225.6</v>
      </c>
      <c r="F14" s="137">
        <v>225.4</v>
      </c>
      <c r="G14" s="137">
        <v>229.2</v>
      </c>
      <c r="H14" s="138">
        <v>229</v>
      </c>
      <c r="I14" s="138">
        <v>239.9</v>
      </c>
      <c r="J14" s="138">
        <v>238.6</v>
      </c>
      <c r="K14" s="138">
        <v>242.5</v>
      </c>
      <c r="L14" s="138">
        <v>248.34277108997372</v>
      </c>
    </row>
    <row r="15" spans="1:12" x14ac:dyDescent="0.25">
      <c r="B15" s="44" t="s">
        <v>14</v>
      </c>
      <c r="C15" s="137">
        <v>237</v>
      </c>
      <c r="D15" s="137">
        <v>265.8</v>
      </c>
      <c r="E15" s="139">
        <v>287.39999999999998</v>
      </c>
      <c r="F15" s="139">
        <v>318</v>
      </c>
      <c r="G15" s="139">
        <v>357.9</v>
      </c>
      <c r="H15" s="140">
        <v>372.6</v>
      </c>
      <c r="I15" s="140">
        <v>405.8</v>
      </c>
      <c r="J15" s="140">
        <v>410</v>
      </c>
      <c r="K15" s="140">
        <v>407.9</v>
      </c>
      <c r="L15" s="140">
        <v>397.04495792553081</v>
      </c>
    </row>
    <row r="16" spans="1:12" x14ac:dyDescent="0.25">
      <c r="B16" s="47"/>
      <c r="C16" s="137"/>
      <c r="D16" s="137"/>
      <c r="E16" s="137"/>
      <c r="F16" s="137"/>
      <c r="G16" s="137"/>
      <c r="H16" s="138"/>
      <c r="I16" s="142"/>
      <c r="J16" s="142"/>
      <c r="K16" s="142"/>
    </row>
    <row r="17" spans="2:11" x14ac:dyDescent="0.25">
      <c r="B17" s="64" t="s">
        <v>297</v>
      </c>
      <c r="C17" s="143"/>
      <c r="D17" s="143"/>
      <c r="E17" s="143"/>
      <c r="F17" s="143"/>
      <c r="G17" s="143"/>
      <c r="H17" s="142"/>
      <c r="I17" s="142"/>
      <c r="J17" s="142"/>
      <c r="K17" s="142"/>
    </row>
    <row r="18" spans="2:11" x14ac:dyDescent="0.25">
      <c r="B18" s="48"/>
      <c r="C18" s="143"/>
      <c r="D18" s="143"/>
      <c r="E18" s="143"/>
      <c r="F18" s="143"/>
      <c r="G18" s="143"/>
      <c r="H18" s="142"/>
      <c r="I18" s="142"/>
      <c r="J18" s="142"/>
      <c r="K18" s="142"/>
    </row>
    <row r="19" spans="2:11" x14ac:dyDescent="0.25">
      <c r="B19" s="11"/>
      <c r="C19" s="11"/>
      <c r="D19" s="11"/>
      <c r="E19" s="11"/>
      <c r="F19" s="11"/>
      <c r="G19" s="11"/>
    </row>
    <row r="20" spans="2:11" x14ac:dyDescent="0.25">
      <c r="B20" s="11"/>
      <c r="C20" s="11"/>
      <c r="D20" s="11"/>
      <c r="E20" s="11"/>
      <c r="F20" s="11"/>
      <c r="G20" s="11"/>
    </row>
    <row r="21" spans="2:11" x14ac:dyDescent="0.25">
      <c r="B21" s="11"/>
      <c r="C21" s="11"/>
      <c r="D21" s="11"/>
      <c r="E21" s="11"/>
      <c r="F21" s="11"/>
      <c r="G21" s="11"/>
    </row>
    <row r="22" spans="2:11" x14ac:dyDescent="0.25">
      <c r="B22" s="11"/>
      <c r="C22" s="11"/>
      <c r="D22" s="11"/>
      <c r="E22" s="11"/>
      <c r="F22" s="11"/>
      <c r="G22" s="11"/>
    </row>
    <row r="23" spans="2:11" x14ac:dyDescent="0.25">
      <c r="B23" s="11"/>
      <c r="C23" s="11"/>
      <c r="D23" s="11"/>
      <c r="E23" s="11"/>
      <c r="F23" s="11"/>
      <c r="G23" s="11"/>
    </row>
    <row r="24" spans="2:11" x14ac:dyDescent="0.25">
      <c r="B24" s="11"/>
      <c r="C24" s="11"/>
      <c r="D24" s="11"/>
      <c r="E24" s="11"/>
      <c r="F24" s="11"/>
      <c r="G24" s="11"/>
    </row>
    <row r="25" spans="2:11" x14ac:dyDescent="0.25">
      <c r="B25" s="11"/>
      <c r="C25" s="11"/>
      <c r="D25" s="11"/>
      <c r="E25" s="11"/>
      <c r="F25" s="11"/>
      <c r="G25" s="11"/>
    </row>
    <row r="26" spans="2:11" x14ac:dyDescent="0.25">
      <c r="B26" s="11"/>
      <c r="C26" s="11"/>
      <c r="D26" s="11"/>
      <c r="E26" s="11"/>
      <c r="F26" s="11"/>
      <c r="G26" s="11"/>
    </row>
    <row r="27" spans="2:11" x14ac:dyDescent="0.25">
      <c r="B27" s="11"/>
      <c r="C27" s="11"/>
      <c r="D27" s="11"/>
      <c r="E27" s="11"/>
      <c r="F27" s="11"/>
      <c r="G27" s="11"/>
    </row>
    <row r="28" spans="2:11" x14ac:dyDescent="0.25">
      <c r="B28" s="11"/>
      <c r="C28" s="11"/>
      <c r="D28" s="11"/>
      <c r="E28" s="11"/>
      <c r="F28" s="11"/>
      <c r="G28" s="11"/>
    </row>
    <row r="29" spans="2:11" x14ac:dyDescent="0.25">
      <c r="B29" s="11"/>
      <c r="C29" s="11"/>
      <c r="D29" s="11"/>
      <c r="E29" s="11"/>
      <c r="F29" s="11"/>
      <c r="G29" s="11"/>
    </row>
    <row r="30" spans="2:11" x14ac:dyDescent="0.25">
      <c r="B30" s="11"/>
      <c r="C30" s="11"/>
      <c r="D30" s="11"/>
      <c r="E30" s="11"/>
      <c r="F30" s="11"/>
      <c r="G30" s="11"/>
    </row>
    <row r="31" spans="2:11" x14ac:dyDescent="0.25">
      <c r="B31" s="11"/>
      <c r="C31" s="11"/>
      <c r="D31" s="11"/>
      <c r="E31" s="11"/>
      <c r="F31" s="11"/>
      <c r="G31" s="11"/>
    </row>
    <row r="32" spans="2:11" x14ac:dyDescent="0.25">
      <c r="B32" s="11"/>
      <c r="C32" s="11"/>
      <c r="D32" s="11"/>
      <c r="E32" s="11"/>
      <c r="F32" s="11"/>
      <c r="G32" s="11"/>
    </row>
    <row r="33" spans="1:9" x14ac:dyDescent="0.25">
      <c r="B33" s="11"/>
      <c r="C33" s="11"/>
      <c r="D33" s="11"/>
      <c r="E33" s="11"/>
      <c r="F33" s="11"/>
      <c r="G33" s="11"/>
    </row>
    <row r="34" spans="1:9" x14ac:dyDescent="0.25">
      <c r="B34" s="11"/>
      <c r="C34" s="11"/>
      <c r="D34" s="11"/>
      <c r="E34" s="11"/>
      <c r="F34" s="11"/>
      <c r="G34" s="11"/>
    </row>
    <row r="35" spans="1:9" x14ac:dyDescent="0.25">
      <c r="B35" s="11"/>
      <c r="C35" s="11"/>
      <c r="D35" s="11"/>
      <c r="E35" s="11"/>
      <c r="F35" s="11"/>
      <c r="G35" s="11"/>
    </row>
    <row r="36" spans="1:9" x14ac:dyDescent="0.25">
      <c r="B36" s="11"/>
      <c r="C36" s="11"/>
      <c r="D36" s="11"/>
      <c r="E36" s="11"/>
      <c r="F36" s="11"/>
      <c r="G36" s="11"/>
    </row>
    <row r="37" spans="1:9" x14ac:dyDescent="0.25">
      <c r="B37" s="11"/>
      <c r="C37" s="11"/>
      <c r="D37" s="11"/>
      <c r="E37" s="11"/>
      <c r="F37" s="11"/>
      <c r="G37" s="11"/>
    </row>
    <row r="38" spans="1:9" x14ac:dyDescent="0.25">
      <c r="A38" s="8"/>
      <c r="B38" s="11"/>
      <c r="C38" s="11"/>
      <c r="D38" s="11"/>
      <c r="E38" s="11"/>
      <c r="F38" s="11"/>
      <c r="G38" s="11"/>
      <c r="H38" s="8"/>
      <c r="I38" s="8"/>
    </row>
    <row r="39" spans="1:9" x14ac:dyDescent="0.25">
      <c r="A39" s="8"/>
      <c r="B39" s="8"/>
      <c r="C39" s="8"/>
      <c r="D39" s="8"/>
      <c r="E39" s="8"/>
      <c r="F39" s="8"/>
      <c r="G39" s="8"/>
      <c r="H39" s="8"/>
      <c r="I39" s="8"/>
    </row>
    <row r="40" spans="1:9" x14ac:dyDescent="0.25">
      <c r="A40" s="8"/>
      <c r="B40" s="8"/>
      <c r="C40" s="8"/>
      <c r="D40" s="8"/>
      <c r="E40" s="8"/>
      <c r="F40" s="8"/>
      <c r="G40" s="8"/>
      <c r="H40" s="8"/>
      <c r="I40" s="8"/>
    </row>
    <row r="41" spans="1:9" x14ac:dyDescent="0.25">
      <c r="A41" s="8"/>
      <c r="B41" s="8"/>
      <c r="C41" s="8"/>
      <c r="D41" s="8"/>
      <c r="E41" s="8"/>
      <c r="F41" s="8"/>
      <c r="G41" s="8"/>
      <c r="H41" s="8"/>
      <c r="I41" s="8"/>
    </row>
    <row r="42" spans="1:9" x14ac:dyDescent="0.25">
      <c r="A42" s="8"/>
      <c r="B42" s="8"/>
      <c r="C42" s="8"/>
      <c r="D42" s="8"/>
      <c r="E42" s="8"/>
      <c r="F42" s="8"/>
      <c r="G42" s="8"/>
      <c r="H42" s="8"/>
      <c r="I42" s="8"/>
    </row>
    <row r="43" spans="1:9" x14ac:dyDescent="0.25">
      <c r="A43" s="8"/>
      <c r="B43" s="8"/>
      <c r="C43" s="8"/>
      <c r="D43" s="8"/>
      <c r="E43" s="8"/>
      <c r="F43" s="8"/>
      <c r="G43" s="8"/>
      <c r="H43" s="8"/>
      <c r="I43" s="8"/>
    </row>
    <row r="44" spans="1:9" x14ac:dyDescent="0.25">
      <c r="A44" s="8"/>
      <c r="B44" s="8"/>
      <c r="C44" s="8"/>
      <c r="D44" s="8"/>
      <c r="E44" s="8"/>
      <c r="F44" s="8"/>
      <c r="G44" s="8"/>
      <c r="H44" s="8"/>
      <c r="I44" s="8"/>
    </row>
    <row r="45" spans="1:9" x14ac:dyDescent="0.25">
      <c r="A45" s="8"/>
      <c r="B45" s="8"/>
      <c r="C45" s="8"/>
      <c r="D45" s="8"/>
      <c r="E45" s="8"/>
      <c r="F45" s="8"/>
      <c r="G45" s="8"/>
      <c r="H45" s="8"/>
      <c r="I45" s="8"/>
    </row>
    <row r="46" spans="1:9" x14ac:dyDescent="0.25">
      <c r="A46" s="8"/>
      <c r="B46" s="8"/>
      <c r="C46" s="8"/>
      <c r="D46" s="8"/>
      <c r="E46" s="8"/>
      <c r="F46" s="8"/>
      <c r="G46" s="8"/>
      <c r="H46" s="8"/>
      <c r="I46" s="8"/>
    </row>
    <row r="47" spans="1:9" x14ac:dyDescent="0.25">
      <c r="A47" s="8"/>
      <c r="B47" s="8"/>
      <c r="C47" s="8"/>
      <c r="D47" s="8"/>
      <c r="E47" s="8"/>
      <c r="F47" s="8"/>
      <c r="G47" s="8"/>
      <c r="H47" s="8"/>
      <c r="I47" s="8"/>
    </row>
    <row r="48" spans="1:9" x14ac:dyDescent="0.25">
      <c r="A48" s="8"/>
      <c r="B48" s="8"/>
      <c r="C48" s="8"/>
      <c r="D48" s="8"/>
      <c r="E48" s="8"/>
      <c r="F48" s="8"/>
      <c r="G48" s="8"/>
      <c r="H48" s="8"/>
      <c r="I48" s="8"/>
    </row>
    <row r="49" spans="1:9" x14ac:dyDescent="0.25">
      <c r="A49" s="8"/>
      <c r="B49" s="8"/>
      <c r="C49" s="8"/>
      <c r="D49" s="8"/>
      <c r="E49" s="8"/>
      <c r="F49" s="8"/>
      <c r="G49" s="8"/>
      <c r="H49" s="8"/>
      <c r="I49" s="8"/>
    </row>
    <row r="50" spans="1:9" x14ac:dyDescent="0.25">
      <c r="A50" s="8"/>
      <c r="B50" s="8"/>
      <c r="C50" s="8"/>
      <c r="D50" s="8"/>
      <c r="E50" s="8"/>
      <c r="F50" s="8"/>
      <c r="G50" s="8"/>
      <c r="H50" s="8"/>
      <c r="I50" s="8"/>
    </row>
    <row r="51" spans="1:9" x14ac:dyDescent="0.25">
      <c r="A51" s="8"/>
      <c r="B51" s="8"/>
      <c r="C51" s="8"/>
      <c r="D51" s="8"/>
      <c r="E51" s="8"/>
      <c r="F51" s="8"/>
      <c r="G51" s="8"/>
      <c r="H51" s="8"/>
      <c r="I51" s="8"/>
    </row>
    <row r="52" spans="1:9" x14ac:dyDescent="0.25">
      <c r="A52" s="8"/>
      <c r="B52" s="8"/>
      <c r="C52" s="8"/>
      <c r="D52" s="8"/>
      <c r="E52" s="8"/>
      <c r="F52" s="8"/>
      <c r="G52" s="8"/>
      <c r="H52" s="8"/>
      <c r="I52" s="8"/>
    </row>
    <row r="53" spans="1:9" x14ac:dyDescent="0.25">
      <c r="A53" s="8"/>
      <c r="B53" s="8"/>
      <c r="C53" s="8"/>
      <c r="D53" s="8"/>
      <c r="E53" s="8"/>
      <c r="F53" s="8"/>
      <c r="G53" s="8"/>
      <c r="H53" s="8"/>
      <c r="I53" s="8"/>
    </row>
    <row r="54" spans="1:9" x14ac:dyDescent="0.25">
      <c r="A54" s="8"/>
      <c r="B54" s="8"/>
      <c r="C54" s="8"/>
      <c r="D54" s="8"/>
      <c r="E54" s="8"/>
      <c r="F54" s="8"/>
      <c r="G54" s="8"/>
      <c r="H54" s="8"/>
      <c r="I54" s="8"/>
    </row>
  </sheetData>
  <mergeCells count="1">
    <mergeCell ref="B2:I2"/>
  </mergeCells>
  <hyperlinks>
    <hyperlink ref="A1" location="Índice!A1" display="volta"/>
  </hyperlink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showGridLines="0" zoomScaleNormal="100" workbookViewId="0">
      <selection activeCell="B11" sqref="B11"/>
    </sheetView>
  </sheetViews>
  <sheetFormatPr defaultRowHeight="15" x14ac:dyDescent="0.25"/>
  <cols>
    <col min="2" max="2" width="30" customWidth="1"/>
    <col min="3" max="3" width="12.85546875" customWidth="1"/>
    <col min="4" max="4" width="12.5703125" customWidth="1"/>
    <col min="5" max="5" width="13.85546875" customWidth="1"/>
    <col min="6" max="6" width="13.42578125" customWidth="1"/>
    <col min="7" max="7" width="12.85546875" customWidth="1"/>
    <col min="8" max="8" width="12.85546875" bestFit="1" customWidth="1"/>
    <col min="9" max="9" width="13.140625" customWidth="1"/>
    <col min="10" max="10" width="12.7109375" customWidth="1"/>
    <col min="11" max="11" width="14.85546875" customWidth="1"/>
    <col min="12" max="12" width="12.85546875" bestFit="1" customWidth="1"/>
  </cols>
  <sheetData>
    <row r="1" spans="1:12" x14ac:dyDescent="0.25">
      <c r="A1" s="55" t="s">
        <v>109</v>
      </c>
    </row>
    <row r="2" spans="1:12" ht="18" x14ac:dyDescent="0.25">
      <c r="B2" s="175" t="s">
        <v>98</v>
      </c>
      <c r="C2" s="175"/>
      <c r="D2" s="175"/>
      <c r="E2" s="175"/>
      <c r="F2" s="175"/>
      <c r="G2" s="175"/>
      <c r="H2" s="175"/>
      <c r="I2" s="175"/>
    </row>
    <row r="3" spans="1:12" x14ac:dyDescent="0.25">
      <c r="B3" s="11"/>
      <c r="C3" s="11"/>
      <c r="D3" s="11"/>
      <c r="E3" s="11"/>
      <c r="F3" s="11"/>
      <c r="G3" s="11"/>
      <c r="H3" s="11"/>
      <c r="I3" s="11"/>
    </row>
    <row r="4" spans="1:12" ht="15.75" x14ac:dyDescent="0.25">
      <c r="B4" s="16" t="s">
        <v>140</v>
      </c>
      <c r="C4" s="11"/>
      <c r="D4" s="11"/>
      <c r="E4" s="11"/>
      <c r="F4" s="11"/>
      <c r="G4" s="11"/>
      <c r="H4" s="11"/>
      <c r="I4" s="11"/>
    </row>
    <row r="5" spans="1:12" ht="30" customHeight="1" x14ac:dyDescent="0.25">
      <c r="B5" s="112" t="s">
        <v>99</v>
      </c>
      <c r="C5" s="111">
        <v>2012</v>
      </c>
      <c r="D5" s="111">
        <v>2013</v>
      </c>
      <c r="E5" s="111">
        <v>2014</v>
      </c>
      <c r="F5" s="111">
        <v>2015</v>
      </c>
      <c r="G5" s="111">
        <v>2016</v>
      </c>
      <c r="H5" s="111">
        <v>2017</v>
      </c>
      <c r="I5" s="111">
        <v>2018</v>
      </c>
      <c r="J5" s="111">
        <v>2019</v>
      </c>
      <c r="K5" s="135">
        <v>2020</v>
      </c>
      <c r="L5" s="136">
        <v>44470</v>
      </c>
    </row>
    <row r="6" spans="1:12" x14ac:dyDescent="0.25">
      <c r="B6" s="44" t="s">
        <v>6</v>
      </c>
      <c r="C6" s="50">
        <v>2707951279</v>
      </c>
      <c r="D6" s="50">
        <v>3402031064</v>
      </c>
      <c r="E6" s="50">
        <v>2236583689</v>
      </c>
      <c r="F6" s="50">
        <v>2444336745</v>
      </c>
      <c r="G6" s="50">
        <v>2949737616</v>
      </c>
      <c r="H6" s="50">
        <v>3052164469</v>
      </c>
      <c r="I6" s="50">
        <v>3119452482</v>
      </c>
      <c r="J6" s="50">
        <v>3274461110.1375599</v>
      </c>
      <c r="K6" s="50">
        <v>3253024428.6542702</v>
      </c>
      <c r="L6" s="50">
        <v>4053760548.1039324</v>
      </c>
    </row>
    <row r="7" spans="1:12" x14ac:dyDescent="0.25">
      <c r="B7" s="44" t="s">
        <v>0</v>
      </c>
      <c r="C7" s="50">
        <v>34121035071.360001</v>
      </c>
      <c r="D7" s="50">
        <v>35458419198.019997</v>
      </c>
      <c r="E7" s="50">
        <v>39493488344.419998</v>
      </c>
      <c r="F7" s="50">
        <v>44872629529.269997</v>
      </c>
      <c r="G7" s="50">
        <v>49738176160.059998</v>
      </c>
      <c r="H7" s="50">
        <v>62780770895.210007</v>
      </c>
      <c r="I7" s="50">
        <v>61243796064.500008</v>
      </c>
      <c r="J7" s="50">
        <v>63667247835.560005</v>
      </c>
      <c r="K7" s="50">
        <v>65541336143.849998</v>
      </c>
      <c r="L7" s="50">
        <v>74079435065.340012</v>
      </c>
    </row>
    <row r="8" spans="1:12" x14ac:dyDescent="0.25">
      <c r="B8" s="44" t="s">
        <v>71</v>
      </c>
      <c r="C8" s="56">
        <v>7.6491842480954399E-3</v>
      </c>
      <c r="D8" s="56">
        <v>7.2886772783314034E-3</v>
      </c>
      <c r="E8" s="56">
        <v>7.2210436792650842E-3</v>
      </c>
      <c r="F8" s="56">
        <v>7.8917023360352851E-3</v>
      </c>
      <c r="G8" s="56">
        <v>8.4069236248152084E-3</v>
      </c>
      <c r="H8" s="56">
        <v>1.0044936286116406E-2</v>
      </c>
      <c r="I8" s="56">
        <v>9.4269407293441649E-3</v>
      </c>
      <c r="J8" s="56">
        <v>9.224528150103814E-3</v>
      </c>
      <c r="K8" s="56">
        <v>9.3793446862480544E-3</v>
      </c>
      <c r="L8" s="56">
        <v>9.2650549926100237E-3</v>
      </c>
    </row>
    <row r="9" spans="1:12" x14ac:dyDescent="0.25">
      <c r="B9" s="44" t="s">
        <v>9</v>
      </c>
      <c r="C9" s="50">
        <v>36828986350.360001</v>
      </c>
      <c r="D9" s="50">
        <v>38860450262.019997</v>
      </c>
      <c r="E9" s="50">
        <v>41730072033.419998</v>
      </c>
      <c r="F9" s="50">
        <v>47316966274.269997</v>
      </c>
      <c r="G9" s="50">
        <v>52687913776.059998</v>
      </c>
      <c r="H9" s="50">
        <v>65832935364.210007</v>
      </c>
      <c r="I9" s="50">
        <v>64363248546.500008</v>
      </c>
      <c r="J9" s="50">
        <v>66941708945.697563</v>
      </c>
      <c r="K9" s="50">
        <v>68794360572.504272</v>
      </c>
      <c r="L9" s="50">
        <v>78133195613.443939</v>
      </c>
    </row>
    <row r="10" spans="1:12" ht="16.5" x14ac:dyDescent="0.3">
      <c r="B10" s="46"/>
      <c r="C10" s="46"/>
      <c r="D10" s="46"/>
      <c r="E10" s="46"/>
      <c r="F10" s="46"/>
      <c r="G10" s="46"/>
      <c r="H10" s="46"/>
      <c r="I10" s="46"/>
    </row>
    <row r="11" spans="1:12" ht="16.5" x14ac:dyDescent="0.3">
      <c r="B11" s="64" t="s">
        <v>303</v>
      </c>
      <c r="C11" s="46"/>
      <c r="D11" s="46"/>
      <c r="E11" s="46"/>
      <c r="F11" s="46"/>
      <c r="G11" s="46"/>
      <c r="H11" s="46"/>
      <c r="I11" s="46"/>
    </row>
    <row r="12" spans="1:12" x14ac:dyDescent="0.25">
      <c r="B12" s="11"/>
      <c r="C12" s="11"/>
      <c r="D12" s="11"/>
      <c r="E12" s="11"/>
      <c r="F12" s="11"/>
      <c r="G12" s="11"/>
      <c r="H12" s="11"/>
      <c r="I12" s="11"/>
    </row>
    <row r="13" spans="1:12" x14ac:dyDescent="0.25">
      <c r="B13" s="11"/>
      <c r="C13" s="11"/>
      <c r="D13" s="11"/>
      <c r="E13" s="11"/>
      <c r="F13" s="11"/>
      <c r="G13" s="11"/>
      <c r="H13" s="11"/>
      <c r="I13" s="11"/>
    </row>
    <row r="14" spans="1:12" x14ac:dyDescent="0.25">
      <c r="B14" s="11"/>
      <c r="C14" s="11"/>
      <c r="D14" s="11"/>
      <c r="E14" s="11"/>
      <c r="F14" s="11"/>
      <c r="G14" s="11"/>
      <c r="H14" s="11"/>
      <c r="I14" s="11"/>
    </row>
    <row r="15" spans="1:12" x14ac:dyDescent="0.25">
      <c r="B15" s="11"/>
      <c r="C15" s="11"/>
      <c r="D15" s="11"/>
      <c r="E15" s="11"/>
      <c r="F15" s="11"/>
      <c r="G15" s="11"/>
      <c r="H15" s="11"/>
      <c r="I15" s="11"/>
    </row>
    <row r="16" spans="1:12" x14ac:dyDescent="0.25">
      <c r="B16" s="11"/>
      <c r="C16" s="11"/>
      <c r="D16" s="11"/>
      <c r="E16" s="11"/>
      <c r="F16" s="11"/>
      <c r="G16" s="11"/>
      <c r="H16" s="11"/>
      <c r="I16" s="11"/>
    </row>
    <row r="17" spans="2:9" x14ac:dyDescent="0.25">
      <c r="B17" s="11"/>
      <c r="C17" s="11"/>
      <c r="D17" s="11"/>
      <c r="E17" s="11"/>
      <c r="F17" s="11"/>
      <c r="G17" s="11"/>
      <c r="H17" s="11"/>
      <c r="I17" s="11"/>
    </row>
    <row r="18" spans="2:9" x14ac:dyDescent="0.25">
      <c r="B18" s="11"/>
      <c r="C18" s="11"/>
      <c r="D18" s="11"/>
      <c r="E18" s="11"/>
      <c r="F18" s="11"/>
      <c r="G18" s="11"/>
      <c r="H18" s="11"/>
      <c r="I18" s="11"/>
    </row>
    <row r="19" spans="2:9" x14ac:dyDescent="0.25">
      <c r="B19" s="11"/>
      <c r="C19" s="11"/>
      <c r="D19" s="11"/>
      <c r="E19" s="11"/>
      <c r="F19" s="11"/>
      <c r="G19" s="11"/>
      <c r="H19" s="11"/>
      <c r="I19" s="11"/>
    </row>
    <row r="20" spans="2:9" x14ac:dyDescent="0.25">
      <c r="B20" s="11"/>
      <c r="C20" s="11"/>
      <c r="D20" s="11"/>
      <c r="E20" s="11"/>
      <c r="F20" s="11"/>
      <c r="G20" s="11"/>
      <c r="H20" s="11"/>
      <c r="I20" s="11"/>
    </row>
    <row r="21" spans="2:9" x14ac:dyDescent="0.25">
      <c r="B21" s="11"/>
      <c r="C21" s="11"/>
      <c r="D21" s="11"/>
      <c r="E21" s="11"/>
      <c r="F21" s="11"/>
      <c r="G21" s="11"/>
      <c r="H21" s="11"/>
      <c r="I21" s="11"/>
    </row>
    <row r="22" spans="2:9" x14ac:dyDescent="0.25">
      <c r="B22" s="11"/>
      <c r="C22" s="11"/>
      <c r="D22" s="11"/>
      <c r="E22" s="11"/>
      <c r="F22" s="11"/>
      <c r="G22" s="11"/>
      <c r="H22" s="11"/>
      <c r="I22" s="11"/>
    </row>
    <row r="23" spans="2:9" x14ac:dyDescent="0.25">
      <c r="B23" s="11"/>
      <c r="C23" s="11"/>
      <c r="D23" s="11"/>
      <c r="E23" s="11"/>
      <c r="F23" s="11"/>
      <c r="G23" s="11"/>
      <c r="H23" s="11"/>
      <c r="I23" s="11"/>
    </row>
    <row r="24" spans="2:9" x14ac:dyDescent="0.25">
      <c r="B24" s="11"/>
      <c r="C24" s="11"/>
      <c r="D24" s="11"/>
      <c r="E24" s="11"/>
      <c r="F24" s="11"/>
      <c r="G24" s="11"/>
      <c r="H24" s="11"/>
      <c r="I24" s="11"/>
    </row>
    <row r="25" spans="2:9" x14ac:dyDescent="0.25">
      <c r="B25" s="11"/>
      <c r="C25" s="11"/>
      <c r="D25" s="11"/>
      <c r="E25" s="11"/>
      <c r="F25" s="11"/>
      <c r="G25" s="11"/>
      <c r="H25" s="11"/>
      <c r="I25" s="11"/>
    </row>
    <row r="26" spans="2:9" x14ac:dyDescent="0.25">
      <c r="B26" s="11"/>
      <c r="C26" s="11"/>
      <c r="D26" s="11"/>
      <c r="E26" s="11"/>
      <c r="F26" s="11"/>
      <c r="G26" s="11"/>
      <c r="H26" s="11"/>
      <c r="I26" s="11"/>
    </row>
    <row r="27" spans="2:9" x14ac:dyDescent="0.25">
      <c r="B27" s="11"/>
      <c r="C27" s="11"/>
      <c r="D27" s="11"/>
      <c r="E27" s="11"/>
      <c r="F27" s="11"/>
      <c r="G27" s="11"/>
      <c r="H27" s="11"/>
      <c r="I27" s="11"/>
    </row>
    <row r="28" spans="2:9" x14ac:dyDescent="0.25">
      <c r="B28" s="11"/>
      <c r="C28" s="11"/>
      <c r="D28" s="11"/>
      <c r="E28" s="11"/>
      <c r="F28" s="11"/>
      <c r="G28" s="11"/>
      <c r="H28" s="11"/>
      <c r="I28" s="11"/>
    </row>
    <row r="29" spans="2:9" x14ac:dyDescent="0.25">
      <c r="B29" s="11"/>
      <c r="C29" s="11"/>
      <c r="D29" s="11"/>
      <c r="E29" s="11"/>
      <c r="F29" s="11"/>
      <c r="G29" s="11"/>
      <c r="H29" s="11"/>
      <c r="I29" s="11"/>
    </row>
    <row r="30" spans="2:9" x14ac:dyDescent="0.25">
      <c r="B30" s="11"/>
      <c r="C30" s="11"/>
      <c r="D30" s="11"/>
      <c r="E30" s="11"/>
      <c r="F30" s="11"/>
      <c r="G30" s="11"/>
      <c r="H30" s="11"/>
      <c r="I30" s="11"/>
    </row>
    <row r="31" spans="2:9" x14ac:dyDescent="0.25">
      <c r="B31" s="11"/>
      <c r="C31" s="11"/>
      <c r="D31" s="11"/>
      <c r="E31" s="11"/>
      <c r="F31" s="11"/>
      <c r="G31" s="11"/>
      <c r="H31" s="11"/>
      <c r="I31" s="11"/>
    </row>
    <row r="32" spans="2:9" x14ac:dyDescent="0.25">
      <c r="B32" s="11"/>
      <c r="C32" s="11"/>
      <c r="D32" s="11"/>
      <c r="E32" s="11"/>
      <c r="F32" s="11"/>
      <c r="G32" s="11"/>
      <c r="H32" s="11"/>
      <c r="I32" s="11"/>
    </row>
    <row r="33" spans="1:9" x14ac:dyDescent="0.25">
      <c r="B33" s="11"/>
      <c r="C33" s="11"/>
      <c r="D33" s="11"/>
      <c r="E33" s="11"/>
      <c r="F33" s="11"/>
      <c r="G33" s="11"/>
      <c r="H33" s="11"/>
      <c r="I33" s="11"/>
    </row>
    <row r="34" spans="1:9" x14ac:dyDescent="0.25">
      <c r="B34" s="11"/>
      <c r="C34" s="11"/>
      <c r="D34" s="11"/>
      <c r="E34" s="11"/>
      <c r="F34" s="11"/>
      <c r="G34" s="11"/>
      <c r="H34" s="11"/>
      <c r="I34" s="11"/>
    </row>
    <row r="35" spans="1:9" x14ac:dyDescent="0.25">
      <c r="B35" s="11"/>
      <c r="C35" s="11"/>
      <c r="D35" s="11"/>
      <c r="E35" s="11"/>
      <c r="F35" s="11"/>
      <c r="G35" s="11"/>
      <c r="H35" s="11"/>
      <c r="I35" s="11"/>
    </row>
    <row r="36" spans="1:9" x14ac:dyDescent="0.25">
      <c r="B36" s="11"/>
      <c r="C36" s="11"/>
      <c r="D36" s="11"/>
      <c r="E36" s="11"/>
      <c r="F36" s="11"/>
      <c r="G36" s="11"/>
      <c r="H36" s="11"/>
      <c r="I36" s="11"/>
    </row>
    <row r="37" spans="1:9" x14ac:dyDescent="0.25">
      <c r="A37" s="8"/>
      <c r="B37" s="8"/>
      <c r="C37" s="8"/>
      <c r="D37" s="8"/>
      <c r="E37" s="8"/>
      <c r="F37" s="8"/>
      <c r="G37" s="8"/>
      <c r="H37" s="8"/>
      <c r="I37" s="8"/>
    </row>
    <row r="38" spans="1:9" x14ac:dyDescent="0.25">
      <c r="A38" s="8"/>
      <c r="B38" s="8"/>
      <c r="C38" s="8"/>
      <c r="D38" s="8"/>
      <c r="E38" s="8"/>
      <c r="F38" s="8"/>
      <c r="G38" s="8"/>
      <c r="H38" s="8"/>
      <c r="I38" s="8"/>
    </row>
    <row r="39" spans="1:9" x14ac:dyDescent="0.25">
      <c r="A39" s="8"/>
      <c r="B39" s="8"/>
      <c r="C39" s="8"/>
      <c r="D39" s="8"/>
      <c r="E39" s="8"/>
      <c r="F39" s="8"/>
      <c r="G39" s="8"/>
      <c r="H39" s="8"/>
      <c r="I39" s="8"/>
    </row>
    <row r="40" spans="1:9" x14ac:dyDescent="0.25">
      <c r="A40" s="8"/>
      <c r="B40" s="8"/>
      <c r="C40" s="8"/>
      <c r="D40" s="8"/>
      <c r="E40" s="8"/>
      <c r="F40" s="8"/>
      <c r="G40" s="8"/>
      <c r="H40" s="8"/>
      <c r="I40" s="8"/>
    </row>
    <row r="41" spans="1:9" x14ac:dyDescent="0.25">
      <c r="A41" s="8"/>
      <c r="B41" s="8"/>
      <c r="C41" s="8"/>
      <c r="D41" s="8"/>
      <c r="E41" s="8"/>
      <c r="F41" s="8"/>
      <c r="G41" s="8"/>
      <c r="H41" s="8"/>
      <c r="I41" s="8"/>
    </row>
    <row r="42" spans="1:9" x14ac:dyDescent="0.25">
      <c r="A42" s="8"/>
      <c r="B42" s="8"/>
      <c r="C42" s="8"/>
      <c r="D42" s="8"/>
      <c r="E42" s="8"/>
      <c r="F42" s="8"/>
      <c r="G42" s="8"/>
      <c r="H42" s="8"/>
      <c r="I42" s="8"/>
    </row>
    <row r="43" spans="1:9" x14ac:dyDescent="0.25">
      <c r="A43" s="8"/>
      <c r="B43" s="8"/>
      <c r="C43" s="8"/>
      <c r="D43" s="8"/>
      <c r="E43" s="8"/>
      <c r="F43" s="8"/>
      <c r="G43" s="8"/>
      <c r="H43" s="8"/>
      <c r="I43" s="8"/>
    </row>
    <row r="44" spans="1:9" x14ac:dyDescent="0.25">
      <c r="A44" s="8"/>
      <c r="B44" s="8"/>
      <c r="C44" s="8"/>
      <c r="D44" s="8"/>
      <c r="E44" s="8"/>
      <c r="F44" s="8"/>
      <c r="G44" s="8"/>
      <c r="H44" s="8"/>
      <c r="I44" s="8"/>
    </row>
  </sheetData>
  <mergeCells count="1">
    <mergeCell ref="B2:I2"/>
  </mergeCells>
  <hyperlinks>
    <hyperlink ref="A1" location="Índice!A1" display="volta"/>
  </hyperlinks>
  <pageMargins left="0.511811024" right="0.511811024" top="0.78740157499999996" bottom="0.78740157499999996" header="0.31496062000000002" footer="0.3149606200000000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1"/>
  <sheetViews>
    <sheetView showGridLines="0" zoomScaleNormal="100" workbookViewId="0">
      <selection activeCell="L26" sqref="L26"/>
    </sheetView>
  </sheetViews>
  <sheetFormatPr defaultRowHeight="15" x14ac:dyDescent="0.25"/>
  <cols>
    <col min="2" max="2" width="25.5703125" customWidth="1"/>
    <col min="3" max="3" width="13.28515625" customWidth="1"/>
    <col min="4" max="4" width="11.7109375" customWidth="1"/>
    <col min="5" max="5" width="11.85546875" customWidth="1"/>
    <col min="6" max="6" width="12.42578125" customWidth="1"/>
    <col min="7" max="7" width="12.140625" customWidth="1"/>
    <col min="8" max="8" width="11.7109375" customWidth="1"/>
    <col min="9" max="11" width="12" bestFit="1" customWidth="1"/>
    <col min="12" max="13" width="13.28515625" customWidth="1"/>
    <col min="14" max="14" width="14.5703125" customWidth="1"/>
  </cols>
  <sheetData>
    <row r="1" spans="1:14" x14ac:dyDescent="0.25">
      <c r="A1" s="55" t="s">
        <v>109</v>
      </c>
    </row>
    <row r="2" spans="1:14" ht="18" customHeight="1" x14ac:dyDescent="0.25">
      <c r="B2" s="175" t="s">
        <v>98</v>
      </c>
      <c r="C2" s="175"/>
      <c r="D2" s="175"/>
      <c r="E2" s="175"/>
      <c r="F2" s="175"/>
      <c r="G2" s="175"/>
      <c r="H2" s="175"/>
    </row>
    <row r="3" spans="1:14" x14ac:dyDescent="0.25">
      <c r="B3" s="11"/>
      <c r="C3" s="11"/>
      <c r="D3" s="11"/>
      <c r="E3" s="11"/>
      <c r="F3" s="11"/>
      <c r="G3" s="11"/>
    </row>
    <row r="4" spans="1:14" ht="15.75" x14ac:dyDescent="0.25">
      <c r="B4" s="16" t="s">
        <v>239</v>
      </c>
      <c r="C4" s="11"/>
      <c r="D4" s="11"/>
      <c r="E4" s="11"/>
      <c r="F4" s="11"/>
      <c r="G4" s="11"/>
    </row>
    <row r="5" spans="1:14" ht="26.25" x14ac:dyDescent="0.25">
      <c r="B5" s="129" t="s">
        <v>214</v>
      </c>
      <c r="C5" s="131" t="s">
        <v>174</v>
      </c>
      <c r="D5" s="131" t="s">
        <v>175</v>
      </c>
      <c r="E5" s="131" t="s">
        <v>176</v>
      </c>
      <c r="F5" s="131" t="s">
        <v>177</v>
      </c>
      <c r="G5" s="131" t="s">
        <v>178</v>
      </c>
      <c r="H5" s="131" t="s">
        <v>179</v>
      </c>
      <c r="I5" s="131" t="s">
        <v>180</v>
      </c>
      <c r="J5" s="131" t="s">
        <v>181</v>
      </c>
      <c r="K5" s="131" t="s">
        <v>182</v>
      </c>
      <c r="L5" s="131" t="s">
        <v>183</v>
      </c>
      <c r="M5" s="131" t="s">
        <v>184</v>
      </c>
      <c r="N5" s="131" t="s">
        <v>185</v>
      </c>
    </row>
    <row r="6" spans="1:14" x14ac:dyDescent="0.25">
      <c r="B6" s="128">
        <v>2019</v>
      </c>
      <c r="C6" s="50">
        <v>265764205</v>
      </c>
      <c r="D6" s="50">
        <v>284447769</v>
      </c>
      <c r="E6" s="50">
        <v>270932655</v>
      </c>
      <c r="F6" s="50">
        <v>291683980</v>
      </c>
      <c r="G6" s="50">
        <v>284828454</v>
      </c>
      <c r="H6" s="76">
        <v>262982244.28727269</v>
      </c>
      <c r="I6" s="76">
        <v>270606026.71272731</v>
      </c>
      <c r="J6" s="76">
        <v>331449195</v>
      </c>
      <c r="K6" s="76">
        <v>257702503.25098515</v>
      </c>
      <c r="L6" s="76">
        <v>254955929.74554777</v>
      </c>
      <c r="M6" s="76">
        <v>223902382.40315199</v>
      </c>
      <c r="N6" s="76">
        <v>275205765.73787498</v>
      </c>
    </row>
    <row r="7" spans="1:14" x14ac:dyDescent="0.25">
      <c r="B7" s="128">
        <v>2020</v>
      </c>
      <c r="C7" s="50">
        <v>252079304.20649976</v>
      </c>
      <c r="D7" s="50">
        <v>251216738.20950699</v>
      </c>
      <c r="E7" s="50">
        <v>265523597.96662754</v>
      </c>
      <c r="F7" s="50">
        <v>236461574.42911804</v>
      </c>
      <c r="G7" s="50">
        <v>253425875.30288768</v>
      </c>
      <c r="H7" s="75">
        <v>264538648.88935542</v>
      </c>
      <c r="I7" s="75">
        <v>280876125.79989052</v>
      </c>
      <c r="J7" s="75">
        <v>261210334.05761576</v>
      </c>
      <c r="K7" s="75">
        <v>285545142.39787054</v>
      </c>
      <c r="L7" s="75">
        <v>285620353.82928848</v>
      </c>
      <c r="M7" s="75">
        <v>288453084.96405029</v>
      </c>
      <c r="N7" s="75">
        <v>328003348.4615593</v>
      </c>
    </row>
    <row r="8" spans="1:14" x14ac:dyDescent="0.25">
      <c r="B8" s="128">
        <v>2021</v>
      </c>
      <c r="C8" s="50">
        <v>307844967.95993304</v>
      </c>
      <c r="D8" s="50">
        <v>289792260.56500006</v>
      </c>
      <c r="E8" s="50">
        <v>315965671.36434484</v>
      </c>
      <c r="F8" s="50">
        <v>350479077.3162179</v>
      </c>
      <c r="G8" s="50">
        <v>347449998.54558653</v>
      </c>
      <c r="H8" s="50">
        <v>352861550.95246428</v>
      </c>
      <c r="I8" s="50">
        <v>353655448.15663171</v>
      </c>
      <c r="J8" s="50">
        <v>373085046.60604835</v>
      </c>
      <c r="K8" s="200">
        <v>371907937.34720218</v>
      </c>
      <c r="L8" s="200">
        <v>370029730.39221841</v>
      </c>
      <c r="M8" s="144"/>
      <c r="N8" s="144"/>
    </row>
    <row r="9" spans="1:14" x14ac:dyDescent="0.25">
      <c r="B9" s="128"/>
      <c r="C9" s="50"/>
      <c r="D9" s="50"/>
      <c r="E9" s="50"/>
      <c r="F9" s="50"/>
      <c r="G9" s="50"/>
      <c r="H9" s="75"/>
      <c r="I9" s="75"/>
      <c r="J9" s="75"/>
      <c r="K9" s="75"/>
      <c r="L9" s="75"/>
      <c r="M9" s="75"/>
      <c r="N9" s="75"/>
    </row>
    <row r="10" spans="1:14" x14ac:dyDescent="0.25">
      <c r="B10" s="128"/>
      <c r="C10" s="50"/>
      <c r="D10" s="50"/>
      <c r="E10" s="50"/>
      <c r="F10" s="50"/>
      <c r="G10" s="50"/>
      <c r="H10" s="75"/>
      <c r="I10" s="75"/>
      <c r="J10" s="75"/>
      <c r="K10" s="75"/>
      <c r="L10" s="75"/>
      <c r="M10" s="75"/>
      <c r="N10" s="75"/>
    </row>
    <row r="11" spans="1:14" ht="15.75" x14ac:dyDescent="0.25">
      <c r="B11" s="16" t="s">
        <v>240</v>
      </c>
      <c r="C11" s="11"/>
      <c r="D11" s="11"/>
      <c r="E11" s="11"/>
      <c r="F11" s="11"/>
      <c r="G11" s="11"/>
    </row>
    <row r="12" spans="1:14" ht="26.25" x14ac:dyDescent="0.25">
      <c r="B12" s="129" t="s">
        <v>215</v>
      </c>
      <c r="C12" s="131" t="s">
        <v>174</v>
      </c>
      <c r="D12" s="131" t="s">
        <v>175</v>
      </c>
      <c r="E12" s="131" t="s">
        <v>176</v>
      </c>
      <c r="F12" s="131" t="s">
        <v>177</v>
      </c>
      <c r="G12" s="131" t="s">
        <v>178</v>
      </c>
      <c r="H12" s="131" t="s">
        <v>179</v>
      </c>
      <c r="I12" s="131" t="s">
        <v>180</v>
      </c>
      <c r="J12" s="131" t="s">
        <v>181</v>
      </c>
      <c r="K12" s="131" t="s">
        <v>182</v>
      </c>
      <c r="L12" s="131" t="s">
        <v>183</v>
      </c>
      <c r="M12" s="131" t="s">
        <v>184</v>
      </c>
      <c r="N12" s="131" t="s">
        <v>185</v>
      </c>
    </row>
    <row r="13" spans="1:14" x14ac:dyDescent="0.25">
      <c r="B13" s="128">
        <v>2019</v>
      </c>
      <c r="C13" s="50">
        <v>5177138365.5799999</v>
      </c>
      <c r="D13" s="50">
        <v>5245884680.2199993</v>
      </c>
      <c r="E13" s="50">
        <v>4886611563.7399988</v>
      </c>
      <c r="F13" s="50">
        <v>4886611563.7399988</v>
      </c>
      <c r="G13" s="50">
        <v>4997417863.5099983</v>
      </c>
      <c r="H13" s="76">
        <v>5319234446.9799995</v>
      </c>
      <c r="I13" s="76">
        <v>5091294571.7899971</v>
      </c>
      <c r="J13" s="76">
        <v>5268385284.6900024</v>
      </c>
      <c r="K13" s="76">
        <v>5119679573.8199997</v>
      </c>
      <c r="L13" s="76">
        <v>5432243435.9599991</v>
      </c>
      <c r="M13" s="76">
        <v>5739661646.7600021</v>
      </c>
      <c r="N13" s="76">
        <v>6429875003.9900055</v>
      </c>
    </row>
    <row r="14" spans="1:14" x14ac:dyDescent="0.25">
      <c r="B14" s="128">
        <v>2020</v>
      </c>
      <c r="C14" s="50">
        <v>5438351650.0299997</v>
      </c>
      <c r="D14" s="50">
        <v>5592213019.1800003</v>
      </c>
      <c r="E14" s="50">
        <v>5191831757.6799994</v>
      </c>
      <c r="F14" s="50">
        <v>5139570744.1200008</v>
      </c>
      <c r="G14" s="50">
        <v>5749977011.039999</v>
      </c>
      <c r="H14" s="75">
        <v>4882172178.5700006</v>
      </c>
      <c r="I14" s="75">
        <v>5143062207.1299973</v>
      </c>
      <c r="J14" s="75">
        <v>5490115860.4499989</v>
      </c>
      <c r="K14" s="75">
        <v>5590151320.1900005</v>
      </c>
      <c r="L14" s="75">
        <v>4870210791.9899998</v>
      </c>
      <c r="M14" s="75">
        <v>6036996951.4699984</v>
      </c>
      <c r="N14" s="75">
        <v>6416682652.0000048</v>
      </c>
    </row>
    <row r="15" spans="1:14" x14ac:dyDescent="0.25">
      <c r="B15" s="128">
        <v>2021</v>
      </c>
      <c r="C15" s="50">
        <v>6109715390.5199995</v>
      </c>
      <c r="D15" s="50">
        <v>6288062224.1800003</v>
      </c>
      <c r="E15" s="50">
        <v>6061191233.4699993</v>
      </c>
      <c r="F15" s="50">
        <v>5996512365.1800013</v>
      </c>
      <c r="G15" s="50">
        <v>6359897709.0100012</v>
      </c>
      <c r="H15" s="50">
        <v>6678134308.4499979</v>
      </c>
      <c r="I15" s="50">
        <v>5907217979.8400021</v>
      </c>
      <c r="J15" s="50">
        <v>5850614096.2199984</v>
      </c>
      <c r="K15" s="200">
        <v>6444178145.4300032</v>
      </c>
      <c r="L15" s="200">
        <v>5930232009.5699997</v>
      </c>
      <c r="M15" s="144"/>
      <c r="N15" s="144"/>
    </row>
    <row r="16" spans="1:14" ht="16.5" x14ac:dyDescent="0.3">
      <c r="B16" s="46"/>
      <c r="C16" s="11"/>
      <c r="D16" s="11"/>
      <c r="E16" s="11"/>
      <c r="F16" s="11"/>
      <c r="G16" s="11"/>
    </row>
    <row r="17" spans="2:7" x14ac:dyDescent="0.25">
      <c r="B17" s="64" t="s">
        <v>304</v>
      </c>
      <c r="C17" s="11"/>
      <c r="D17" s="11"/>
      <c r="E17" s="11"/>
      <c r="F17" s="11"/>
      <c r="G17" s="11"/>
    </row>
    <row r="18" spans="2:7" x14ac:dyDescent="0.25">
      <c r="B18" s="11"/>
      <c r="C18" s="11"/>
      <c r="D18" s="11"/>
      <c r="E18" s="11"/>
      <c r="F18" s="11"/>
      <c r="G18" s="11"/>
    </row>
    <row r="19" spans="2:7" x14ac:dyDescent="0.25">
      <c r="B19" s="11"/>
      <c r="C19" s="11"/>
      <c r="D19" s="11"/>
      <c r="E19" s="11"/>
      <c r="F19" s="11"/>
      <c r="G19" s="11"/>
    </row>
    <row r="20" spans="2:7" x14ac:dyDescent="0.25">
      <c r="B20" s="11"/>
      <c r="C20" s="11"/>
      <c r="D20" s="11"/>
      <c r="E20" s="11"/>
      <c r="F20" s="11"/>
      <c r="G20" s="11"/>
    </row>
    <row r="21" spans="2:7" x14ac:dyDescent="0.25">
      <c r="B21" s="11"/>
      <c r="C21" s="11"/>
      <c r="D21" s="11"/>
      <c r="E21" s="11"/>
      <c r="F21" s="11"/>
      <c r="G21" s="11"/>
    </row>
    <row r="22" spans="2:7" x14ac:dyDescent="0.25">
      <c r="B22" s="11"/>
      <c r="C22" s="11"/>
      <c r="D22" s="11"/>
      <c r="E22" s="11"/>
      <c r="F22" s="11"/>
      <c r="G22" s="11"/>
    </row>
    <row r="23" spans="2:7" x14ac:dyDescent="0.25">
      <c r="B23" s="11"/>
      <c r="C23" s="11"/>
      <c r="D23" s="11"/>
      <c r="E23" s="11"/>
      <c r="F23" s="11"/>
      <c r="G23" s="11"/>
    </row>
    <row r="24" spans="2:7" x14ac:dyDescent="0.25">
      <c r="B24" s="11"/>
      <c r="C24" s="11"/>
      <c r="D24" s="11"/>
      <c r="E24" s="11"/>
      <c r="F24" s="11"/>
      <c r="G24" s="11"/>
    </row>
    <row r="25" spans="2:7" x14ac:dyDescent="0.25">
      <c r="B25" s="11"/>
      <c r="C25" s="11"/>
      <c r="D25" s="11"/>
      <c r="E25" s="11"/>
      <c r="F25" s="11"/>
      <c r="G25" s="11"/>
    </row>
    <row r="26" spans="2:7" x14ac:dyDescent="0.25">
      <c r="B26" s="11"/>
      <c r="C26" s="11"/>
      <c r="D26" s="11"/>
      <c r="E26" s="11"/>
      <c r="F26" s="11"/>
      <c r="G26" s="11"/>
    </row>
    <row r="27" spans="2:7" x14ac:dyDescent="0.25">
      <c r="B27" s="11"/>
      <c r="C27" s="11"/>
      <c r="D27" s="11"/>
      <c r="E27" s="11"/>
      <c r="F27" s="11"/>
      <c r="G27" s="11"/>
    </row>
    <row r="28" spans="2:7" x14ac:dyDescent="0.25">
      <c r="B28" s="11"/>
      <c r="C28" s="11"/>
      <c r="D28" s="11"/>
      <c r="E28" s="11"/>
      <c r="F28" s="11"/>
      <c r="G28" s="11"/>
    </row>
    <row r="29" spans="2:7" x14ac:dyDescent="0.25">
      <c r="B29" s="11"/>
      <c r="C29" s="11"/>
      <c r="D29" s="11"/>
      <c r="E29" s="11"/>
      <c r="F29" s="11"/>
      <c r="G29" s="11"/>
    </row>
    <row r="30" spans="2:7" x14ac:dyDescent="0.25">
      <c r="B30" s="11"/>
      <c r="C30" s="11"/>
      <c r="D30" s="11"/>
      <c r="E30" s="11"/>
      <c r="F30" s="11"/>
      <c r="G30" s="11"/>
    </row>
    <row r="31" spans="2:7" x14ac:dyDescent="0.25">
      <c r="B31" s="11"/>
      <c r="C31" s="11"/>
      <c r="D31" s="11"/>
      <c r="E31" s="11"/>
      <c r="F31" s="11"/>
      <c r="G31" s="11"/>
    </row>
    <row r="32" spans="2:7" x14ac:dyDescent="0.25">
      <c r="B32" s="11"/>
      <c r="C32" s="11"/>
      <c r="D32" s="11"/>
      <c r="E32" s="11"/>
      <c r="F32" s="11"/>
      <c r="G32" s="11"/>
    </row>
    <row r="33" spans="2:7" x14ac:dyDescent="0.25">
      <c r="B33" s="11"/>
      <c r="C33" s="11"/>
      <c r="D33" s="11"/>
      <c r="E33" s="11"/>
      <c r="F33" s="11"/>
      <c r="G33" s="11"/>
    </row>
    <row r="34" spans="2:7" x14ac:dyDescent="0.25">
      <c r="B34" s="11"/>
      <c r="C34" s="11"/>
      <c r="D34" s="11"/>
      <c r="E34" s="11"/>
      <c r="F34" s="11"/>
      <c r="G34" s="11"/>
    </row>
    <row r="35" spans="2:7" x14ac:dyDescent="0.25">
      <c r="B35" s="11"/>
      <c r="C35" s="11"/>
      <c r="D35" s="11"/>
      <c r="E35" s="11"/>
      <c r="F35" s="11"/>
      <c r="G35" s="11"/>
    </row>
    <row r="36" spans="2:7" x14ac:dyDescent="0.25">
      <c r="B36" s="11"/>
      <c r="C36" s="11"/>
      <c r="D36" s="11"/>
      <c r="E36" s="11"/>
      <c r="F36" s="11"/>
      <c r="G36" s="11"/>
    </row>
    <row r="37" spans="2:7" x14ac:dyDescent="0.25">
      <c r="B37" s="11"/>
      <c r="C37" s="11"/>
      <c r="D37" s="11"/>
      <c r="E37" s="11"/>
      <c r="F37" s="11"/>
      <c r="G37" s="11"/>
    </row>
    <row r="38" spans="2:7" x14ac:dyDescent="0.25">
      <c r="B38" s="11"/>
      <c r="C38" s="11"/>
      <c r="D38" s="11"/>
      <c r="E38" s="11"/>
      <c r="F38" s="11"/>
      <c r="G38" s="11"/>
    </row>
    <row r="39" spans="2:7" x14ac:dyDescent="0.25">
      <c r="B39" s="11"/>
      <c r="C39" s="11"/>
      <c r="D39" s="11"/>
      <c r="E39" s="11"/>
      <c r="F39" s="11"/>
      <c r="G39" s="11"/>
    </row>
    <row r="40" spans="2:7" x14ac:dyDescent="0.25">
      <c r="B40" s="11"/>
      <c r="C40" s="11"/>
      <c r="D40" s="11"/>
      <c r="E40" s="11"/>
      <c r="F40" s="11"/>
      <c r="G40" s="11"/>
    </row>
    <row r="41" spans="2:7" x14ac:dyDescent="0.25">
      <c r="B41" s="11"/>
      <c r="C41" s="11"/>
      <c r="D41" s="11"/>
      <c r="E41" s="11"/>
      <c r="F41" s="11"/>
      <c r="G41" s="11"/>
    </row>
    <row r="42" spans="2:7" x14ac:dyDescent="0.25">
      <c r="B42" s="11"/>
      <c r="C42" s="11"/>
      <c r="D42" s="11"/>
      <c r="E42" s="11"/>
      <c r="F42" s="11"/>
      <c r="G42" s="11"/>
    </row>
    <row r="43" spans="2:7" x14ac:dyDescent="0.25">
      <c r="B43" s="11"/>
      <c r="C43" s="11"/>
      <c r="D43" s="11"/>
      <c r="E43" s="11"/>
      <c r="F43" s="11"/>
      <c r="G43" s="11"/>
    </row>
    <row r="44" spans="2:7" x14ac:dyDescent="0.25">
      <c r="B44" s="11"/>
      <c r="C44" s="11"/>
      <c r="D44" s="11"/>
      <c r="E44" s="11"/>
      <c r="F44" s="11"/>
      <c r="G44" s="11"/>
    </row>
    <row r="45" spans="2:7" x14ac:dyDescent="0.25">
      <c r="B45" s="11"/>
      <c r="C45" s="11"/>
      <c r="D45" s="11"/>
      <c r="E45" s="11"/>
      <c r="F45" s="11"/>
      <c r="G45" s="11"/>
    </row>
    <row r="46" spans="2:7" x14ac:dyDescent="0.25">
      <c r="B46" s="11"/>
      <c r="C46" s="11"/>
      <c r="D46" s="11"/>
      <c r="E46" s="11"/>
      <c r="F46" s="11"/>
      <c r="G46" s="11"/>
    </row>
    <row r="47" spans="2:7" x14ac:dyDescent="0.25">
      <c r="B47" s="11"/>
      <c r="C47" s="11"/>
      <c r="D47" s="11"/>
      <c r="E47" s="11"/>
      <c r="F47" s="11"/>
      <c r="G47" s="11"/>
    </row>
    <row r="48" spans="2:7" x14ac:dyDescent="0.25">
      <c r="B48" s="11"/>
      <c r="C48" s="11"/>
      <c r="D48" s="11"/>
      <c r="E48" s="11"/>
      <c r="F48" s="11"/>
      <c r="G48" s="11"/>
    </row>
    <row r="49" spans="2:7" x14ac:dyDescent="0.25">
      <c r="B49" s="11"/>
      <c r="C49" s="11"/>
      <c r="D49" s="11"/>
      <c r="E49" s="11"/>
      <c r="F49" s="11"/>
      <c r="G49" s="11"/>
    </row>
    <row r="50" spans="2:7" x14ac:dyDescent="0.25">
      <c r="B50" s="11"/>
      <c r="C50" s="11"/>
      <c r="D50" s="11"/>
      <c r="E50" s="11"/>
      <c r="F50" s="11"/>
      <c r="G50" s="11"/>
    </row>
    <row r="51" spans="2:7" x14ac:dyDescent="0.25">
      <c r="B51" s="11"/>
      <c r="C51" s="11"/>
      <c r="D51" s="11"/>
      <c r="E51" s="11"/>
      <c r="F51" s="11"/>
      <c r="G51" s="11"/>
    </row>
  </sheetData>
  <mergeCells count="1">
    <mergeCell ref="B2:H2"/>
  </mergeCells>
  <phoneticPr fontId="26" type="noConversion"/>
  <hyperlinks>
    <hyperlink ref="A1" location="Índice!A1" display="volta"/>
  </hyperlinks>
  <pageMargins left="0.511811024" right="0.511811024" top="0.78740157499999996" bottom="0.78740157499999996" header="0.31496062000000002" footer="0.3149606200000000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3"/>
  <sheetViews>
    <sheetView showGridLines="0" zoomScaleNormal="100" workbookViewId="0">
      <selection activeCell="B17" sqref="B17"/>
    </sheetView>
  </sheetViews>
  <sheetFormatPr defaultRowHeight="15" x14ac:dyDescent="0.25"/>
  <cols>
    <col min="2" max="2" width="29" customWidth="1"/>
    <col min="3" max="3" width="12.85546875" customWidth="1"/>
    <col min="4" max="4" width="13.140625" bestFit="1" customWidth="1"/>
    <col min="5" max="5" width="13.7109375" customWidth="1"/>
    <col min="6" max="7" width="13.140625" customWidth="1"/>
    <col min="8" max="8" width="13.5703125" customWidth="1"/>
    <col min="9" max="9" width="12.85546875" customWidth="1"/>
    <col min="10" max="10" width="13" customWidth="1"/>
    <col min="11" max="11" width="13.140625" customWidth="1"/>
    <col min="12" max="12" width="12.85546875" bestFit="1" customWidth="1"/>
  </cols>
  <sheetData>
    <row r="1" spans="1:12" x14ac:dyDescent="0.25">
      <c r="A1" s="55" t="s">
        <v>109</v>
      </c>
    </row>
    <row r="2" spans="1:12" ht="18" x14ac:dyDescent="0.25">
      <c r="B2" s="175" t="s">
        <v>98</v>
      </c>
      <c r="C2" s="175"/>
      <c r="D2" s="175"/>
      <c r="E2" s="175"/>
      <c r="F2" s="175"/>
      <c r="G2" s="175"/>
      <c r="H2" s="175"/>
      <c r="I2" s="175"/>
    </row>
    <row r="3" spans="1:12" x14ac:dyDescent="0.25">
      <c r="B3" s="11"/>
      <c r="C3" s="11"/>
      <c r="D3" s="11"/>
      <c r="E3" s="11"/>
      <c r="F3" s="11"/>
      <c r="G3" s="11"/>
      <c r="H3" s="11"/>
      <c r="I3" s="11"/>
    </row>
    <row r="4" spans="1:12" ht="15.75" x14ac:dyDescent="0.25">
      <c r="B4" s="16" t="s">
        <v>139</v>
      </c>
      <c r="C4" s="11"/>
      <c r="D4" s="11"/>
      <c r="E4" s="11"/>
      <c r="F4" s="11"/>
      <c r="G4" s="11"/>
      <c r="H4" s="11"/>
      <c r="I4" s="11"/>
    </row>
    <row r="5" spans="1:12" ht="26.25" x14ac:dyDescent="0.25">
      <c r="B5" s="145" t="s">
        <v>100</v>
      </c>
      <c r="C5" s="146">
        <v>2012</v>
      </c>
      <c r="D5" s="146">
        <v>2013</v>
      </c>
      <c r="E5" s="146">
        <v>2014</v>
      </c>
      <c r="F5" s="146">
        <v>2015</v>
      </c>
      <c r="G5" s="146">
        <v>2016</v>
      </c>
      <c r="H5" s="146">
        <v>2017</v>
      </c>
      <c r="I5" s="146">
        <v>2018</v>
      </c>
      <c r="J5" s="146">
        <v>2019</v>
      </c>
      <c r="K5" s="146">
        <v>2020</v>
      </c>
      <c r="L5" s="147" t="s">
        <v>287</v>
      </c>
    </row>
    <row r="6" spans="1:12" x14ac:dyDescent="0.25">
      <c r="B6" s="44" t="s">
        <v>83</v>
      </c>
      <c r="C6" s="50">
        <v>26498342027.040001</v>
      </c>
      <c r="D6" s="50">
        <v>27649309410.669998</v>
      </c>
      <c r="E6" s="50">
        <v>30404532611.150002</v>
      </c>
      <c r="F6" s="50">
        <v>34079351853.25</v>
      </c>
      <c r="G6" s="50">
        <v>36799875497.279999</v>
      </c>
      <c r="H6" s="50">
        <v>45400022592.910004</v>
      </c>
      <c r="I6" s="50">
        <v>45981273274.160004</v>
      </c>
      <c r="J6" s="50">
        <v>46669898460.980003</v>
      </c>
      <c r="K6" s="50">
        <v>47895417502.010002</v>
      </c>
      <c r="L6" s="50">
        <v>51742812802.100006</v>
      </c>
    </row>
    <row r="7" spans="1:12" x14ac:dyDescent="0.25">
      <c r="B7" s="44" t="s">
        <v>84</v>
      </c>
      <c r="C7" s="50">
        <v>2532938611.6700001</v>
      </c>
      <c r="D7" s="50">
        <v>2592031704.23</v>
      </c>
      <c r="E7" s="50">
        <v>3151696714.3000002</v>
      </c>
      <c r="F7" s="50">
        <v>3795423034.5900002</v>
      </c>
      <c r="G7" s="50">
        <v>4555987053.4799995</v>
      </c>
      <c r="H7" s="50">
        <v>5300938957.25</v>
      </c>
      <c r="I7" s="50">
        <v>5877222460.9399996</v>
      </c>
      <c r="J7" s="50">
        <v>6275624710.3199997</v>
      </c>
      <c r="K7" s="50">
        <v>6445321327.1599998</v>
      </c>
      <c r="L7" s="50">
        <v>8391279024.8999996</v>
      </c>
    </row>
    <row r="8" spans="1:12" x14ac:dyDescent="0.25">
      <c r="B8" s="44" t="s">
        <v>85</v>
      </c>
      <c r="C8" s="50">
        <v>5089754432.6499996</v>
      </c>
      <c r="D8" s="50">
        <v>5217078083.1199999</v>
      </c>
      <c r="E8" s="50">
        <v>5937259018.9700003</v>
      </c>
      <c r="F8" s="50">
        <v>6997854641.4300003</v>
      </c>
      <c r="G8" s="50">
        <v>8382313609.3000002</v>
      </c>
      <c r="H8" s="50">
        <v>12079809345.049999</v>
      </c>
      <c r="I8" s="50">
        <v>9385300329.3999996</v>
      </c>
      <c r="J8" s="50">
        <v>10721724664.26</v>
      </c>
      <c r="K8" s="50">
        <v>11200597314.68</v>
      </c>
      <c r="L8" s="50">
        <v>13945343238.339998</v>
      </c>
    </row>
    <row r="9" spans="1:12" x14ac:dyDescent="0.25">
      <c r="B9" s="47" t="s">
        <v>9</v>
      </c>
      <c r="C9" s="122">
        <f>C6+C7+C8</f>
        <v>34121035071.360001</v>
      </c>
      <c r="D9" s="122">
        <f t="shared" ref="D9:K9" si="0">D6+D7+D8</f>
        <v>35458419198.019997</v>
      </c>
      <c r="E9" s="122">
        <f t="shared" si="0"/>
        <v>39493488344.419998</v>
      </c>
      <c r="F9" s="122">
        <f t="shared" si="0"/>
        <v>44872629529.269997</v>
      </c>
      <c r="G9" s="122">
        <f t="shared" si="0"/>
        <v>49738176160.059998</v>
      </c>
      <c r="H9" s="122">
        <f t="shared" si="0"/>
        <v>62780770895.210007</v>
      </c>
      <c r="I9" s="122">
        <f t="shared" si="0"/>
        <v>61243796064.500008</v>
      </c>
      <c r="J9" s="122">
        <f t="shared" si="0"/>
        <v>63667247835.560005</v>
      </c>
      <c r="K9" s="122">
        <f t="shared" si="0"/>
        <v>65541336143.849998</v>
      </c>
      <c r="L9" s="122">
        <v>74079435065.340012</v>
      </c>
    </row>
    <row r="10" spans="1:12" x14ac:dyDescent="0.25">
      <c r="B10" s="47"/>
      <c r="C10" s="122"/>
      <c r="D10" s="122"/>
      <c r="E10" s="122"/>
      <c r="F10" s="122"/>
      <c r="G10" s="122"/>
      <c r="H10" s="122"/>
      <c r="I10" s="122"/>
      <c r="J10" s="122"/>
      <c r="K10" s="122"/>
    </row>
    <row r="11" spans="1:12" x14ac:dyDescent="0.25">
      <c r="B11" s="178" t="s">
        <v>216</v>
      </c>
      <c r="C11" s="178"/>
      <c r="D11" s="178"/>
      <c r="E11" s="146">
        <v>2014</v>
      </c>
      <c r="F11" s="146">
        <v>2015</v>
      </c>
      <c r="G11" s="146">
        <v>2016</v>
      </c>
      <c r="H11" s="146">
        <v>2017</v>
      </c>
      <c r="I11" s="146">
        <v>2018</v>
      </c>
      <c r="J11" s="146">
        <v>2019</v>
      </c>
      <c r="K11" s="146">
        <v>2020</v>
      </c>
      <c r="L11" s="150">
        <v>44470</v>
      </c>
    </row>
    <row r="12" spans="1:12" x14ac:dyDescent="0.25">
      <c r="B12" s="179" t="s">
        <v>83</v>
      </c>
      <c r="C12" s="179"/>
      <c r="D12" s="179"/>
      <c r="E12" s="149">
        <v>4619</v>
      </c>
      <c r="F12" s="149">
        <v>5118</v>
      </c>
      <c r="G12" s="149">
        <v>5370</v>
      </c>
      <c r="H12" s="149">
        <v>6444</v>
      </c>
      <c r="I12" s="149">
        <v>6516</v>
      </c>
      <c r="J12" s="149">
        <v>6545</v>
      </c>
      <c r="K12" s="149">
        <v>6693</v>
      </c>
      <c r="L12" s="149">
        <v>7241.8293543365762</v>
      </c>
    </row>
    <row r="13" spans="1:12" x14ac:dyDescent="0.25">
      <c r="B13" s="179" t="s">
        <v>84</v>
      </c>
      <c r="C13" s="179"/>
      <c r="D13" s="179"/>
      <c r="E13" s="149">
        <v>6854</v>
      </c>
      <c r="F13" s="149">
        <v>7457</v>
      </c>
      <c r="G13" s="149">
        <v>7985</v>
      </c>
      <c r="H13" s="149">
        <v>8448</v>
      </c>
      <c r="I13" s="149">
        <v>7153</v>
      </c>
      <c r="J13" s="149">
        <v>6467</v>
      </c>
      <c r="K13" s="149">
        <v>6277</v>
      </c>
      <c r="L13" s="149">
        <v>8108.6441252696022</v>
      </c>
    </row>
    <row r="14" spans="1:12" x14ac:dyDescent="0.25">
      <c r="B14" s="179" t="s">
        <v>85</v>
      </c>
      <c r="C14" s="179"/>
      <c r="D14" s="179"/>
      <c r="E14" s="149">
        <v>3251</v>
      </c>
      <c r="F14" s="149">
        <v>3733</v>
      </c>
      <c r="G14" s="149">
        <v>4256</v>
      </c>
      <c r="H14" s="149">
        <v>5716</v>
      </c>
      <c r="I14" s="149">
        <v>4245</v>
      </c>
      <c r="J14" s="149">
        <v>4596</v>
      </c>
      <c r="K14" s="149">
        <v>4623</v>
      </c>
      <c r="L14" s="149">
        <v>5712.5607037685177</v>
      </c>
    </row>
    <row r="15" spans="1:12" x14ac:dyDescent="0.25">
      <c r="B15" s="47"/>
      <c r="C15" s="122"/>
      <c r="D15" s="122"/>
      <c r="E15" s="148"/>
      <c r="F15" s="148"/>
      <c r="G15" s="148"/>
      <c r="H15" s="148"/>
      <c r="I15" s="148"/>
      <c r="J15" s="148"/>
      <c r="K15" s="148"/>
    </row>
    <row r="16" spans="1:12" ht="16.5" x14ac:dyDescent="0.3">
      <c r="B16" s="46"/>
      <c r="C16" s="11"/>
      <c r="D16" s="11"/>
      <c r="E16" s="11"/>
      <c r="F16" s="11"/>
      <c r="G16" s="11"/>
      <c r="H16" s="11"/>
      <c r="I16" s="11"/>
    </row>
    <row r="17" spans="2:9" x14ac:dyDescent="0.25">
      <c r="B17" s="64" t="s">
        <v>305</v>
      </c>
      <c r="C17" s="11"/>
      <c r="D17" s="11"/>
      <c r="E17" s="11"/>
      <c r="F17" s="11"/>
      <c r="G17" s="11"/>
      <c r="H17" s="11"/>
      <c r="I17" s="11"/>
    </row>
    <row r="18" spans="2:9" x14ac:dyDescent="0.25">
      <c r="B18" s="64" t="s">
        <v>288</v>
      </c>
      <c r="C18" s="11"/>
      <c r="D18" s="11"/>
      <c r="E18" s="11"/>
      <c r="F18" s="11"/>
      <c r="G18" s="11"/>
      <c r="H18" s="11"/>
      <c r="I18" s="11"/>
    </row>
    <row r="19" spans="2:9" x14ac:dyDescent="0.25">
      <c r="B19" s="11"/>
      <c r="C19" s="11"/>
      <c r="D19" s="11"/>
      <c r="E19" s="11"/>
      <c r="F19" s="11"/>
      <c r="G19" s="11"/>
      <c r="H19" s="11"/>
      <c r="I19" s="11"/>
    </row>
    <row r="20" spans="2:9" x14ac:dyDescent="0.25">
      <c r="B20" s="11"/>
      <c r="C20" s="11"/>
      <c r="D20" s="11"/>
      <c r="E20" s="11"/>
      <c r="F20" s="11"/>
      <c r="G20" s="11"/>
      <c r="H20" s="11"/>
      <c r="I20" s="11"/>
    </row>
    <row r="21" spans="2:9" x14ac:dyDescent="0.25">
      <c r="B21" s="11"/>
      <c r="C21" s="11"/>
      <c r="D21" s="11"/>
      <c r="E21" s="11"/>
      <c r="F21" s="11"/>
      <c r="G21" s="11"/>
      <c r="H21" s="11"/>
      <c r="I21" s="11"/>
    </row>
    <row r="22" spans="2:9" x14ac:dyDescent="0.25">
      <c r="B22" s="11"/>
      <c r="C22" s="11"/>
      <c r="D22" s="11"/>
      <c r="E22" s="11"/>
      <c r="F22" s="11"/>
      <c r="G22" s="11"/>
      <c r="H22" s="11"/>
      <c r="I22" s="11"/>
    </row>
    <row r="23" spans="2:9" x14ac:dyDescent="0.25">
      <c r="B23" s="11"/>
      <c r="C23" s="11"/>
      <c r="D23" s="11"/>
      <c r="E23" s="11"/>
      <c r="F23" s="11"/>
      <c r="G23" s="11"/>
      <c r="H23" s="11"/>
      <c r="I23" s="11"/>
    </row>
    <row r="24" spans="2:9" x14ac:dyDescent="0.25">
      <c r="B24" s="11"/>
      <c r="C24" s="11"/>
      <c r="D24" s="11"/>
      <c r="E24" s="11"/>
      <c r="F24" s="11"/>
      <c r="G24" s="11"/>
      <c r="H24" s="11"/>
      <c r="I24" s="11"/>
    </row>
    <row r="25" spans="2:9" x14ac:dyDescent="0.25">
      <c r="B25" s="11"/>
      <c r="C25" s="11"/>
      <c r="D25" s="11"/>
      <c r="E25" s="11"/>
      <c r="F25" s="11"/>
      <c r="G25" s="11"/>
      <c r="H25" s="11"/>
      <c r="I25" s="11"/>
    </row>
    <row r="26" spans="2:9" x14ac:dyDescent="0.25">
      <c r="B26" s="11"/>
      <c r="C26" s="11"/>
      <c r="D26" s="11"/>
      <c r="E26" s="11"/>
      <c r="F26" s="11"/>
      <c r="G26" s="11"/>
      <c r="H26" s="11"/>
      <c r="I26" s="11"/>
    </row>
    <row r="27" spans="2:9" x14ac:dyDescent="0.25">
      <c r="B27" s="11"/>
      <c r="C27" s="11"/>
      <c r="D27" s="11"/>
      <c r="E27" s="11"/>
      <c r="F27" s="11"/>
      <c r="G27" s="11"/>
      <c r="H27" s="11"/>
      <c r="I27" s="11"/>
    </row>
    <row r="28" spans="2:9" x14ac:dyDescent="0.25">
      <c r="B28" s="11"/>
      <c r="C28" s="11"/>
      <c r="D28" s="11"/>
      <c r="E28" s="11"/>
      <c r="F28" s="11"/>
      <c r="G28" s="11"/>
      <c r="H28" s="11"/>
      <c r="I28" s="11"/>
    </row>
    <row r="29" spans="2:9" x14ac:dyDescent="0.25">
      <c r="B29" s="11"/>
      <c r="C29" s="11"/>
      <c r="D29" s="11"/>
      <c r="E29" s="11"/>
      <c r="F29" s="11"/>
      <c r="G29" s="11"/>
      <c r="H29" s="11"/>
      <c r="I29" s="11"/>
    </row>
    <row r="30" spans="2:9" x14ac:dyDescent="0.25">
      <c r="B30" s="11"/>
      <c r="C30" s="11"/>
      <c r="D30" s="11"/>
      <c r="E30" s="11"/>
      <c r="F30" s="11"/>
      <c r="G30" s="11"/>
      <c r="H30" s="11"/>
      <c r="I30" s="11"/>
    </row>
    <row r="31" spans="2:9" x14ac:dyDescent="0.25">
      <c r="B31" s="11"/>
      <c r="C31" s="11"/>
      <c r="D31" s="11"/>
      <c r="E31" s="11"/>
      <c r="F31" s="11"/>
      <c r="G31" s="11"/>
      <c r="H31" s="11"/>
      <c r="I31" s="11"/>
    </row>
    <row r="32" spans="2:9" x14ac:dyDescent="0.25">
      <c r="B32" s="11"/>
      <c r="C32" s="11"/>
      <c r="D32" s="11"/>
      <c r="E32" s="11"/>
      <c r="F32" s="11"/>
      <c r="G32" s="11"/>
      <c r="H32" s="11"/>
      <c r="I32" s="11"/>
    </row>
    <row r="33" spans="1:9" x14ac:dyDescent="0.25">
      <c r="B33" s="11"/>
      <c r="C33" s="11"/>
      <c r="D33" s="11"/>
      <c r="E33" s="11"/>
      <c r="F33" s="11"/>
      <c r="G33" s="11"/>
      <c r="H33" s="11"/>
      <c r="I33" s="11"/>
    </row>
    <row r="34" spans="1:9" x14ac:dyDescent="0.25">
      <c r="B34" s="11"/>
      <c r="C34" s="11"/>
      <c r="D34" s="11"/>
      <c r="E34" s="11"/>
      <c r="F34" s="11"/>
      <c r="G34" s="11"/>
      <c r="H34" s="11"/>
      <c r="I34" s="11"/>
    </row>
    <row r="35" spans="1:9" x14ac:dyDescent="0.25">
      <c r="B35" s="11"/>
      <c r="C35" s="11"/>
      <c r="D35" s="11"/>
      <c r="E35" s="11"/>
      <c r="F35" s="11"/>
      <c r="G35" s="11"/>
      <c r="H35" s="11"/>
      <c r="I35" s="11"/>
    </row>
    <row r="36" spans="1:9" x14ac:dyDescent="0.25">
      <c r="B36" s="11"/>
      <c r="C36" s="11"/>
      <c r="D36" s="11"/>
      <c r="E36" s="11"/>
      <c r="F36" s="11"/>
      <c r="G36" s="11"/>
      <c r="H36" s="11"/>
      <c r="I36" s="11"/>
    </row>
    <row r="37" spans="1:9" x14ac:dyDescent="0.25">
      <c r="B37" s="11"/>
      <c r="C37" s="11"/>
      <c r="D37" s="11"/>
      <c r="E37" s="11"/>
      <c r="F37" s="11"/>
      <c r="G37" s="11"/>
      <c r="H37" s="11"/>
      <c r="I37" s="11"/>
    </row>
    <row r="38" spans="1:9" x14ac:dyDescent="0.25">
      <c r="B38" s="11"/>
      <c r="C38" s="11"/>
      <c r="D38" s="11"/>
      <c r="E38" s="11"/>
      <c r="F38" s="11"/>
      <c r="G38" s="11"/>
      <c r="H38" s="11"/>
      <c r="I38" s="11"/>
    </row>
    <row r="39" spans="1:9" x14ac:dyDescent="0.25">
      <c r="B39" s="11"/>
      <c r="C39" s="11"/>
      <c r="D39" s="11"/>
      <c r="E39" s="11"/>
      <c r="F39" s="11"/>
      <c r="G39" s="11"/>
      <c r="H39" s="11"/>
      <c r="I39" s="11"/>
    </row>
    <row r="40" spans="1:9" x14ac:dyDescent="0.25">
      <c r="B40" s="11"/>
      <c r="C40" s="11"/>
      <c r="D40" s="11"/>
      <c r="E40" s="11"/>
      <c r="F40" s="11"/>
      <c r="G40" s="11"/>
      <c r="H40" s="11"/>
      <c r="I40" s="11"/>
    </row>
    <row r="41" spans="1:9" x14ac:dyDescent="0.25">
      <c r="B41" s="11"/>
      <c r="C41" s="11"/>
      <c r="D41" s="11"/>
      <c r="E41" s="11"/>
      <c r="F41" s="11"/>
      <c r="G41" s="11"/>
      <c r="H41" s="11"/>
      <c r="I41" s="11"/>
    </row>
    <row r="42" spans="1:9" x14ac:dyDescent="0.25">
      <c r="B42" s="11"/>
      <c r="C42" s="11"/>
      <c r="D42" s="11"/>
      <c r="E42" s="11"/>
      <c r="F42" s="11"/>
      <c r="G42" s="11"/>
      <c r="H42" s="11"/>
      <c r="I42" s="11"/>
    </row>
    <row r="43" spans="1:9" x14ac:dyDescent="0.25">
      <c r="B43" s="11"/>
      <c r="C43" s="11"/>
      <c r="D43" s="11"/>
      <c r="E43" s="11"/>
      <c r="F43" s="11"/>
      <c r="G43" s="11"/>
      <c r="H43" s="11"/>
      <c r="I43" s="11"/>
    </row>
    <row r="44" spans="1:9" x14ac:dyDescent="0.25">
      <c r="B44" s="11"/>
      <c r="C44" s="11"/>
      <c r="D44" s="11"/>
      <c r="E44" s="11"/>
      <c r="F44" s="11"/>
      <c r="G44" s="11"/>
      <c r="H44" s="11"/>
      <c r="I44" s="11"/>
    </row>
    <row r="45" spans="1:9" x14ac:dyDescent="0.25">
      <c r="B45" s="11"/>
      <c r="C45" s="11"/>
      <c r="D45" s="11"/>
      <c r="E45" s="11"/>
      <c r="F45" s="11"/>
      <c r="G45" s="11"/>
      <c r="H45" s="11"/>
      <c r="I45" s="11"/>
    </row>
    <row r="46" spans="1:9" x14ac:dyDescent="0.25">
      <c r="A46" s="8"/>
      <c r="B46" s="8"/>
      <c r="C46" s="8"/>
      <c r="D46" s="8"/>
      <c r="E46" s="8"/>
      <c r="F46" s="8"/>
      <c r="G46" s="8"/>
      <c r="H46" s="8"/>
      <c r="I46" s="8"/>
    </row>
    <row r="47" spans="1:9" x14ac:dyDescent="0.25">
      <c r="A47" s="8"/>
      <c r="B47" s="8"/>
      <c r="C47" s="8"/>
      <c r="D47" s="8"/>
      <c r="E47" s="8"/>
      <c r="F47" s="8"/>
      <c r="G47" s="8"/>
      <c r="H47" s="8"/>
      <c r="I47" s="8"/>
    </row>
    <row r="48" spans="1:9" x14ac:dyDescent="0.25">
      <c r="A48" s="8"/>
      <c r="B48" s="8"/>
      <c r="C48" s="8"/>
      <c r="D48" s="8"/>
      <c r="E48" s="8"/>
      <c r="F48" s="8"/>
      <c r="G48" s="8"/>
      <c r="H48" s="8"/>
      <c r="I48" s="8"/>
    </row>
    <row r="49" spans="1:9" x14ac:dyDescent="0.25">
      <c r="A49" s="8"/>
      <c r="B49" s="8"/>
      <c r="C49" s="8"/>
      <c r="D49" s="8"/>
      <c r="E49" s="8"/>
      <c r="F49" s="8"/>
      <c r="G49" s="8"/>
      <c r="H49" s="8"/>
      <c r="I49" s="8"/>
    </row>
    <row r="50" spans="1:9" x14ac:dyDescent="0.25">
      <c r="A50" s="8"/>
      <c r="B50" s="8"/>
      <c r="C50" s="8"/>
      <c r="D50" s="8"/>
      <c r="E50" s="8"/>
      <c r="F50" s="8"/>
      <c r="G50" s="8"/>
      <c r="H50" s="8"/>
      <c r="I50" s="8"/>
    </row>
    <row r="51" spans="1:9" x14ac:dyDescent="0.25">
      <c r="A51" s="8"/>
      <c r="B51" s="8"/>
      <c r="C51" s="8"/>
      <c r="D51" s="8"/>
      <c r="E51" s="8"/>
      <c r="F51" s="8"/>
      <c r="G51" s="8"/>
      <c r="H51" s="8"/>
      <c r="I51" s="8"/>
    </row>
    <row r="52" spans="1:9" x14ac:dyDescent="0.25">
      <c r="A52" s="8"/>
      <c r="B52" s="8"/>
      <c r="C52" s="8"/>
      <c r="D52" s="8"/>
      <c r="E52" s="8"/>
      <c r="F52" s="8"/>
      <c r="G52" s="8"/>
      <c r="H52" s="8"/>
      <c r="I52" s="8"/>
    </row>
    <row r="53" spans="1:9" x14ac:dyDescent="0.25">
      <c r="A53" s="8"/>
      <c r="B53" s="8"/>
      <c r="C53" s="8"/>
      <c r="D53" s="8"/>
      <c r="E53" s="8"/>
      <c r="F53" s="8"/>
      <c r="G53" s="8"/>
      <c r="H53" s="8"/>
      <c r="I53" s="8"/>
    </row>
    <row r="54" spans="1:9" x14ac:dyDescent="0.25">
      <c r="A54" s="8"/>
      <c r="B54" s="8"/>
      <c r="C54" s="8"/>
      <c r="D54" s="8"/>
      <c r="E54" s="8"/>
      <c r="F54" s="8"/>
      <c r="G54" s="8"/>
      <c r="H54" s="8"/>
      <c r="I54" s="8"/>
    </row>
    <row r="55" spans="1:9" x14ac:dyDescent="0.25">
      <c r="A55" s="8"/>
      <c r="B55" s="8"/>
      <c r="C55" s="8"/>
      <c r="D55" s="8"/>
      <c r="E55" s="8"/>
      <c r="F55" s="8"/>
      <c r="G55" s="8"/>
      <c r="H55" s="8"/>
      <c r="I55" s="8"/>
    </row>
    <row r="56" spans="1:9" x14ac:dyDescent="0.25">
      <c r="A56" s="8"/>
      <c r="B56" s="8"/>
      <c r="C56" s="8"/>
      <c r="D56" s="8"/>
      <c r="E56" s="8"/>
      <c r="F56" s="8"/>
      <c r="G56" s="8"/>
      <c r="H56" s="8"/>
      <c r="I56" s="8"/>
    </row>
    <row r="57" spans="1:9" x14ac:dyDescent="0.25">
      <c r="A57" s="8"/>
      <c r="B57" s="8"/>
      <c r="C57" s="8"/>
      <c r="D57" s="8"/>
      <c r="E57" s="8"/>
      <c r="F57" s="8"/>
      <c r="G57" s="8"/>
      <c r="H57" s="8"/>
      <c r="I57" s="8"/>
    </row>
    <row r="58" spans="1:9" x14ac:dyDescent="0.25">
      <c r="A58" s="8"/>
      <c r="B58" s="8"/>
      <c r="C58" s="8"/>
      <c r="D58" s="8"/>
      <c r="E58" s="8"/>
      <c r="F58" s="8"/>
      <c r="G58" s="8"/>
      <c r="H58" s="8"/>
      <c r="I58" s="8"/>
    </row>
    <row r="59" spans="1:9" x14ac:dyDescent="0.25">
      <c r="A59" s="8"/>
      <c r="B59" s="8"/>
      <c r="C59" s="8"/>
      <c r="D59" s="8"/>
      <c r="E59" s="8"/>
      <c r="F59" s="8"/>
      <c r="G59" s="8"/>
      <c r="H59" s="8"/>
      <c r="I59" s="8"/>
    </row>
    <row r="60" spans="1:9" x14ac:dyDescent="0.25">
      <c r="A60" s="8"/>
      <c r="B60" s="8"/>
      <c r="C60" s="8"/>
      <c r="D60" s="8"/>
      <c r="E60" s="8"/>
      <c r="F60" s="8"/>
      <c r="G60" s="8"/>
      <c r="H60" s="8"/>
      <c r="I60" s="8"/>
    </row>
    <row r="61" spans="1:9" x14ac:dyDescent="0.25">
      <c r="A61" s="8"/>
      <c r="B61" s="8"/>
      <c r="C61" s="8"/>
      <c r="D61" s="8"/>
      <c r="E61" s="8"/>
      <c r="F61" s="8"/>
      <c r="G61" s="8"/>
      <c r="H61" s="8"/>
      <c r="I61" s="8"/>
    </row>
    <row r="62" spans="1:9" x14ac:dyDescent="0.25">
      <c r="A62" s="8"/>
      <c r="B62" s="8"/>
      <c r="C62" s="8"/>
      <c r="D62" s="8"/>
      <c r="E62" s="8"/>
      <c r="F62" s="8"/>
      <c r="G62" s="8"/>
      <c r="H62" s="8"/>
      <c r="I62" s="8"/>
    </row>
    <row r="63" spans="1:9" x14ac:dyDescent="0.25">
      <c r="A63" s="8"/>
      <c r="B63" s="8"/>
      <c r="C63" s="8"/>
      <c r="D63" s="8"/>
      <c r="E63" s="8"/>
      <c r="F63" s="8"/>
      <c r="G63" s="8"/>
      <c r="H63" s="8"/>
      <c r="I63" s="8"/>
    </row>
  </sheetData>
  <mergeCells count="5">
    <mergeCell ref="B2:I2"/>
    <mergeCell ref="B11:D11"/>
    <mergeCell ref="B12:D12"/>
    <mergeCell ref="B13:D13"/>
    <mergeCell ref="B14:D14"/>
  </mergeCells>
  <hyperlinks>
    <hyperlink ref="A1" location="Índice!A1" display="volta"/>
  </hyperlinks>
  <pageMargins left="0.511811024" right="0.511811024" top="0.78740157499999996" bottom="0.78740157499999996" header="0.31496062000000002" footer="0.3149606200000000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6"/>
  <sheetViews>
    <sheetView showGridLines="0" zoomScaleNormal="100" workbookViewId="0">
      <selection activeCell="B22" sqref="B22"/>
    </sheetView>
  </sheetViews>
  <sheetFormatPr defaultRowHeight="15" x14ac:dyDescent="0.25"/>
  <cols>
    <col min="2" max="2" width="25.5703125" customWidth="1"/>
    <col min="3" max="3" width="13.28515625" customWidth="1"/>
    <col min="4" max="4" width="12.140625" bestFit="1" customWidth="1"/>
    <col min="5" max="5" width="11.85546875" customWidth="1"/>
    <col min="6" max="6" width="12.42578125" customWidth="1"/>
    <col min="7" max="7" width="12.140625" customWidth="1"/>
    <col min="8" max="8" width="11.7109375" customWidth="1"/>
    <col min="9" max="11" width="12" bestFit="1" customWidth="1"/>
    <col min="12" max="13" width="13.28515625" customWidth="1"/>
    <col min="14" max="14" width="14.5703125" customWidth="1"/>
  </cols>
  <sheetData>
    <row r="1" spans="1:14" x14ac:dyDescent="0.25">
      <c r="A1" s="55" t="s">
        <v>109</v>
      </c>
    </row>
    <row r="2" spans="1:14" ht="18" customHeight="1" x14ac:dyDescent="0.25">
      <c r="B2" s="175" t="s">
        <v>98</v>
      </c>
      <c r="C2" s="175"/>
      <c r="D2" s="175"/>
      <c r="E2" s="175"/>
      <c r="F2" s="175"/>
      <c r="G2" s="175"/>
      <c r="H2" s="175"/>
    </row>
    <row r="3" spans="1:14" x14ac:dyDescent="0.25">
      <c r="B3" s="11"/>
      <c r="C3" s="11"/>
      <c r="D3" s="11"/>
      <c r="E3" s="11"/>
      <c r="F3" s="11"/>
      <c r="G3" s="11"/>
    </row>
    <row r="4" spans="1:14" ht="15.75" x14ac:dyDescent="0.25">
      <c r="B4" s="16" t="s">
        <v>217</v>
      </c>
      <c r="C4" s="11"/>
      <c r="D4" s="11"/>
      <c r="E4" s="11"/>
      <c r="F4" s="11"/>
      <c r="G4" s="11"/>
    </row>
    <row r="5" spans="1:14" x14ac:dyDescent="0.25">
      <c r="B5" s="129" t="s">
        <v>218</v>
      </c>
      <c r="C5" s="131" t="s">
        <v>174</v>
      </c>
      <c r="D5" s="131" t="s">
        <v>175</v>
      </c>
      <c r="E5" s="131" t="s">
        <v>176</v>
      </c>
      <c r="F5" s="131" t="s">
        <v>177</v>
      </c>
      <c r="G5" s="131" t="s">
        <v>178</v>
      </c>
      <c r="H5" s="131" t="s">
        <v>179</v>
      </c>
      <c r="I5" s="131" t="s">
        <v>180</v>
      </c>
      <c r="J5" s="131" t="s">
        <v>181</v>
      </c>
      <c r="K5" s="131" t="s">
        <v>182</v>
      </c>
      <c r="L5" s="131" t="s">
        <v>183</v>
      </c>
      <c r="M5" s="131" t="s">
        <v>184</v>
      </c>
      <c r="N5" s="131" t="s">
        <v>185</v>
      </c>
    </row>
    <row r="6" spans="1:14" x14ac:dyDescent="0.25">
      <c r="B6" s="128">
        <v>2019</v>
      </c>
      <c r="C6" s="50">
        <v>3640576893.9000001</v>
      </c>
      <c r="D6" s="50">
        <v>3783337719.5999999</v>
      </c>
      <c r="E6" s="50">
        <v>3599568605.9599991</v>
      </c>
      <c r="F6" s="50">
        <v>3620423453.6500015</v>
      </c>
      <c r="G6" s="50">
        <v>3649281104.5400009</v>
      </c>
      <c r="H6" s="76">
        <v>3678871616.7099991</v>
      </c>
      <c r="I6" s="76">
        <v>3626844290.9799995</v>
      </c>
      <c r="J6" s="76">
        <v>3675030392.2400017</v>
      </c>
      <c r="K6" s="76">
        <v>3711602997.7699966</v>
      </c>
      <c r="L6" s="76">
        <v>3686461771.9700012</v>
      </c>
      <c r="M6" s="76">
        <v>4576208531.0999985</v>
      </c>
      <c r="N6" s="76">
        <v>5421691082.5600052</v>
      </c>
    </row>
    <row r="7" spans="1:14" x14ac:dyDescent="0.25">
      <c r="B7" s="128">
        <v>2020</v>
      </c>
      <c r="C7" s="50">
        <v>3871203230.6300001</v>
      </c>
      <c r="D7" s="50">
        <v>4010220970.4700003</v>
      </c>
      <c r="E7" s="50">
        <v>3728919175.0599995</v>
      </c>
      <c r="F7" s="50">
        <v>3764451677.9500008</v>
      </c>
      <c r="G7" s="50">
        <v>4460369141.3699989</v>
      </c>
      <c r="H7" s="75">
        <v>3453677891.6100006</v>
      </c>
      <c r="I7" s="75">
        <v>3599800006.0900002</v>
      </c>
      <c r="J7" s="75">
        <v>3710443476.2799988</v>
      </c>
      <c r="K7" s="75">
        <v>4068989339.6800003</v>
      </c>
      <c r="L7" s="75">
        <v>3645783462</v>
      </c>
      <c r="M7" s="75">
        <v>4163625830.4199982</v>
      </c>
      <c r="N7" s="75">
        <v>5417933300.4500046</v>
      </c>
    </row>
    <row r="8" spans="1:14" x14ac:dyDescent="0.25">
      <c r="B8" s="128">
        <v>2021</v>
      </c>
      <c r="C8" s="50">
        <v>4055495307.6999998</v>
      </c>
      <c r="D8" s="50">
        <v>4259750470.2300005</v>
      </c>
      <c r="E8" s="50">
        <v>4112712687.9499989</v>
      </c>
      <c r="F8" s="50">
        <v>3955323140.2300014</v>
      </c>
      <c r="G8" s="50">
        <v>4197775739.8600006</v>
      </c>
      <c r="H8" s="50">
        <v>4814788784.8499985</v>
      </c>
      <c r="I8" s="50">
        <v>4176516613.7400017</v>
      </c>
      <c r="J8" s="50">
        <v>4132803327.5999985</v>
      </c>
      <c r="K8" s="200">
        <v>4313778749.5700035</v>
      </c>
      <c r="L8" s="200">
        <v>4142308849.5</v>
      </c>
      <c r="M8" s="144"/>
      <c r="N8" s="144"/>
    </row>
    <row r="9" spans="1:14" x14ac:dyDescent="0.25">
      <c r="B9" s="128"/>
      <c r="C9" s="50"/>
      <c r="D9" s="50"/>
      <c r="E9" s="50"/>
      <c r="F9" s="50"/>
      <c r="G9" s="50"/>
      <c r="H9" s="75"/>
      <c r="I9" s="75"/>
      <c r="J9" s="75"/>
      <c r="K9" s="75"/>
      <c r="L9" s="75"/>
      <c r="M9" s="75"/>
      <c r="N9" s="75"/>
    </row>
    <row r="10" spans="1:14" ht="15.75" x14ac:dyDescent="0.25">
      <c r="B10" s="16" t="s">
        <v>217</v>
      </c>
      <c r="C10" s="11"/>
      <c r="D10" s="11"/>
      <c r="E10" s="11"/>
      <c r="F10" s="11"/>
      <c r="G10" s="11"/>
    </row>
    <row r="11" spans="1:14" x14ac:dyDescent="0.25">
      <c r="B11" s="129" t="s">
        <v>219</v>
      </c>
      <c r="C11" s="131" t="s">
        <v>174</v>
      </c>
      <c r="D11" s="131" t="s">
        <v>175</v>
      </c>
      <c r="E11" s="131" t="s">
        <v>176</v>
      </c>
      <c r="F11" s="131" t="s">
        <v>177</v>
      </c>
      <c r="G11" s="131" t="s">
        <v>178</v>
      </c>
      <c r="H11" s="131" t="s">
        <v>179</v>
      </c>
      <c r="I11" s="131" t="s">
        <v>180</v>
      </c>
      <c r="J11" s="131" t="s">
        <v>181</v>
      </c>
      <c r="K11" s="131" t="s">
        <v>182</v>
      </c>
      <c r="L11" s="131" t="s">
        <v>183</v>
      </c>
      <c r="M11" s="131" t="s">
        <v>184</v>
      </c>
      <c r="N11" s="131" t="s">
        <v>185</v>
      </c>
    </row>
    <row r="12" spans="1:14" x14ac:dyDescent="0.25">
      <c r="B12" s="128">
        <v>2019</v>
      </c>
      <c r="C12" s="50">
        <v>497639076.94</v>
      </c>
      <c r="D12" s="50">
        <v>523774713.84999996</v>
      </c>
      <c r="E12" s="50">
        <v>494494647.37000012</v>
      </c>
      <c r="F12" s="50">
        <v>527473269.37999988</v>
      </c>
      <c r="G12" s="50">
        <v>533940749.01000023</v>
      </c>
      <c r="H12" s="76">
        <v>583717309.60999966</v>
      </c>
      <c r="I12" s="76">
        <v>511570763.76999998</v>
      </c>
      <c r="J12" s="76">
        <v>557933867.67000008</v>
      </c>
      <c r="K12" s="76">
        <v>565972834.9000001</v>
      </c>
      <c r="L12" s="76">
        <v>534058835.27000046</v>
      </c>
      <c r="M12" s="76">
        <v>550430927.37999916</v>
      </c>
      <c r="N12" s="76">
        <v>394617715.17000008</v>
      </c>
    </row>
    <row r="13" spans="1:14" x14ac:dyDescent="0.25">
      <c r="B13" s="128">
        <v>2020</v>
      </c>
      <c r="C13" s="50">
        <v>554194837.33000004</v>
      </c>
      <c r="D13" s="50">
        <v>598152203.95999992</v>
      </c>
      <c r="E13" s="50">
        <v>531296377.06999993</v>
      </c>
      <c r="F13" s="50">
        <v>516177565.67000031</v>
      </c>
      <c r="G13" s="50">
        <v>494588257.61999989</v>
      </c>
      <c r="H13" s="75">
        <v>551385741.65999985</v>
      </c>
      <c r="I13" s="75">
        <v>587643185.05000019</v>
      </c>
      <c r="J13" s="75">
        <v>519274982.07999945</v>
      </c>
      <c r="K13" s="75">
        <v>601106290.83000088</v>
      </c>
      <c r="L13" s="75">
        <v>405944608.25</v>
      </c>
      <c r="M13" s="75">
        <v>803372075.77999973</v>
      </c>
      <c r="N13" s="75">
        <v>282185201.85999966</v>
      </c>
    </row>
    <row r="14" spans="1:14" x14ac:dyDescent="0.25">
      <c r="B14" s="128">
        <v>2021</v>
      </c>
      <c r="C14" s="50">
        <v>910011109.02999997</v>
      </c>
      <c r="D14" s="50">
        <v>598877245.88000011</v>
      </c>
      <c r="E14" s="50">
        <v>645235039.25999999</v>
      </c>
      <c r="F14" s="50">
        <v>613383656.77999973</v>
      </c>
      <c r="G14" s="50">
        <v>717309784.38000011</v>
      </c>
      <c r="H14" s="50">
        <v>681462720.11999989</v>
      </c>
      <c r="I14" s="50">
        <v>673697338.30000019</v>
      </c>
      <c r="J14" s="50">
        <v>647225283.55000019</v>
      </c>
      <c r="K14" s="200">
        <v>1075194973.6300001</v>
      </c>
      <c r="L14" s="200">
        <v>743324596.32999992</v>
      </c>
      <c r="M14" s="144"/>
      <c r="N14" s="144"/>
    </row>
    <row r="15" spans="1:14" s="151" customFormat="1" ht="16.5" x14ac:dyDescent="0.3">
      <c r="B15" s="152"/>
      <c r="C15" s="153"/>
      <c r="D15" s="153"/>
      <c r="E15" s="153"/>
      <c r="F15" s="153"/>
      <c r="G15" s="153"/>
    </row>
    <row r="16" spans="1:14" s="151" customFormat="1" ht="15.75" x14ac:dyDescent="0.25">
      <c r="B16" s="16" t="s">
        <v>217</v>
      </c>
      <c r="C16" s="11"/>
      <c r="D16" s="11"/>
      <c r="E16" s="11"/>
      <c r="F16" s="11"/>
      <c r="G16" s="11"/>
      <c r="H16"/>
      <c r="I16"/>
      <c r="J16"/>
      <c r="K16"/>
      <c r="L16"/>
      <c r="M16"/>
      <c r="N16"/>
    </row>
    <row r="17" spans="2:14" s="151" customFormat="1" x14ac:dyDescent="0.25">
      <c r="B17" s="129" t="s">
        <v>220</v>
      </c>
      <c r="C17" s="131" t="s">
        <v>174</v>
      </c>
      <c r="D17" s="131" t="s">
        <v>175</v>
      </c>
      <c r="E17" s="131" t="s">
        <v>176</v>
      </c>
      <c r="F17" s="131" t="s">
        <v>177</v>
      </c>
      <c r="G17" s="131" t="s">
        <v>178</v>
      </c>
      <c r="H17" s="131" t="s">
        <v>179</v>
      </c>
      <c r="I17" s="131" t="s">
        <v>180</v>
      </c>
      <c r="J17" s="131" t="s">
        <v>181</v>
      </c>
      <c r="K17" s="131" t="s">
        <v>182</v>
      </c>
      <c r="L17" s="131" t="s">
        <v>183</v>
      </c>
      <c r="M17" s="131" t="s">
        <v>184</v>
      </c>
      <c r="N17" s="131" t="s">
        <v>185</v>
      </c>
    </row>
    <row r="18" spans="2:14" s="151" customFormat="1" x14ac:dyDescent="0.25">
      <c r="B18" s="128">
        <v>2019</v>
      </c>
      <c r="C18" s="50">
        <v>1038922394.74</v>
      </c>
      <c r="D18" s="50">
        <v>938772246.76999998</v>
      </c>
      <c r="E18" s="50">
        <v>792548310.41000009</v>
      </c>
      <c r="F18" s="50">
        <v>811924675.48999977</v>
      </c>
      <c r="G18" s="50">
        <v>814196009.96000004</v>
      </c>
      <c r="H18" s="76">
        <v>1056645520.6599998</v>
      </c>
      <c r="I18" s="76">
        <v>952879517.03999996</v>
      </c>
      <c r="J18" s="76">
        <v>1035421024.7800007</v>
      </c>
      <c r="K18" s="76">
        <v>842103741.14999962</v>
      </c>
      <c r="L18" s="76">
        <v>1211722828.7199993</v>
      </c>
      <c r="M18" s="76">
        <v>613022188.28000069</v>
      </c>
      <c r="N18" s="76">
        <v>613566206.26000023</v>
      </c>
    </row>
    <row r="19" spans="2:14" s="151" customFormat="1" x14ac:dyDescent="0.25">
      <c r="B19" s="128">
        <v>2020</v>
      </c>
      <c r="C19" s="50">
        <v>1012953582.0700001</v>
      </c>
      <c r="D19" s="50">
        <v>983839844.74999988</v>
      </c>
      <c r="E19" s="50">
        <v>931616205.54999995</v>
      </c>
      <c r="F19" s="50">
        <v>858941500.5</v>
      </c>
      <c r="G19" s="50">
        <v>795019612.05000019</v>
      </c>
      <c r="H19" s="75">
        <v>877108545.30000019</v>
      </c>
      <c r="I19" s="75">
        <v>955619015.98999977</v>
      </c>
      <c r="J19" s="75">
        <v>1260397402.0900002</v>
      </c>
      <c r="K19" s="75">
        <v>920055689.67999935</v>
      </c>
      <c r="L19" s="75">
        <v>818482721.73999977</v>
      </c>
      <c r="M19" s="75">
        <v>1069999045.2700005</v>
      </c>
      <c r="N19" s="75">
        <v>716564149.69000053</v>
      </c>
    </row>
    <row r="20" spans="2:14" s="151" customFormat="1" x14ac:dyDescent="0.25">
      <c r="B20" s="128">
        <v>2021</v>
      </c>
      <c r="C20" s="50">
        <v>1144208973.79</v>
      </c>
      <c r="D20" s="50">
        <v>1429434508.0700002</v>
      </c>
      <c r="E20" s="50">
        <v>1303243506.2599998</v>
      </c>
      <c r="F20" s="50">
        <v>1427805568.1700001</v>
      </c>
      <c r="G20" s="50">
        <v>1444812184.7700005</v>
      </c>
      <c r="H20" s="50">
        <v>1181882803.4799995</v>
      </c>
      <c r="I20" s="50">
        <v>1057004027.8000002</v>
      </c>
      <c r="J20" s="50">
        <v>1070585485.0699997</v>
      </c>
      <c r="K20" s="200">
        <v>1055204422.2299995</v>
      </c>
      <c r="L20" s="200">
        <v>1044598563.7399998</v>
      </c>
      <c r="M20" s="144"/>
      <c r="N20" s="144"/>
    </row>
    <row r="21" spans="2:14" s="151" customFormat="1" ht="16.5" x14ac:dyDescent="0.3">
      <c r="B21" s="152"/>
      <c r="C21" s="153"/>
      <c r="D21" s="153"/>
      <c r="E21" s="153"/>
      <c r="F21" s="153"/>
      <c r="G21" s="153"/>
    </row>
    <row r="22" spans="2:14" x14ac:dyDescent="0.25">
      <c r="B22" s="64" t="s">
        <v>306</v>
      </c>
      <c r="C22" s="11"/>
      <c r="D22" s="11"/>
      <c r="E22" s="11"/>
      <c r="F22" s="11"/>
      <c r="G22" s="11"/>
    </row>
    <row r="23" spans="2:14" x14ac:dyDescent="0.25">
      <c r="B23" s="11"/>
      <c r="C23" s="11"/>
      <c r="D23" s="11"/>
      <c r="E23" s="11"/>
      <c r="F23" s="11"/>
      <c r="G23" s="11"/>
    </row>
    <row r="24" spans="2:14" x14ac:dyDescent="0.25">
      <c r="B24" s="11"/>
      <c r="C24" s="11"/>
      <c r="D24" s="11"/>
      <c r="E24" s="11"/>
      <c r="F24" s="11"/>
      <c r="G24" s="11"/>
    </row>
    <row r="25" spans="2:14" x14ac:dyDescent="0.25">
      <c r="B25" s="11"/>
      <c r="C25" s="11"/>
      <c r="D25" s="11"/>
      <c r="E25" s="11"/>
      <c r="F25" s="11"/>
      <c r="G25" s="11"/>
    </row>
    <row r="26" spans="2:14" x14ac:dyDescent="0.25">
      <c r="B26" s="11"/>
      <c r="C26" s="11"/>
      <c r="D26" s="11"/>
      <c r="E26" s="11"/>
      <c r="F26" s="11"/>
      <c r="G26" s="11"/>
    </row>
    <row r="27" spans="2:14" x14ac:dyDescent="0.25">
      <c r="B27" s="11"/>
      <c r="C27" s="11"/>
      <c r="D27" s="11"/>
      <c r="E27" s="11"/>
      <c r="F27" s="11"/>
      <c r="G27" s="11"/>
    </row>
    <row r="28" spans="2:14" x14ac:dyDescent="0.25">
      <c r="B28" s="11"/>
      <c r="C28" s="11"/>
      <c r="D28" s="11"/>
      <c r="E28" s="11"/>
      <c r="F28" s="11"/>
      <c r="G28" s="11"/>
    </row>
    <row r="29" spans="2:14" x14ac:dyDescent="0.25">
      <c r="B29" s="11"/>
      <c r="C29" s="11"/>
      <c r="D29" s="11"/>
      <c r="E29" s="11"/>
      <c r="F29" s="11"/>
      <c r="G29" s="11"/>
    </row>
    <row r="30" spans="2:14" x14ac:dyDescent="0.25">
      <c r="B30" s="11"/>
      <c r="C30" s="11"/>
      <c r="D30" s="11"/>
      <c r="E30" s="11"/>
      <c r="F30" s="11"/>
      <c r="G30" s="11"/>
    </row>
    <row r="31" spans="2:14" x14ac:dyDescent="0.25">
      <c r="B31" s="11"/>
      <c r="C31" s="11"/>
      <c r="D31" s="11"/>
      <c r="E31" s="11"/>
      <c r="F31" s="11"/>
      <c r="G31" s="11"/>
    </row>
    <row r="32" spans="2:14" x14ac:dyDescent="0.25">
      <c r="B32" s="11"/>
      <c r="C32" s="11"/>
      <c r="D32" s="11"/>
      <c r="E32" s="11"/>
      <c r="F32" s="11"/>
      <c r="G32" s="11"/>
    </row>
    <row r="33" spans="2:7" x14ac:dyDescent="0.25">
      <c r="B33" s="11"/>
      <c r="C33" s="11"/>
      <c r="D33" s="11"/>
      <c r="E33" s="11"/>
      <c r="F33" s="11"/>
      <c r="G33" s="11"/>
    </row>
    <row r="34" spans="2:7" x14ac:dyDescent="0.25">
      <c r="B34" s="11"/>
      <c r="C34" s="11"/>
      <c r="D34" s="11"/>
      <c r="E34" s="11"/>
      <c r="F34" s="11"/>
      <c r="G34" s="11"/>
    </row>
    <row r="35" spans="2:7" x14ac:dyDescent="0.25">
      <c r="B35" s="11"/>
      <c r="C35" s="11"/>
      <c r="D35" s="11"/>
      <c r="E35" s="11"/>
      <c r="F35" s="11"/>
      <c r="G35" s="11"/>
    </row>
    <row r="36" spans="2:7" x14ac:dyDescent="0.25">
      <c r="B36" s="11"/>
      <c r="C36" s="11"/>
      <c r="D36" s="11"/>
      <c r="E36" s="11"/>
      <c r="F36" s="11"/>
      <c r="G36" s="11"/>
    </row>
    <row r="37" spans="2:7" x14ac:dyDescent="0.25">
      <c r="B37" s="11"/>
      <c r="C37" s="11"/>
      <c r="D37" s="11"/>
      <c r="E37" s="11"/>
      <c r="F37" s="11"/>
      <c r="G37" s="11"/>
    </row>
    <row r="38" spans="2:7" x14ac:dyDescent="0.25">
      <c r="B38" s="11"/>
      <c r="C38" s="11"/>
      <c r="D38" s="11"/>
      <c r="E38" s="11"/>
      <c r="F38" s="11"/>
      <c r="G38" s="11"/>
    </row>
    <row r="39" spans="2:7" x14ac:dyDescent="0.25">
      <c r="B39" s="11"/>
      <c r="C39" s="11"/>
      <c r="D39" s="11"/>
      <c r="E39" s="11"/>
      <c r="F39" s="11"/>
      <c r="G39" s="11"/>
    </row>
    <row r="40" spans="2:7" x14ac:dyDescent="0.25">
      <c r="B40" s="11"/>
      <c r="C40" s="11"/>
      <c r="D40" s="11"/>
      <c r="E40" s="11"/>
      <c r="F40" s="11"/>
      <c r="G40" s="11"/>
    </row>
    <row r="41" spans="2:7" x14ac:dyDescent="0.25">
      <c r="B41" s="11"/>
      <c r="C41" s="11"/>
      <c r="D41" s="11"/>
      <c r="E41" s="11"/>
      <c r="F41" s="11"/>
      <c r="G41" s="11"/>
    </row>
    <row r="42" spans="2:7" x14ac:dyDescent="0.25">
      <c r="B42" s="11"/>
      <c r="C42" s="11"/>
      <c r="D42" s="11"/>
      <c r="E42" s="11"/>
      <c r="F42" s="11"/>
      <c r="G42" s="11"/>
    </row>
    <row r="43" spans="2:7" x14ac:dyDescent="0.25">
      <c r="B43" s="11"/>
      <c r="C43" s="11"/>
      <c r="D43" s="11"/>
      <c r="E43" s="11"/>
      <c r="F43" s="11"/>
      <c r="G43" s="11"/>
    </row>
    <row r="44" spans="2:7" x14ac:dyDescent="0.25">
      <c r="B44" s="11"/>
      <c r="C44" s="11"/>
      <c r="D44" s="11"/>
      <c r="E44" s="11"/>
      <c r="F44" s="11"/>
      <c r="G44" s="11"/>
    </row>
    <row r="45" spans="2:7" x14ac:dyDescent="0.25">
      <c r="B45" s="11"/>
      <c r="C45" s="11"/>
      <c r="D45" s="11"/>
      <c r="E45" s="11"/>
      <c r="F45" s="11"/>
      <c r="G45" s="11"/>
    </row>
    <row r="46" spans="2:7" x14ac:dyDescent="0.25">
      <c r="B46" s="11"/>
      <c r="C46" s="11"/>
      <c r="D46" s="11"/>
      <c r="E46" s="11"/>
      <c r="F46" s="11"/>
      <c r="G46" s="11"/>
    </row>
    <row r="47" spans="2:7" x14ac:dyDescent="0.25">
      <c r="B47" s="11"/>
      <c r="C47" s="11"/>
      <c r="D47" s="11"/>
      <c r="E47" s="11"/>
      <c r="F47" s="11"/>
      <c r="G47" s="11"/>
    </row>
    <row r="48" spans="2:7" x14ac:dyDescent="0.25">
      <c r="B48" s="11"/>
      <c r="C48" s="11"/>
      <c r="D48" s="11"/>
      <c r="E48" s="11"/>
      <c r="F48" s="11"/>
      <c r="G48" s="11"/>
    </row>
    <row r="49" spans="2:7" x14ac:dyDescent="0.25">
      <c r="B49" s="11"/>
      <c r="C49" s="11"/>
      <c r="D49" s="11"/>
      <c r="E49" s="11"/>
      <c r="F49" s="11"/>
      <c r="G49" s="11"/>
    </row>
    <row r="50" spans="2:7" x14ac:dyDescent="0.25">
      <c r="B50" s="11"/>
      <c r="C50" s="11"/>
      <c r="D50" s="11"/>
      <c r="E50" s="11"/>
      <c r="F50" s="11"/>
      <c r="G50" s="11"/>
    </row>
    <row r="51" spans="2:7" x14ac:dyDescent="0.25">
      <c r="B51" s="11"/>
      <c r="C51" s="11"/>
      <c r="D51" s="11"/>
      <c r="E51" s="11"/>
      <c r="F51" s="11"/>
      <c r="G51" s="11"/>
    </row>
    <row r="52" spans="2:7" x14ac:dyDescent="0.25">
      <c r="B52" s="11"/>
      <c r="C52" s="11"/>
      <c r="D52" s="11"/>
      <c r="E52" s="11"/>
      <c r="F52" s="11"/>
      <c r="G52" s="11"/>
    </row>
    <row r="53" spans="2:7" x14ac:dyDescent="0.25">
      <c r="B53" s="11"/>
      <c r="C53" s="11"/>
      <c r="D53" s="11"/>
      <c r="E53" s="11"/>
      <c r="F53" s="11"/>
      <c r="G53" s="11"/>
    </row>
    <row r="54" spans="2:7" x14ac:dyDescent="0.25">
      <c r="B54" s="11"/>
      <c r="C54" s="11"/>
      <c r="D54" s="11"/>
      <c r="E54" s="11"/>
      <c r="F54" s="11"/>
      <c r="G54" s="11"/>
    </row>
    <row r="55" spans="2:7" x14ac:dyDescent="0.25">
      <c r="B55" s="11"/>
      <c r="C55" s="11"/>
      <c r="D55" s="11"/>
      <c r="E55" s="11"/>
      <c r="F55" s="11"/>
      <c r="G55" s="11"/>
    </row>
    <row r="56" spans="2:7" x14ac:dyDescent="0.25">
      <c r="B56" s="11"/>
      <c r="C56" s="11"/>
      <c r="D56" s="11"/>
      <c r="E56" s="11"/>
      <c r="F56" s="11"/>
      <c r="G56" s="11"/>
    </row>
  </sheetData>
  <mergeCells count="1">
    <mergeCell ref="B2:H2"/>
  </mergeCells>
  <hyperlinks>
    <hyperlink ref="A1" location="Índice!A1" display="volta"/>
  </hyperlinks>
  <pageMargins left="0.511811024" right="0.511811024" top="0.78740157499999996" bottom="0.78740157499999996" header="0.31496062000000002" footer="0.3149606200000000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2"/>
  <sheetViews>
    <sheetView showGridLines="0" zoomScaleNormal="100" workbookViewId="0">
      <selection activeCell="B16" sqref="B16"/>
    </sheetView>
  </sheetViews>
  <sheetFormatPr defaultRowHeight="15" x14ac:dyDescent="0.25"/>
  <cols>
    <col min="2" max="2" width="29" customWidth="1"/>
    <col min="3" max="12" width="14.28515625" bestFit="1" customWidth="1"/>
  </cols>
  <sheetData>
    <row r="1" spans="1:12" x14ac:dyDescent="0.25">
      <c r="A1" s="55" t="s">
        <v>109</v>
      </c>
    </row>
    <row r="2" spans="1:12" ht="18" x14ac:dyDescent="0.25">
      <c r="B2" s="175" t="s">
        <v>98</v>
      </c>
      <c r="C2" s="175"/>
      <c r="D2" s="175"/>
      <c r="E2" s="175"/>
      <c r="F2" s="175"/>
      <c r="G2" s="175"/>
      <c r="H2" s="175"/>
      <c r="I2" s="175"/>
    </row>
    <row r="3" spans="1:12" x14ac:dyDescent="0.25">
      <c r="B3" s="11"/>
      <c r="C3" s="11"/>
      <c r="D3" s="11"/>
      <c r="E3" s="11"/>
      <c r="F3" s="11"/>
      <c r="G3" s="11"/>
      <c r="H3" s="11"/>
      <c r="I3" s="11"/>
    </row>
    <row r="4" spans="1:12" ht="15.75" x14ac:dyDescent="0.25">
      <c r="B4" s="16" t="s">
        <v>138</v>
      </c>
      <c r="C4" s="11"/>
      <c r="D4" s="11"/>
      <c r="E4" s="11"/>
      <c r="F4" s="11"/>
      <c r="G4" s="11"/>
      <c r="H4" s="11"/>
      <c r="I4" s="11"/>
    </row>
    <row r="5" spans="1:12" ht="26.25" x14ac:dyDescent="0.25">
      <c r="B5" s="145" t="s">
        <v>241</v>
      </c>
      <c r="C5" s="146">
        <v>2012</v>
      </c>
      <c r="D5" s="146">
        <v>2013</v>
      </c>
      <c r="E5" s="146">
        <v>2014</v>
      </c>
      <c r="F5" s="146">
        <v>2015</v>
      </c>
      <c r="G5" s="146">
        <v>2016</v>
      </c>
      <c r="H5" s="146">
        <v>2017</v>
      </c>
      <c r="I5" s="146">
        <v>2018</v>
      </c>
      <c r="J5" s="146">
        <v>2019</v>
      </c>
      <c r="K5" s="146">
        <v>2020</v>
      </c>
      <c r="L5" s="147" t="s">
        <v>287</v>
      </c>
    </row>
    <row r="6" spans="1:12" x14ac:dyDescent="0.25">
      <c r="B6" s="44" t="s">
        <v>79</v>
      </c>
      <c r="C6" s="154">
        <v>350479674</v>
      </c>
      <c r="D6" s="154">
        <v>396566994</v>
      </c>
      <c r="E6" s="154">
        <v>416409070</v>
      </c>
      <c r="F6" s="154">
        <v>524704182</v>
      </c>
      <c r="G6" s="154">
        <v>624597944</v>
      </c>
      <c r="H6" s="154">
        <v>737213348</v>
      </c>
      <c r="I6" s="154">
        <v>896282699</v>
      </c>
      <c r="J6" s="154">
        <v>923975020.61573005</v>
      </c>
      <c r="K6" s="154">
        <v>853253990.05210292</v>
      </c>
      <c r="L6" s="154">
        <v>943868135.34958184</v>
      </c>
    </row>
    <row r="7" spans="1:12" x14ac:dyDescent="0.25">
      <c r="B7" s="44" t="s">
        <v>80</v>
      </c>
      <c r="C7" s="154">
        <v>980747902</v>
      </c>
      <c r="D7" s="154">
        <v>1531901200</v>
      </c>
      <c r="E7" s="154">
        <v>264486049</v>
      </c>
      <c r="F7" s="154">
        <v>232875946</v>
      </c>
      <c r="G7" s="154">
        <v>461992484</v>
      </c>
      <c r="H7" s="154">
        <v>336569710</v>
      </c>
      <c r="I7" s="154">
        <v>239232946</v>
      </c>
      <c r="J7" s="154">
        <v>267988765.577535</v>
      </c>
      <c r="K7" s="154">
        <v>212330944.0618524</v>
      </c>
      <c r="L7" s="154">
        <v>379769633.74000001</v>
      </c>
    </row>
    <row r="8" spans="1:12" x14ac:dyDescent="0.25">
      <c r="B8" s="44" t="s">
        <v>189</v>
      </c>
      <c r="C8" s="154">
        <v>1376723703</v>
      </c>
      <c r="D8" s="154">
        <v>1473562870</v>
      </c>
      <c r="E8" s="154">
        <v>1555688570</v>
      </c>
      <c r="F8" s="154">
        <v>1686756617</v>
      </c>
      <c r="G8" s="154">
        <v>1863147188</v>
      </c>
      <c r="H8" s="154">
        <v>1978381411</v>
      </c>
      <c r="I8" s="154">
        <v>1983936837</v>
      </c>
      <c r="J8" s="154">
        <v>2082497323.9442999</v>
      </c>
      <c r="K8" s="154">
        <v>2187439494.5403147</v>
      </c>
      <c r="L8" s="154">
        <v>2725890353.5416746</v>
      </c>
    </row>
    <row r="9" spans="1:12" x14ac:dyDescent="0.25">
      <c r="B9" s="47" t="s">
        <v>9</v>
      </c>
      <c r="C9" s="155">
        <v>2707951279</v>
      </c>
      <c r="D9" s="155">
        <v>3402031064</v>
      </c>
      <c r="E9" s="155">
        <v>2236583689</v>
      </c>
      <c r="F9" s="155">
        <v>2444336745</v>
      </c>
      <c r="G9" s="155">
        <v>2949737616</v>
      </c>
      <c r="H9" s="155">
        <v>3052164469</v>
      </c>
      <c r="I9" s="155">
        <v>3119452482</v>
      </c>
      <c r="J9" s="155">
        <v>3274461110.1375647</v>
      </c>
      <c r="K9" s="155">
        <v>3253024428.6542702</v>
      </c>
      <c r="L9" s="155">
        <v>4049528122.6312566</v>
      </c>
    </row>
    <row r="10" spans="1:12" x14ac:dyDescent="0.25">
      <c r="B10" s="47"/>
      <c r="C10" s="122"/>
      <c r="D10" s="122"/>
      <c r="E10" s="122"/>
      <c r="F10" s="122"/>
      <c r="G10" s="122"/>
      <c r="H10" s="122"/>
      <c r="I10" s="122"/>
      <c r="J10" s="122"/>
      <c r="K10" s="122"/>
    </row>
    <row r="11" spans="1:12" x14ac:dyDescent="0.25">
      <c r="B11" s="178" t="s">
        <v>216</v>
      </c>
      <c r="C11" s="178"/>
      <c r="D11" s="178"/>
      <c r="E11" s="146">
        <v>2014</v>
      </c>
      <c r="F11" s="146">
        <v>2015</v>
      </c>
      <c r="G11" s="146">
        <v>2016</v>
      </c>
      <c r="H11" s="146">
        <v>2017</v>
      </c>
      <c r="I11" s="146">
        <v>2018</v>
      </c>
      <c r="J11" s="146">
        <v>2019</v>
      </c>
      <c r="K11" s="146">
        <v>2020</v>
      </c>
      <c r="L11" s="150">
        <v>44470</v>
      </c>
    </row>
    <row r="12" spans="1:12" x14ac:dyDescent="0.25">
      <c r="B12" s="179" t="s">
        <v>79</v>
      </c>
      <c r="C12" s="179"/>
      <c r="D12" s="179"/>
      <c r="E12" s="149">
        <v>2554</v>
      </c>
      <c r="F12" s="149">
        <v>2861</v>
      </c>
      <c r="G12" s="149">
        <v>3288</v>
      </c>
      <c r="H12" s="149">
        <v>5184</v>
      </c>
      <c r="I12" s="149">
        <v>4213</v>
      </c>
      <c r="J12" s="149">
        <v>4344</v>
      </c>
      <c r="K12" s="149">
        <v>4011</v>
      </c>
      <c r="L12" s="149">
        <v>4437.0552234330962</v>
      </c>
    </row>
    <row r="13" spans="1:12" x14ac:dyDescent="0.25">
      <c r="B13" s="179" t="s">
        <v>80</v>
      </c>
      <c r="C13" s="179"/>
      <c r="D13" s="179"/>
      <c r="E13" s="149">
        <v>4018</v>
      </c>
      <c r="F13" s="149">
        <v>3637</v>
      </c>
      <c r="G13" s="149">
        <v>6132</v>
      </c>
      <c r="H13" s="149">
        <v>4569</v>
      </c>
      <c r="I13" s="149">
        <v>3191</v>
      </c>
      <c r="J13" s="149">
        <v>3574</v>
      </c>
      <c r="K13" s="149">
        <v>2832</v>
      </c>
      <c r="L13" s="149">
        <v>5065.2159856487406</v>
      </c>
    </row>
    <row r="14" spans="1:12" x14ac:dyDescent="0.25">
      <c r="B14" s="179" t="s">
        <v>189</v>
      </c>
      <c r="C14" s="179"/>
      <c r="D14" s="179"/>
      <c r="E14" s="149">
        <v>1808</v>
      </c>
      <c r="F14" s="149">
        <v>1855</v>
      </c>
      <c r="G14" s="149">
        <v>2245</v>
      </c>
      <c r="H14" s="149">
        <v>3140</v>
      </c>
      <c r="I14" s="149">
        <v>4068</v>
      </c>
      <c r="J14" s="149">
        <v>4270</v>
      </c>
      <c r="K14" s="149">
        <v>4486</v>
      </c>
      <c r="L14" s="149">
        <v>5589.6436787766979</v>
      </c>
    </row>
    <row r="15" spans="1:12" ht="16.5" x14ac:dyDescent="0.3">
      <c r="B15" s="46"/>
      <c r="C15" s="11"/>
      <c r="D15" s="11"/>
      <c r="E15" s="11"/>
      <c r="F15" s="11"/>
      <c r="G15" s="11"/>
      <c r="H15" s="11"/>
      <c r="I15" s="11"/>
    </row>
    <row r="16" spans="1:12" x14ac:dyDescent="0.25">
      <c r="B16" s="64" t="s">
        <v>307</v>
      </c>
      <c r="C16" s="11"/>
      <c r="D16" s="11"/>
      <c r="E16" s="11"/>
      <c r="F16" s="11"/>
      <c r="G16" s="11"/>
      <c r="H16" s="11"/>
      <c r="I16" s="11"/>
    </row>
    <row r="17" spans="2:9" x14ac:dyDescent="0.25">
      <c r="B17" s="64" t="s">
        <v>221</v>
      </c>
      <c r="C17" s="11"/>
      <c r="D17" s="11"/>
      <c r="E17" s="11"/>
      <c r="F17" s="11"/>
      <c r="G17" s="11"/>
      <c r="H17" s="11"/>
      <c r="I17" s="11"/>
    </row>
    <row r="18" spans="2:9" x14ac:dyDescent="0.25">
      <c r="B18" s="11"/>
      <c r="C18" s="11"/>
      <c r="D18" s="11"/>
      <c r="E18" s="11"/>
      <c r="F18" s="11"/>
      <c r="G18" s="11"/>
      <c r="H18" s="11"/>
      <c r="I18" s="11"/>
    </row>
    <row r="19" spans="2:9" x14ac:dyDescent="0.25">
      <c r="B19" s="11"/>
      <c r="C19" s="11"/>
      <c r="D19" s="11"/>
      <c r="E19" s="11"/>
      <c r="F19" s="11"/>
      <c r="G19" s="11"/>
      <c r="H19" s="11"/>
      <c r="I19" s="11"/>
    </row>
    <row r="20" spans="2:9" x14ac:dyDescent="0.25">
      <c r="B20" s="11"/>
      <c r="C20" s="11"/>
      <c r="D20" s="11"/>
      <c r="E20" s="11"/>
      <c r="F20" s="11"/>
      <c r="G20" s="11"/>
      <c r="H20" s="11"/>
      <c r="I20" s="11"/>
    </row>
    <row r="21" spans="2:9" x14ac:dyDescent="0.25">
      <c r="B21" s="11"/>
      <c r="C21" s="11"/>
      <c r="D21" s="11"/>
      <c r="E21" s="11"/>
      <c r="F21" s="11"/>
      <c r="G21" s="11"/>
      <c r="H21" s="11"/>
      <c r="I21" s="11"/>
    </row>
    <row r="22" spans="2:9" x14ac:dyDescent="0.25">
      <c r="B22" s="11"/>
      <c r="C22" s="11"/>
      <c r="D22" s="11"/>
      <c r="E22" s="11"/>
      <c r="F22" s="11"/>
      <c r="G22" s="11"/>
      <c r="H22" s="11"/>
      <c r="I22" s="11"/>
    </row>
    <row r="23" spans="2:9" x14ac:dyDescent="0.25">
      <c r="B23" s="11"/>
      <c r="C23" s="11"/>
      <c r="D23" s="11"/>
      <c r="E23" s="11"/>
      <c r="F23" s="11"/>
      <c r="G23" s="11"/>
      <c r="H23" s="11"/>
      <c r="I23" s="11"/>
    </row>
    <row r="24" spans="2:9" x14ac:dyDescent="0.25">
      <c r="B24" s="11"/>
      <c r="C24" s="11"/>
      <c r="D24" s="11"/>
      <c r="E24" s="11"/>
      <c r="F24" s="11"/>
      <c r="G24" s="11"/>
      <c r="H24" s="11"/>
      <c r="I24" s="11"/>
    </row>
    <row r="25" spans="2:9" x14ac:dyDescent="0.25">
      <c r="B25" s="11"/>
      <c r="C25" s="11"/>
      <c r="D25" s="11"/>
      <c r="E25" s="11"/>
      <c r="F25" s="11"/>
      <c r="G25" s="11"/>
      <c r="H25" s="11"/>
      <c r="I25" s="11"/>
    </row>
    <row r="26" spans="2:9" x14ac:dyDescent="0.25">
      <c r="B26" s="11"/>
      <c r="C26" s="11"/>
      <c r="D26" s="11"/>
      <c r="E26" s="11"/>
      <c r="F26" s="11"/>
      <c r="G26" s="11"/>
      <c r="H26" s="11"/>
      <c r="I26" s="11"/>
    </row>
    <row r="27" spans="2:9" x14ac:dyDescent="0.25">
      <c r="B27" s="11"/>
      <c r="C27" s="11"/>
      <c r="D27" s="11"/>
      <c r="E27" s="11"/>
      <c r="F27" s="11"/>
      <c r="G27" s="11"/>
      <c r="H27" s="11"/>
      <c r="I27" s="11"/>
    </row>
    <row r="28" spans="2:9" x14ac:dyDescent="0.25">
      <c r="B28" s="11"/>
      <c r="C28" s="11"/>
      <c r="D28" s="11"/>
      <c r="E28" s="11"/>
      <c r="F28" s="11"/>
      <c r="G28" s="11"/>
      <c r="H28" s="11"/>
      <c r="I28" s="11"/>
    </row>
    <row r="29" spans="2:9" x14ac:dyDescent="0.25">
      <c r="B29" s="11"/>
      <c r="C29" s="11"/>
      <c r="D29" s="11"/>
      <c r="E29" s="11"/>
      <c r="F29" s="11"/>
      <c r="G29" s="11"/>
      <c r="H29" s="11"/>
      <c r="I29" s="11"/>
    </row>
    <row r="30" spans="2:9" x14ac:dyDescent="0.25">
      <c r="B30" s="11"/>
      <c r="C30" s="11"/>
      <c r="D30" s="11"/>
      <c r="E30" s="11"/>
      <c r="F30" s="11"/>
      <c r="G30" s="11"/>
      <c r="H30" s="11"/>
      <c r="I30" s="11"/>
    </row>
    <row r="31" spans="2:9" x14ac:dyDescent="0.25">
      <c r="B31" s="11"/>
      <c r="C31" s="11"/>
      <c r="D31" s="11"/>
      <c r="E31" s="11"/>
      <c r="F31" s="11"/>
      <c r="G31" s="11"/>
      <c r="H31" s="11"/>
      <c r="I31" s="11"/>
    </row>
    <row r="32" spans="2:9" x14ac:dyDescent="0.25">
      <c r="B32" s="11"/>
      <c r="C32" s="11"/>
      <c r="D32" s="11"/>
      <c r="E32" s="11"/>
      <c r="F32" s="11"/>
      <c r="G32" s="11"/>
      <c r="H32" s="11"/>
      <c r="I32" s="11"/>
    </row>
    <row r="33" spans="1:9" x14ac:dyDescent="0.25">
      <c r="B33" s="11"/>
      <c r="C33" s="11"/>
      <c r="D33" s="11"/>
      <c r="E33" s="11"/>
      <c r="F33" s="11"/>
      <c r="G33" s="11"/>
      <c r="H33" s="11"/>
      <c r="I33" s="11"/>
    </row>
    <row r="34" spans="1:9" x14ac:dyDescent="0.25">
      <c r="B34" s="11"/>
      <c r="C34" s="11"/>
      <c r="D34" s="11"/>
      <c r="E34" s="11"/>
      <c r="F34" s="11"/>
      <c r="G34" s="11"/>
      <c r="H34" s="11"/>
      <c r="I34" s="11"/>
    </row>
    <row r="35" spans="1:9" x14ac:dyDescent="0.25">
      <c r="B35" s="11"/>
      <c r="C35" s="11"/>
      <c r="D35" s="11"/>
      <c r="E35" s="11"/>
      <c r="F35" s="11"/>
      <c r="G35" s="11"/>
      <c r="H35" s="11"/>
      <c r="I35" s="11"/>
    </row>
    <row r="36" spans="1:9" x14ac:dyDescent="0.25">
      <c r="B36" s="11"/>
      <c r="C36" s="11"/>
      <c r="D36" s="11"/>
      <c r="E36" s="11"/>
      <c r="F36" s="11"/>
      <c r="G36" s="11"/>
      <c r="H36" s="11"/>
      <c r="I36" s="11"/>
    </row>
    <row r="37" spans="1:9" x14ac:dyDescent="0.25">
      <c r="B37" s="11"/>
      <c r="C37" s="11"/>
      <c r="D37" s="11"/>
      <c r="E37" s="11"/>
      <c r="F37" s="11"/>
      <c r="G37" s="11"/>
      <c r="H37" s="11"/>
      <c r="I37" s="11"/>
    </row>
    <row r="38" spans="1:9" x14ac:dyDescent="0.25">
      <c r="B38" s="11"/>
      <c r="C38" s="11"/>
      <c r="D38" s="11"/>
      <c r="E38" s="11"/>
      <c r="F38" s="11"/>
      <c r="G38" s="11"/>
      <c r="H38" s="11"/>
      <c r="I38" s="11"/>
    </row>
    <row r="39" spans="1:9" x14ac:dyDescent="0.25">
      <c r="B39" s="11"/>
      <c r="C39" s="11"/>
      <c r="D39" s="11"/>
      <c r="E39" s="11"/>
      <c r="F39" s="11"/>
      <c r="G39" s="11"/>
      <c r="H39" s="11"/>
      <c r="I39" s="11"/>
    </row>
    <row r="40" spans="1:9" x14ac:dyDescent="0.25">
      <c r="B40" s="11"/>
      <c r="C40" s="11"/>
      <c r="D40" s="11"/>
      <c r="E40" s="11"/>
      <c r="F40" s="11"/>
      <c r="G40" s="11"/>
      <c r="H40" s="11"/>
      <c r="I40" s="11"/>
    </row>
    <row r="41" spans="1:9" x14ac:dyDescent="0.25">
      <c r="B41" s="11"/>
      <c r="C41" s="11"/>
      <c r="D41" s="11"/>
      <c r="E41" s="11"/>
      <c r="F41" s="11"/>
      <c r="G41" s="11"/>
      <c r="H41" s="11"/>
      <c r="I41" s="11"/>
    </row>
    <row r="42" spans="1:9" x14ac:dyDescent="0.25">
      <c r="B42" s="11"/>
      <c r="C42" s="11"/>
      <c r="D42" s="11"/>
      <c r="E42" s="11"/>
      <c r="F42" s="11"/>
      <c r="G42" s="11"/>
      <c r="H42" s="11"/>
      <c r="I42" s="11"/>
    </row>
    <row r="43" spans="1:9" x14ac:dyDescent="0.25">
      <c r="B43" s="11"/>
      <c r="C43" s="11"/>
      <c r="D43" s="11"/>
      <c r="E43" s="11"/>
      <c r="F43" s="11"/>
      <c r="G43" s="11"/>
      <c r="H43" s="11"/>
      <c r="I43" s="11"/>
    </row>
    <row r="44" spans="1:9" x14ac:dyDescent="0.25">
      <c r="B44" s="11"/>
      <c r="C44" s="11"/>
      <c r="D44" s="11"/>
      <c r="E44" s="11"/>
      <c r="F44" s="11"/>
      <c r="G44" s="11"/>
      <c r="H44" s="11"/>
      <c r="I44" s="11"/>
    </row>
    <row r="45" spans="1:9" x14ac:dyDescent="0.25">
      <c r="A45" s="8"/>
      <c r="B45" s="8"/>
      <c r="C45" s="8"/>
      <c r="D45" s="8"/>
      <c r="E45" s="8"/>
      <c r="F45" s="8"/>
      <c r="G45" s="8"/>
      <c r="H45" s="8"/>
      <c r="I45" s="8"/>
    </row>
    <row r="46" spans="1:9" x14ac:dyDescent="0.25">
      <c r="A46" s="8"/>
      <c r="B46" s="8"/>
      <c r="C46" s="8"/>
      <c r="D46" s="8"/>
      <c r="E46" s="8"/>
      <c r="F46" s="8"/>
      <c r="G46" s="8"/>
      <c r="H46" s="8"/>
      <c r="I46" s="8"/>
    </row>
    <row r="47" spans="1:9" x14ac:dyDescent="0.25">
      <c r="A47" s="8"/>
      <c r="B47" s="8"/>
      <c r="C47" s="8"/>
      <c r="D47" s="8"/>
      <c r="E47" s="8"/>
      <c r="F47" s="8"/>
      <c r="G47" s="8"/>
      <c r="H47" s="8"/>
      <c r="I47" s="8"/>
    </row>
    <row r="48" spans="1:9" x14ac:dyDescent="0.25">
      <c r="A48" s="8"/>
      <c r="B48" s="8"/>
      <c r="C48" s="8"/>
      <c r="D48" s="8"/>
      <c r="E48" s="8"/>
      <c r="F48" s="8"/>
      <c r="G48" s="8"/>
      <c r="H48" s="8"/>
      <c r="I48" s="8"/>
    </row>
    <row r="49" spans="1:9" x14ac:dyDescent="0.25">
      <c r="A49" s="8"/>
      <c r="B49" s="8"/>
      <c r="C49" s="8"/>
      <c r="D49" s="8"/>
      <c r="E49" s="8"/>
      <c r="F49" s="8"/>
      <c r="G49" s="8"/>
      <c r="H49" s="8"/>
      <c r="I49" s="8"/>
    </row>
    <row r="50" spans="1:9" x14ac:dyDescent="0.25">
      <c r="A50" s="8"/>
      <c r="B50" s="8"/>
      <c r="C50" s="8"/>
      <c r="D50" s="8"/>
      <c r="E50" s="8"/>
      <c r="F50" s="8"/>
      <c r="G50" s="8"/>
      <c r="H50" s="8"/>
      <c r="I50" s="8"/>
    </row>
    <row r="51" spans="1:9" x14ac:dyDescent="0.25">
      <c r="A51" s="8"/>
      <c r="B51" s="8"/>
      <c r="C51" s="8"/>
      <c r="D51" s="8"/>
      <c r="E51" s="8"/>
      <c r="F51" s="8"/>
      <c r="G51" s="8"/>
      <c r="H51" s="8"/>
      <c r="I51" s="8"/>
    </row>
    <row r="52" spans="1:9" x14ac:dyDescent="0.25">
      <c r="A52" s="8"/>
      <c r="B52" s="8"/>
      <c r="C52" s="8"/>
      <c r="D52" s="8"/>
      <c r="E52" s="8"/>
      <c r="F52" s="8"/>
      <c r="G52" s="8"/>
      <c r="H52" s="8"/>
      <c r="I52" s="8"/>
    </row>
    <row r="53" spans="1:9" x14ac:dyDescent="0.25">
      <c r="A53" s="8"/>
      <c r="B53" s="8"/>
      <c r="C53" s="8"/>
      <c r="D53" s="8"/>
      <c r="E53" s="8"/>
      <c r="F53" s="8"/>
      <c r="G53" s="8"/>
      <c r="H53" s="8"/>
      <c r="I53" s="8"/>
    </row>
    <row r="54" spans="1:9" x14ac:dyDescent="0.25">
      <c r="A54" s="8"/>
      <c r="B54" s="8"/>
      <c r="C54" s="8"/>
      <c r="D54" s="8"/>
      <c r="E54" s="8"/>
      <c r="F54" s="8"/>
      <c r="G54" s="8"/>
      <c r="H54" s="8"/>
      <c r="I54" s="8"/>
    </row>
    <row r="55" spans="1:9" x14ac:dyDescent="0.25">
      <c r="A55" s="8"/>
      <c r="B55" s="8"/>
      <c r="C55" s="8"/>
      <c r="D55" s="8"/>
      <c r="E55" s="8"/>
      <c r="F55" s="8"/>
      <c r="G55" s="8"/>
      <c r="H55" s="8"/>
      <c r="I55" s="8"/>
    </row>
    <row r="56" spans="1:9" x14ac:dyDescent="0.25">
      <c r="A56" s="8"/>
      <c r="B56" s="8"/>
      <c r="C56" s="8"/>
      <c r="D56" s="8"/>
      <c r="E56" s="8"/>
      <c r="F56" s="8"/>
      <c r="G56" s="8"/>
      <c r="H56" s="8"/>
      <c r="I56" s="8"/>
    </row>
    <row r="57" spans="1:9" x14ac:dyDescent="0.25">
      <c r="A57" s="8"/>
      <c r="B57" s="8"/>
      <c r="C57" s="8"/>
      <c r="D57" s="8"/>
      <c r="E57" s="8"/>
      <c r="F57" s="8"/>
      <c r="G57" s="8"/>
      <c r="H57" s="8"/>
      <c r="I57" s="8"/>
    </row>
    <row r="58" spans="1:9" x14ac:dyDescent="0.25">
      <c r="A58" s="8"/>
      <c r="B58" s="8"/>
      <c r="C58" s="8"/>
      <c r="D58" s="8"/>
      <c r="E58" s="8"/>
      <c r="F58" s="8"/>
      <c r="G58" s="8"/>
      <c r="H58" s="8"/>
      <c r="I58" s="8"/>
    </row>
    <row r="59" spans="1:9" x14ac:dyDescent="0.25">
      <c r="A59" s="8"/>
      <c r="B59" s="8"/>
      <c r="C59" s="8"/>
      <c r="D59" s="8"/>
      <c r="E59" s="8"/>
      <c r="F59" s="8"/>
      <c r="G59" s="8"/>
      <c r="H59" s="8"/>
      <c r="I59" s="8"/>
    </row>
    <row r="60" spans="1:9" x14ac:dyDescent="0.25">
      <c r="A60" s="8"/>
      <c r="B60" s="8"/>
      <c r="C60" s="8"/>
      <c r="D60" s="8"/>
      <c r="E60" s="8"/>
      <c r="F60" s="8"/>
      <c r="G60" s="8"/>
      <c r="H60" s="8"/>
      <c r="I60" s="8"/>
    </row>
    <row r="61" spans="1:9" x14ac:dyDescent="0.25">
      <c r="A61" s="8"/>
      <c r="B61" s="8"/>
      <c r="C61" s="8"/>
      <c r="D61" s="8"/>
      <c r="E61" s="8"/>
      <c r="F61" s="8"/>
      <c r="G61" s="8"/>
      <c r="H61" s="8"/>
      <c r="I61" s="8"/>
    </row>
    <row r="62" spans="1:9" x14ac:dyDescent="0.25">
      <c r="A62" s="8"/>
      <c r="B62" s="8"/>
      <c r="C62" s="8"/>
      <c r="D62" s="8"/>
      <c r="E62" s="8"/>
      <c r="F62" s="8"/>
      <c r="G62" s="8"/>
      <c r="H62" s="8"/>
      <c r="I62" s="8"/>
    </row>
  </sheetData>
  <mergeCells count="5">
    <mergeCell ref="B2:I2"/>
    <mergeCell ref="B11:D11"/>
    <mergeCell ref="B12:D12"/>
    <mergeCell ref="B13:D13"/>
    <mergeCell ref="B14:D14"/>
  </mergeCells>
  <hyperlinks>
    <hyperlink ref="A1" location="Índice!A1" display="volta"/>
  </hyperlinks>
  <pageMargins left="0.511811024" right="0.511811024" top="0.78740157499999996" bottom="0.78740157499999996" header="0.31496062000000002" footer="0.3149606200000000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6"/>
  <sheetViews>
    <sheetView showGridLines="0" zoomScaleNormal="100" workbookViewId="0">
      <selection activeCell="B22" sqref="B22"/>
    </sheetView>
  </sheetViews>
  <sheetFormatPr defaultRowHeight="15" x14ac:dyDescent="0.25"/>
  <cols>
    <col min="2" max="2" width="25.5703125" customWidth="1"/>
    <col min="3" max="3" width="13.28515625" customWidth="1"/>
    <col min="4" max="4" width="11.7109375" customWidth="1"/>
    <col min="5" max="5" width="11.85546875" customWidth="1"/>
    <col min="6" max="6" width="12.42578125" customWidth="1"/>
    <col min="7" max="7" width="12.140625" customWidth="1"/>
    <col min="8" max="8" width="11.7109375" customWidth="1"/>
    <col min="9" max="11" width="12" bestFit="1" customWidth="1"/>
    <col min="12" max="13" width="13.28515625" customWidth="1"/>
    <col min="14" max="14" width="14.5703125" customWidth="1"/>
  </cols>
  <sheetData>
    <row r="1" spans="1:14" x14ac:dyDescent="0.25">
      <c r="A1" s="55" t="s">
        <v>109</v>
      </c>
    </row>
    <row r="2" spans="1:14" ht="18" customHeight="1" x14ac:dyDescent="0.25">
      <c r="B2" s="175" t="s">
        <v>98</v>
      </c>
      <c r="C2" s="175"/>
      <c r="D2" s="175"/>
      <c r="E2" s="175"/>
      <c r="F2" s="175"/>
      <c r="G2" s="175"/>
      <c r="H2" s="175"/>
    </row>
    <row r="3" spans="1:14" x14ac:dyDescent="0.25">
      <c r="B3" s="11"/>
      <c r="C3" s="11"/>
      <c r="D3" s="11"/>
      <c r="E3" s="11"/>
      <c r="F3" s="11"/>
      <c r="G3" s="11"/>
    </row>
    <row r="4" spans="1:14" ht="15.75" x14ac:dyDescent="0.25">
      <c r="B4" s="16" t="s">
        <v>222</v>
      </c>
      <c r="C4" s="11"/>
      <c r="D4" s="11"/>
      <c r="E4" s="11"/>
      <c r="F4" s="11"/>
      <c r="G4" s="11"/>
    </row>
    <row r="5" spans="1:14" x14ac:dyDescent="0.25">
      <c r="B5" s="129" t="s">
        <v>79</v>
      </c>
      <c r="C5" s="131" t="s">
        <v>174</v>
      </c>
      <c r="D5" s="131" t="s">
        <v>175</v>
      </c>
      <c r="E5" s="131" t="s">
        <v>176</v>
      </c>
      <c r="F5" s="131" t="s">
        <v>177</v>
      </c>
      <c r="G5" s="131" t="s">
        <v>178</v>
      </c>
      <c r="H5" s="131" t="s">
        <v>179</v>
      </c>
      <c r="I5" s="131" t="s">
        <v>180</v>
      </c>
      <c r="J5" s="131" t="s">
        <v>181</v>
      </c>
      <c r="K5" s="131" t="s">
        <v>182</v>
      </c>
      <c r="L5" s="131" t="s">
        <v>183</v>
      </c>
      <c r="M5" s="131" t="s">
        <v>184</v>
      </c>
      <c r="N5" s="131" t="s">
        <v>185</v>
      </c>
    </row>
    <row r="6" spans="1:14" x14ac:dyDescent="0.25">
      <c r="B6" s="128">
        <v>2019</v>
      </c>
      <c r="C6" s="50">
        <v>65738517</v>
      </c>
      <c r="D6" s="50">
        <v>85348372</v>
      </c>
      <c r="E6" s="50">
        <v>78453326</v>
      </c>
      <c r="F6" s="50">
        <v>91999980</v>
      </c>
      <c r="G6" s="50">
        <v>77412325</v>
      </c>
      <c r="H6" s="76">
        <v>66597131.167323828</v>
      </c>
      <c r="I6" s="76">
        <v>69811167.832676172</v>
      </c>
      <c r="J6" s="76">
        <v>133491343</v>
      </c>
      <c r="K6" s="76">
        <v>66726036.045564413</v>
      </c>
      <c r="L6" s="76">
        <v>65059581.769009948</v>
      </c>
      <c r="M6" s="76">
        <v>54484343.92261982</v>
      </c>
      <c r="N6" s="76">
        <v>68852896.878535867</v>
      </c>
    </row>
    <row r="7" spans="1:14" x14ac:dyDescent="0.25">
      <c r="B7" s="128">
        <v>2020</v>
      </c>
      <c r="C7" s="50">
        <v>68600218.890662149</v>
      </c>
      <c r="D7" s="50">
        <v>76917833.25620155</v>
      </c>
      <c r="E7" s="50">
        <v>73316272.427450985</v>
      </c>
      <c r="F7" s="50">
        <v>63501627.944386512</v>
      </c>
      <c r="G7" s="50">
        <v>65271921.352012694</v>
      </c>
      <c r="H7" s="75">
        <v>61562049.448888779</v>
      </c>
      <c r="I7" s="75">
        <v>65669293.852500021</v>
      </c>
      <c r="J7" s="75">
        <v>63752111.129999995</v>
      </c>
      <c r="K7" s="75">
        <v>76910799.530000091</v>
      </c>
      <c r="L7" s="75">
        <v>74134245.069999933</v>
      </c>
      <c r="M7" s="75">
        <v>72771055.190000176</v>
      </c>
      <c r="N7" s="75">
        <v>90846561.960000038</v>
      </c>
    </row>
    <row r="8" spans="1:14" x14ac:dyDescent="0.25">
      <c r="B8" s="128">
        <v>2021</v>
      </c>
      <c r="C8" s="50">
        <v>74884282.429999992</v>
      </c>
      <c r="D8" s="50">
        <v>71608466.459999993</v>
      </c>
      <c r="E8" s="50">
        <v>72716104.419999361</v>
      </c>
      <c r="F8" s="50">
        <v>77821967.089999795</v>
      </c>
      <c r="G8" s="50">
        <v>81784953.749999881</v>
      </c>
      <c r="H8" s="50">
        <v>72041802.339583278</v>
      </c>
      <c r="I8" s="50">
        <v>77902829.399999976</v>
      </c>
      <c r="J8" s="50">
        <v>75745479.319999456</v>
      </c>
      <c r="K8" s="200">
        <v>83281873.799999982</v>
      </c>
      <c r="L8" s="200">
        <v>92462759.189999998</v>
      </c>
      <c r="M8" s="144"/>
      <c r="N8" s="144"/>
    </row>
    <row r="9" spans="1:14" x14ac:dyDescent="0.25">
      <c r="B9" s="128"/>
      <c r="C9" s="50"/>
      <c r="D9" s="50"/>
      <c r="E9" s="50"/>
      <c r="F9" s="50"/>
      <c r="G9" s="50"/>
      <c r="H9" s="75"/>
      <c r="I9" s="75"/>
      <c r="J9" s="75"/>
      <c r="K9" s="75"/>
      <c r="L9" s="75"/>
      <c r="M9" s="75"/>
      <c r="N9" s="75"/>
    </row>
    <row r="10" spans="1:14" ht="15.75" x14ac:dyDescent="0.25">
      <c r="B10" s="16" t="s">
        <v>222</v>
      </c>
      <c r="C10" s="11"/>
      <c r="D10" s="11"/>
      <c r="E10" s="11"/>
      <c r="F10" s="11"/>
      <c r="G10" s="11"/>
    </row>
    <row r="11" spans="1:14" x14ac:dyDescent="0.25">
      <c r="B11" s="129" t="s">
        <v>80</v>
      </c>
      <c r="C11" s="131" t="s">
        <v>174</v>
      </c>
      <c r="D11" s="131" t="s">
        <v>175</v>
      </c>
      <c r="E11" s="131" t="s">
        <v>176</v>
      </c>
      <c r="F11" s="131" t="s">
        <v>177</v>
      </c>
      <c r="G11" s="131" t="s">
        <v>178</v>
      </c>
      <c r="H11" s="131" t="s">
        <v>179</v>
      </c>
      <c r="I11" s="131" t="s">
        <v>180</v>
      </c>
      <c r="J11" s="131" t="s">
        <v>181</v>
      </c>
      <c r="K11" s="131" t="s">
        <v>182</v>
      </c>
      <c r="L11" s="131" t="s">
        <v>183</v>
      </c>
      <c r="M11" s="131" t="s">
        <v>184</v>
      </c>
      <c r="N11" s="131" t="s">
        <v>185</v>
      </c>
    </row>
    <row r="12" spans="1:14" x14ac:dyDescent="0.25">
      <c r="B12" s="128">
        <v>2019</v>
      </c>
      <c r="C12" s="50">
        <v>27220767</v>
      </c>
      <c r="D12" s="50">
        <v>31996397</v>
      </c>
      <c r="E12" s="50">
        <v>29831555</v>
      </c>
      <c r="F12" s="50">
        <v>33050470</v>
      </c>
      <c r="G12" s="50">
        <v>31372139</v>
      </c>
      <c r="H12" s="76">
        <v>25386244.089678079</v>
      </c>
      <c r="I12" s="76">
        <v>16720907.910321921</v>
      </c>
      <c r="J12" s="76">
        <v>17610757</v>
      </c>
      <c r="K12" s="76">
        <v>15335744.382359535</v>
      </c>
      <c r="L12" s="76">
        <v>12666434.003193498</v>
      </c>
      <c r="M12" s="76">
        <v>11376428.856505692</v>
      </c>
      <c r="N12" s="76">
        <v>15420921.335476071</v>
      </c>
    </row>
    <row r="13" spans="1:14" x14ac:dyDescent="0.25">
      <c r="B13" s="128">
        <v>2020</v>
      </c>
      <c r="C13" s="50">
        <v>14413117.295519419</v>
      </c>
      <c r="D13" s="50">
        <v>13451619.43826472</v>
      </c>
      <c r="E13" s="50">
        <v>16143588.508326091</v>
      </c>
      <c r="F13" s="50">
        <v>15303826.989742152</v>
      </c>
      <c r="G13" s="50">
        <v>22283614.310000002</v>
      </c>
      <c r="H13" s="75">
        <v>17172801.24000001</v>
      </c>
      <c r="I13" s="75">
        <v>15492903.309999973</v>
      </c>
      <c r="J13" s="75">
        <v>15128007.980000004</v>
      </c>
      <c r="K13" s="75">
        <v>14668807.470000044</v>
      </c>
      <c r="L13" s="75">
        <v>20723539.719999969</v>
      </c>
      <c r="M13" s="75">
        <v>22236302.439999998</v>
      </c>
      <c r="N13" s="75">
        <v>25312815.360000014</v>
      </c>
    </row>
    <row r="14" spans="1:14" x14ac:dyDescent="0.25">
      <c r="B14" s="128">
        <v>2021</v>
      </c>
      <c r="C14" s="50">
        <v>26739876.000000004</v>
      </c>
      <c r="D14" s="50">
        <v>30113301.810000014</v>
      </c>
      <c r="E14" s="50">
        <v>25822052.269999996</v>
      </c>
      <c r="F14" s="50">
        <v>44051545.370000005</v>
      </c>
      <c r="G14" s="50">
        <v>39401676.339999974</v>
      </c>
      <c r="H14" s="50">
        <v>30628473.069999993</v>
      </c>
      <c r="I14" s="50">
        <v>35648206.560000002</v>
      </c>
      <c r="J14" s="50">
        <v>33566418.140000015</v>
      </c>
      <c r="K14" s="200">
        <v>29123866.479999993</v>
      </c>
      <c r="L14" s="200">
        <v>37125099.899999999</v>
      </c>
      <c r="M14" s="144"/>
      <c r="N14" s="144"/>
    </row>
    <row r="15" spans="1:14" s="151" customFormat="1" ht="16.5" x14ac:dyDescent="0.3">
      <c r="B15" s="152"/>
      <c r="C15" s="153"/>
      <c r="D15" s="153"/>
      <c r="E15" s="153"/>
      <c r="F15" s="153"/>
      <c r="G15" s="153"/>
    </row>
    <row r="16" spans="1:14" s="151" customFormat="1" ht="15.75" x14ac:dyDescent="0.25">
      <c r="B16" s="16" t="s">
        <v>222</v>
      </c>
      <c r="C16" s="11"/>
      <c r="D16" s="11"/>
      <c r="E16" s="11"/>
      <c r="F16" s="11"/>
      <c r="G16" s="11"/>
      <c r="H16"/>
      <c r="I16"/>
      <c r="J16"/>
      <c r="K16"/>
      <c r="L16"/>
      <c r="M16"/>
      <c r="N16"/>
    </row>
    <row r="17" spans="2:14" s="151" customFormat="1" x14ac:dyDescent="0.25">
      <c r="B17" s="129" t="s">
        <v>212</v>
      </c>
      <c r="C17" s="131" t="s">
        <v>174</v>
      </c>
      <c r="D17" s="131" t="s">
        <v>175</v>
      </c>
      <c r="E17" s="131" t="s">
        <v>176</v>
      </c>
      <c r="F17" s="131" t="s">
        <v>177</v>
      </c>
      <c r="G17" s="131" t="s">
        <v>178</v>
      </c>
      <c r="H17" s="131" t="s">
        <v>179</v>
      </c>
      <c r="I17" s="131" t="s">
        <v>180</v>
      </c>
      <c r="J17" s="131" t="s">
        <v>181</v>
      </c>
      <c r="K17" s="131" t="s">
        <v>182</v>
      </c>
      <c r="L17" s="131" t="s">
        <v>183</v>
      </c>
      <c r="M17" s="131" t="s">
        <v>184</v>
      </c>
      <c r="N17" s="131" t="s">
        <v>185</v>
      </c>
    </row>
    <row r="18" spans="2:14" s="151" customFormat="1" x14ac:dyDescent="0.25">
      <c r="B18" s="128">
        <v>2019</v>
      </c>
      <c r="C18" s="50">
        <v>172804921</v>
      </c>
      <c r="D18" s="50">
        <v>167103000</v>
      </c>
      <c r="E18" s="50">
        <v>162647774</v>
      </c>
      <c r="F18" s="50">
        <v>166633530</v>
      </c>
      <c r="G18" s="50">
        <v>176043990</v>
      </c>
      <c r="H18" s="76">
        <v>170998869.03027093</v>
      </c>
      <c r="I18" s="76">
        <v>184073950.96972907</v>
      </c>
      <c r="J18" s="76">
        <v>180347095</v>
      </c>
      <c r="K18" s="76">
        <v>175640722.82306147</v>
      </c>
      <c r="L18" s="76">
        <v>177229913.97334433</v>
      </c>
      <c r="M18" s="76">
        <v>158041609.6240263</v>
      </c>
      <c r="N18" s="76">
        <v>190931947.52386332</v>
      </c>
    </row>
    <row r="19" spans="2:14" s="151" customFormat="1" x14ac:dyDescent="0.25">
      <c r="B19" s="128">
        <v>2020</v>
      </c>
      <c r="C19" s="50">
        <v>169065968.02031818</v>
      </c>
      <c r="D19" s="50">
        <v>160847285.51504073</v>
      </c>
      <c r="E19" s="50">
        <v>176063737.03085041</v>
      </c>
      <c r="F19" s="50">
        <v>157656119.4949894</v>
      </c>
      <c r="G19" s="50">
        <v>165870339.64087498</v>
      </c>
      <c r="H19" s="75">
        <v>185822174.37046659</v>
      </c>
      <c r="I19" s="75">
        <v>199765852.6073904</v>
      </c>
      <c r="J19" s="75">
        <v>182330214.94761586</v>
      </c>
      <c r="K19" s="75">
        <v>193965535.3978703</v>
      </c>
      <c r="L19" s="75">
        <v>190762569.03928852</v>
      </c>
      <c r="M19" s="75">
        <v>193445727.33405018</v>
      </c>
      <c r="N19" s="75">
        <v>211843971.14155912</v>
      </c>
    </row>
    <row r="20" spans="2:14" s="151" customFormat="1" x14ac:dyDescent="0.25">
      <c r="B20" s="128">
        <v>2021</v>
      </c>
      <c r="C20" s="50">
        <v>206220809.52993304</v>
      </c>
      <c r="D20" s="50">
        <v>188070492.29500002</v>
      </c>
      <c r="E20" s="50">
        <v>217427514.67434549</v>
      </c>
      <c r="F20" s="50">
        <v>228605564.8562181</v>
      </c>
      <c r="G20" s="50">
        <v>226263368.45558667</v>
      </c>
      <c r="H20" s="50">
        <v>250191275.54288101</v>
      </c>
      <c r="I20" s="50">
        <v>240104412.1966317</v>
      </c>
      <c r="J20" s="50">
        <v>263773149.14604878</v>
      </c>
      <c r="K20" s="200">
        <v>259502197.06720221</v>
      </c>
      <c r="L20" s="200">
        <v>240441871.30221844</v>
      </c>
      <c r="M20" s="144"/>
      <c r="N20" s="144"/>
    </row>
    <row r="21" spans="2:14" s="151" customFormat="1" ht="16.5" x14ac:dyDescent="0.3">
      <c r="B21" s="152"/>
      <c r="C21" s="153"/>
      <c r="D21" s="153"/>
      <c r="E21" s="153"/>
      <c r="F21" s="153"/>
      <c r="G21" s="153"/>
    </row>
    <row r="22" spans="2:14" x14ac:dyDescent="0.25">
      <c r="B22" s="64" t="s">
        <v>299</v>
      </c>
      <c r="C22" s="11"/>
      <c r="D22" s="11"/>
      <c r="E22" s="11"/>
      <c r="F22" s="11"/>
      <c r="G22" s="11"/>
    </row>
    <row r="23" spans="2:14" x14ac:dyDescent="0.25">
      <c r="B23" s="11"/>
      <c r="C23" s="11"/>
      <c r="D23" s="11"/>
      <c r="E23" s="11"/>
      <c r="F23" s="11"/>
      <c r="G23" s="11"/>
    </row>
    <row r="24" spans="2:14" x14ac:dyDescent="0.25">
      <c r="B24" s="11"/>
      <c r="C24" s="11"/>
      <c r="D24" s="11"/>
      <c r="E24" s="11"/>
      <c r="F24" s="11"/>
      <c r="G24" s="11"/>
    </row>
    <row r="25" spans="2:14" x14ac:dyDescent="0.25">
      <c r="B25" s="11"/>
      <c r="C25" s="11"/>
      <c r="D25" s="11"/>
      <c r="E25" s="11"/>
      <c r="F25" s="11"/>
      <c r="G25" s="11"/>
    </row>
    <row r="26" spans="2:14" x14ac:dyDescent="0.25">
      <c r="B26" s="11"/>
      <c r="C26" s="11"/>
      <c r="D26" s="11"/>
      <c r="E26" s="11"/>
      <c r="F26" s="11"/>
      <c r="G26" s="11"/>
    </row>
    <row r="27" spans="2:14" x14ac:dyDescent="0.25">
      <c r="B27" s="11"/>
      <c r="C27" s="11"/>
      <c r="D27" s="11"/>
      <c r="E27" s="11"/>
      <c r="F27" s="11"/>
      <c r="G27" s="11"/>
    </row>
    <row r="28" spans="2:14" x14ac:dyDescent="0.25">
      <c r="B28" s="11"/>
      <c r="C28" s="11"/>
      <c r="D28" s="11"/>
      <c r="E28" s="11"/>
      <c r="F28" s="11"/>
      <c r="G28" s="11"/>
    </row>
    <row r="29" spans="2:14" x14ac:dyDescent="0.25">
      <c r="B29" s="11"/>
      <c r="C29" s="11"/>
      <c r="D29" s="11"/>
      <c r="E29" s="11"/>
      <c r="F29" s="11"/>
      <c r="G29" s="11"/>
    </row>
    <row r="30" spans="2:14" x14ac:dyDescent="0.25">
      <c r="B30" s="11"/>
      <c r="C30" s="11"/>
      <c r="D30" s="11"/>
      <c r="E30" s="11"/>
      <c r="F30" s="11"/>
      <c r="G30" s="11"/>
    </row>
    <row r="31" spans="2:14" x14ac:dyDescent="0.25">
      <c r="B31" s="11"/>
      <c r="C31" s="11"/>
      <c r="D31" s="11"/>
      <c r="E31" s="11"/>
      <c r="F31" s="11"/>
      <c r="G31" s="11"/>
    </row>
    <row r="32" spans="2:14" x14ac:dyDescent="0.25">
      <c r="B32" s="11"/>
      <c r="C32" s="11"/>
      <c r="D32" s="11"/>
      <c r="E32" s="11"/>
      <c r="F32" s="11"/>
      <c r="G32" s="11"/>
    </row>
    <row r="33" spans="2:7" x14ac:dyDescent="0.25">
      <c r="B33" s="11"/>
      <c r="C33" s="11"/>
      <c r="D33" s="11"/>
      <c r="E33" s="11"/>
      <c r="F33" s="11"/>
      <c r="G33" s="11"/>
    </row>
    <row r="34" spans="2:7" x14ac:dyDescent="0.25">
      <c r="B34" s="11"/>
      <c r="C34" s="11"/>
      <c r="D34" s="11"/>
      <c r="E34" s="11"/>
      <c r="F34" s="11"/>
      <c r="G34" s="11"/>
    </row>
    <row r="35" spans="2:7" x14ac:dyDescent="0.25">
      <c r="B35" s="11"/>
      <c r="C35" s="11"/>
      <c r="D35" s="11"/>
      <c r="E35" s="11"/>
      <c r="F35" s="11"/>
      <c r="G35" s="11"/>
    </row>
    <row r="36" spans="2:7" x14ac:dyDescent="0.25">
      <c r="B36" s="11"/>
      <c r="C36" s="11"/>
      <c r="D36" s="11"/>
      <c r="E36" s="11"/>
      <c r="F36" s="11"/>
      <c r="G36" s="11"/>
    </row>
    <row r="37" spans="2:7" x14ac:dyDescent="0.25">
      <c r="B37" s="11"/>
      <c r="C37" s="11"/>
      <c r="D37" s="11"/>
      <c r="E37" s="11"/>
      <c r="F37" s="11"/>
      <c r="G37" s="11"/>
    </row>
    <row r="38" spans="2:7" x14ac:dyDescent="0.25">
      <c r="B38" s="11"/>
      <c r="C38" s="11"/>
      <c r="D38" s="11"/>
      <c r="E38" s="11"/>
      <c r="F38" s="11"/>
      <c r="G38" s="11"/>
    </row>
    <row r="39" spans="2:7" x14ac:dyDescent="0.25">
      <c r="B39" s="11"/>
      <c r="C39" s="11"/>
      <c r="D39" s="11"/>
      <c r="E39" s="11"/>
      <c r="F39" s="11"/>
      <c r="G39" s="11"/>
    </row>
    <row r="40" spans="2:7" x14ac:dyDescent="0.25">
      <c r="B40" s="11"/>
      <c r="C40" s="11"/>
      <c r="D40" s="11"/>
      <c r="E40" s="11"/>
      <c r="F40" s="11"/>
      <c r="G40" s="11"/>
    </row>
    <row r="41" spans="2:7" x14ac:dyDescent="0.25">
      <c r="B41" s="11"/>
      <c r="C41" s="11"/>
      <c r="D41" s="11"/>
      <c r="E41" s="11"/>
      <c r="F41" s="11"/>
      <c r="G41" s="11"/>
    </row>
    <row r="42" spans="2:7" x14ac:dyDescent="0.25">
      <c r="B42" s="11"/>
      <c r="C42" s="11"/>
      <c r="D42" s="11"/>
      <c r="E42" s="11"/>
      <c r="F42" s="11"/>
      <c r="G42" s="11"/>
    </row>
    <row r="43" spans="2:7" x14ac:dyDescent="0.25">
      <c r="B43" s="11"/>
      <c r="C43" s="11"/>
      <c r="D43" s="11"/>
      <c r="E43" s="11"/>
      <c r="F43" s="11"/>
      <c r="G43" s="11"/>
    </row>
    <row r="44" spans="2:7" x14ac:dyDescent="0.25">
      <c r="B44" s="11"/>
      <c r="C44" s="11"/>
      <c r="D44" s="11"/>
      <c r="E44" s="11"/>
      <c r="F44" s="11"/>
      <c r="G44" s="11"/>
    </row>
    <row r="45" spans="2:7" x14ac:dyDescent="0.25">
      <c r="B45" s="11"/>
      <c r="C45" s="11"/>
      <c r="D45" s="11"/>
      <c r="E45" s="11"/>
      <c r="F45" s="11"/>
      <c r="G45" s="11"/>
    </row>
    <row r="46" spans="2:7" x14ac:dyDescent="0.25">
      <c r="B46" s="11"/>
      <c r="C46" s="11"/>
      <c r="D46" s="11"/>
      <c r="E46" s="11"/>
      <c r="F46" s="11"/>
      <c r="G46" s="11"/>
    </row>
    <row r="47" spans="2:7" x14ac:dyDescent="0.25">
      <c r="B47" s="11"/>
      <c r="C47" s="11"/>
      <c r="D47" s="11"/>
      <c r="E47" s="11"/>
      <c r="F47" s="11"/>
      <c r="G47" s="11"/>
    </row>
    <row r="48" spans="2:7" x14ac:dyDescent="0.25">
      <c r="B48" s="11"/>
      <c r="C48" s="11"/>
      <c r="D48" s="11"/>
      <c r="E48" s="11"/>
      <c r="F48" s="11"/>
      <c r="G48" s="11"/>
    </row>
    <row r="49" spans="2:7" x14ac:dyDescent="0.25">
      <c r="B49" s="11"/>
      <c r="C49" s="11"/>
      <c r="D49" s="11"/>
      <c r="E49" s="11"/>
      <c r="F49" s="11"/>
      <c r="G49" s="11"/>
    </row>
    <row r="50" spans="2:7" x14ac:dyDescent="0.25">
      <c r="B50" s="11"/>
      <c r="C50" s="11"/>
      <c r="D50" s="11"/>
      <c r="E50" s="11"/>
      <c r="F50" s="11"/>
      <c r="G50" s="11"/>
    </row>
    <row r="51" spans="2:7" x14ac:dyDescent="0.25">
      <c r="B51" s="11"/>
      <c r="C51" s="11"/>
      <c r="D51" s="11"/>
      <c r="E51" s="11"/>
      <c r="F51" s="11"/>
      <c r="G51" s="11"/>
    </row>
    <row r="52" spans="2:7" x14ac:dyDescent="0.25">
      <c r="B52" s="11"/>
      <c r="C52" s="11"/>
      <c r="D52" s="11"/>
      <c r="E52" s="11"/>
      <c r="F52" s="11"/>
      <c r="G52" s="11"/>
    </row>
    <row r="53" spans="2:7" x14ac:dyDescent="0.25">
      <c r="B53" s="11"/>
      <c r="C53" s="11"/>
      <c r="D53" s="11"/>
      <c r="E53" s="11"/>
      <c r="F53" s="11"/>
      <c r="G53" s="11"/>
    </row>
    <row r="54" spans="2:7" x14ac:dyDescent="0.25">
      <c r="B54" s="11"/>
      <c r="C54" s="11"/>
      <c r="D54" s="11"/>
      <c r="E54" s="11"/>
      <c r="F54" s="11"/>
      <c r="G54" s="11"/>
    </row>
    <row r="55" spans="2:7" x14ac:dyDescent="0.25">
      <c r="B55" s="11"/>
      <c r="C55" s="11"/>
      <c r="D55" s="11"/>
      <c r="E55" s="11"/>
      <c r="F55" s="11"/>
      <c r="G55" s="11"/>
    </row>
    <row r="56" spans="2:7" x14ac:dyDescent="0.25">
      <c r="B56" s="11"/>
      <c r="C56" s="11"/>
      <c r="D56" s="11"/>
      <c r="E56" s="11"/>
      <c r="F56" s="11"/>
      <c r="G56" s="11"/>
    </row>
  </sheetData>
  <mergeCells count="1">
    <mergeCell ref="B2:H2"/>
  </mergeCells>
  <hyperlinks>
    <hyperlink ref="A1" location="Índice!A1" display="volta"/>
  </hyperlinks>
  <pageMargins left="0.511811024" right="0.511811024" top="0.78740157499999996" bottom="0.78740157499999996" header="0.31496062000000002" footer="0.3149606200000000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8"/>
  <sheetViews>
    <sheetView showGridLines="0" zoomScaleNormal="100" workbookViewId="0">
      <selection activeCell="B15" sqref="B15"/>
    </sheetView>
  </sheetViews>
  <sheetFormatPr defaultRowHeight="15" x14ac:dyDescent="0.25"/>
  <cols>
    <col min="2" max="2" width="25.85546875" customWidth="1"/>
    <col min="3" max="3" width="12.85546875" customWidth="1"/>
    <col min="4" max="4" width="12.5703125" customWidth="1"/>
    <col min="5" max="5" width="13.85546875" customWidth="1"/>
    <col min="6" max="6" width="13.42578125" customWidth="1"/>
    <col min="7" max="7" width="12.85546875" customWidth="1"/>
    <col min="8" max="8" width="12.85546875" bestFit="1" customWidth="1"/>
    <col min="9" max="9" width="13.140625" customWidth="1"/>
    <col min="10" max="10" width="12.7109375" customWidth="1"/>
    <col min="11" max="11" width="14.85546875" customWidth="1"/>
    <col min="12" max="12" width="12.85546875" bestFit="1" customWidth="1"/>
  </cols>
  <sheetData>
    <row r="1" spans="1:12" x14ac:dyDescent="0.25">
      <c r="A1" s="55" t="s">
        <v>109</v>
      </c>
    </row>
    <row r="2" spans="1:12" ht="18" x14ac:dyDescent="0.25">
      <c r="B2" s="175" t="s">
        <v>252</v>
      </c>
      <c r="C2" s="175"/>
      <c r="D2" s="175"/>
      <c r="E2" s="175"/>
      <c r="F2" s="175"/>
      <c r="G2" s="175"/>
      <c r="H2" s="175"/>
      <c r="I2" s="175"/>
    </row>
    <row r="3" spans="1:12" x14ac:dyDescent="0.25">
      <c r="B3" s="11"/>
      <c r="C3" s="11"/>
      <c r="D3" s="11"/>
      <c r="E3" s="11"/>
      <c r="F3" s="11"/>
      <c r="G3" s="11"/>
      <c r="H3" s="11"/>
      <c r="I3" s="11"/>
    </row>
    <row r="4" spans="1:12" ht="15.75" x14ac:dyDescent="0.25">
      <c r="B4" s="16" t="s">
        <v>242</v>
      </c>
      <c r="C4" s="11"/>
      <c r="D4" s="11"/>
      <c r="E4" s="11"/>
      <c r="F4" s="11"/>
      <c r="G4" s="11"/>
      <c r="H4" s="11"/>
      <c r="I4" s="11"/>
    </row>
    <row r="5" spans="1:12" x14ac:dyDescent="0.25">
      <c r="B5" s="112" t="s">
        <v>243</v>
      </c>
      <c r="C5" s="111">
        <v>2012</v>
      </c>
      <c r="D5" s="111">
        <v>2013</v>
      </c>
      <c r="E5" s="111">
        <v>2014</v>
      </c>
      <c r="F5" s="111">
        <v>2015</v>
      </c>
      <c r="G5" s="111">
        <v>2016</v>
      </c>
      <c r="H5" s="111">
        <v>2017</v>
      </c>
      <c r="I5" s="111">
        <v>2018</v>
      </c>
      <c r="J5" s="111">
        <v>2019</v>
      </c>
      <c r="K5" s="135">
        <v>2020</v>
      </c>
      <c r="L5" s="136">
        <v>44470</v>
      </c>
    </row>
    <row r="6" spans="1:12" ht="15.75" customHeight="1" x14ac:dyDescent="0.25">
      <c r="B6" s="44" t="s">
        <v>244</v>
      </c>
      <c r="C6" s="161"/>
      <c r="D6" s="161"/>
      <c r="E6" s="161"/>
      <c r="F6" s="161"/>
      <c r="G6" s="161"/>
      <c r="H6" s="161"/>
      <c r="I6" s="162">
        <v>0.02</v>
      </c>
      <c r="J6" s="162">
        <v>2.4519589399022736E-2</v>
      </c>
      <c r="K6" s="162">
        <v>2.1821785434310546E-2</v>
      </c>
      <c r="L6" s="162">
        <v>2.1600255082427348E-2</v>
      </c>
    </row>
    <row r="7" spans="1:12" x14ac:dyDescent="0.25">
      <c r="B7" s="44" t="s">
        <v>245</v>
      </c>
      <c r="C7" s="161"/>
      <c r="D7" s="161"/>
      <c r="E7" s="161"/>
      <c r="F7" s="161"/>
      <c r="G7" s="161"/>
      <c r="H7" s="161"/>
      <c r="I7" s="162">
        <v>6.2820106109999999E-3</v>
      </c>
      <c r="J7" s="162">
        <v>9.8534333263333353E-3</v>
      </c>
      <c r="K7" s="162">
        <v>9.7667239286666676E-3</v>
      </c>
      <c r="L7" s="162">
        <v>8.2682781496666684E-3</v>
      </c>
    </row>
    <row r="8" spans="1:12" x14ac:dyDescent="0.25">
      <c r="B8" s="44" t="s">
        <v>246</v>
      </c>
      <c r="C8" s="162">
        <v>1.6513860114366192E-2</v>
      </c>
      <c r="D8" s="162">
        <v>1.6523419373115997E-2</v>
      </c>
      <c r="E8" s="162">
        <v>1.649115048814526E-2</v>
      </c>
      <c r="F8" s="162">
        <v>1.633707867612803E-2</v>
      </c>
      <c r="G8" s="162">
        <v>1.6352289337970661E-2</v>
      </c>
      <c r="H8" s="162">
        <v>1.6378703270899502E-2</v>
      </c>
      <c r="I8" s="162">
        <v>1.6176192959502744E-2</v>
      </c>
      <c r="J8" s="162">
        <v>1.6193759104843799E-2</v>
      </c>
      <c r="K8" s="162">
        <v>1.6266996535327885E-2</v>
      </c>
      <c r="L8" s="162">
        <v>1.6353130202063439E-2</v>
      </c>
    </row>
    <row r="9" spans="1:12" x14ac:dyDescent="0.25">
      <c r="B9" s="44" t="s">
        <v>247</v>
      </c>
      <c r="C9" s="162">
        <v>1.2075379743051133E-2</v>
      </c>
      <c r="D9" s="162">
        <v>1.1880287048966211E-2</v>
      </c>
      <c r="E9" s="162">
        <v>1.1734044096585516E-2</v>
      </c>
      <c r="F9" s="162">
        <v>1.1450319529416383E-2</v>
      </c>
      <c r="G9" s="162">
        <v>1.1274836456625852E-2</v>
      </c>
      <c r="H9" s="162">
        <v>1.0578292890656002E-2</v>
      </c>
      <c r="I9" s="162">
        <v>1.0349677337970481E-2</v>
      </c>
      <c r="J9" s="162">
        <v>1.0150336795552335E-2</v>
      </c>
      <c r="K9" s="162">
        <v>1.0279926784875592E-2</v>
      </c>
      <c r="L9" s="162">
        <v>1.0113114328550972E-2</v>
      </c>
    </row>
    <row r="10" spans="1:12" x14ac:dyDescent="0.25">
      <c r="B10" s="44" t="s">
        <v>248</v>
      </c>
      <c r="C10" s="162">
        <v>1.5605107116660693E-2</v>
      </c>
      <c r="D10" s="162">
        <v>1.485507953517865E-2</v>
      </c>
      <c r="E10" s="162">
        <v>1.4409591687246023E-2</v>
      </c>
      <c r="F10" s="162">
        <v>1.3740353202759462E-2</v>
      </c>
      <c r="G10" s="162">
        <v>1.3680448724230208E-2</v>
      </c>
      <c r="H10" s="162">
        <v>1.3404033982142653E-2</v>
      </c>
      <c r="I10" s="162">
        <v>1.40105879338934E-2</v>
      </c>
      <c r="J10" s="162">
        <v>1.4015154692483373E-2</v>
      </c>
      <c r="K10" s="162">
        <v>1.4796944614787666E-2</v>
      </c>
      <c r="L10" s="162">
        <v>1.5215538921721871E-2</v>
      </c>
    </row>
    <row r="11" spans="1:12" x14ac:dyDescent="0.25">
      <c r="B11" s="44" t="s">
        <v>249</v>
      </c>
      <c r="C11" s="162">
        <v>1.1931034482758628E-2</v>
      </c>
      <c r="D11" s="162">
        <v>1.1023956364904769E-2</v>
      </c>
      <c r="E11" s="162">
        <v>9.0115718655227346E-3</v>
      </c>
      <c r="F11" s="162">
        <v>8.3904761904761965E-3</v>
      </c>
      <c r="G11" s="162">
        <v>8.1293103448275925E-3</v>
      </c>
      <c r="H11" s="162">
        <v>7.9754098360655806E-3</v>
      </c>
      <c r="I11" s="162">
        <v>7.9754098360655806E-3</v>
      </c>
      <c r="J11" s="162">
        <v>7.8703929533307671E-3</v>
      </c>
      <c r="K11" s="162">
        <v>7.7804479020826996E-3</v>
      </c>
      <c r="L11" s="162">
        <v>7.531478430198588E-3</v>
      </c>
    </row>
    <row r="12" spans="1:12" x14ac:dyDescent="0.25">
      <c r="B12" s="44" t="s">
        <v>251</v>
      </c>
      <c r="C12" s="162">
        <v>1.4262130109637445E-2</v>
      </c>
      <c r="D12" s="162">
        <v>1.4052640988941203E-2</v>
      </c>
      <c r="E12" s="162">
        <v>1.3802894464264923E-2</v>
      </c>
      <c r="F12" s="162">
        <v>1.3432069057608149E-2</v>
      </c>
      <c r="G12" s="162">
        <v>1.3287046803190967E-2</v>
      </c>
      <c r="H12" s="162">
        <v>1.2629431005973149E-2</v>
      </c>
      <c r="I12" s="162">
        <v>1.2708586890489039E-2</v>
      </c>
      <c r="J12" s="162">
        <v>1.2720964469003865E-2</v>
      </c>
      <c r="K12" s="162">
        <v>1.3333097185599042E-2</v>
      </c>
      <c r="L12" s="162">
        <v>1.3561850382460949E-2</v>
      </c>
    </row>
    <row r="13" spans="1:12" ht="16.5" x14ac:dyDescent="0.3">
      <c r="B13" s="44"/>
      <c r="C13" s="46"/>
      <c r="D13" s="46"/>
      <c r="E13" s="46"/>
      <c r="F13" s="46"/>
      <c r="G13" s="46"/>
      <c r="H13" s="46"/>
      <c r="I13" s="46"/>
    </row>
    <row r="14" spans="1:12" ht="16.5" x14ac:dyDescent="0.3">
      <c r="B14" s="44"/>
      <c r="C14" s="46"/>
      <c r="D14" s="46"/>
      <c r="E14" s="46"/>
      <c r="F14" s="46"/>
      <c r="G14" s="46"/>
      <c r="H14" s="46"/>
      <c r="I14" s="46"/>
    </row>
    <row r="15" spans="1:12" ht="16.5" x14ac:dyDescent="0.3">
      <c r="B15" s="64" t="s">
        <v>308</v>
      </c>
      <c r="C15" s="46"/>
      <c r="D15" s="46"/>
      <c r="E15" s="46"/>
      <c r="F15" s="46"/>
      <c r="G15" s="46"/>
      <c r="H15" s="46"/>
      <c r="I15" s="46"/>
    </row>
    <row r="16" spans="1:12" x14ac:dyDescent="0.25">
      <c r="B16" s="11"/>
      <c r="C16" s="11"/>
      <c r="D16" s="11"/>
      <c r="E16" s="11"/>
      <c r="F16" s="11"/>
      <c r="G16" s="11"/>
      <c r="H16" s="11"/>
      <c r="I16" s="11"/>
    </row>
    <row r="17" spans="2:9" x14ac:dyDescent="0.25">
      <c r="B17" s="11"/>
      <c r="C17" s="11"/>
      <c r="D17" s="11"/>
      <c r="E17" s="11"/>
      <c r="F17" s="11"/>
      <c r="G17" s="11"/>
      <c r="H17" s="11"/>
      <c r="I17" s="11"/>
    </row>
    <row r="18" spans="2:9" x14ac:dyDescent="0.25">
      <c r="B18" s="11"/>
      <c r="C18" s="11"/>
      <c r="D18" s="11"/>
      <c r="E18" s="11"/>
      <c r="F18" s="11"/>
      <c r="G18" s="11"/>
      <c r="H18" s="11"/>
      <c r="I18" s="11"/>
    </row>
    <row r="19" spans="2:9" x14ac:dyDescent="0.25">
      <c r="B19" s="11"/>
      <c r="C19" s="11"/>
      <c r="D19" s="11"/>
      <c r="E19" s="11"/>
      <c r="F19" s="11"/>
      <c r="G19" s="11"/>
      <c r="H19" s="11"/>
      <c r="I19" s="11"/>
    </row>
    <row r="20" spans="2:9" x14ac:dyDescent="0.25">
      <c r="B20" s="11"/>
      <c r="C20" s="11"/>
      <c r="D20" s="11"/>
      <c r="E20" s="11"/>
      <c r="F20" s="11"/>
      <c r="G20" s="11"/>
      <c r="H20" s="11"/>
      <c r="I20" s="11"/>
    </row>
    <row r="21" spans="2:9" x14ac:dyDescent="0.25">
      <c r="B21" s="11"/>
      <c r="C21" s="11"/>
      <c r="D21" s="11"/>
      <c r="E21" s="11"/>
      <c r="F21" s="11"/>
      <c r="G21" s="11"/>
      <c r="H21" s="11"/>
      <c r="I21" s="11"/>
    </row>
    <row r="22" spans="2:9" x14ac:dyDescent="0.25">
      <c r="B22" s="11"/>
      <c r="C22" s="11"/>
      <c r="D22" s="11"/>
      <c r="E22" s="11"/>
      <c r="F22" s="11"/>
      <c r="G22" s="11"/>
      <c r="H22" s="11"/>
      <c r="I22" s="11"/>
    </row>
    <row r="23" spans="2:9" x14ac:dyDescent="0.25">
      <c r="B23" s="11"/>
      <c r="C23" s="11"/>
      <c r="D23" s="11"/>
      <c r="E23" s="11"/>
      <c r="F23" s="11"/>
      <c r="G23" s="11"/>
      <c r="H23" s="11"/>
      <c r="I23" s="11"/>
    </row>
    <row r="24" spans="2:9" x14ac:dyDescent="0.25">
      <c r="B24" s="11"/>
      <c r="C24" s="11"/>
      <c r="D24" s="11"/>
      <c r="E24" s="11"/>
      <c r="F24" s="11"/>
      <c r="G24" s="11"/>
      <c r="H24" s="11"/>
      <c r="I24" s="11"/>
    </row>
    <row r="25" spans="2:9" x14ac:dyDescent="0.25">
      <c r="B25" s="11"/>
      <c r="C25" s="11"/>
      <c r="D25" s="11"/>
      <c r="E25" s="11"/>
      <c r="F25" s="11"/>
      <c r="G25" s="11"/>
      <c r="H25" s="11"/>
      <c r="I25" s="11"/>
    </row>
    <row r="26" spans="2:9" x14ac:dyDescent="0.25">
      <c r="B26" s="11"/>
      <c r="C26" s="11"/>
      <c r="D26" s="11"/>
      <c r="E26" s="11"/>
      <c r="F26" s="11"/>
      <c r="G26" s="11"/>
      <c r="H26" s="11"/>
      <c r="I26" s="11"/>
    </row>
    <row r="27" spans="2:9" x14ac:dyDescent="0.25">
      <c r="B27" s="11"/>
      <c r="C27" s="11"/>
      <c r="D27" s="11"/>
      <c r="E27" s="11"/>
      <c r="F27" s="11"/>
      <c r="G27" s="11"/>
      <c r="H27" s="11"/>
      <c r="I27" s="11"/>
    </row>
    <row r="28" spans="2:9" x14ac:dyDescent="0.25">
      <c r="B28" s="11"/>
      <c r="C28" s="11"/>
      <c r="D28" s="11"/>
      <c r="E28" s="11"/>
      <c r="F28" s="11"/>
      <c r="G28" s="11"/>
      <c r="H28" s="11"/>
      <c r="I28" s="11"/>
    </row>
    <row r="29" spans="2:9" x14ac:dyDescent="0.25">
      <c r="B29" s="11"/>
      <c r="C29" s="11"/>
      <c r="D29" s="11"/>
      <c r="E29" s="11"/>
      <c r="F29" s="11"/>
      <c r="G29" s="11"/>
      <c r="H29" s="11"/>
      <c r="I29" s="11"/>
    </row>
    <row r="30" spans="2:9" x14ac:dyDescent="0.25">
      <c r="B30" s="11"/>
      <c r="C30" s="11"/>
      <c r="D30" s="11"/>
      <c r="E30" s="11"/>
      <c r="F30" s="11"/>
      <c r="G30" s="11"/>
      <c r="H30" s="11"/>
      <c r="I30" s="11"/>
    </row>
    <row r="31" spans="2:9" x14ac:dyDescent="0.25">
      <c r="B31" s="11"/>
      <c r="C31" s="11"/>
      <c r="D31" s="11"/>
      <c r="E31" s="11"/>
      <c r="F31" s="11"/>
      <c r="G31" s="11"/>
      <c r="H31" s="11"/>
      <c r="I31" s="11"/>
    </row>
    <row r="32" spans="2:9" x14ac:dyDescent="0.25">
      <c r="B32" s="11"/>
      <c r="C32" s="11"/>
      <c r="D32" s="11"/>
      <c r="E32" s="11"/>
      <c r="F32" s="11"/>
      <c r="G32" s="11"/>
      <c r="H32" s="11"/>
      <c r="I32" s="11"/>
    </row>
    <row r="33" spans="1:9" x14ac:dyDescent="0.25">
      <c r="B33" s="11"/>
      <c r="C33" s="11"/>
      <c r="D33" s="11"/>
      <c r="E33" s="11"/>
      <c r="F33" s="11"/>
      <c r="G33" s="11"/>
      <c r="H33" s="11"/>
      <c r="I33" s="11"/>
    </row>
    <row r="34" spans="1:9" x14ac:dyDescent="0.25">
      <c r="B34" s="11"/>
      <c r="C34" s="11"/>
      <c r="D34" s="11"/>
      <c r="E34" s="11"/>
      <c r="F34" s="11"/>
      <c r="G34" s="11"/>
      <c r="H34" s="11"/>
      <c r="I34" s="11"/>
    </row>
    <row r="35" spans="1:9" x14ac:dyDescent="0.25">
      <c r="B35" s="11"/>
      <c r="C35" s="11"/>
      <c r="D35" s="11"/>
      <c r="E35" s="11"/>
      <c r="F35" s="11"/>
      <c r="G35" s="11"/>
      <c r="H35" s="11"/>
      <c r="I35" s="11"/>
    </row>
    <row r="36" spans="1:9" x14ac:dyDescent="0.25">
      <c r="B36" s="11"/>
      <c r="C36" s="11"/>
      <c r="D36" s="11"/>
      <c r="E36" s="11"/>
      <c r="F36" s="11"/>
      <c r="G36" s="11"/>
      <c r="H36" s="11"/>
      <c r="I36" s="11"/>
    </row>
    <row r="37" spans="1:9" x14ac:dyDescent="0.25">
      <c r="B37" s="11"/>
      <c r="C37" s="11"/>
      <c r="D37" s="11"/>
      <c r="E37" s="11"/>
      <c r="F37" s="11"/>
      <c r="G37" s="11"/>
      <c r="H37" s="11"/>
      <c r="I37" s="11"/>
    </row>
    <row r="38" spans="1:9" x14ac:dyDescent="0.25">
      <c r="B38" s="11"/>
      <c r="C38" s="11"/>
      <c r="D38" s="11"/>
      <c r="E38" s="11"/>
      <c r="F38" s="11"/>
      <c r="G38" s="11"/>
      <c r="H38" s="11"/>
      <c r="I38" s="11"/>
    </row>
    <row r="39" spans="1:9" x14ac:dyDescent="0.25">
      <c r="B39" s="11"/>
      <c r="C39" s="11"/>
      <c r="D39" s="11"/>
      <c r="E39" s="11"/>
      <c r="F39" s="11"/>
      <c r="G39" s="11"/>
      <c r="H39" s="11"/>
      <c r="I39" s="11"/>
    </row>
    <row r="40" spans="1:9" x14ac:dyDescent="0.25">
      <c r="B40" s="11"/>
      <c r="C40" s="11"/>
      <c r="D40" s="11"/>
      <c r="E40" s="11"/>
      <c r="F40" s="11"/>
      <c r="G40" s="11"/>
      <c r="H40" s="11"/>
      <c r="I40" s="11"/>
    </row>
    <row r="41" spans="1:9" x14ac:dyDescent="0.25">
      <c r="A41" s="8"/>
      <c r="B41" s="8"/>
      <c r="C41" s="8"/>
      <c r="D41" s="8"/>
      <c r="E41" s="8"/>
      <c r="F41" s="8"/>
      <c r="G41" s="8"/>
      <c r="H41" s="8"/>
      <c r="I41" s="8"/>
    </row>
    <row r="42" spans="1:9" x14ac:dyDescent="0.25">
      <c r="A42" s="8"/>
      <c r="B42" s="8"/>
      <c r="C42" s="8"/>
      <c r="D42" s="8"/>
      <c r="E42" s="8"/>
      <c r="F42" s="8"/>
      <c r="G42" s="8"/>
      <c r="H42" s="8"/>
      <c r="I42" s="8"/>
    </row>
    <row r="43" spans="1:9" x14ac:dyDescent="0.25">
      <c r="A43" s="8"/>
      <c r="B43" s="8"/>
      <c r="C43" s="8"/>
      <c r="D43" s="8"/>
      <c r="E43" s="8"/>
      <c r="F43" s="8"/>
      <c r="G43" s="8"/>
      <c r="H43" s="8"/>
      <c r="I43" s="8"/>
    </row>
    <row r="44" spans="1:9" x14ac:dyDescent="0.25">
      <c r="A44" s="8"/>
      <c r="B44" s="8"/>
      <c r="C44" s="8"/>
      <c r="D44" s="8"/>
      <c r="E44" s="8"/>
      <c r="F44" s="8"/>
      <c r="G44" s="8"/>
      <c r="H44" s="8"/>
      <c r="I44" s="8"/>
    </row>
    <row r="45" spans="1:9" x14ac:dyDescent="0.25">
      <c r="A45" s="8"/>
      <c r="B45" s="8"/>
      <c r="C45" s="8"/>
      <c r="D45" s="8"/>
      <c r="E45" s="8"/>
      <c r="F45" s="8"/>
      <c r="G45" s="8"/>
      <c r="H45" s="8"/>
      <c r="I45" s="8"/>
    </row>
    <row r="46" spans="1:9" x14ac:dyDescent="0.25">
      <c r="A46" s="8"/>
      <c r="B46" s="8"/>
      <c r="C46" s="8"/>
      <c r="D46" s="8"/>
      <c r="E46" s="8"/>
      <c r="F46" s="8"/>
      <c r="G46" s="8"/>
      <c r="H46" s="8"/>
      <c r="I46" s="8"/>
    </row>
    <row r="47" spans="1:9" x14ac:dyDescent="0.25">
      <c r="A47" s="8"/>
      <c r="B47" s="8"/>
      <c r="C47" s="8"/>
      <c r="D47" s="8"/>
      <c r="E47" s="8"/>
      <c r="F47" s="8"/>
      <c r="G47" s="8"/>
      <c r="H47" s="8"/>
      <c r="I47" s="8"/>
    </row>
    <row r="48" spans="1:9" x14ac:dyDescent="0.25">
      <c r="A48" s="8"/>
      <c r="B48" s="8"/>
      <c r="C48" s="8"/>
      <c r="D48" s="8"/>
      <c r="E48" s="8"/>
      <c r="F48" s="8"/>
      <c r="G48" s="8"/>
      <c r="H48" s="8"/>
      <c r="I48" s="8"/>
    </row>
  </sheetData>
  <mergeCells count="1">
    <mergeCell ref="B2:I2"/>
  </mergeCells>
  <hyperlinks>
    <hyperlink ref="A1" location="Índice!A1" display="volta"/>
  </hyperlinks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"/>
  <sheetViews>
    <sheetView showGridLines="0" zoomScaleNormal="100" workbookViewId="0">
      <selection activeCell="B10" sqref="B10"/>
    </sheetView>
  </sheetViews>
  <sheetFormatPr defaultRowHeight="15" x14ac:dyDescent="0.25"/>
  <cols>
    <col min="2" max="2" width="25.85546875" customWidth="1"/>
    <col min="3" max="3" width="12.85546875" customWidth="1"/>
    <col min="4" max="4" width="12.5703125" customWidth="1"/>
    <col min="5" max="5" width="13.85546875" customWidth="1"/>
    <col min="6" max="6" width="13.42578125" customWidth="1"/>
    <col min="7" max="7" width="12.85546875" customWidth="1"/>
    <col min="8" max="8" width="12.85546875" bestFit="1" customWidth="1"/>
    <col min="9" max="9" width="14.85546875" customWidth="1"/>
  </cols>
  <sheetData>
    <row r="1" spans="1:9" x14ac:dyDescent="0.25">
      <c r="A1" s="55" t="s">
        <v>109</v>
      </c>
    </row>
    <row r="2" spans="1:9" ht="18" x14ac:dyDescent="0.25">
      <c r="B2" s="175" t="s">
        <v>252</v>
      </c>
      <c r="C2" s="175"/>
      <c r="D2" s="175"/>
      <c r="E2" s="175"/>
      <c r="F2" s="175"/>
      <c r="G2" s="175"/>
      <c r="H2" s="175"/>
    </row>
    <row r="3" spans="1:9" x14ac:dyDescent="0.25">
      <c r="B3" s="11"/>
      <c r="C3" s="11"/>
      <c r="D3" s="11"/>
      <c r="E3" s="11"/>
      <c r="F3" s="11"/>
      <c r="G3" s="11"/>
      <c r="H3" s="11"/>
    </row>
    <row r="4" spans="1:9" ht="15.75" x14ac:dyDescent="0.25">
      <c r="B4" s="16" t="s">
        <v>289</v>
      </c>
      <c r="C4" s="11"/>
      <c r="D4" s="11"/>
      <c r="E4" s="11"/>
      <c r="F4" s="11"/>
      <c r="G4" s="11"/>
      <c r="H4" s="11"/>
    </row>
    <row r="5" spans="1:9" x14ac:dyDescent="0.25">
      <c r="B5" s="112" t="s">
        <v>253</v>
      </c>
      <c r="C5" s="111" t="s">
        <v>244</v>
      </c>
      <c r="D5" s="111" t="s">
        <v>245</v>
      </c>
      <c r="E5" s="146" t="s">
        <v>246</v>
      </c>
      <c r="F5" s="111" t="s">
        <v>254</v>
      </c>
      <c r="G5" s="146" t="s">
        <v>248</v>
      </c>
      <c r="H5" s="146" t="s">
        <v>249</v>
      </c>
      <c r="I5" s="146" t="s">
        <v>250</v>
      </c>
    </row>
    <row r="6" spans="1:9" ht="15.75" customHeight="1" x14ac:dyDescent="0.25">
      <c r="B6" s="160" t="s">
        <v>255</v>
      </c>
      <c r="C6" s="165">
        <v>2.360613968091111E-2</v>
      </c>
      <c r="D6" s="166"/>
      <c r="E6" s="165">
        <v>1.5373910175044596E-2</v>
      </c>
      <c r="F6" s="165">
        <v>9.104510326512041E-3</v>
      </c>
      <c r="G6" s="165">
        <v>1.6851648500595076E-2</v>
      </c>
      <c r="H6" s="165">
        <v>9.0513657293846226E-3</v>
      </c>
      <c r="I6" s="165">
        <v>1.336607081873213E-2</v>
      </c>
    </row>
    <row r="7" spans="1:9" x14ac:dyDescent="0.25">
      <c r="B7" s="160" t="s">
        <v>256</v>
      </c>
      <c r="C7" s="165">
        <v>2.1104294604780232E-2</v>
      </c>
      <c r="D7" s="165">
        <v>8.2682781496666684E-3</v>
      </c>
      <c r="E7" s="165">
        <v>1.7750473164594553E-2</v>
      </c>
      <c r="F7" s="165">
        <v>1.123522284472547E-2</v>
      </c>
      <c r="G7" s="165">
        <v>1.4219034638932813E-2</v>
      </c>
      <c r="H7" s="165">
        <v>6.9503450510980461E-3</v>
      </c>
      <c r="I7" s="165">
        <v>1.3751384961866661E-2</v>
      </c>
    </row>
    <row r="8" spans="1:9" x14ac:dyDescent="0.25">
      <c r="B8" s="44"/>
      <c r="C8" s="162"/>
      <c r="D8" s="162"/>
      <c r="E8" s="162"/>
      <c r="F8" s="162"/>
      <c r="G8" s="162"/>
      <c r="H8" s="162"/>
      <c r="I8" s="162"/>
    </row>
    <row r="9" spans="1:9" ht="16.5" x14ac:dyDescent="0.3">
      <c r="B9" s="44"/>
      <c r="C9" s="46"/>
      <c r="D9" s="46"/>
      <c r="E9" s="46"/>
      <c r="F9" s="46"/>
      <c r="G9" s="46"/>
      <c r="H9" s="46"/>
    </row>
    <row r="10" spans="1:9" ht="16.5" x14ac:dyDescent="0.3">
      <c r="B10" s="64" t="s">
        <v>308</v>
      </c>
      <c r="C10" s="46"/>
      <c r="D10" s="46"/>
      <c r="E10" s="46"/>
      <c r="F10" s="46"/>
      <c r="G10" s="46"/>
      <c r="H10" s="46"/>
    </row>
    <row r="11" spans="1:9" x14ac:dyDescent="0.25">
      <c r="B11" s="11"/>
      <c r="C11" s="11"/>
      <c r="D11" s="11"/>
      <c r="E11" s="11"/>
      <c r="F11" s="11"/>
      <c r="G11" s="11"/>
      <c r="H11" s="11"/>
    </row>
    <row r="12" spans="1:9" x14ac:dyDescent="0.25">
      <c r="B12" s="11"/>
      <c r="C12" s="11"/>
      <c r="D12" s="11"/>
      <c r="E12" s="11"/>
      <c r="F12" s="11"/>
      <c r="G12" s="11"/>
      <c r="H12" s="11"/>
    </row>
    <row r="13" spans="1:9" x14ac:dyDescent="0.25">
      <c r="B13" s="11"/>
      <c r="C13" s="11"/>
      <c r="D13" s="11"/>
      <c r="E13" s="11"/>
      <c r="F13" s="11"/>
      <c r="G13" s="11"/>
      <c r="H13" s="11"/>
    </row>
    <row r="14" spans="1:9" x14ac:dyDescent="0.25">
      <c r="B14" s="11"/>
      <c r="C14" s="11"/>
      <c r="D14" s="11"/>
      <c r="E14" s="11"/>
      <c r="F14" s="11"/>
      <c r="G14" s="11"/>
      <c r="H14" s="11"/>
    </row>
    <row r="15" spans="1:9" x14ac:dyDescent="0.25">
      <c r="B15" s="11"/>
      <c r="C15" s="11"/>
      <c r="D15" s="11"/>
      <c r="E15" s="11"/>
      <c r="F15" s="11"/>
      <c r="G15" s="11"/>
      <c r="H15" s="11"/>
    </row>
    <row r="16" spans="1:9" x14ac:dyDescent="0.25">
      <c r="B16" s="11"/>
      <c r="C16" s="11"/>
      <c r="D16" s="11"/>
      <c r="E16" s="11"/>
      <c r="F16" s="11"/>
      <c r="G16" s="11"/>
      <c r="H16" s="11"/>
    </row>
    <row r="17" spans="2:8" x14ac:dyDescent="0.25">
      <c r="B17" s="11"/>
      <c r="C17" s="11"/>
      <c r="D17" s="11"/>
      <c r="E17" s="11"/>
      <c r="F17" s="11"/>
      <c r="G17" s="11"/>
      <c r="H17" s="11"/>
    </row>
    <row r="18" spans="2:8" x14ac:dyDescent="0.25">
      <c r="B18" s="11"/>
      <c r="C18" s="11"/>
      <c r="D18" s="11"/>
      <c r="E18" s="11"/>
      <c r="F18" s="11"/>
      <c r="G18" s="11"/>
      <c r="H18" s="11"/>
    </row>
    <row r="19" spans="2:8" x14ac:dyDescent="0.25">
      <c r="B19" s="11"/>
      <c r="C19" s="11"/>
      <c r="D19" s="11"/>
      <c r="E19" s="11"/>
      <c r="F19" s="11"/>
      <c r="G19" s="11"/>
      <c r="H19" s="11"/>
    </row>
    <row r="20" spans="2:8" x14ac:dyDescent="0.25">
      <c r="B20" s="11"/>
      <c r="C20" s="11"/>
      <c r="D20" s="11"/>
      <c r="E20" s="11"/>
      <c r="F20" s="11"/>
      <c r="G20" s="11"/>
      <c r="H20" s="11"/>
    </row>
    <row r="21" spans="2:8" x14ac:dyDescent="0.25">
      <c r="B21" s="11"/>
      <c r="C21" s="11"/>
      <c r="D21" s="11"/>
      <c r="E21" s="11"/>
      <c r="F21" s="11"/>
      <c r="G21" s="11"/>
      <c r="H21" s="11"/>
    </row>
    <row r="22" spans="2:8" x14ac:dyDescent="0.25">
      <c r="B22" s="11"/>
      <c r="C22" s="11"/>
      <c r="D22" s="11"/>
      <c r="E22" s="11"/>
      <c r="F22" s="11"/>
      <c r="G22" s="11"/>
      <c r="H22" s="11"/>
    </row>
    <row r="23" spans="2:8" x14ac:dyDescent="0.25">
      <c r="B23" s="11"/>
      <c r="C23" s="11"/>
      <c r="D23" s="11"/>
      <c r="E23" s="11"/>
      <c r="F23" s="11"/>
      <c r="G23" s="11"/>
      <c r="H23" s="11"/>
    </row>
    <row r="24" spans="2:8" x14ac:dyDescent="0.25">
      <c r="B24" s="11"/>
      <c r="C24" s="11"/>
      <c r="D24" s="11"/>
      <c r="E24" s="11"/>
      <c r="F24" s="11"/>
      <c r="G24" s="11"/>
      <c r="H24" s="11"/>
    </row>
    <row r="25" spans="2:8" x14ac:dyDescent="0.25">
      <c r="B25" s="11"/>
      <c r="C25" s="11"/>
      <c r="D25" s="11"/>
      <c r="E25" s="11"/>
      <c r="F25" s="11"/>
      <c r="G25" s="11"/>
      <c r="H25" s="11"/>
    </row>
    <row r="26" spans="2:8" x14ac:dyDescent="0.25">
      <c r="B26" s="11"/>
      <c r="C26" s="11"/>
      <c r="D26" s="11"/>
      <c r="E26" s="11"/>
      <c r="F26" s="11"/>
      <c r="G26" s="11"/>
      <c r="H26" s="11"/>
    </row>
    <row r="27" spans="2:8" x14ac:dyDescent="0.25">
      <c r="B27" s="11"/>
      <c r="C27" s="11"/>
      <c r="D27" s="11"/>
      <c r="E27" s="11"/>
      <c r="F27" s="11"/>
      <c r="G27" s="11"/>
      <c r="H27" s="11"/>
    </row>
    <row r="28" spans="2:8" x14ac:dyDescent="0.25">
      <c r="B28" s="11"/>
      <c r="C28" s="11"/>
      <c r="D28" s="11"/>
      <c r="E28" s="11"/>
      <c r="F28" s="11"/>
      <c r="G28" s="11"/>
      <c r="H28" s="11"/>
    </row>
    <row r="29" spans="2:8" x14ac:dyDescent="0.25">
      <c r="B29" s="11"/>
      <c r="C29" s="11"/>
      <c r="D29" s="11"/>
      <c r="E29" s="11"/>
      <c r="F29" s="11"/>
      <c r="G29" s="11"/>
      <c r="H29" s="11"/>
    </row>
    <row r="30" spans="2:8" x14ac:dyDescent="0.25">
      <c r="B30" s="11"/>
      <c r="C30" s="11"/>
      <c r="D30" s="11"/>
      <c r="E30" s="11"/>
      <c r="F30" s="11"/>
      <c r="G30" s="11"/>
      <c r="H30" s="11"/>
    </row>
    <row r="31" spans="2:8" x14ac:dyDescent="0.25">
      <c r="B31" s="11"/>
      <c r="C31" s="11"/>
      <c r="D31" s="11"/>
      <c r="E31" s="11"/>
      <c r="F31" s="11"/>
      <c r="G31" s="11"/>
      <c r="H31" s="11"/>
    </row>
    <row r="32" spans="2:8" x14ac:dyDescent="0.25">
      <c r="B32" s="11"/>
      <c r="C32" s="11"/>
      <c r="D32" s="11"/>
      <c r="E32" s="11"/>
      <c r="F32" s="11"/>
      <c r="G32" s="11"/>
      <c r="H32" s="11"/>
    </row>
    <row r="33" spans="1:8" x14ac:dyDescent="0.25">
      <c r="B33" s="11"/>
      <c r="C33" s="11"/>
      <c r="D33" s="11"/>
      <c r="E33" s="11"/>
      <c r="F33" s="11"/>
      <c r="G33" s="11"/>
      <c r="H33" s="11"/>
    </row>
    <row r="34" spans="1:8" x14ac:dyDescent="0.25">
      <c r="B34" s="11"/>
      <c r="C34" s="11"/>
      <c r="D34" s="11"/>
      <c r="E34" s="11"/>
      <c r="F34" s="11"/>
      <c r="G34" s="11"/>
      <c r="H34" s="11"/>
    </row>
    <row r="35" spans="1:8" x14ac:dyDescent="0.25">
      <c r="B35" s="11"/>
      <c r="C35" s="11"/>
      <c r="D35" s="11"/>
      <c r="E35" s="11"/>
      <c r="F35" s="11"/>
      <c r="G35" s="11"/>
      <c r="H35" s="11"/>
    </row>
    <row r="36" spans="1:8" x14ac:dyDescent="0.25">
      <c r="A36" s="8"/>
      <c r="B36" s="8"/>
      <c r="C36" s="8"/>
      <c r="D36" s="8"/>
      <c r="E36" s="8"/>
      <c r="F36" s="8"/>
      <c r="G36" s="8"/>
      <c r="H36" s="8"/>
    </row>
    <row r="37" spans="1:8" x14ac:dyDescent="0.25">
      <c r="A37" s="8"/>
      <c r="B37" s="8"/>
      <c r="C37" s="8"/>
      <c r="D37" s="8"/>
      <c r="E37" s="8"/>
      <c r="F37" s="8"/>
      <c r="G37" s="8"/>
      <c r="H37" s="8"/>
    </row>
    <row r="38" spans="1:8" x14ac:dyDescent="0.25">
      <c r="A38" s="8"/>
      <c r="B38" s="8"/>
      <c r="C38" s="8"/>
      <c r="D38" s="8"/>
      <c r="E38" s="8"/>
      <c r="F38" s="8"/>
      <c r="G38" s="8"/>
      <c r="H38" s="8"/>
    </row>
    <row r="39" spans="1:8" x14ac:dyDescent="0.25">
      <c r="A39" s="8"/>
      <c r="B39" s="8"/>
      <c r="C39" s="8"/>
      <c r="D39" s="8"/>
      <c r="E39" s="8"/>
      <c r="F39" s="8"/>
      <c r="G39" s="8"/>
      <c r="H39" s="8"/>
    </row>
    <row r="40" spans="1:8" x14ac:dyDescent="0.25">
      <c r="A40" s="8"/>
      <c r="B40" s="8"/>
      <c r="C40" s="8"/>
      <c r="D40" s="8"/>
      <c r="E40" s="8"/>
      <c r="F40" s="8"/>
      <c r="G40" s="8"/>
      <c r="H40" s="8"/>
    </row>
    <row r="41" spans="1:8" x14ac:dyDescent="0.25">
      <c r="A41" s="8"/>
      <c r="B41" s="8"/>
      <c r="C41" s="8"/>
      <c r="D41" s="8"/>
      <c r="E41" s="8"/>
      <c r="F41" s="8"/>
      <c r="G41" s="8"/>
      <c r="H41" s="8"/>
    </row>
    <row r="42" spans="1:8" x14ac:dyDescent="0.25">
      <c r="A42" s="8"/>
      <c r="B42" s="8"/>
      <c r="C42" s="8"/>
      <c r="D42" s="8"/>
      <c r="E42" s="8"/>
      <c r="F42" s="8"/>
      <c r="G42" s="8"/>
      <c r="H42" s="8"/>
    </row>
    <row r="43" spans="1:8" x14ac:dyDescent="0.25">
      <c r="A43" s="8"/>
      <c r="B43" s="8"/>
      <c r="C43" s="8"/>
      <c r="D43" s="8"/>
      <c r="E43" s="8"/>
      <c r="F43" s="8"/>
      <c r="G43" s="8"/>
      <c r="H43" s="8"/>
    </row>
  </sheetData>
  <mergeCells count="1">
    <mergeCell ref="B2:H2"/>
  </mergeCells>
  <hyperlinks>
    <hyperlink ref="A1" location="Índice!A1" display="volta"/>
  </hyperlinks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8"/>
  <sheetViews>
    <sheetView showGridLines="0" zoomScaleNormal="100" workbookViewId="0">
      <selection activeCell="B2" sqref="B2:L12"/>
    </sheetView>
  </sheetViews>
  <sheetFormatPr defaultRowHeight="15" x14ac:dyDescent="0.25"/>
  <cols>
    <col min="2" max="2" width="25.85546875" customWidth="1"/>
    <col min="3" max="3" width="12.85546875" customWidth="1"/>
    <col min="4" max="4" width="12.5703125" customWidth="1"/>
    <col min="5" max="5" width="13.85546875" customWidth="1"/>
    <col min="6" max="6" width="13.42578125" customWidth="1"/>
    <col min="7" max="7" width="12.85546875" customWidth="1"/>
    <col min="8" max="8" width="12.85546875" bestFit="1" customWidth="1"/>
    <col min="9" max="9" width="13.140625" customWidth="1"/>
    <col min="10" max="10" width="12.7109375" customWidth="1"/>
    <col min="11" max="11" width="14.85546875" customWidth="1"/>
    <col min="12" max="12" width="12.85546875" bestFit="1" customWidth="1"/>
  </cols>
  <sheetData>
    <row r="1" spans="1:12" x14ac:dyDescent="0.25">
      <c r="A1" s="55" t="s">
        <v>109</v>
      </c>
    </row>
    <row r="2" spans="1:12" ht="18" x14ac:dyDescent="0.25">
      <c r="B2" s="175" t="s">
        <v>252</v>
      </c>
      <c r="C2" s="175"/>
      <c r="D2" s="175"/>
      <c r="E2" s="175"/>
      <c r="F2" s="175"/>
      <c r="G2" s="175"/>
      <c r="H2" s="175"/>
      <c r="I2" s="175"/>
    </row>
    <row r="3" spans="1:12" x14ac:dyDescent="0.25">
      <c r="B3" s="11"/>
      <c r="C3" s="11"/>
      <c r="D3" s="11"/>
      <c r="E3" s="11"/>
      <c r="F3" s="11"/>
      <c r="G3" s="11"/>
      <c r="H3" s="11"/>
      <c r="I3" s="11"/>
    </row>
    <row r="4" spans="1:12" ht="15.75" x14ac:dyDescent="0.25">
      <c r="B4" s="16" t="s">
        <v>257</v>
      </c>
      <c r="C4" s="11"/>
      <c r="D4" s="11"/>
      <c r="E4" s="11"/>
      <c r="F4" s="11"/>
      <c r="G4" s="11"/>
      <c r="H4" s="11"/>
      <c r="I4" s="11"/>
    </row>
    <row r="5" spans="1:12" x14ac:dyDescent="0.25">
      <c r="B5" s="112" t="s">
        <v>243</v>
      </c>
      <c r="C5" s="111">
        <v>2012</v>
      </c>
      <c r="D5" s="111">
        <v>2013</v>
      </c>
      <c r="E5" s="111">
        <v>2014</v>
      </c>
      <c r="F5" s="111">
        <v>2015</v>
      </c>
      <c r="G5" s="111">
        <v>2016</v>
      </c>
      <c r="H5" s="111">
        <v>2017</v>
      </c>
      <c r="I5" s="111">
        <v>2018</v>
      </c>
      <c r="J5" s="111">
        <v>2019</v>
      </c>
      <c r="K5" s="135">
        <v>2020</v>
      </c>
      <c r="L5" s="136" t="s">
        <v>287</v>
      </c>
    </row>
    <row r="6" spans="1:12" ht="15.75" customHeight="1" x14ac:dyDescent="0.25">
      <c r="B6" s="44" t="s">
        <v>244</v>
      </c>
      <c r="C6" s="161"/>
      <c r="D6" s="161"/>
      <c r="E6" s="161"/>
      <c r="F6" s="161"/>
      <c r="G6" s="161"/>
      <c r="H6" s="161"/>
      <c r="I6" s="167"/>
      <c r="J6" s="164">
        <v>0.48099999999999998</v>
      </c>
      <c r="K6" s="164">
        <v>0.48899999999999999</v>
      </c>
      <c r="L6" s="164">
        <v>0.2673348766443191</v>
      </c>
    </row>
    <row r="7" spans="1:12" x14ac:dyDescent="0.25">
      <c r="B7" s="44" t="s">
        <v>245</v>
      </c>
      <c r="C7" s="161"/>
      <c r="D7" s="161"/>
      <c r="E7" s="161"/>
      <c r="F7" s="161"/>
      <c r="G7" s="161"/>
      <c r="H7" s="161"/>
      <c r="I7" s="167"/>
      <c r="J7" s="164">
        <v>0.31</v>
      </c>
      <c r="K7" s="164">
        <v>0.29899999999999999</v>
      </c>
      <c r="L7" s="164">
        <v>0.1519430721738364</v>
      </c>
    </row>
    <row r="8" spans="1:12" x14ac:dyDescent="0.25">
      <c r="B8" s="44" t="s">
        <v>246</v>
      </c>
      <c r="C8" s="164">
        <v>0.12</v>
      </c>
      <c r="D8" s="164">
        <v>0.06</v>
      </c>
      <c r="E8" s="164">
        <v>0.114</v>
      </c>
      <c r="F8" s="164">
        <v>0.13100000000000001</v>
      </c>
      <c r="G8" s="164">
        <v>0.37</v>
      </c>
      <c r="H8" s="164">
        <v>0.56499999999999995</v>
      </c>
      <c r="I8" s="164">
        <v>0.70399999999999996</v>
      </c>
      <c r="J8" s="164">
        <v>0.98099999999999998</v>
      </c>
      <c r="K8" s="164">
        <v>1.028</v>
      </c>
      <c r="L8" s="164">
        <v>0.96232034116095688</v>
      </c>
    </row>
    <row r="9" spans="1:12" x14ac:dyDescent="0.25">
      <c r="B9" s="44" t="s">
        <v>247</v>
      </c>
      <c r="C9" s="164">
        <v>9.2999999999999999E-2</v>
      </c>
      <c r="D9" s="164">
        <v>0.13800000000000001</v>
      </c>
      <c r="E9" s="164">
        <v>0.252</v>
      </c>
      <c r="F9" s="164">
        <v>0.39400000000000002</v>
      </c>
      <c r="G9" s="164">
        <v>0.59899999999999998</v>
      </c>
      <c r="H9" s="164">
        <v>0.75700000000000001</v>
      </c>
      <c r="I9" s="164">
        <v>0.88800000000000001</v>
      </c>
      <c r="J9" s="164">
        <v>1.079</v>
      </c>
      <c r="K9" s="164">
        <v>1.151</v>
      </c>
      <c r="L9" s="164">
        <v>1.1704691044591491</v>
      </c>
    </row>
    <row r="10" spans="1:12" x14ac:dyDescent="0.25">
      <c r="B10" s="44" t="s">
        <v>248</v>
      </c>
      <c r="C10" s="164">
        <v>9.9000000000000005E-2</v>
      </c>
      <c r="D10" s="164">
        <v>0.08</v>
      </c>
      <c r="E10" s="164">
        <v>0.14399999999999999</v>
      </c>
      <c r="F10" s="164">
        <v>0.20499999999999999</v>
      </c>
      <c r="G10" s="164">
        <v>0.42</v>
      </c>
      <c r="H10" s="164">
        <v>0.59799999999999998</v>
      </c>
      <c r="I10" s="164">
        <v>0.73099999999999998</v>
      </c>
      <c r="J10" s="164">
        <v>0.96</v>
      </c>
      <c r="K10" s="164">
        <v>1.0249999999999999</v>
      </c>
      <c r="L10" s="164">
        <v>1.0097898462482111</v>
      </c>
    </row>
    <row r="11" spans="1:12" x14ac:dyDescent="0.25">
      <c r="B11" s="44" t="s">
        <v>249</v>
      </c>
      <c r="C11" s="164">
        <v>0.23499999999999999</v>
      </c>
      <c r="D11" s="164">
        <v>0.106</v>
      </c>
      <c r="E11" s="164">
        <v>0.24399999999999999</v>
      </c>
      <c r="F11" s="164">
        <v>0.36899999999999999</v>
      </c>
      <c r="G11" s="164">
        <v>0.63300000000000001</v>
      </c>
      <c r="H11" s="164">
        <v>0.81</v>
      </c>
      <c r="I11" s="164">
        <v>0.98899999999999999</v>
      </c>
      <c r="J11" s="164">
        <v>1.3080000000000001</v>
      </c>
      <c r="K11" s="164">
        <v>1.393</v>
      </c>
      <c r="L11" s="164">
        <v>1.4037998310411104</v>
      </c>
    </row>
    <row r="12" spans="1:12" x14ac:dyDescent="0.25">
      <c r="B12" s="44" t="s">
        <v>251</v>
      </c>
      <c r="C12" s="164">
        <v>0.105</v>
      </c>
      <c r="D12" s="164">
        <v>0.1</v>
      </c>
      <c r="E12" s="164">
        <v>0.183</v>
      </c>
      <c r="F12" s="164">
        <v>0.26400000000000001</v>
      </c>
      <c r="G12" s="164">
        <v>0.48599999999999999</v>
      </c>
      <c r="H12" s="164">
        <v>0.66200000000000003</v>
      </c>
      <c r="I12" s="164">
        <v>0.79600000000000004</v>
      </c>
      <c r="J12" s="164">
        <v>1.0209999999999999</v>
      </c>
      <c r="K12" s="164">
        <v>1.085</v>
      </c>
      <c r="L12" s="164">
        <v>1.0678340415450043</v>
      </c>
    </row>
    <row r="13" spans="1:12" ht="16.5" x14ac:dyDescent="0.3">
      <c r="B13" s="44"/>
      <c r="C13" s="46"/>
      <c r="D13" s="46"/>
      <c r="E13" s="46"/>
      <c r="F13" s="46"/>
      <c r="G13" s="46"/>
      <c r="H13" s="46"/>
      <c r="I13" s="168"/>
    </row>
    <row r="14" spans="1:12" ht="16.5" x14ac:dyDescent="0.3">
      <c r="B14" s="44"/>
      <c r="C14" s="46"/>
      <c r="D14" s="46"/>
      <c r="E14" s="46"/>
      <c r="F14" s="46"/>
      <c r="G14" s="46"/>
      <c r="H14" s="46"/>
      <c r="I14" s="169"/>
    </row>
    <row r="15" spans="1:12" ht="16.5" x14ac:dyDescent="0.3">
      <c r="B15" s="64" t="s">
        <v>308</v>
      </c>
      <c r="C15" s="46"/>
      <c r="D15" s="46"/>
      <c r="E15" s="46"/>
      <c r="F15" s="46"/>
      <c r="G15" s="46"/>
      <c r="H15" s="46"/>
      <c r="I15" s="169"/>
    </row>
    <row r="16" spans="1:12" x14ac:dyDescent="0.25">
      <c r="B16" s="64" t="s">
        <v>309</v>
      </c>
      <c r="C16" s="11"/>
      <c r="D16" s="11"/>
      <c r="E16" s="11"/>
      <c r="F16" s="11"/>
      <c r="G16" s="11"/>
      <c r="H16" s="11"/>
      <c r="I16" s="169"/>
    </row>
    <row r="17" spans="2:9" x14ac:dyDescent="0.25">
      <c r="B17" s="11"/>
      <c r="C17" s="11"/>
      <c r="D17" s="11"/>
      <c r="E17" s="11"/>
      <c r="F17" s="11"/>
      <c r="G17" s="11"/>
      <c r="H17" s="11"/>
      <c r="I17" s="169"/>
    </row>
    <row r="18" spans="2:9" x14ac:dyDescent="0.25">
      <c r="B18" s="11"/>
      <c r="C18" s="11"/>
      <c r="D18" s="11"/>
      <c r="E18" s="11"/>
      <c r="F18" s="11"/>
      <c r="G18" s="11"/>
      <c r="H18" s="11"/>
      <c r="I18" s="169"/>
    </row>
    <row r="19" spans="2:9" x14ac:dyDescent="0.25">
      <c r="B19" s="11"/>
      <c r="C19" s="11"/>
      <c r="D19" s="11"/>
      <c r="E19" s="11"/>
      <c r="F19" s="11"/>
      <c r="G19" s="11"/>
      <c r="H19" s="11"/>
      <c r="I19" s="169"/>
    </row>
    <row r="20" spans="2:9" x14ac:dyDescent="0.25">
      <c r="B20" s="11"/>
      <c r="C20" s="11"/>
      <c r="D20" s="11"/>
      <c r="E20" s="11"/>
      <c r="F20" s="11"/>
      <c r="G20" s="11"/>
      <c r="H20" s="11"/>
      <c r="I20" s="169"/>
    </row>
    <row r="21" spans="2:9" x14ac:dyDescent="0.25">
      <c r="B21" s="11"/>
      <c r="C21" s="11"/>
      <c r="D21" s="11"/>
      <c r="E21" s="11"/>
      <c r="F21" s="11"/>
      <c r="G21" s="11"/>
      <c r="H21" s="11"/>
      <c r="I21" s="169"/>
    </row>
    <row r="22" spans="2:9" x14ac:dyDescent="0.25">
      <c r="B22" s="11"/>
      <c r="C22" s="11"/>
      <c r="D22" s="11"/>
      <c r="E22" s="11"/>
      <c r="F22" s="11"/>
      <c r="G22" s="11"/>
      <c r="H22" s="11"/>
      <c r="I22" s="169"/>
    </row>
    <row r="23" spans="2:9" x14ac:dyDescent="0.25">
      <c r="B23" s="11"/>
      <c r="C23" s="11"/>
      <c r="D23" s="11"/>
      <c r="E23" s="11"/>
      <c r="F23" s="11"/>
      <c r="G23" s="11"/>
      <c r="H23" s="11"/>
      <c r="I23" s="169"/>
    </row>
    <row r="24" spans="2:9" x14ac:dyDescent="0.25">
      <c r="B24" s="11"/>
      <c r="C24" s="11"/>
      <c r="D24" s="11"/>
      <c r="E24" s="11"/>
      <c r="F24" s="11"/>
      <c r="G24" s="11"/>
      <c r="H24" s="11"/>
      <c r="I24" s="170"/>
    </row>
    <row r="25" spans="2:9" x14ac:dyDescent="0.25">
      <c r="B25" s="11"/>
      <c r="C25" s="11"/>
      <c r="D25" s="11"/>
      <c r="E25" s="11"/>
      <c r="F25" s="11"/>
      <c r="G25" s="11"/>
      <c r="H25" s="11"/>
      <c r="I25" s="11"/>
    </row>
    <row r="26" spans="2:9" x14ac:dyDescent="0.25">
      <c r="B26" s="11"/>
      <c r="C26" s="11"/>
      <c r="D26" s="11"/>
      <c r="E26" s="11"/>
      <c r="F26" s="11"/>
      <c r="G26" s="11"/>
      <c r="H26" s="11"/>
      <c r="I26" s="11"/>
    </row>
    <row r="27" spans="2:9" x14ac:dyDescent="0.25">
      <c r="B27" s="11"/>
      <c r="C27" s="11"/>
      <c r="D27" s="11"/>
      <c r="E27" s="11"/>
      <c r="F27" s="11"/>
      <c r="G27" s="11"/>
      <c r="H27" s="11"/>
      <c r="I27" s="11"/>
    </row>
    <row r="28" spans="2:9" x14ac:dyDescent="0.25">
      <c r="B28" s="11"/>
      <c r="C28" s="11"/>
      <c r="D28" s="11"/>
      <c r="E28" s="11"/>
      <c r="F28" s="11"/>
      <c r="G28" s="11"/>
      <c r="H28" s="11"/>
      <c r="I28" s="11"/>
    </row>
    <row r="29" spans="2:9" x14ac:dyDescent="0.25">
      <c r="B29" s="11"/>
      <c r="C29" s="11"/>
      <c r="D29" s="11"/>
      <c r="E29" s="11"/>
      <c r="F29" s="11"/>
      <c r="G29" s="11"/>
      <c r="H29" s="11"/>
      <c r="I29" s="11"/>
    </row>
    <row r="30" spans="2:9" x14ac:dyDescent="0.25">
      <c r="B30" s="11"/>
      <c r="C30" s="11"/>
      <c r="D30" s="11"/>
      <c r="E30" s="11"/>
      <c r="F30" s="11"/>
      <c r="G30" s="11"/>
      <c r="H30" s="11"/>
      <c r="I30" s="11"/>
    </row>
    <row r="31" spans="2:9" x14ac:dyDescent="0.25">
      <c r="B31" s="11"/>
      <c r="C31" s="11"/>
      <c r="D31" s="11"/>
      <c r="E31" s="11"/>
      <c r="F31" s="11"/>
      <c r="G31" s="11"/>
      <c r="H31" s="11"/>
      <c r="I31" s="11"/>
    </row>
    <row r="32" spans="2:9" x14ac:dyDescent="0.25">
      <c r="B32" s="11"/>
      <c r="C32" s="11"/>
      <c r="D32" s="11"/>
      <c r="E32" s="11"/>
      <c r="F32" s="11"/>
      <c r="G32" s="11"/>
      <c r="H32" s="11"/>
      <c r="I32" s="11"/>
    </row>
    <row r="33" spans="1:9" x14ac:dyDescent="0.25">
      <c r="B33" s="11"/>
      <c r="C33" s="11"/>
      <c r="D33" s="11"/>
      <c r="E33" s="11"/>
      <c r="F33" s="11"/>
      <c r="G33" s="11"/>
      <c r="H33" s="11"/>
      <c r="I33" s="11"/>
    </row>
    <row r="34" spans="1:9" x14ac:dyDescent="0.25">
      <c r="B34" s="11"/>
      <c r="C34" s="11"/>
      <c r="D34" s="11"/>
      <c r="E34" s="11"/>
      <c r="F34" s="11"/>
      <c r="G34" s="11"/>
      <c r="H34" s="11"/>
      <c r="I34" s="11"/>
    </row>
    <row r="35" spans="1:9" x14ac:dyDescent="0.25">
      <c r="B35" s="11"/>
      <c r="C35" s="11"/>
      <c r="D35" s="11"/>
      <c r="E35" s="11"/>
      <c r="F35" s="11"/>
      <c r="G35" s="11"/>
      <c r="H35" s="11"/>
      <c r="I35" s="11"/>
    </row>
    <row r="36" spans="1:9" x14ac:dyDescent="0.25">
      <c r="B36" s="11"/>
      <c r="C36" s="11"/>
      <c r="D36" s="11"/>
      <c r="E36" s="11"/>
      <c r="F36" s="11"/>
      <c r="G36" s="11"/>
      <c r="H36" s="11"/>
      <c r="I36" s="11"/>
    </row>
    <row r="37" spans="1:9" x14ac:dyDescent="0.25">
      <c r="B37" s="11"/>
      <c r="C37" s="11"/>
      <c r="D37" s="11"/>
      <c r="E37" s="11"/>
      <c r="F37" s="11"/>
      <c r="G37" s="11"/>
      <c r="H37" s="11"/>
      <c r="I37" s="11"/>
    </row>
    <row r="38" spans="1:9" x14ac:dyDescent="0.25">
      <c r="B38" s="11"/>
      <c r="C38" s="11"/>
      <c r="D38" s="11"/>
      <c r="E38" s="11"/>
      <c r="F38" s="11"/>
      <c r="G38" s="11"/>
      <c r="H38" s="11"/>
      <c r="I38" s="11"/>
    </row>
    <row r="39" spans="1:9" x14ac:dyDescent="0.25">
      <c r="B39" s="11"/>
      <c r="C39" s="11"/>
      <c r="D39" s="11"/>
      <c r="E39" s="11"/>
      <c r="F39" s="11"/>
      <c r="G39" s="11"/>
      <c r="H39" s="11"/>
      <c r="I39" s="11"/>
    </row>
    <row r="40" spans="1:9" x14ac:dyDescent="0.25">
      <c r="B40" s="11"/>
      <c r="C40" s="11"/>
      <c r="D40" s="11"/>
      <c r="E40" s="11"/>
      <c r="F40" s="11"/>
      <c r="G40" s="11"/>
      <c r="H40" s="11"/>
      <c r="I40" s="11"/>
    </row>
    <row r="41" spans="1:9" x14ac:dyDescent="0.25">
      <c r="A41" s="8"/>
      <c r="B41" s="8"/>
      <c r="C41" s="8"/>
      <c r="D41" s="8"/>
      <c r="E41" s="8"/>
      <c r="F41" s="8"/>
      <c r="G41" s="8"/>
      <c r="H41" s="8"/>
      <c r="I41" s="8"/>
    </row>
    <row r="42" spans="1:9" x14ac:dyDescent="0.25">
      <c r="A42" s="8"/>
      <c r="B42" s="8"/>
      <c r="C42" s="8"/>
      <c r="D42" s="8"/>
      <c r="E42" s="8"/>
      <c r="F42" s="8"/>
      <c r="G42" s="8"/>
      <c r="H42" s="8"/>
      <c r="I42" s="8"/>
    </row>
    <row r="43" spans="1:9" x14ac:dyDescent="0.25">
      <c r="A43" s="8"/>
      <c r="B43" s="8"/>
      <c r="C43" s="8"/>
      <c r="D43" s="8"/>
      <c r="E43" s="8"/>
      <c r="F43" s="8"/>
      <c r="G43" s="8"/>
      <c r="H43" s="8"/>
      <c r="I43" s="8"/>
    </row>
    <row r="44" spans="1:9" x14ac:dyDescent="0.25">
      <c r="A44" s="8"/>
      <c r="B44" s="8"/>
      <c r="C44" s="8"/>
      <c r="D44" s="8"/>
      <c r="E44" s="8"/>
      <c r="F44" s="8"/>
      <c r="G44" s="8"/>
      <c r="H44" s="8"/>
      <c r="I44" s="8"/>
    </row>
    <row r="45" spans="1:9" x14ac:dyDescent="0.25">
      <c r="A45" s="8"/>
      <c r="B45" s="8"/>
      <c r="C45" s="8"/>
      <c r="D45" s="8"/>
      <c r="E45" s="8"/>
      <c r="F45" s="8"/>
      <c r="G45" s="8"/>
      <c r="H45" s="8"/>
      <c r="I45" s="8"/>
    </row>
    <row r="46" spans="1:9" x14ac:dyDescent="0.25">
      <c r="A46" s="8"/>
      <c r="B46" s="8"/>
      <c r="C46" s="8"/>
      <c r="D46" s="8"/>
      <c r="E46" s="8"/>
      <c r="F46" s="8"/>
      <c r="G46" s="8"/>
      <c r="H46" s="8"/>
      <c r="I46" s="8"/>
    </row>
    <row r="47" spans="1:9" x14ac:dyDescent="0.25">
      <c r="A47" s="8"/>
      <c r="B47" s="8"/>
      <c r="C47" s="8"/>
      <c r="D47" s="8"/>
      <c r="E47" s="8"/>
      <c r="F47" s="8"/>
      <c r="G47" s="8"/>
      <c r="H47" s="8"/>
      <c r="I47" s="8"/>
    </row>
    <row r="48" spans="1:9" x14ac:dyDescent="0.25">
      <c r="A48" s="8"/>
      <c r="B48" s="8"/>
      <c r="C48" s="8"/>
      <c r="D48" s="8"/>
      <c r="E48" s="8"/>
      <c r="F48" s="8"/>
      <c r="G48" s="8"/>
      <c r="H48" s="8"/>
      <c r="I48" s="8"/>
    </row>
  </sheetData>
  <mergeCells count="1">
    <mergeCell ref="B2:I2"/>
  </mergeCells>
  <hyperlinks>
    <hyperlink ref="A1" location="Índice!A1" display="volta"/>
  </hyperlinks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1"/>
  <sheetViews>
    <sheetView showGridLines="0" topLeftCell="B1" workbookViewId="0">
      <selection activeCell="E19" sqref="E19"/>
    </sheetView>
  </sheetViews>
  <sheetFormatPr defaultRowHeight="15" x14ac:dyDescent="0.25"/>
  <cols>
    <col min="2" max="2" width="27.5703125" customWidth="1"/>
    <col min="12" max="12" width="11.5703125" bestFit="1" customWidth="1"/>
  </cols>
  <sheetData>
    <row r="1" spans="1:12" x14ac:dyDescent="0.25">
      <c r="A1" s="55" t="s">
        <v>109</v>
      </c>
      <c r="B1" s="11"/>
      <c r="C1" s="11"/>
      <c r="D1" s="11"/>
      <c r="E1" s="11"/>
      <c r="F1" s="11"/>
      <c r="G1" s="11"/>
      <c r="H1" s="11"/>
      <c r="I1" s="11"/>
      <c r="J1" s="8"/>
      <c r="K1" s="8"/>
    </row>
    <row r="2" spans="1:12" ht="18" x14ac:dyDescent="0.25">
      <c r="B2" s="174" t="s">
        <v>23</v>
      </c>
      <c r="C2" s="174"/>
      <c r="D2" s="174"/>
      <c r="E2" s="174"/>
      <c r="F2" s="174"/>
      <c r="G2" s="174"/>
      <c r="H2" s="174"/>
      <c r="I2" s="174"/>
      <c r="J2" s="24"/>
      <c r="K2" s="8"/>
    </row>
    <row r="3" spans="1:12" x14ac:dyDescent="0.25">
      <c r="B3" s="11"/>
      <c r="C3" s="11"/>
      <c r="D3" s="11"/>
      <c r="E3" s="11"/>
      <c r="F3" s="11"/>
      <c r="G3" s="11"/>
      <c r="H3" s="11"/>
      <c r="I3" s="11"/>
      <c r="J3" s="8"/>
      <c r="K3" s="8"/>
    </row>
    <row r="4" spans="1:12" ht="15.75" x14ac:dyDescent="0.25">
      <c r="B4" s="16" t="s">
        <v>92</v>
      </c>
      <c r="C4" s="11"/>
      <c r="D4" s="11"/>
      <c r="E4" s="11"/>
      <c r="F4" s="11"/>
      <c r="G4" s="11"/>
      <c r="H4" s="11"/>
      <c r="I4" s="11"/>
      <c r="J4" s="8"/>
      <c r="K4" s="8"/>
    </row>
    <row r="5" spans="1:12" x14ac:dyDescent="0.25">
      <c r="B5" s="23" t="s">
        <v>28</v>
      </c>
      <c r="C5" s="23">
        <v>2012</v>
      </c>
      <c r="D5" s="23">
        <v>2013</v>
      </c>
      <c r="E5" s="23">
        <v>2014</v>
      </c>
      <c r="F5" s="23">
        <v>2015</v>
      </c>
      <c r="G5" s="23">
        <v>2016</v>
      </c>
      <c r="H5" s="23">
        <v>2017</v>
      </c>
      <c r="I5" s="13" t="s">
        <v>24</v>
      </c>
      <c r="J5" s="13">
        <v>2019</v>
      </c>
      <c r="K5" s="13">
        <v>2020</v>
      </c>
      <c r="L5" s="13" t="s">
        <v>282</v>
      </c>
    </row>
    <row r="6" spans="1:12" x14ac:dyDescent="0.25">
      <c r="B6" s="21" t="s">
        <v>0</v>
      </c>
      <c r="C6" s="19">
        <v>3075783</v>
      </c>
      <c r="D6" s="19">
        <v>3140129</v>
      </c>
      <c r="E6" s="19">
        <v>3255394</v>
      </c>
      <c r="F6" s="19">
        <v>3260660</v>
      </c>
      <c r="G6" s="19">
        <v>3231758</v>
      </c>
      <c r="H6" s="19">
        <v>3329279</v>
      </c>
      <c r="I6" s="19">
        <v>3356984</v>
      </c>
      <c r="J6" s="19">
        <v>3503607</v>
      </c>
      <c r="K6" s="19">
        <v>3718680</v>
      </c>
      <c r="L6" s="186">
        <v>3736139</v>
      </c>
    </row>
    <row r="7" spans="1:12" x14ac:dyDescent="0.25">
      <c r="B7" s="21" t="s">
        <v>25</v>
      </c>
      <c r="C7" s="19">
        <v>7177776</v>
      </c>
      <c r="D7" s="19">
        <v>7424533</v>
      </c>
      <c r="E7" s="19">
        <v>7893993</v>
      </c>
      <c r="F7" s="19">
        <v>9178740</v>
      </c>
      <c r="G7" s="19">
        <v>10312019</v>
      </c>
      <c r="H7" s="19">
        <v>10570370</v>
      </c>
      <c r="I7" s="19">
        <v>9878275</v>
      </c>
      <c r="J7" s="19">
        <v>9878275</v>
      </c>
      <c r="K7" s="19">
        <v>9878275</v>
      </c>
      <c r="L7" s="186">
        <v>9878275</v>
      </c>
    </row>
    <row r="8" spans="1:12" x14ac:dyDescent="0.25">
      <c r="B8" s="21" t="s">
        <v>26</v>
      </c>
      <c r="C8" s="19">
        <v>2627195</v>
      </c>
      <c r="D8" s="19">
        <v>2751887</v>
      </c>
      <c r="E8" s="19">
        <v>2802834</v>
      </c>
      <c r="F8" s="19">
        <v>3207503</v>
      </c>
      <c r="G8" s="19">
        <v>3140888</v>
      </c>
      <c r="H8" s="19">
        <v>2629630</v>
      </c>
      <c r="I8" s="19">
        <v>2924417</v>
      </c>
      <c r="J8" s="19">
        <v>3118244</v>
      </c>
      <c r="K8" s="19">
        <v>3118244</v>
      </c>
      <c r="L8" s="186">
        <v>3118244</v>
      </c>
    </row>
    <row r="9" spans="1:12" x14ac:dyDescent="0.25">
      <c r="B9" s="21" t="s">
        <v>27</v>
      </c>
      <c r="C9" s="22">
        <v>12880754</v>
      </c>
      <c r="D9" s="22">
        <v>13316549</v>
      </c>
      <c r="E9" s="22">
        <v>13952221</v>
      </c>
      <c r="F9" s="22">
        <v>15646903</v>
      </c>
      <c r="G9" s="22">
        <v>16684665</v>
      </c>
      <c r="H9" s="22">
        <v>16529279</v>
      </c>
      <c r="I9" s="22">
        <f>I6+I7+I8</f>
        <v>16159676</v>
      </c>
      <c r="J9" s="22">
        <f>J6+J7+J8</f>
        <v>16500126</v>
      </c>
      <c r="K9" s="22">
        <f>K6+K7+K8</f>
        <v>16715199</v>
      </c>
      <c r="L9" s="187">
        <v>16732658</v>
      </c>
    </row>
    <row r="10" spans="1:12" x14ac:dyDescent="0.25">
      <c r="B10" s="11"/>
      <c r="C10" s="11"/>
      <c r="D10" s="11"/>
      <c r="E10" s="11"/>
      <c r="F10" s="11"/>
      <c r="G10" s="11"/>
      <c r="H10" s="11"/>
      <c r="I10" s="11"/>
      <c r="J10" s="8"/>
      <c r="K10" s="8"/>
    </row>
    <row r="11" spans="1:12" ht="16.5" x14ac:dyDescent="0.3">
      <c r="B11" s="46"/>
      <c r="C11" s="46"/>
      <c r="D11" s="46"/>
      <c r="E11" s="46"/>
      <c r="F11" s="46"/>
      <c r="G11" s="46"/>
      <c r="H11" s="46"/>
      <c r="I11" s="11"/>
      <c r="J11" s="8"/>
      <c r="K11" s="8"/>
    </row>
    <row r="12" spans="1:12" ht="13.5" customHeight="1" x14ac:dyDescent="0.3">
      <c r="B12" s="49" t="s">
        <v>11</v>
      </c>
      <c r="C12" s="49"/>
      <c r="D12" s="49"/>
      <c r="E12" s="49"/>
      <c r="F12" s="49"/>
      <c r="G12" s="46"/>
      <c r="H12" s="46"/>
      <c r="I12" s="11"/>
      <c r="J12" s="8"/>
      <c r="K12" s="8"/>
    </row>
    <row r="13" spans="1:12" ht="13.5" customHeight="1" x14ac:dyDescent="0.3">
      <c r="B13" s="49" t="s">
        <v>284</v>
      </c>
      <c r="C13" s="49"/>
      <c r="D13" s="49"/>
      <c r="E13" s="49"/>
      <c r="F13" s="49"/>
      <c r="G13" s="46"/>
      <c r="H13" s="46"/>
      <c r="I13" s="11"/>
      <c r="J13" s="8"/>
      <c r="K13" s="8"/>
    </row>
    <row r="14" spans="1:12" ht="13.5" customHeight="1" x14ac:dyDescent="0.3">
      <c r="B14" s="49" t="s">
        <v>283</v>
      </c>
      <c r="C14" s="49"/>
      <c r="D14" s="49"/>
      <c r="E14" s="49"/>
      <c r="F14" s="49"/>
      <c r="G14" s="46"/>
      <c r="H14" s="46"/>
      <c r="I14" s="11"/>
      <c r="J14" s="8"/>
      <c r="K14" s="8"/>
    </row>
    <row r="15" spans="1:12" ht="13.5" customHeight="1" x14ac:dyDescent="0.3">
      <c r="B15" s="63" t="s">
        <v>118</v>
      </c>
      <c r="C15" s="63"/>
      <c r="D15" s="63"/>
      <c r="E15" s="63"/>
      <c r="F15" s="63"/>
      <c r="G15" s="62"/>
      <c r="H15" s="46"/>
      <c r="I15" s="11"/>
      <c r="J15" s="8"/>
      <c r="K15" s="8"/>
    </row>
    <row r="16" spans="1:12" ht="16.5" x14ac:dyDescent="0.3">
      <c r="B16" s="46"/>
      <c r="C16" s="46"/>
      <c r="D16" s="46"/>
      <c r="E16" s="46"/>
      <c r="F16" s="46"/>
      <c r="G16" s="46"/>
      <c r="H16" s="46"/>
      <c r="I16" s="11"/>
      <c r="J16" s="8"/>
      <c r="K16" s="8"/>
    </row>
    <row r="17" spans="2:11" x14ac:dyDescent="0.25">
      <c r="B17" s="11"/>
      <c r="C17" s="11"/>
      <c r="D17" s="11"/>
      <c r="E17" s="11"/>
      <c r="F17" s="11"/>
      <c r="G17" s="11"/>
      <c r="H17" s="11"/>
      <c r="I17" s="11"/>
      <c r="J17" s="8"/>
      <c r="K17" s="8"/>
    </row>
    <row r="18" spans="2:11" x14ac:dyDescent="0.25">
      <c r="B18" s="11"/>
      <c r="C18" s="11"/>
      <c r="D18" s="11"/>
      <c r="E18" s="11"/>
      <c r="F18" s="11"/>
      <c r="G18" s="11"/>
      <c r="H18" s="11"/>
      <c r="I18" s="11"/>
      <c r="J18" s="8"/>
      <c r="K18" s="8"/>
    </row>
    <row r="19" spans="2:11" x14ac:dyDescent="0.25">
      <c r="B19" s="11"/>
      <c r="C19" s="11"/>
      <c r="D19" s="11"/>
      <c r="E19" s="11"/>
      <c r="F19" s="11"/>
      <c r="G19" s="11"/>
      <c r="H19" s="11"/>
      <c r="I19" s="11"/>
      <c r="J19" s="8"/>
      <c r="K19" s="8"/>
    </row>
    <row r="20" spans="2:11" x14ac:dyDescent="0.25">
      <c r="B20" s="11"/>
      <c r="C20" s="11"/>
      <c r="D20" s="11"/>
      <c r="E20" s="11"/>
      <c r="F20" s="11"/>
      <c r="G20" s="11"/>
      <c r="H20" s="11"/>
      <c r="I20" s="11"/>
      <c r="J20" s="8"/>
      <c r="K20" s="8"/>
    </row>
    <row r="21" spans="2:11" x14ac:dyDescent="0.25">
      <c r="B21" s="11"/>
      <c r="C21" s="11"/>
      <c r="D21" s="11"/>
      <c r="E21" s="11"/>
      <c r="F21" s="11"/>
      <c r="G21" s="11"/>
      <c r="H21" s="11"/>
      <c r="I21" s="11"/>
      <c r="J21" s="8"/>
      <c r="K21" s="8"/>
    </row>
    <row r="22" spans="2:11" x14ac:dyDescent="0.25">
      <c r="B22" s="11"/>
      <c r="C22" s="11"/>
      <c r="D22" s="11"/>
      <c r="E22" s="11"/>
      <c r="F22" s="11"/>
      <c r="G22" s="11"/>
      <c r="H22" s="11"/>
      <c r="I22" s="11"/>
      <c r="J22" s="8"/>
      <c r="K22" s="8"/>
    </row>
    <row r="23" spans="2:11" x14ac:dyDescent="0.25">
      <c r="B23" s="11"/>
      <c r="C23" s="11"/>
      <c r="D23" s="11"/>
      <c r="E23" s="11"/>
      <c r="F23" s="11"/>
      <c r="G23" s="11"/>
      <c r="H23" s="11"/>
      <c r="I23" s="11"/>
      <c r="J23" s="8"/>
      <c r="K23" s="8"/>
    </row>
    <row r="24" spans="2:11" x14ac:dyDescent="0.25">
      <c r="B24" s="11"/>
      <c r="C24" s="11"/>
      <c r="D24" s="11"/>
      <c r="E24" s="11"/>
      <c r="F24" s="11"/>
      <c r="G24" s="11"/>
      <c r="H24" s="11"/>
      <c r="I24" s="11"/>
      <c r="J24" s="8"/>
      <c r="K24" s="8"/>
    </row>
    <row r="25" spans="2:11" x14ac:dyDescent="0.25">
      <c r="B25" s="11"/>
      <c r="C25" s="11"/>
      <c r="D25" s="11"/>
      <c r="E25" s="11"/>
      <c r="F25" s="11"/>
      <c r="G25" s="11"/>
      <c r="H25" s="11"/>
      <c r="I25" s="11"/>
      <c r="J25" s="8"/>
      <c r="K25" s="8"/>
    </row>
    <row r="26" spans="2:11" x14ac:dyDescent="0.25">
      <c r="B26" s="11"/>
      <c r="C26" s="11"/>
      <c r="D26" s="11"/>
      <c r="E26" s="11"/>
      <c r="F26" s="11"/>
      <c r="G26" s="11"/>
      <c r="H26" s="11"/>
      <c r="I26" s="11"/>
      <c r="J26" s="8"/>
      <c r="K26" s="8"/>
    </row>
    <row r="27" spans="2:11" x14ac:dyDescent="0.25">
      <c r="B27" s="11"/>
      <c r="C27" s="11"/>
      <c r="D27" s="11"/>
      <c r="E27" s="11"/>
      <c r="F27" s="11"/>
      <c r="G27" s="11"/>
      <c r="H27" s="11"/>
      <c r="I27" s="11"/>
      <c r="J27" s="8"/>
      <c r="K27" s="8"/>
    </row>
    <row r="28" spans="2:11" x14ac:dyDescent="0.25">
      <c r="B28" s="11"/>
      <c r="C28" s="11"/>
      <c r="D28" s="11"/>
      <c r="E28" s="11"/>
      <c r="F28" s="11"/>
      <c r="G28" s="11"/>
      <c r="H28" s="11"/>
      <c r="I28" s="11"/>
      <c r="J28" s="8"/>
      <c r="K28" s="8"/>
    </row>
    <row r="29" spans="2:11" x14ac:dyDescent="0.25">
      <c r="B29" s="11"/>
      <c r="C29" s="11"/>
      <c r="D29" s="11"/>
      <c r="E29" s="11"/>
      <c r="F29" s="11"/>
      <c r="G29" s="11"/>
      <c r="H29" s="11"/>
      <c r="I29" s="11"/>
      <c r="J29" s="8"/>
      <c r="K29" s="8"/>
    </row>
    <row r="30" spans="2:11" x14ac:dyDescent="0.25">
      <c r="B30" s="11"/>
      <c r="C30" s="11"/>
      <c r="D30" s="11"/>
      <c r="E30" s="11"/>
      <c r="F30" s="11"/>
      <c r="G30" s="11"/>
      <c r="H30" s="11"/>
      <c r="I30" s="11"/>
      <c r="J30" s="8"/>
      <c r="K30" s="8"/>
    </row>
    <row r="31" spans="2:11" x14ac:dyDescent="0.25">
      <c r="B31" s="11"/>
      <c r="C31" s="11"/>
      <c r="D31" s="11"/>
      <c r="E31" s="11"/>
      <c r="F31" s="11"/>
      <c r="G31" s="11"/>
      <c r="H31" s="11"/>
      <c r="I31" s="11"/>
      <c r="J31" s="8"/>
      <c r="K31" s="8"/>
    </row>
    <row r="32" spans="2:11" x14ac:dyDescent="0.25">
      <c r="B32" s="11"/>
      <c r="C32" s="11"/>
      <c r="D32" s="11"/>
      <c r="E32" s="11"/>
      <c r="F32" s="11"/>
      <c r="G32" s="11"/>
      <c r="H32" s="11"/>
      <c r="I32" s="11"/>
      <c r="J32" s="8"/>
      <c r="K32" s="8"/>
    </row>
    <row r="33" spans="2:12" x14ac:dyDescent="0.25">
      <c r="B33" s="11"/>
      <c r="C33" s="11"/>
      <c r="D33" s="11"/>
      <c r="E33" s="11"/>
      <c r="F33" s="11"/>
      <c r="G33" s="11"/>
      <c r="H33" s="11"/>
      <c r="I33" s="11"/>
      <c r="J33" s="8"/>
      <c r="K33" s="8"/>
      <c r="L33" s="8"/>
    </row>
    <row r="34" spans="2:12" x14ac:dyDescent="0.25">
      <c r="B34" s="11"/>
      <c r="C34" s="11"/>
      <c r="D34" s="11"/>
      <c r="E34" s="11"/>
      <c r="F34" s="11"/>
      <c r="G34" s="11"/>
      <c r="H34" s="11"/>
      <c r="I34" s="11"/>
      <c r="J34" s="8"/>
      <c r="K34" s="8"/>
      <c r="L34" s="8"/>
    </row>
    <row r="35" spans="2:12" x14ac:dyDescent="0.25">
      <c r="B35" s="11"/>
      <c r="C35" s="11"/>
      <c r="D35" s="11"/>
      <c r="E35" s="11"/>
      <c r="F35" s="11"/>
      <c r="G35" s="11"/>
      <c r="H35" s="11"/>
      <c r="I35" s="11"/>
      <c r="J35" s="8"/>
      <c r="K35" s="8"/>
      <c r="L35" s="8"/>
    </row>
    <row r="36" spans="2:12" x14ac:dyDescent="0.25">
      <c r="B36" s="11"/>
      <c r="C36" s="11"/>
      <c r="D36" s="11"/>
      <c r="E36" s="11"/>
      <c r="F36" s="11"/>
      <c r="G36" s="11"/>
      <c r="H36" s="11"/>
      <c r="I36" s="11"/>
      <c r="J36" s="8"/>
      <c r="K36" s="8"/>
      <c r="L36" s="8"/>
    </row>
    <row r="37" spans="2:12" x14ac:dyDescent="0.25">
      <c r="B37" s="11"/>
      <c r="C37" s="11"/>
      <c r="D37" s="11"/>
      <c r="E37" s="11"/>
      <c r="F37" s="11"/>
      <c r="G37" s="11"/>
      <c r="H37" s="11"/>
      <c r="I37" s="11"/>
      <c r="J37" s="8"/>
      <c r="K37" s="8"/>
      <c r="L37" s="8"/>
    </row>
    <row r="38" spans="2:12" x14ac:dyDescent="0.25">
      <c r="J38" s="8"/>
      <c r="K38" s="8"/>
      <c r="L38" s="8"/>
    </row>
    <row r="39" spans="2:12" x14ac:dyDescent="0.25">
      <c r="J39" s="8"/>
      <c r="K39" s="8"/>
      <c r="L39" s="8"/>
    </row>
    <row r="40" spans="2:12" x14ac:dyDescent="0.25">
      <c r="J40" s="8"/>
      <c r="K40" s="8"/>
      <c r="L40" s="8"/>
    </row>
    <row r="41" spans="2:12" x14ac:dyDescent="0.25">
      <c r="J41" s="8"/>
      <c r="K41" s="8"/>
      <c r="L41" s="8"/>
    </row>
  </sheetData>
  <mergeCells count="1">
    <mergeCell ref="B2:I2"/>
  </mergeCells>
  <hyperlinks>
    <hyperlink ref="A1" location="Índice!A1" display="volta"/>
  </hyperlinks>
  <pageMargins left="0.511811024" right="0.511811024" top="0.78740157499999996" bottom="0.78740157499999996" header="0.31496062000000002" footer="0.31496062000000002"/>
  <pageSetup paperSize="9" orientation="portrait" verticalDpi="300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"/>
  <sheetViews>
    <sheetView showGridLines="0" zoomScaleNormal="100" workbookViewId="0">
      <selection activeCell="B1" sqref="B1:J10"/>
    </sheetView>
  </sheetViews>
  <sheetFormatPr defaultRowHeight="15" x14ac:dyDescent="0.25"/>
  <cols>
    <col min="2" max="2" width="25.85546875" customWidth="1"/>
    <col min="3" max="3" width="12.85546875" customWidth="1"/>
    <col min="4" max="4" width="12.5703125" customWidth="1"/>
    <col min="5" max="5" width="13.85546875" customWidth="1"/>
    <col min="6" max="6" width="13.42578125" customWidth="1"/>
    <col min="7" max="7" width="12.85546875" customWidth="1"/>
    <col min="8" max="8" width="12.85546875" bestFit="1" customWidth="1"/>
    <col min="9" max="9" width="14.85546875" customWidth="1"/>
  </cols>
  <sheetData>
    <row r="1" spans="1:9" x14ac:dyDescent="0.25">
      <c r="A1" s="55" t="s">
        <v>109</v>
      </c>
    </row>
    <row r="2" spans="1:9" ht="18" x14ac:dyDescent="0.25">
      <c r="B2" s="175" t="s">
        <v>252</v>
      </c>
      <c r="C2" s="175"/>
      <c r="D2" s="175"/>
      <c r="E2" s="175"/>
      <c r="F2" s="175"/>
      <c r="G2" s="175"/>
      <c r="H2" s="175"/>
    </row>
    <row r="3" spans="1:9" x14ac:dyDescent="0.25">
      <c r="B3" s="11"/>
      <c r="C3" s="11"/>
      <c r="D3" s="11"/>
      <c r="E3" s="11"/>
      <c r="F3" s="11"/>
      <c r="G3" s="11"/>
      <c r="H3" s="11"/>
    </row>
    <row r="4" spans="1:9" ht="15.75" x14ac:dyDescent="0.25">
      <c r="B4" s="16" t="s">
        <v>290</v>
      </c>
      <c r="C4" s="11"/>
      <c r="D4" s="11"/>
      <c r="E4" s="11"/>
      <c r="F4" s="11"/>
      <c r="G4" s="11"/>
      <c r="H4" s="11"/>
    </row>
    <row r="5" spans="1:9" x14ac:dyDescent="0.25">
      <c r="B5" s="112" t="s">
        <v>253</v>
      </c>
      <c r="C5" s="111" t="s">
        <v>244</v>
      </c>
      <c r="D5" s="111" t="s">
        <v>245</v>
      </c>
      <c r="E5" s="146" t="s">
        <v>246</v>
      </c>
      <c r="F5" s="111" t="s">
        <v>254</v>
      </c>
      <c r="G5" s="146" t="s">
        <v>248</v>
      </c>
      <c r="H5" s="146" t="s">
        <v>249</v>
      </c>
      <c r="I5" s="146" t="s">
        <v>250</v>
      </c>
    </row>
    <row r="6" spans="1:9" ht="15.75" customHeight="1" x14ac:dyDescent="0.25">
      <c r="B6" s="160" t="s">
        <v>255</v>
      </c>
      <c r="C6" s="165">
        <v>-0.12951187786775761</v>
      </c>
      <c r="D6" s="166"/>
      <c r="E6" s="166">
        <v>-3.2079351566057505E-2</v>
      </c>
      <c r="F6" s="165">
        <v>1.2643943271900772E-2</v>
      </c>
      <c r="G6" s="165">
        <v>-1.0770645357113294E-2</v>
      </c>
      <c r="H6" s="165">
        <v>1.4742108520076923E-2</v>
      </c>
      <c r="I6" s="165">
        <v>-6.171775612187444E-3</v>
      </c>
    </row>
    <row r="7" spans="1:9" x14ac:dyDescent="0.25">
      <c r="B7" s="160" t="s">
        <v>256</v>
      </c>
      <c r="C7" s="165">
        <v>-0.15029884075828354</v>
      </c>
      <c r="D7" s="165">
        <v>-0.11324653615300001</v>
      </c>
      <c r="E7" s="165">
        <v>-3.3359384061953191E-2</v>
      </c>
      <c r="F7" s="165">
        <v>8.864628234549532E-3</v>
      </c>
      <c r="G7" s="165">
        <v>-9.2639480782043745E-3</v>
      </c>
      <c r="H7" s="165">
        <v>4.3567550380869523E-3</v>
      </c>
      <c r="I7" s="165">
        <v>-9.7414165872913554E-3</v>
      </c>
    </row>
    <row r="8" spans="1:9" x14ac:dyDescent="0.25">
      <c r="B8" s="44"/>
      <c r="C8" s="162"/>
      <c r="D8" s="162"/>
      <c r="E8" s="162"/>
      <c r="F8" s="162"/>
      <c r="G8" s="162"/>
      <c r="H8" s="162"/>
      <c r="I8" s="162"/>
    </row>
    <row r="9" spans="1:9" ht="16.5" x14ac:dyDescent="0.3">
      <c r="B9" s="44"/>
      <c r="C9" s="46"/>
      <c r="D9" s="46"/>
      <c r="E9" s="46"/>
      <c r="F9" s="46"/>
      <c r="G9" s="46"/>
      <c r="H9" s="46"/>
    </row>
    <row r="10" spans="1:9" ht="16.5" x14ac:dyDescent="0.3">
      <c r="B10" s="64" t="s">
        <v>308</v>
      </c>
      <c r="C10" s="46"/>
      <c r="D10" s="46"/>
      <c r="E10" s="46"/>
      <c r="F10" s="46"/>
      <c r="G10" s="46"/>
      <c r="H10" s="46"/>
    </row>
    <row r="11" spans="1:9" x14ac:dyDescent="0.25">
      <c r="B11" s="11"/>
      <c r="C11" s="11"/>
      <c r="D11" s="11"/>
      <c r="E11" s="11"/>
      <c r="F11" s="11"/>
      <c r="G11" s="11"/>
      <c r="H11" s="11"/>
    </row>
    <row r="12" spans="1:9" x14ac:dyDescent="0.25">
      <c r="B12" s="11"/>
      <c r="C12" s="11"/>
      <c r="D12" s="11"/>
      <c r="E12" s="11"/>
      <c r="F12" s="11"/>
      <c r="G12" s="11"/>
      <c r="H12" s="11"/>
    </row>
    <row r="13" spans="1:9" x14ac:dyDescent="0.25">
      <c r="B13" s="11"/>
      <c r="C13" s="11"/>
      <c r="D13" s="11"/>
      <c r="E13" s="11"/>
      <c r="F13" s="11"/>
      <c r="G13" s="11"/>
      <c r="H13" s="11"/>
    </row>
    <row r="14" spans="1:9" x14ac:dyDescent="0.25">
      <c r="B14" s="11"/>
      <c r="C14" s="11"/>
      <c r="D14" s="11"/>
      <c r="E14" s="11"/>
      <c r="F14" s="11"/>
      <c r="G14" s="11"/>
      <c r="H14" s="11"/>
    </row>
    <row r="15" spans="1:9" x14ac:dyDescent="0.25">
      <c r="B15" s="11"/>
      <c r="C15" s="11"/>
      <c r="D15" s="11"/>
      <c r="E15" s="11"/>
      <c r="F15" s="11"/>
      <c r="G15" s="11"/>
      <c r="H15" s="11"/>
    </row>
    <row r="16" spans="1:9" x14ac:dyDescent="0.25">
      <c r="B16" s="11"/>
      <c r="C16" s="11"/>
      <c r="D16" s="11"/>
      <c r="E16" s="11"/>
      <c r="F16" s="11"/>
      <c r="G16" s="11"/>
      <c r="H16" s="11"/>
    </row>
    <row r="17" spans="2:8" x14ac:dyDescent="0.25">
      <c r="B17" s="11"/>
      <c r="C17" s="11"/>
      <c r="D17" s="11"/>
      <c r="E17" s="11"/>
      <c r="F17" s="11"/>
      <c r="G17" s="11"/>
      <c r="H17" s="11"/>
    </row>
    <row r="18" spans="2:8" x14ac:dyDescent="0.25">
      <c r="B18" s="11"/>
      <c r="C18" s="11"/>
      <c r="D18" s="11"/>
      <c r="E18" s="11"/>
      <c r="F18" s="11"/>
      <c r="G18" s="11"/>
      <c r="H18" s="11"/>
    </row>
    <row r="19" spans="2:8" x14ac:dyDescent="0.25">
      <c r="B19" s="11"/>
      <c r="C19" s="11"/>
      <c r="D19" s="11"/>
      <c r="E19" s="11"/>
      <c r="F19" s="11"/>
      <c r="G19" s="11"/>
      <c r="H19" s="11"/>
    </row>
    <row r="20" spans="2:8" x14ac:dyDescent="0.25">
      <c r="B20" s="11"/>
      <c r="C20" s="11"/>
      <c r="D20" s="11"/>
      <c r="E20" s="11"/>
      <c r="F20" s="11"/>
      <c r="G20" s="11"/>
      <c r="H20" s="11"/>
    </row>
    <row r="21" spans="2:8" x14ac:dyDescent="0.25">
      <c r="B21" s="11"/>
      <c r="C21" s="11"/>
      <c r="D21" s="11"/>
      <c r="E21" s="11"/>
      <c r="F21" s="11"/>
      <c r="G21" s="11"/>
      <c r="H21" s="11"/>
    </row>
    <row r="22" spans="2:8" x14ac:dyDescent="0.25">
      <c r="B22" s="11"/>
      <c r="C22" s="11"/>
      <c r="D22" s="11"/>
      <c r="E22" s="11"/>
      <c r="F22" s="11"/>
      <c r="G22" s="11"/>
      <c r="H22" s="11"/>
    </row>
    <row r="23" spans="2:8" x14ac:dyDescent="0.25">
      <c r="B23" s="11"/>
      <c r="C23" s="11"/>
      <c r="D23" s="11"/>
      <c r="E23" s="11"/>
      <c r="F23" s="11"/>
      <c r="G23" s="11"/>
      <c r="H23" s="11"/>
    </row>
    <row r="24" spans="2:8" x14ac:dyDescent="0.25">
      <c r="B24" s="11"/>
      <c r="C24" s="11"/>
      <c r="D24" s="11"/>
      <c r="E24" s="11"/>
      <c r="F24" s="11"/>
      <c r="G24" s="11"/>
      <c r="H24" s="11"/>
    </row>
    <row r="25" spans="2:8" x14ac:dyDescent="0.25">
      <c r="B25" s="11"/>
      <c r="C25" s="11"/>
      <c r="D25" s="11"/>
      <c r="E25" s="11"/>
      <c r="F25" s="11"/>
      <c r="G25" s="11"/>
      <c r="H25" s="11"/>
    </row>
    <row r="26" spans="2:8" x14ac:dyDescent="0.25">
      <c r="B26" s="11"/>
      <c r="C26" s="11"/>
      <c r="D26" s="11"/>
      <c r="E26" s="11"/>
      <c r="F26" s="11"/>
      <c r="G26" s="11"/>
      <c r="H26" s="11"/>
    </row>
    <row r="27" spans="2:8" x14ac:dyDescent="0.25">
      <c r="B27" s="11"/>
      <c r="C27" s="11"/>
      <c r="D27" s="11"/>
      <c r="E27" s="11"/>
      <c r="F27" s="11"/>
      <c r="G27" s="11"/>
      <c r="H27" s="11"/>
    </row>
    <row r="28" spans="2:8" x14ac:dyDescent="0.25">
      <c r="B28" s="11"/>
      <c r="C28" s="11"/>
      <c r="D28" s="11"/>
      <c r="E28" s="11"/>
      <c r="F28" s="11"/>
      <c r="G28" s="11"/>
      <c r="H28" s="11"/>
    </row>
    <row r="29" spans="2:8" x14ac:dyDescent="0.25">
      <c r="B29" s="11"/>
      <c r="C29" s="11"/>
      <c r="D29" s="11"/>
      <c r="E29" s="11"/>
      <c r="F29" s="11"/>
      <c r="G29" s="11"/>
      <c r="H29" s="11"/>
    </row>
    <row r="30" spans="2:8" x14ac:dyDescent="0.25">
      <c r="B30" s="11"/>
      <c r="C30" s="11"/>
      <c r="D30" s="11"/>
      <c r="E30" s="11"/>
      <c r="F30" s="11"/>
      <c r="G30" s="11"/>
      <c r="H30" s="11"/>
    </row>
    <row r="31" spans="2:8" x14ac:dyDescent="0.25">
      <c r="B31" s="11"/>
      <c r="C31" s="11"/>
      <c r="D31" s="11"/>
      <c r="E31" s="11"/>
      <c r="F31" s="11"/>
      <c r="G31" s="11"/>
      <c r="H31" s="11"/>
    </row>
    <row r="32" spans="2:8" x14ac:dyDescent="0.25">
      <c r="B32" s="11"/>
      <c r="C32" s="11"/>
      <c r="D32" s="11"/>
      <c r="E32" s="11"/>
      <c r="F32" s="11"/>
      <c r="G32" s="11"/>
      <c r="H32" s="11"/>
    </row>
    <row r="33" spans="1:8" x14ac:dyDescent="0.25">
      <c r="B33" s="11"/>
      <c r="C33" s="11"/>
      <c r="D33" s="11"/>
      <c r="E33" s="11"/>
      <c r="F33" s="11"/>
      <c r="G33" s="11"/>
      <c r="H33" s="11"/>
    </row>
    <row r="34" spans="1:8" x14ac:dyDescent="0.25">
      <c r="B34" s="11"/>
      <c r="C34" s="11"/>
      <c r="D34" s="11"/>
      <c r="E34" s="11"/>
      <c r="F34" s="11"/>
      <c r="G34" s="11"/>
      <c r="H34" s="11"/>
    </row>
    <row r="35" spans="1:8" x14ac:dyDescent="0.25">
      <c r="B35" s="11"/>
      <c r="C35" s="11"/>
      <c r="D35" s="11"/>
      <c r="E35" s="11"/>
      <c r="F35" s="11"/>
      <c r="G35" s="11"/>
      <c r="H35" s="11"/>
    </row>
    <row r="36" spans="1:8" x14ac:dyDescent="0.25">
      <c r="A36" s="8"/>
      <c r="B36" s="8"/>
      <c r="C36" s="8"/>
      <c r="D36" s="8"/>
      <c r="E36" s="8"/>
      <c r="F36" s="8"/>
      <c r="G36" s="8"/>
      <c r="H36" s="8"/>
    </row>
    <row r="37" spans="1:8" x14ac:dyDescent="0.25">
      <c r="A37" s="8"/>
      <c r="B37" s="8"/>
      <c r="C37" s="8"/>
      <c r="D37" s="8"/>
      <c r="E37" s="8"/>
      <c r="F37" s="8"/>
      <c r="G37" s="8"/>
      <c r="H37" s="8"/>
    </row>
    <row r="38" spans="1:8" x14ac:dyDescent="0.25">
      <c r="A38" s="8"/>
      <c r="B38" s="8"/>
      <c r="C38" s="8"/>
      <c r="D38" s="8"/>
      <c r="E38" s="8"/>
      <c r="F38" s="8"/>
      <c r="G38" s="8"/>
      <c r="H38" s="8"/>
    </row>
    <row r="39" spans="1:8" x14ac:dyDescent="0.25">
      <c r="A39" s="8"/>
      <c r="B39" s="8"/>
      <c r="C39" s="8"/>
      <c r="D39" s="8"/>
      <c r="E39" s="8"/>
      <c r="F39" s="8"/>
      <c r="G39" s="8"/>
      <c r="H39" s="8"/>
    </row>
    <row r="40" spans="1:8" x14ac:dyDescent="0.25">
      <c r="A40" s="8"/>
      <c r="B40" s="8"/>
      <c r="C40" s="8"/>
      <c r="D40" s="8"/>
      <c r="E40" s="8"/>
      <c r="F40" s="8"/>
      <c r="G40" s="8"/>
      <c r="H40" s="8"/>
    </row>
    <row r="41" spans="1:8" x14ac:dyDescent="0.25">
      <c r="A41" s="8"/>
      <c r="B41" s="8"/>
      <c r="C41" s="8"/>
      <c r="D41" s="8"/>
      <c r="E41" s="8"/>
      <c r="F41" s="8"/>
      <c r="G41" s="8"/>
      <c r="H41" s="8"/>
    </row>
    <row r="42" spans="1:8" x14ac:dyDescent="0.25">
      <c r="A42" s="8"/>
      <c r="B42" s="8"/>
      <c r="C42" s="8"/>
      <c r="D42" s="8"/>
      <c r="E42" s="8"/>
      <c r="F42" s="8"/>
      <c r="G42" s="8"/>
      <c r="H42" s="8"/>
    </row>
    <row r="43" spans="1:8" x14ac:dyDescent="0.25">
      <c r="A43" s="8"/>
      <c r="B43" s="8"/>
      <c r="C43" s="8"/>
      <c r="D43" s="8"/>
      <c r="E43" s="8"/>
      <c r="F43" s="8"/>
      <c r="G43" s="8"/>
      <c r="H43" s="8"/>
    </row>
  </sheetData>
  <mergeCells count="1">
    <mergeCell ref="B2:H2"/>
  </mergeCells>
  <hyperlinks>
    <hyperlink ref="A1" location="Índice!A1" display="volta"/>
  </hyperlinks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7"/>
  <sheetViews>
    <sheetView showGridLines="0" zoomScaleNormal="100" workbookViewId="0">
      <selection activeCell="B14" sqref="B14"/>
    </sheetView>
  </sheetViews>
  <sheetFormatPr defaultRowHeight="15" x14ac:dyDescent="0.25"/>
  <cols>
    <col min="2" max="2" width="25.85546875" customWidth="1"/>
    <col min="3" max="3" width="12.85546875" customWidth="1"/>
    <col min="4" max="4" width="12.5703125" customWidth="1"/>
    <col min="5" max="5" width="13.85546875" customWidth="1"/>
    <col min="6" max="6" width="13.42578125" customWidth="1"/>
    <col min="7" max="7" width="12.85546875" customWidth="1"/>
    <col min="8" max="8" width="12.85546875" bestFit="1" customWidth="1"/>
    <col min="9" max="9" width="13.140625" customWidth="1"/>
    <col min="10" max="10" width="12.7109375" customWidth="1"/>
    <col min="11" max="11" width="14.85546875" customWidth="1"/>
    <col min="12" max="12" width="12.85546875" bestFit="1" customWidth="1"/>
  </cols>
  <sheetData>
    <row r="1" spans="1:12" x14ac:dyDescent="0.25">
      <c r="A1" s="55" t="s">
        <v>109</v>
      </c>
    </row>
    <row r="2" spans="1:12" ht="18" x14ac:dyDescent="0.25">
      <c r="B2" s="175" t="s">
        <v>252</v>
      </c>
      <c r="C2" s="175"/>
      <c r="D2" s="175"/>
      <c r="E2" s="175"/>
      <c r="F2" s="175"/>
      <c r="G2" s="175"/>
      <c r="H2" s="175"/>
      <c r="I2" s="175"/>
    </row>
    <row r="3" spans="1:12" x14ac:dyDescent="0.25">
      <c r="B3" s="11"/>
      <c r="C3" s="11"/>
      <c r="D3" s="11"/>
      <c r="E3" s="11"/>
      <c r="F3" s="11"/>
      <c r="G3" s="11"/>
      <c r="H3" s="11"/>
      <c r="I3" s="11"/>
    </row>
    <row r="4" spans="1:12" ht="15.75" x14ac:dyDescent="0.25">
      <c r="B4" s="16" t="s">
        <v>258</v>
      </c>
      <c r="C4" s="11"/>
      <c r="D4" s="11"/>
      <c r="E4" s="11"/>
      <c r="F4" s="11"/>
      <c r="G4" s="11"/>
      <c r="H4" s="11"/>
      <c r="I4" s="11"/>
    </row>
    <row r="5" spans="1:12" x14ac:dyDescent="0.25">
      <c r="B5" s="180" t="s">
        <v>260</v>
      </c>
      <c r="C5" s="111">
        <v>2012</v>
      </c>
      <c r="D5" s="111">
        <v>2013</v>
      </c>
      <c r="E5" s="111">
        <v>2014</v>
      </c>
      <c r="F5" s="111">
        <v>2015</v>
      </c>
      <c r="G5" s="111">
        <v>2016</v>
      </c>
      <c r="H5" s="111">
        <v>2017</v>
      </c>
      <c r="I5" s="111">
        <v>2018</v>
      </c>
      <c r="J5" s="111">
        <v>2019</v>
      </c>
      <c r="K5" s="135">
        <v>2020</v>
      </c>
      <c r="L5" s="136">
        <v>44470</v>
      </c>
    </row>
    <row r="6" spans="1:12" ht="15.75" customHeight="1" x14ac:dyDescent="0.25">
      <c r="B6" s="180"/>
      <c r="C6" s="172">
        <v>2.3007296260551279E-3</v>
      </c>
      <c r="D6" s="172">
        <v>1.9498880846870103E-3</v>
      </c>
      <c r="E6" s="172">
        <v>2.2201285106717974E-3</v>
      </c>
      <c r="F6" s="172">
        <v>3.3694317528972931E-3</v>
      </c>
      <c r="G6" s="172">
        <v>3.333082436513661E-3</v>
      </c>
      <c r="H6" s="172">
        <v>3.2713405459968768E-3</v>
      </c>
      <c r="I6" s="172">
        <v>3.0364372887443898E-3</v>
      </c>
      <c r="J6" s="172">
        <v>2.9397615729650065E-3</v>
      </c>
      <c r="K6" s="172">
        <v>2.7730192460464478E-3</v>
      </c>
      <c r="L6" s="172">
        <v>2.8020201845731308E-3</v>
      </c>
    </row>
    <row r="7" spans="1:12" x14ac:dyDescent="0.25">
      <c r="B7" s="44"/>
      <c r="C7" s="164"/>
      <c r="D7" s="164"/>
      <c r="E7" s="164"/>
      <c r="F7" s="164"/>
      <c r="G7" s="164"/>
      <c r="H7" s="164"/>
      <c r="I7" s="164"/>
      <c r="J7" s="164"/>
      <c r="K7" s="164"/>
      <c r="L7" s="164"/>
    </row>
    <row r="8" spans="1:12" x14ac:dyDescent="0.25">
      <c r="B8" s="112" t="s">
        <v>259</v>
      </c>
      <c r="C8" s="111">
        <v>2012</v>
      </c>
      <c r="D8" s="111">
        <v>2013</v>
      </c>
      <c r="E8" s="111">
        <v>2014</v>
      </c>
      <c r="F8" s="111">
        <v>2015</v>
      </c>
      <c r="G8" s="111">
        <v>2016</v>
      </c>
      <c r="H8" s="111">
        <v>2017</v>
      </c>
      <c r="I8" s="111">
        <v>2018</v>
      </c>
      <c r="J8" s="111">
        <v>2019</v>
      </c>
      <c r="K8" s="135">
        <v>2020</v>
      </c>
      <c r="L8" s="136">
        <v>44470</v>
      </c>
    </row>
    <row r="9" spans="1:12" x14ac:dyDescent="0.25">
      <c r="B9" s="173" t="s">
        <v>261</v>
      </c>
      <c r="C9" s="172">
        <v>7.7595399769037387E-3</v>
      </c>
      <c r="D9" s="172">
        <v>4.7048729826108873E-3</v>
      </c>
      <c r="E9" s="172">
        <v>4.7314616492847945E-3</v>
      </c>
      <c r="F9" s="172">
        <v>4.7310755236313539E-3</v>
      </c>
      <c r="G9" s="172">
        <v>5.7558313771248638E-3</v>
      </c>
      <c r="H9" s="172">
        <v>5.7249910949993751E-3</v>
      </c>
      <c r="I9" s="172">
        <v>4.7483357958024858E-3</v>
      </c>
      <c r="J9" s="172">
        <v>5.1701700272086754E-3</v>
      </c>
      <c r="K9" s="172">
        <v>4.9402796080169507E-3</v>
      </c>
      <c r="L9" s="172">
        <v>4.0125615880714487E-3</v>
      </c>
    </row>
    <row r="10" spans="1:12" x14ac:dyDescent="0.25">
      <c r="B10" s="173" t="s">
        <v>262</v>
      </c>
      <c r="C10" s="172">
        <v>2.4262467095089862E-3</v>
      </c>
      <c r="D10" s="172">
        <v>3.4510180564764755E-3</v>
      </c>
      <c r="E10" s="172">
        <v>3.3065996231869577E-3</v>
      </c>
      <c r="F10" s="172">
        <v>3.2886345157888794E-3</v>
      </c>
      <c r="G10" s="172">
        <v>3.030063556457551E-3</v>
      </c>
      <c r="H10" s="172">
        <v>2.8113574667131044E-3</v>
      </c>
      <c r="I10" s="172">
        <v>2.8753464592902599E-3</v>
      </c>
      <c r="J10" s="172">
        <v>2.8524568565640842E-3</v>
      </c>
      <c r="K10" s="172">
        <v>2.729359947111282E-3</v>
      </c>
      <c r="L10" s="172">
        <v>2.5593802014419915E-3</v>
      </c>
    </row>
    <row r="11" spans="1:12" x14ac:dyDescent="0.25">
      <c r="B11" s="173" t="s">
        <v>76</v>
      </c>
      <c r="C11" s="172">
        <v>1.943951873237133E-3</v>
      </c>
      <c r="D11" s="172">
        <v>2.9905668983060559E-3</v>
      </c>
      <c r="E11" s="172">
        <v>2.5941702417752754E-3</v>
      </c>
      <c r="F11" s="172">
        <v>3.4015151794529841E-3</v>
      </c>
      <c r="G11" s="172">
        <v>3.4894347073145594E-3</v>
      </c>
      <c r="H11" s="172">
        <v>3.5241798213488697E-3</v>
      </c>
      <c r="I11" s="172">
        <v>3.1076350327249804E-3</v>
      </c>
      <c r="J11" s="172">
        <v>2.9561643470855433E-3</v>
      </c>
      <c r="K11" s="172">
        <v>2.7644312085161179E-3</v>
      </c>
      <c r="L11" s="172">
        <v>2.9296384908045498E-3</v>
      </c>
    </row>
    <row r="12" spans="1:12" x14ac:dyDescent="0.25">
      <c r="B12" s="44"/>
      <c r="C12" s="172"/>
      <c r="D12" s="172"/>
      <c r="E12" s="172"/>
      <c r="F12" s="172"/>
      <c r="G12" s="172"/>
      <c r="H12" s="172"/>
      <c r="I12" s="172"/>
      <c r="J12" s="172"/>
      <c r="K12" s="172"/>
      <c r="L12" s="172"/>
    </row>
    <row r="13" spans="1:12" ht="16.5" x14ac:dyDescent="0.3">
      <c r="B13" s="44"/>
      <c r="C13" s="46"/>
      <c r="D13" s="46"/>
      <c r="E13" s="46"/>
      <c r="F13" s="46"/>
      <c r="G13" s="46"/>
      <c r="H13" s="46"/>
      <c r="I13" s="46"/>
    </row>
    <row r="14" spans="1:12" ht="16.5" x14ac:dyDescent="0.3">
      <c r="B14" s="64" t="s">
        <v>310</v>
      </c>
      <c r="C14" s="46"/>
      <c r="D14" s="46"/>
      <c r="E14" s="46"/>
      <c r="F14" s="46"/>
      <c r="G14" s="46"/>
      <c r="H14" s="46"/>
      <c r="I14" s="46"/>
    </row>
    <row r="15" spans="1:12" x14ac:dyDescent="0.25">
      <c r="B15" s="11"/>
      <c r="C15" s="11"/>
      <c r="D15" s="11"/>
      <c r="E15" s="11"/>
      <c r="F15" s="11"/>
      <c r="G15" s="11"/>
      <c r="H15" s="11"/>
      <c r="I15" s="11"/>
    </row>
    <row r="16" spans="1:12" x14ac:dyDescent="0.25">
      <c r="B16" s="11"/>
      <c r="C16" s="11"/>
      <c r="D16" s="11"/>
      <c r="E16" s="11"/>
      <c r="F16" s="11"/>
      <c r="G16" s="11"/>
      <c r="H16" s="11"/>
      <c r="I16" s="11"/>
    </row>
    <row r="17" spans="2:9" x14ac:dyDescent="0.25">
      <c r="B17" s="11"/>
      <c r="C17" s="11"/>
      <c r="D17" s="11"/>
      <c r="E17" s="11"/>
      <c r="F17" s="11"/>
      <c r="G17" s="11"/>
      <c r="H17" s="11"/>
      <c r="I17" s="11"/>
    </row>
    <row r="18" spans="2:9" x14ac:dyDescent="0.25">
      <c r="B18" s="11"/>
      <c r="C18" s="11"/>
      <c r="D18" s="11"/>
      <c r="E18" s="11"/>
      <c r="F18" s="11"/>
      <c r="G18" s="11"/>
      <c r="H18" s="11"/>
      <c r="I18" s="11"/>
    </row>
    <row r="19" spans="2:9" x14ac:dyDescent="0.25">
      <c r="B19" s="11"/>
      <c r="C19" s="11"/>
      <c r="D19" s="11"/>
      <c r="E19" s="11"/>
      <c r="F19" s="11"/>
      <c r="G19" s="11"/>
      <c r="H19" s="11"/>
      <c r="I19" s="11"/>
    </row>
    <row r="20" spans="2:9" x14ac:dyDescent="0.25">
      <c r="B20" s="11"/>
      <c r="C20" s="11"/>
      <c r="D20" s="11"/>
      <c r="E20" s="11"/>
      <c r="F20" s="11"/>
      <c r="G20" s="11"/>
      <c r="H20" s="11"/>
      <c r="I20" s="11"/>
    </row>
    <row r="21" spans="2:9" x14ac:dyDescent="0.25">
      <c r="B21" s="11"/>
      <c r="C21" s="11"/>
      <c r="D21" s="11"/>
      <c r="E21" s="11"/>
      <c r="F21" s="11"/>
      <c r="G21" s="11"/>
      <c r="H21" s="11"/>
      <c r="I21" s="11"/>
    </row>
    <row r="22" spans="2:9" x14ac:dyDescent="0.25">
      <c r="B22" s="11"/>
      <c r="C22" s="11"/>
      <c r="D22" s="11"/>
      <c r="E22" s="11"/>
      <c r="F22" s="11"/>
      <c r="G22" s="11"/>
      <c r="H22" s="11"/>
      <c r="I22" s="11"/>
    </row>
    <row r="23" spans="2:9" x14ac:dyDescent="0.25">
      <c r="B23" s="11"/>
      <c r="C23" s="11"/>
      <c r="D23" s="11"/>
      <c r="E23" s="11"/>
      <c r="F23" s="11"/>
      <c r="G23" s="11"/>
      <c r="H23" s="11"/>
      <c r="I23" s="11"/>
    </row>
    <row r="24" spans="2:9" x14ac:dyDescent="0.25">
      <c r="B24" s="11"/>
      <c r="C24" s="11"/>
      <c r="D24" s="11"/>
      <c r="E24" s="11"/>
      <c r="F24" s="11"/>
      <c r="G24" s="11"/>
      <c r="H24" s="11"/>
      <c r="I24" s="11"/>
    </row>
    <row r="25" spans="2:9" x14ac:dyDescent="0.25">
      <c r="B25" s="11"/>
      <c r="C25" s="11"/>
      <c r="D25" s="11"/>
      <c r="E25" s="11"/>
      <c r="F25" s="11"/>
      <c r="G25" s="11"/>
      <c r="H25" s="11"/>
      <c r="I25" s="11"/>
    </row>
    <row r="26" spans="2:9" x14ac:dyDescent="0.25">
      <c r="B26" s="11"/>
      <c r="C26" s="11"/>
      <c r="D26" s="11"/>
      <c r="E26" s="11"/>
      <c r="F26" s="11"/>
      <c r="G26" s="11"/>
      <c r="H26" s="11"/>
      <c r="I26" s="11"/>
    </row>
    <row r="27" spans="2:9" x14ac:dyDescent="0.25">
      <c r="B27" s="11"/>
      <c r="C27" s="11"/>
      <c r="D27" s="11"/>
      <c r="E27" s="11"/>
      <c r="F27" s="11"/>
      <c r="G27" s="11"/>
      <c r="H27" s="11"/>
      <c r="I27" s="11"/>
    </row>
    <row r="28" spans="2:9" x14ac:dyDescent="0.25">
      <c r="B28" s="11"/>
      <c r="C28" s="11"/>
      <c r="D28" s="11"/>
      <c r="E28" s="11"/>
      <c r="F28" s="11"/>
      <c r="G28" s="11"/>
      <c r="H28" s="11"/>
      <c r="I28" s="11"/>
    </row>
    <row r="29" spans="2:9" x14ac:dyDescent="0.25">
      <c r="B29" s="11"/>
      <c r="C29" s="11"/>
      <c r="D29" s="11"/>
      <c r="E29" s="11"/>
      <c r="F29" s="11"/>
      <c r="G29" s="11"/>
      <c r="H29" s="11"/>
      <c r="I29" s="11"/>
    </row>
    <row r="30" spans="2:9" x14ac:dyDescent="0.25">
      <c r="B30" s="11"/>
      <c r="C30" s="11"/>
      <c r="D30" s="11"/>
      <c r="E30" s="11"/>
      <c r="F30" s="11"/>
      <c r="G30" s="11"/>
      <c r="H30" s="11"/>
      <c r="I30" s="11"/>
    </row>
    <row r="31" spans="2:9" x14ac:dyDescent="0.25">
      <c r="B31" s="11"/>
      <c r="C31" s="11"/>
      <c r="D31" s="11"/>
      <c r="E31" s="11"/>
      <c r="F31" s="11"/>
      <c r="G31" s="11"/>
      <c r="H31" s="11"/>
      <c r="I31" s="11"/>
    </row>
    <row r="32" spans="2:9" x14ac:dyDescent="0.25">
      <c r="B32" s="11"/>
      <c r="C32" s="11"/>
      <c r="D32" s="11"/>
      <c r="E32" s="11"/>
      <c r="F32" s="11"/>
      <c r="G32" s="11"/>
      <c r="H32" s="11"/>
      <c r="I32" s="11"/>
    </row>
    <row r="33" spans="1:9" x14ac:dyDescent="0.25">
      <c r="B33" s="11"/>
      <c r="C33" s="11"/>
      <c r="D33" s="11"/>
      <c r="E33" s="11"/>
      <c r="F33" s="11"/>
      <c r="G33" s="11"/>
      <c r="H33" s="11"/>
      <c r="I33" s="11"/>
    </row>
    <row r="34" spans="1:9" x14ac:dyDescent="0.25">
      <c r="B34" s="11"/>
      <c r="C34" s="11"/>
      <c r="D34" s="11"/>
      <c r="E34" s="11"/>
      <c r="F34" s="11"/>
      <c r="G34" s="11"/>
      <c r="H34" s="11"/>
      <c r="I34" s="11"/>
    </row>
    <row r="35" spans="1:9" x14ac:dyDescent="0.25">
      <c r="B35" s="11"/>
      <c r="C35" s="11"/>
      <c r="D35" s="11"/>
      <c r="E35" s="11"/>
      <c r="F35" s="11"/>
      <c r="G35" s="11"/>
      <c r="H35" s="11"/>
      <c r="I35" s="11"/>
    </row>
    <row r="36" spans="1:9" x14ac:dyDescent="0.25">
      <c r="B36" s="11"/>
      <c r="C36" s="11"/>
      <c r="D36" s="11"/>
      <c r="E36" s="11"/>
      <c r="F36" s="11"/>
      <c r="G36" s="11"/>
      <c r="H36" s="11"/>
      <c r="I36" s="11"/>
    </row>
    <row r="37" spans="1:9" x14ac:dyDescent="0.25">
      <c r="B37" s="11"/>
      <c r="C37" s="11"/>
      <c r="D37" s="11"/>
      <c r="E37" s="11"/>
      <c r="F37" s="11"/>
      <c r="G37" s="11"/>
      <c r="H37" s="11"/>
      <c r="I37" s="11"/>
    </row>
    <row r="38" spans="1:9" x14ac:dyDescent="0.25">
      <c r="B38" s="11"/>
      <c r="C38" s="11"/>
      <c r="D38" s="11"/>
      <c r="E38" s="11"/>
      <c r="F38" s="11"/>
      <c r="G38" s="11"/>
      <c r="H38" s="11"/>
      <c r="I38" s="11"/>
    </row>
    <row r="39" spans="1:9" x14ac:dyDescent="0.25">
      <c r="B39" s="11"/>
      <c r="C39" s="11"/>
      <c r="D39" s="11"/>
      <c r="E39" s="11"/>
      <c r="F39" s="11"/>
      <c r="G39" s="11"/>
      <c r="H39" s="11"/>
      <c r="I39" s="11"/>
    </row>
    <row r="40" spans="1:9" x14ac:dyDescent="0.25">
      <c r="A40" s="8"/>
      <c r="B40" s="8"/>
      <c r="C40" s="8"/>
      <c r="D40" s="8"/>
      <c r="E40" s="8"/>
      <c r="F40" s="8"/>
      <c r="G40" s="8"/>
      <c r="H40" s="8"/>
      <c r="I40" s="8"/>
    </row>
    <row r="41" spans="1:9" x14ac:dyDescent="0.25">
      <c r="A41" s="8"/>
      <c r="B41" s="8"/>
      <c r="C41" s="8"/>
      <c r="D41" s="8"/>
      <c r="E41" s="8"/>
      <c r="F41" s="8"/>
      <c r="G41" s="8"/>
      <c r="H41" s="8"/>
      <c r="I41" s="8"/>
    </row>
    <row r="42" spans="1:9" x14ac:dyDescent="0.25">
      <c r="A42" s="8"/>
      <c r="B42" s="8"/>
      <c r="C42" s="8"/>
      <c r="D42" s="8"/>
      <c r="E42" s="8"/>
      <c r="F42" s="8"/>
      <c r="G42" s="8"/>
      <c r="H42" s="8"/>
      <c r="I42" s="8"/>
    </row>
    <row r="43" spans="1:9" x14ac:dyDescent="0.25">
      <c r="A43" s="8"/>
      <c r="B43" s="8"/>
      <c r="C43" s="8"/>
      <c r="D43" s="8"/>
      <c r="E43" s="8"/>
      <c r="F43" s="8"/>
      <c r="G43" s="8"/>
      <c r="H43" s="8"/>
      <c r="I43" s="8"/>
    </row>
    <row r="44" spans="1:9" x14ac:dyDescent="0.25">
      <c r="A44" s="8"/>
      <c r="B44" s="8"/>
      <c r="C44" s="8"/>
      <c r="D44" s="8"/>
      <c r="E44" s="8"/>
      <c r="F44" s="8"/>
      <c r="G44" s="8"/>
      <c r="H44" s="8"/>
      <c r="I44" s="8"/>
    </row>
    <row r="45" spans="1:9" x14ac:dyDescent="0.25">
      <c r="A45" s="8"/>
      <c r="B45" s="8"/>
      <c r="C45" s="8"/>
      <c r="D45" s="8"/>
      <c r="E45" s="8"/>
      <c r="F45" s="8"/>
      <c r="G45" s="8"/>
      <c r="H45" s="8"/>
      <c r="I45" s="8"/>
    </row>
    <row r="46" spans="1:9" x14ac:dyDescent="0.25">
      <c r="A46" s="8"/>
      <c r="B46" s="8"/>
      <c r="C46" s="8"/>
      <c r="D46" s="8"/>
      <c r="E46" s="8"/>
      <c r="F46" s="8"/>
      <c r="G46" s="8"/>
      <c r="H46" s="8"/>
      <c r="I46" s="8"/>
    </row>
    <row r="47" spans="1:9" x14ac:dyDescent="0.25">
      <c r="A47" s="8"/>
      <c r="B47" s="8"/>
      <c r="C47" s="8"/>
      <c r="D47" s="8"/>
      <c r="E47" s="8"/>
      <c r="F47" s="8"/>
      <c r="G47" s="8"/>
      <c r="H47" s="8"/>
      <c r="I47" s="8"/>
    </row>
  </sheetData>
  <mergeCells count="2">
    <mergeCell ref="B2:I2"/>
    <mergeCell ref="B5:B6"/>
  </mergeCells>
  <hyperlinks>
    <hyperlink ref="A1" location="Índice!A1" display="volta"/>
  </hyperlinks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3"/>
  <sheetViews>
    <sheetView showGridLines="0" zoomScaleNormal="100" workbookViewId="0"/>
  </sheetViews>
  <sheetFormatPr defaultRowHeight="15" x14ac:dyDescent="0.25"/>
  <cols>
    <col min="2" max="2" width="25.85546875" customWidth="1"/>
    <col min="3" max="3" width="12.85546875" customWidth="1"/>
    <col min="4" max="4" width="12.5703125" customWidth="1"/>
    <col min="5" max="5" width="13.85546875" customWidth="1"/>
    <col min="6" max="6" width="13.42578125" customWidth="1"/>
    <col min="7" max="7" width="12.85546875" customWidth="1"/>
    <col min="8" max="8" width="12.85546875" bestFit="1" customWidth="1"/>
    <col min="9" max="9" width="13.140625" customWidth="1"/>
    <col min="10" max="10" width="12.7109375" customWidth="1"/>
    <col min="11" max="11" width="14.85546875" customWidth="1"/>
    <col min="12" max="12" width="12.85546875" bestFit="1" customWidth="1"/>
  </cols>
  <sheetData>
    <row r="1" spans="1:12" x14ac:dyDescent="0.25">
      <c r="A1" s="55" t="s">
        <v>109</v>
      </c>
    </row>
    <row r="2" spans="1:12" ht="18" x14ac:dyDescent="0.25">
      <c r="B2" s="175" t="s">
        <v>252</v>
      </c>
      <c r="C2" s="175"/>
      <c r="D2" s="175"/>
      <c r="E2" s="175"/>
      <c r="F2" s="175"/>
      <c r="G2" s="175"/>
      <c r="H2" s="175"/>
      <c r="I2" s="175"/>
    </row>
    <row r="3" spans="1:12" x14ac:dyDescent="0.25">
      <c r="B3" s="11"/>
      <c r="C3" s="11"/>
      <c r="D3" s="11"/>
      <c r="E3" s="11"/>
      <c r="F3" s="11"/>
      <c r="G3" s="11"/>
      <c r="H3" s="11"/>
      <c r="I3" s="11"/>
    </row>
    <row r="4" spans="1:12" ht="15.75" x14ac:dyDescent="0.25">
      <c r="B4" s="16" t="s">
        <v>263</v>
      </c>
      <c r="C4" s="11"/>
      <c r="D4" s="11"/>
      <c r="E4" s="11"/>
      <c r="F4" s="11"/>
      <c r="G4" s="11"/>
      <c r="H4" s="11"/>
      <c r="I4" s="11"/>
    </row>
    <row r="5" spans="1:12" x14ac:dyDescent="0.25">
      <c r="B5" s="112" t="s">
        <v>264</v>
      </c>
      <c r="C5" s="111">
        <v>2012</v>
      </c>
      <c r="D5" s="111">
        <v>2013</v>
      </c>
      <c r="E5" s="111">
        <v>2014</v>
      </c>
      <c r="F5" s="111">
        <v>2015</v>
      </c>
      <c r="G5" s="111">
        <v>2016</v>
      </c>
      <c r="H5" s="111">
        <v>2017</v>
      </c>
      <c r="I5" s="111">
        <v>2018</v>
      </c>
      <c r="J5" s="111">
        <v>2019</v>
      </c>
      <c r="K5" s="135">
        <v>2020</v>
      </c>
      <c r="L5" s="136">
        <v>44470</v>
      </c>
    </row>
    <row r="6" spans="1:12" s="8" customFormat="1" x14ac:dyDescent="0.25">
      <c r="B6" s="173" t="s">
        <v>12</v>
      </c>
      <c r="C6" s="172">
        <v>1.7178180992754107E-3</v>
      </c>
      <c r="D6" s="172">
        <v>2.3801658761556446E-3</v>
      </c>
      <c r="E6" s="172">
        <v>1.9321823715719776E-3</v>
      </c>
      <c r="F6" s="172">
        <v>2.6403555208479412E-3</v>
      </c>
      <c r="G6" s="172">
        <v>2.7086060929520776E-3</v>
      </c>
      <c r="H6" s="172">
        <v>2.7145774698352099E-3</v>
      </c>
      <c r="I6" s="172">
        <v>2.4495682136833007E-3</v>
      </c>
      <c r="J6" s="172">
        <v>2.3184209369885847E-3</v>
      </c>
      <c r="K6" s="172">
        <v>2.1408507510702543E-3</v>
      </c>
      <c r="L6" s="172">
        <v>2.2754225809655595E-3</v>
      </c>
    </row>
    <row r="7" spans="1:12" s="8" customFormat="1" x14ac:dyDescent="0.25">
      <c r="B7" s="173" t="s">
        <v>13</v>
      </c>
      <c r="C7" s="172">
        <v>4.31240080807801E-3</v>
      </c>
      <c r="D7" s="172">
        <v>5.078042767890938E-3</v>
      </c>
      <c r="E7" s="172">
        <v>4.9480071473324769E-3</v>
      </c>
      <c r="F7" s="172">
        <v>4.7273708839696586E-3</v>
      </c>
      <c r="G7" s="172">
        <v>4.6410436769149009E-3</v>
      </c>
      <c r="H7" s="172">
        <v>4.758955932572773E-3</v>
      </c>
      <c r="I7" s="172">
        <v>4.5887319936438438E-3</v>
      </c>
      <c r="J7" s="172">
        <v>4.7483932726112696E-3</v>
      </c>
      <c r="K7" s="172">
        <v>4.4442138603430518E-3</v>
      </c>
      <c r="L7" s="172">
        <v>4.0646870918434157E-3</v>
      </c>
    </row>
    <row r="8" spans="1:12" s="8" customFormat="1" x14ac:dyDescent="0.25">
      <c r="B8" s="173" t="s">
        <v>14</v>
      </c>
      <c r="C8" s="172">
        <v>4.1131798131234095E-3</v>
      </c>
      <c r="D8" s="172">
        <v>5.6190499283194579E-3</v>
      </c>
      <c r="E8" s="172">
        <v>5.3477212004085879E-3</v>
      </c>
      <c r="F8" s="172">
        <v>5.1314963957717497E-3</v>
      </c>
      <c r="G8" s="172">
        <v>4.7771212829599806E-3</v>
      </c>
      <c r="H8" s="172">
        <v>4.2104470779611731E-3</v>
      </c>
      <c r="I8" s="172">
        <v>3.8871044146395421E-3</v>
      </c>
      <c r="J8" s="172">
        <v>3.643793074883662E-3</v>
      </c>
      <c r="K8" s="172">
        <v>3.4956701126568077E-3</v>
      </c>
      <c r="L8" s="172">
        <v>3.4551307372513011E-3</v>
      </c>
    </row>
    <row r="9" spans="1:12" s="8" customFormat="1" x14ac:dyDescent="0.25">
      <c r="B9" s="173"/>
      <c r="C9" s="172"/>
      <c r="D9" s="172"/>
      <c r="E9" s="172"/>
      <c r="F9" s="172"/>
      <c r="G9" s="172"/>
      <c r="H9" s="172"/>
      <c r="I9" s="172"/>
      <c r="J9" s="172"/>
      <c r="K9" s="172"/>
      <c r="L9" s="172"/>
    </row>
    <row r="10" spans="1:12" s="8" customFormat="1" x14ac:dyDescent="0.25">
      <c r="B10" s="173"/>
      <c r="C10" s="172"/>
      <c r="D10" s="172"/>
      <c r="E10" s="172"/>
      <c r="F10" s="172"/>
      <c r="G10" s="172"/>
      <c r="H10" s="172"/>
      <c r="I10" s="172"/>
      <c r="J10" s="172"/>
      <c r="K10" s="172"/>
      <c r="L10" s="172"/>
    </row>
    <row r="11" spans="1:12" ht="15.75" x14ac:dyDescent="0.25">
      <c r="B11" s="16" t="s">
        <v>265</v>
      </c>
      <c r="C11" s="164"/>
      <c r="D11" s="164"/>
      <c r="E11" s="164"/>
      <c r="F11" s="164"/>
      <c r="G11" s="164"/>
      <c r="H11" s="164"/>
      <c r="I11" s="164"/>
      <c r="J11" s="164"/>
      <c r="K11" s="164"/>
      <c r="L11" s="164"/>
    </row>
    <row r="12" spans="1:12" x14ac:dyDescent="0.25">
      <c r="B12" s="112" t="s">
        <v>266</v>
      </c>
      <c r="C12" s="111">
        <v>2012</v>
      </c>
      <c r="D12" s="111">
        <v>2013</v>
      </c>
      <c r="E12" s="111">
        <v>2014</v>
      </c>
      <c r="F12" s="111">
        <v>2015</v>
      </c>
      <c r="G12" s="111">
        <v>2016</v>
      </c>
      <c r="H12" s="111">
        <v>2017</v>
      </c>
      <c r="I12" s="111">
        <v>2018</v>
      </c>
      <c r="J12" s="111">
        <v>2019</v>
      </c>
      <c r="K12" s="135">
        <v>2020</v>
      </c>
      <c r="L12" s="136">
        <v>44470</v>
      </c>
    </row>
    <row r="13" spans="1:12" x14ac:dyDescent="0.25">
      <c r="B13" s="173" t="s">
        <v>267</v>
      </c>
      <c r="C13" s="172">
        <v>5.5211931173685435E-3</v>
      </c>
      <c r="D13" s="172">
        <v>6.0770762453944659E-3</v>
      </c>
      <c r="E13" s="172">
        <v>5.6290974567958542E-3</v>
      </c>
      <c r="F13" s="172">
        <v>5.3673112167224755E-3</v>
      </c>
      <c r="G13" s="172">
        <v>5.9997137785163081E-3</v>
      </c>
      <c r="H13" s="172">
        <v>7.5488881966360314E-3</v>
      </c>
      <c r="I13" s="172">
        <v>7.5653149006499245E-3</v>
      </c>
      <c r="J13" s="172">
        <v>6.1693816334951251E-3</v>
      </c>
      <c r="K13" s="172">
        <v>7.2376307103247141E-3</v>
      </c>
      <c r="L13" s="172">
        <v>9.9189919391339844E-3</v>
      </c>
    </row>
    <row r="14" spans="1:12" x14ac:dyDescent="0.25">
      <c r="B14" s="173" t="s">
        <v>268</v>
      </c>
      <c r="C14" s="172">
        <v>3.0168485533027937E-3</v>
      </c>
      <c r="D14" s="172">
        <v>6.0702629204535648E-3</v>
      </c>
      <c r="E14" s="172">
        <v>5.0793719253196638E-3</v>
      </c>
      <c r="F14" s="172">
        <v>5.7771063973469927E-3</v>
      </c>
      <c r="G14" s="172">
        <v>5.4835302579073278E-3</v>
      </c>
      <c r="H14" s="172">
        <v>5.7500643126939879E-3</v>
      </c>
      <c r="I14" s="172">
        <v>5.0899963625487118E-3</v>
      </c>
      <c r="J14" s="172">
        <v>5.0801636049710363E-3</v>
      </c>
      <c r="K14" s="172">
        <v>4.7067226650002424E-3</v>
      </c>
      <c r="L14" s="172">
        <v>4.6279199025544039E-3</v>
      </c>
    </row>
    <row r="15" spans="1:12" x14ac:dyDescent="0.25">
      <c r="B15" s="173" t="s">
        <v>269</v>
      </c>
      <c r="C15" s="172">
        <v>2.199562337857995E-3</v>
      </c>
      <c r="D15" s="172">
        <v>3.193202965713631E-3</v>
      </c>
      <c r="E15" s="172">
        <v>3.2525540573613934E-3</v>
      </c>
      <c r="F15" s="172">
        <v>3.3183112978406458E-3</v>
      </c>
      <c r="G15" s="172">
        <v>3.2688625051044019E-3</v>
      </c>
      <c r="H15" s="172">
        <v>3.1249504528378237E-3</v>
      </c>
      <c r="I15" s="172">
        <v>3.1469901282099627E-3</v>
      </c>
      <c r="J15" s="172">
        <v>3.0478165710846302E-3</v>
      </c>
      <c r="K15" s="172">
        <v>2.9316751332128868E-3</v>
      </c>
      <c r="L15" s="172">
        <v>2.769907718660025E-3</v>
      </c>
    </row>
    <row r="16" spans="1:12" x14ac:dyDescent="0.25">
      <c r="B16" s="173" t="s">
        <v>270</v>
      </c>
      <c r="C16" s="172">
        <v>2.0486622255701773E-3</v>
      </c>
      <c r="D16" s="172">
        <v>2.211089048315434E-3</v>
      </c>
      <c r="E16" s="172">
        <v>1.807793981473382E-3</v>
      </c>
      <c r="F16" s="172">
        <v>2.3002609221637136E-3</v>
      </c>
      <c r="G16" s="172">
        <v>2.5187797999242723E-3</v>
      </c>
      <c r="H16" s="172">
        <v>2.4407846306044667E-3</v>
      </c>
      <c r="I16" s="172">
        <v>2.4799635310118768E-3</v>
      </c>
      <c r="J16" s="172">
        <v>2.0149073407554228E-3</v>
      </c>
      <c r="K16" s="172">
        <v>1.9138054849623595E-3</v>
      </c>
      <c r="L16" s="172">
        <v>2.0750167385334573E-3</v>
      </c>
    </row>
    <row r="17" spans="2:12" x14ac:dyDescent="0.25">
      <c r="B17" s="173"/>
      <c r="C17" s="172"/>
      <c r="D17" s="172"/>
      <c r="E17" s="172"/>
      <c r="F17" s="172"/>
      <c r="G17" s="172"/>
      <c r="H17" s="172"/>
      <c r="I17" s="172"/>
      <c r="J17" s="172"/>
      <c r="K17" s="172"/>
      <c r="L17" s="172"/>
    </row>
    <row r="18" spans="2:12" x14ac:dyDescent="0.25">
      <c r="B18" s="44"/>
      <c r="C18" s="172"/>
      <c r="D18" s="172"/>
      <c r="E18" s="172"/>
      <c r="F18" s="172"/>
      <c r="G18" s="172"/>
      <c r="H18" s="172"/>
      <c r="I18" s="172"/>
      <c r="J18" s="172"/>
      <c r="K18" s="172"/>
      <c r="L18" s="172"/>
    </row>
    <row r="19" spans="2:12" ht="16.5" x14ac:dyDescent="0.3">
      <c r="B19" s="44"/>
      <c r="C19" s="46"/>
      <c r="D19" s="46"/>
      <c r="E19" s="46"/>
      <c r="F19" s="46"/>
      <c r="G19" s="46"/>
      <c r="H19" s="46"/>
      <c r="I19" s="46"/>
    </row>
    <row r="20" spans="2:12" ht="16.5" x14ac:dyDescent="0.3">
      <c r="B20" s="64" t="s">
        <v>310</v>
      </c>
      <c r="C20" s="46"/>
      <c r="D20" s="46"/>
      <c r="E20" s="46"/>
      <c r="F20" s="46"/>
      <c r="G20" s="46"/>
      <c r="H20" s="46"/>
      <c r="I20" s="46"/>
    </row>
    <row r="21" spans="2:12" x14ac:dyDescent="0.25">
      <c r="B21" s="11"/>
      <c r="C21" s="11"/>
      <c r="D21" s="11"/>
      <c r="E21" s="11"/>
      <c r="F21" s="11"/>
      <c r="G21" s="11"/>
      <c r="H21" s="11"/>
      <c r="I21" s="11"/>
    </row>
    <row r="22" spans="2:12" x14ac:dyDescent="0.25">
      <c r="B22" s="11"/>
      <c r="C22" s="11"/>
      <c r="D22" s="11"/>
      <c r="E22" s="11"/>
      <c r="F22" s="11"/>
      <c r="G22" s="11"/>
      <c r="H22" s="11"/>
      <c r="I22" s="11"/>
    </row>
    <row r="23" spans="2:12" x14ac:dyDescent="0.25">
      <c r="B23" s="11"/>
      <c r="C23" s="11"/>
      <c r="D23" s="11"/>
      <c r="E23" s="11"/>
      <c r="F23" s="11"/>
      <c r="G23" s="11"/>
      <c r="H23" s="11"/>
      <c r="I23" s="11"/>
    </row>
    <row r="24" spans="2:12" x14ac:dyDescent="0.25">
      <c r="B24" s="11"/>
      <c r="C24" s="11"/>
      <c r="D24" s="11"/>
      <c r="E24" s="11"/>
      <c r="F24" s="11"/>
      <c r="G24" s="11"/>
      <c r="H24" s="11"/>
      <c r="I24" s="11"/>
    </row>
    <row r="25" spans="2:12" x14ac:dyDescent="0.25">
      <c r="B25" s="11"/>
      <c r="C25" s="11"/>
      <c r="D25" s="11"/>
      <c r="E25" s="11"/>
      <c r="F25" s="11"/>
      <c r="G25" s="11"/>
      <c r="H25" s="11"/>
      <c r="I25" s="11"/>
    </row>
    <row r="26" spans="2:12" x14ac:dyDescent="0.25">
      <c r="B26" s="11"/>
      <c r="C26" s="11"/>
      <c r="D26" s="11"/>
      <c r="E26" s="11"/>
      <c r="F26" s="11"/>
      <c r="G26" s="11"/>
      <c r="H26" s="11"/>
      <c r="I26" s="11"/>
    </row>
    <row r="27" spans="2:12" x14ac:dyDescent="0.25">
      <c r="B27" s="11"/>
      <c r="C27" s="11"/>
      <c r="D27" s="11"/>
      <c r="E27" s="11"/>
      <c r="F27" s="11"/>
      <c r="G27" s="11"/>
      <c r="H27" s="11"/>
      <c r="I27" s="11"/>
    </row>
    <row r="28" spans="2:12" x14ac:dyDescent="0.25">
      <c r="B28" s="11"/>
      <c r="C28" s="11"/>
      <c r="D28" s="11"/>
      <c r="E28" s="11"/>
      <c r="F28" s="11"/>
      <c r="G28" s="11"/>
      <c r="H28" s="11"/>
      <c r="I28" s="11"/>
    </row>
    <row r="29" spans="2:12" x14ac:dyDescent="0.25">
      <c r="B29" s="11"/>
      <c r="C29" s="11"/>
      <c r="D29" s="11"/>
      <c r="E29" s="11"/>
      <c r="F29" s="11"/>
      <c r="G29" s="11"/>
      <c r="H29" s="11"/>
      <c r="I29" s="11"/>
    </row>
    <row r="30" spans="2:12" x14ac:dyDescent="0.25">
      <c r="B30" s="11"/>
      <c r="C30" s="11"/>
      <c r="D30" s="11"/>
      <c r="E30" s="11"/>
      <c r="F30" s="11"/>
      <c r="G30" s="11"/>
      <c r="H30" s="11"/>
      <c r="I30" s="11"/>
    </row>
    <row r="31" spans="2:12" x14ac:dyDescent="0.25">
      <c r="B31" s="11"/>
      <c r="C31" s="11"/>
      <c r="D31" s="11"/>
      <c r="E31" s="11"/>
      <c r="F31" s="11"/>
      <c r="G31" s="11"/>
      <c r="H31" s="11"/>
      <c r="I31" s="11"/>
    </row>
    <row r="32" spans="2:12" x14ac:dyDescent="0.25">
      <c r="B32" s="11"/>
      <c r="C32" s="11"/>
      <c r="D32" s="11"/>
      <c r="E32" s="11"/>
      <c r="F32" s="11"/>
      <c r="G32" s="11"/>
      <c r="H32" s="11"/>
      <c r="I32" s="11"/>
    </row>
    <row r="33" spans="1:9" x14ac:dyDescent="0.25">
      <c r="B33" s="11"/>
      <c r="C33" s="11"/>
      <c r="D33" s="11"/>
      <c r="E33" s="11"/>
      <c r="F33" s="11"/>
      <c r="G33" s="11"/>
      <c r="H33" s="11"/>
      <c r="I33" s="11"/>
    </row>
    <row r="34" spans="1:9" x14ac:dyDescent="0.25">
      <c r="B34" s="11"/>
      <c r="C34" s="11"/>
      <c r="D34" s="11"/>
      <c r="E34" s="11"/>
      <c r="F34" s="11"/>
      <c r="G34" s="11"/>
      <c r="H34" s="11"/>
      <c r="I34" s="11"/>
    </row>
    <row r="35" spans="1:9" x14ac:dyDescent="0.25">
      <c r="B35" s="11"/>
      <c r="C35" s="11"/>
      <c r="D35" s="11"/>
      <c r="E35" s="11"/>
      <c r="F35" s="11"/>
      <c r="G35" s="11"/>
      <c r="H35" s="11"/>
      <c r="I35" s="11"/>
    </row>
    <row r="36" spans="1:9" x14ac:dyDescent="0.25">
      <c r="B36" s="11"/>
      <c r="C36" s="11"/>
      <c r="D36" s="11"/>
      <c r="E36" s="11"/>
      <c r="F36" s="11"/>
      <c r="G36" s="11"/>
      <c r="H36" s="11"/>
      <c r="I36" s="11"/>
    </row>
    <row r="37" spans="1:9" x14ac:dyDescent="0.25">
      <c r="B37" s="11"/>
      <c r="C37" s="11"/>
      <c r="D37" s="11"/>
      <c r="E37" s="11"/>
      <c r="F37" s="11"/>
      <c r="G37" s="11"/>
      <c r="H37" s="11"/>
      <c r="I37" s="11"/>
    </row>
    <row r="38" spans="1:9" x14ac:dyDescent="0.25">
      <c r="B38" s="11"/>
      <c r="C38" s="11"/>
      <c r="D38" s="11"/>
      <c r="E38" s="11"/>
      <c r="F38" s="11"/>
      <c r="G38" s="11"/>
      <c r="H38" s="11"/>
      <c r="I38" s="11"/>
    </row>
    <row r="39" spans="1:9" x14ac:dyDescent="0.25">
      <c r="B39" s="11"/>
      <c r="C39" s="11"/>
      <c r="D39" s="11"/>
      <c r="E39" s="11"/>
      <c r="F39" s="11"/>
      <c r="G39" s="11"/>
      <c r="H39" s="11"/>
      <c r="I39" s="11"/>
    </row>
    <row r="40" spans="1:9" x14ac:dyDescent="0.25">
      <c r="B40" s="11"/>
      <c r="C40" s="11"/>
      <c r="D40" s="11"/>
      <c r="E40" s="11"/>
      <c r="F40" s="11"/>
      <c r="G40" s="11"/>
      <c r="H40" s="11"/>
      <c r="I40" s="11"/>
    </row>
    <row r="41" spans="1:9" x14ac:dyDescent="0.25">
      <c r="B41" s="11"/>
      <c r="C41" s="11"/>
      <c r="D41" s="11"/>
      <c r="E41" s="11"/>
      <c r="F41" s="11"/>
      <c r="G41" s="11"/>
      <c r="H41" s="11"/>
      <c r="I41" s="11"/>
    </row>
    <row r="42" spans="1:9" x14ac:dyDescent="0.25">
      <c r="B42" s="11"/>
      <c r="C42" s="11"/>
      <c r="D42" s="11"/>
      <c r="E42" s="11"/>
      <c r="F42" s="11"/>
      <c r="G42" s="11"/>
      <c r="H42" s="11"/>
      <c r="I42" s="11"/>
    </row>
    <row r="43" spans="1:9" x14ac:dyDescent="0.25">
      <c r="B43" s="11"/>
      <c r="C43" s="11"/>
      <c r="D43" s="11"/>
      <c r="E43" s="11"/>
      <c r="F43" s="11"/>
      <c r="G43" s="11"/>
      <c r="H43" s="11"/>
      <c r="I43" s="11"/>
    </row>
    <row r="44" spans="1:9" x14ac:dyDescent="0.25">
      <c r="B44" s="11"/>
      <c r="C44" s="11"/>
      <c r="D44" s="11"/>
      <c r="E44" s="11"/>
      <c r="F44" s="11"/>
      <c r="G44" s="11"/>
      <c r="H44" s="11"/>
      <c r="I44" s="11"/>
    </row>
    <row r="45" spans="1:9" x14ac:dyDescent="0.25">
      <c r="B45" s="11"/>
      <c r="C45" s="11"/>
      <c r="D45" s="11"/>
      <c r="E45" s="11"/>
      <c r="F45" s="11"/>
      <c r="G45" s="11"/>
      <c r="H45" s="11"/>
      <c r="I45" s="11"/>
    </row>
    <row r="46" spans="1:9" x14ac:dyDescent="0.25">
      <c r="A46" s="8"/>
      <c r="B46" s="8"/>
      <c r="C46" s="8"/>
      <c r="D46" s="8"/>
      <c r="E46" s="8"/>
      <c r="F46" s="8"/>
      <c r="G46" s="8"/>
      <c r="H46" s="8"/>
      <c r="I46" s="8"/>
    </row>
    <row r="47" spans="1:9" x14ac:dyDescent="0.25">
      <c r="A47" s="8"/>
      <c r="B47" s="8"/>
      <c r="C47" s="8"/>
      <c r="D47" s="8"/>
      <c r="E47" s="8"/>
      <c r="F47" s="8"/>
      <c r="G47" s="8"/>
      <c r="H47" s="8"/>
      <c r="I47" s="8"/>
    </row>
    <row r="48" spans="1:9" x14ac:dyDescent="0.25">
      <c r="A48" s="8"/>
      <c r="B48" s="8"/>
      <c r="C48" s="8"/>
      <c r="D48" s="8"/>
      <c r="E48" s="8"/>
      <c r="F48" s="8"/>
      <c r="G48" s="8"/>
      <c r="H48" s="8"/>
      <c r="I48" s="8"/>
    </row>
    <row r="49" spans="1:9" x14ac:dyDescent="0.25">
      <c r="A49" s="8"/>
      <c r="B49" s="8"/>
      <c r="C49" s="8"/>
      <c r="D49" s="8"/>
      <c r="E49" s="8"/>
      <c r="F49" s="8"/>
      <c r="G49" s="8"/>
      <c r="H49" s="8"/>
      <c r="I49" s="8"/>
    </row>
    <row r="50" spans="1:9" x14ac:dyDescent="0.25">
      <c r="A50" s="8"/>
      <c r="B50" s="8"/>
      <c r="C50" s="8"/>
      <c r="D50" s="8"/>
      <c r="E50" s="8"/>
      <c r="F50" s="8"/>
      <c r="G50" s="8"/>
      <c r="H50" s="8"/>
      <c r="I50" s="8"/>
    </row>
    <row r="51" spans="1:9" x14ac:dyDescent="0.25">
      <c r="A51" s="8"/>
      <c r="B51" s="8"/>
      <c r="C51" s="8"/>
      <c r="D51" s="8"/>
      <c r="E51" s="8"/>
      <c r="F51" s="8"/>
      <c r="G51" s="8"/>
      <c r="H51" s="8"/>
      <c r="I51" s="8"/>
    </row>
    <row r="52" spans="1:9" x14ac:dyDescent="0.25">
      <c r="A52" s="8"/>
      <c r="B52" s="8"/>
      <c r="C52" s="8"/>
      <c r="D52" s="8"/>
      <c r="E52" s="8"/>
      <c r="F52" s="8"/>
      <c r="G52" s="8"/>
      <c r="H52" s="8"/>
      <c r="I52" s="8"/>
    </row>
    <row r="53" spans="1:9" x14ac:dyDescent="0.25">
      <c r="A53" s="8"/>
      <c r="B53" s="8"/>
      <c r="C53" s="8"/>
      <c r="D53" s="8"/>
      <c r="E53" s="8"/>
      <c r="F53" s="8"/>
      <c r="G53" s="8"/>
      <c r="H53" s="8"/>
      <c r="I53" s="8"/>
    </row>
  </sheetData>
  <mergeCells count="1">
    <mergeCell ref="B2:I2"/>
  </mergeCells>
  <hyperlinks>
    <hyperlink ref="A1" location="Índice!A1" display="volta"/>
  </hyperlinks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7"/>
  <sheetViews>
    <sheetView showGridLines="0" zoomScaleNormal="100" workbookViewId="0">
      <selection activeCell="B14" sqref="B14"/>
    </sheetView>
  </sheetViews>
  <sheetFormatPr defaultRowHeight="15" x14ac:dyDescent="0.25"/>
  <cols>
    <col min="2" max="2" width="25.85546875" customWidth="1"/>
    <col min="3" max="3" width="12.85546875" customWidth="1"/>
    <col min="4" max="4" width="12.5703125" customWidth="1"/>
    <col min="5" max="5" width="13.85546875" customWidth="1"/>
    <col min="6" max="6" width="13.42578125" customWidth="1"/>
    <col min="7" max="7" width="12.85546875" customWidth="1"/>
    <col min="8" max="8" width="12.85546875" bestFit="1" customWidth="1"/>
    <col min="9" max="9" width="13.140625" customWidth="1"/>
    <col min="10" max="10" width="12.7109375" customWidth="1"/>
    <col min="11" max="11" width="14.85546875" customWidth="1"/>
    <col min="12" max="12" width="12.85546875" bestFit="1" customWidth="1"/>
  </cols>
  <sheetData>
    <row r="1" spans="1:12" x14ac:dyDescent="0.25">
      <c r="A1" s="55" t="s">
        <v>109</v>
      </c>
    </row>
    <row r="2" spans="1:12" ht="18" x14ac:dyDescent="0.25">
      <c r="B2" s="175" t="s">
        <v>252</v>
      </c>
      <c r="C2" s="175"/>
      <c r="D2" s="175"/>
      <c r="E2" s="175"/>
      <c r="F2" s="175"/>
      <c r="G2" s="175"/>
      <c r="H2" s="175"/>
      <c r="I2" s="175"/>
    </row>
    <row r="3" spans="1:12" x14ac:dyDescent="0.25">
      <c r="B3" s="11"/>
      <c r="C3" s="11"/>
      <c r="D3" s="11"/>
      <c r="E3" s="11"/>
      <c r="F3" s="11"/>
      <c r="G3" s="11"/>
      <c r="H3" s="11"/>
      <c r="I3" s="11"/>
    </row>
    <row r="4" spans="1:12" ht="15.75" x14ac:dyDescent="0.25">
      <c r="B4" s="16" t="s">
        <v>271</v>
      </c>
      <c r="C4" s="11"/>
      <c r="D4" s="11"/>
      <c r="E4" s="11"/>
      <c r="F4" s="11"/>
      <c r="G4" s="11"/>
      <c r="H4" s="11"/>
      <c r="I4" s="11"/>
    </row>
    <row r="5" spans="1:12" x14ac:dyDescent="0.25">
      <c r="B5" s="180" t="s">
        <v>260</v>
      </c>
      <c r="C5" s="111">
        <v>2012</v>
      </c>
      <c r="D5" s="111">
        <v>2013</v>
      </c>
      <c r="E5" s="111">
        <v>2014</v>
      </c>
      <c r="F5" s="111">
        <v>2015</v>
      </c>
      <c r="G5" s="111">
        <v>2016</v>
      </c>
      <c r="H5" s="111">
        <v>2017</v>
      </c>
      <c r="I5" s="111">
        <v>2018</v>
      </c>
      <c r="J5" s="111">
        <v>2019</v>
      </c>
      <c r="K5" s="135">
        <v>2020</v>
      </c>
      <c r="L5" s="136">
        <v>44470</v>
      </c>
    </row>
    <row r="6" spans="1:12" ht="15.75" customHeight="1" x14ac:dyDescent="0.25">
      <c r="B6" s="180"/>
      <c r="C6" s="172">
        <v>3.2348924368211733E-2</v>
      </c>
      <c r="D6" s="172">
        <v>2.4667395700301093E-2</v>
      </c>
      <c r="E6" s="172">
        <v>2.6345655934270108E-2</v>
      </c>
      <c r="F6" s="172">
        <v>3.6731993071082096E-2</v>
      </c>
      <c r="G6" s="172">
        <v>3.5047998929700223E-2</v>
      </c>
      <c r="H6" s="172">
        <v>3.3785653576297495E-2</v>
      </c>
      <c r="I6" s="172">
        <v>3.0487824068908573E-2</v>
      </c>
      <c r="J6" s="172">
        <v>3.0831314712653535E-2</v>
      </c>
      <c r="K6" s="172">
        <v>3.0305524495249304E-2</v>
      </c>
      <c r="L6" s="172">
        <v>2.9305887376510586E-2</v>
      </c>
    </row>
    <row r="7" spans="1:12" x14ac:dyDescent="0.25">
      <c r="B7" s="44"/>
      <c r="C7" s="164"/>
      <c r="D7" s="164"/>
      <c r="E7" s="164"/>
      <c r="F7" s="164"/>
      <c r="G7" s="164"/>
      <c r="H7" s="164"/>
      <c r="I7" s="164"/>
      <c r="J7" s="164"/>
      <c r="K7" s="164"/>
      <c r="L7" s="164"/>
    </row>
    <row r="8" spans="1:12" x14ac:dyDescent="0.25">
      <c r="B8" s="112" t="s">
        <v>259</v>
      </c>
      <c r="C8" s="111">
        <v>2012</v>
      </c>
      <c r="D8" s="111">
        <v>2013</v>
      </c>
      <c r="E8" s="111">
        <v>2014</v>
      </c>
      <c r="F8" s="111">
        <v>2015</v>
      </c>
      <c r="G8" s="111">
        <v>2016</v>
      </c>
      <c r="H8" s="111">
        <v>2017</v>
      </c>
      <c r="I8" s="111">
        <v>2018</v>
      </c>
      <c r="J8" s="111">
        <v>2019</v>
      </c>
      <c r="K8" s="135">
        <v>2020</v>
      </c>
      <c r="L8" s="136">
        <v>44470</v>
      </c>
    </row>
    <row r="9" spans="1:12" x14ac:dyDescent="0.25">
      <c r="B9" s="173" t="s">
        <v>261</v>
      </c>
      <c r="C9" s="172">
        <v>4.043091730496514E-2</v>
      </c>
      <c r="D9" s="172">
        <v>4.0404669749188035E-2</v>
      </c>
      <c r="E9" s="172">
        <v>3.3267312120902164E-2</v>
      </c>
      <c r="F9" s="172">
        <v>3.4406053188064126E-2</v>
      </c>
      <c r="G9" s="172">
        <v>4.4869975756019857E-2</v>
      </c>
      <c r="H9" s="172">
        <v>4.8875987552816677E-2</v>
      </c>
      <c r="I9" s="172">
        <v>3.3853698014830798E-2</v>
      </c>
      <c r="J9" s="172">
        <v>3.6590026306685439E-2</v>
      </c>
      <c r="K9" s="172">
        <v>3.6775822393251514E-2</v>
      </c>
      <c r="L9" s="172">
        <v>3.1449198729595791E-2</v>
      </c>
    </row>
    <row r="10" spans="1:12" x14ac:dyDescent="0.25">
      <c r="B10" s="173" t="s">
        <v>262</v>
      </c>
      <c r="C10" s="172">
        <v>3.2294262170326174E-2</v>
      </c>
      <c r="D10" s="172">
        <v>4.0936021682644083E-2</v>
      </c>
      <c r="E10" s="172">
        <v>3.8985953381119244E-2</v>
      </c>
      <c r="F10" s="172">
        <v>3.8725886206516021E-2</v>
      </c>
      <c r="G10" s="172">
        <v>3.4163611108577636E-2</v>
      </c>
      <c r="H10" s="172">
        <v>3.4706463380795798E-2</v>
      </c>
      <c r="I10" s="172">
        <v>3.5622164181545561E-2</v>
      </c>
      <c r="J10" s="172">
        <v>3.7232012865080488E-2</v>
      </c>
      <c r="K10" s="172">
        <v>3.6038467043398581E-2</v>
      </c>
      <c r="L10" s="172">
        <v>3.0716578690931001E-2</v>
      </c>
    </row>
    <row r="11" spans="1:12" x14ac:dyDescent="0.25">
      <c r="B11" s="173" t="s">
        <v>76</v>
      </c>
      <c r="C11" s="172">
        <v>2.8374311413924196E-2</v>
      </c>
      <c r="D11" s="172">
        <v>3.9380266808135792E-2</v>
      </c>
      <c r="E11" s="172">
        <v>3.1129341111203159E-2</v>
      </c>
      <c r="F11" s="172">
        <v>3.5678390491000619E-2</v>
      </c>
      <c r="G11" s="172">
        <v>3.5363295861321691E-2</v>
      </c>
      <c r="H11" s="172">
        <v>3.3068792570451949E-2</v>
      </c>
      <c r="I11" s="172">
        <v>2.8097755017309101E-2</v>
      </c>
      <c r="J11" s="172">
        <v>2.7837692503844411E-2</v>
      </c>
      <c r="K11" s="172">
        <v>2.7553451170709634E-2</v>
      </c>
      <c r="L11" s="172">
        <v>2.8557588114008728E-2</v>
      </c>
    </row>
    <row r="12" spans="1:12" x14ac:dyDescent="0.25">
      <c r="B12" s="44"/>
      <c r="C12" s="172"/>
      <c r="D12" s="172"/>
      <c r="E12" s="172"/>
      <c r="F12" s="172"/>
      <c r="G12" s="172"/>
      <c r="H12" s="172"/>
      <c r="I12" s="172"/>
      <c r="J12" s="172"/>
      <c r="K12" s="172"/>
      <c r="L12" s="172"/>
    </row>
    <row r="13" spans="1:12" ht="16.5" x14ac:dyDescent="0.3">
      <c r="B13" s="44"/>
      <c r="C13" s="46"/>
      <c r="D13" s="46"/>
      <c r="E13" s="46"/>
      <c r="F13" s="46"/>
      <c r="G13" s="46"/>
      <c r="H13" s="46"/>
      <c r="I13" s="46"/>
    </row>
    <row r="14" spans="1:12" ht="16.5" x14ac:dyDescent="0.3">
      <c r="B14" s="64" t="s">
        <v>310</v>
      </c>
      <c r="C14" s="46"/>
      <c r="D14" s="46"/>
      <c r="E14" s="46"/>
      <c r="F14" s="46"/>
      <c r="G14" s="46"/>
      <c r="H14" s="46"/>
      <c r="I14" s="46"/>
    </row>
    <row r="15" spans="1:12" x14ac:dyDescent="0.25">
      <c r="B15" s="11"/>
      <c r="C15" s="11"/>
      <c r="D15" s="11"/>
      <c r="E15" s="11"/>
      <c r="F15" s="11"/>
      <c r="G15" s="11"/>
      <c r="H15" s="11"/>
      <c r="I15" s="11"/>
    </row>
    <row r="16" spans="1:12" x14ac:dyDescent="0.25">
      <c r="B16" s="11"/>
      <c r="C16" s="11"/>
      <c r="D16" s="11"/>
      <c r="E16" s="11"/>
      <c r="F16" s="11"/>
      <c r="G16" s="11"/>
      <c r="H16" s="11"/>
      <c r="I16" s="11"/>
    </row>
    <row r="17" spans="2:9" x14ac:dyDescent="0.25">
      <c r="B17" s="11"/>
      <c r="C17" s="11"/>
      <c r="D17" s="11"/>
      <c r="E17" s="11"/>
      <c r="F17" s="11"/>
      <c r="G17" s="11"/>
      <c r="H17" s="11"/>
      <c r="I17" s="11"/>
    </row>
    <row r="18" spans="2:9" x14ac:dyDescent="0.25">
      <c r="B18" s="11"/>
      <c r="C18" s="11"/>
      <c r="D18" s="11"/>
      <c r="E18" s="11"/>
      <c r="F18" s="11"/>
      <c r="G18" s="11"/>
      <c r="H18" s="11"/>
      <c r="I18" s="11"/>
    </row>
    <row r="19" spans="2:9" x14ac:dyDescent="0.25">
      <c r="B19" s="11"/>
      <c r="C19" s="11"/>
      <c r="D19" s="11"/>
      <c r="E19" s="11"/>
      <c r="F19" s="11"/>
      <c r="G19" s="11"/>
      <c r="H19" s="11"/>
      <c r="I19" s="11"/>
    </row>
    <row r="20" spans="2:9" x14ac:dyDescent="0.25">
      <c r="B20" s="11"/>
      <c r="C20" s="11"/>
      <c r="D20" s="11"/>
      <c r="E20" s="11"/>
      <c r="F20" s="11"/>
      <c r="G20" s="11"/>
      <c r="H20" s="11"/>
      <c r="I20" s="11"/>
    </row>
    <row r="21" spans="2:9" x14ac:dyDescent="0.25">
      <c r="B21" s="11"/>
      <c r="C21" s="11"/>
      <c r="D21" s="11"/>
      <c r="E21" s="11"/>
      <c r="F21" s="11"/>
      <c r="G21" s="11"/>
      <c r="H21" s="11"/>
      <c r="I21" s="11"/>
    </row>
    <row r="22" spans="2:9" x14ac:dyDescent="0.25">
      <c r="B22" s="11"/>
      <c r="C22" s="11"/>
      <c r="D22" s="11"/>
      <c r="E22" s="11"/>
      <c r="F22" s="11"/>
      <c r="G22" s="11"/>
      <c r="H22" s="11"/>
      <c r="I22" s="11"/>
    </row>
    <row r="23" spans="2:9" x14ac:dyDescent="0.25">
      <c r="B23" s="11"/>
      <c r="C23" s="11"/>
      <c r="D23" s="11"/>
      <c r="E23" s="11"/>
      <c r="F23" s="11"/>
      <c r="G23" s="11"/>
      <c r="H23" s="11"/>
      <c r="I23" s="11"/>
    </row>
    <row r="24" spans="2:9" x14ac:dyDescent="0.25">
      <c r="B24" s="11"/>
      <c r="C24" s="11"/>
      <c r="D24" s="11"/>
      <c r="E24" s="11"/>
      <c r="F24" s="11"/>
      <c r="G24" s="11"/>
      <c r="H24" s="11"/>
      <c r="I24" s="11"/>
    </row>
    <row r="25" spans="2:9" x14ac:dyDescent="0.25">
      <c r="B25" s="11"/>
      <c r="C25" s="11"/>
      <c r="D25" s="11"/>
      <c r="E25" s="11"/>
      <c r="F25" s="11"/>
      <c r="G25" s="11"/>
      <c r="H25" s="11"/>
      <c r="I25" s="11"/>
    </row>
    <row r="26" spans="2:9" x14ac:dyDescent="0.25">
      <c r="B26" s="11"/>
      <c r="C26" s="11"/>
      <c r="D26" s="11"/>
      <c r="E26" s="11"/>
      <c r="F26" s="11"/>
      <c r="G26" s="11"/>
      <c r="H26" s="11"/>
      <c r="I26" s="11"/>
    </row>
    <row r="27" spans="2:9" x14ac:dyDescent="0.25">
      <c r="B27" s="11"/>
      <c r="C27" s="11"/>
      <c r="D27" s="11"/>
      <c r="E27" s="11"/>
      <c r="F27" s="11"/>
      <c r="G27" s="11"/>
      <c r="H27" s="11"/>
      <c r="I27" s="11"/>
    </row>
    <row r="28" spans="2:9" x14ac:dyDescent="0.25">
      <c r="B28" s="11"/>
      <c r="C28" s="11"/>
      <c r="D28" s="11"/>
      <c r="E28" s="11"/>
      <c r="F28" s="11"/>
      <c r="G28" s="11"/>
      <c r="H28" s="11"/>
      <c r="I28" s="11"/>
    </row>
    <row r="29" spans="2:9" x14ac:dyDescent="0.25">
      <c r="B29" s="11"/>
      <c r="C29" s="11"/>
      <c r="D29" s="11"/>
      <c r="E29" s="11"/>
      <c r="F29" s="11"/>
      <c r="G29" s="11"/>
      <c r="H29" s="11"/>
      <c r="I29" s="11"/>
    </row>
    <row r="30" spans="2:9" x14ac:dyDescent="0.25">
      <c r="B30" s="11"/>
      <c r="C30" s="11"/>
      <c r="D30" s="11"/>
      <c r="E30" s="11"/>
      <c r="F30" s="11"/>
      <c r="G30" s="11"/>
      <c r="H30" s="11"/>
      <c r="I30" s="11"/>
    </row>
    <row r="31" spans="2:9" x14ac:dyDescent="0.25">
      <c r="B31" s="11"/>
      <c r="C31" s="11"/>
      <c r="D31" s="11"/>
      <c r="E31" s="11"/>
      <c r="F31" s="11"/>
      <c r="G31" s="11"/>
      <c r="H31" s="11"/>
      <c r="I31" s="11"/>
    </row>
    <row r="32" spans="2:9" x14ac:dyDescent="0.25">
      <c r="B32" s="11"/>
      <c r="C32" s="11"/>
      <c r="D32" s="11"/>
      <c r="E32" s="11"/>
      <c r="F32" s="11"/>
      <c r="G32" s="11"/>
      <c r="H32" s="11"/>
      <c r="I32" s="11"/>
    </row>
    <row r="33" spans="1:9" x14ac:dyDescent="0.25">
      <c r="B33" s="11"/>
      <c r="C33" s="11"/>
      <c r="D33" s="11"/>
      <c r="E33" s="11"/>
      <c r="F33" s="11"/>
      <c r="G33" s="11"/>
      <c r="H33" s="11"/>
      <c r="I33" s="11"/>
    </row>
    <row r="34" spans="1:9" x14ac:dyDescent="0.25">
      <c r="B34" s="11"/>
      <c r="C34" s="11"/>
      <c r="D34" s="11"/>
      <c r="E34" s="11"/>
      <c r="F34" s="11"/>
      <c r="G34" s="11"/>
      <c r="H34" s="11"/>
      <c r="I34" s="11"/>
    </row>
    <row r="35" spans="1:9" x14ac:dyDescent="0.25">
      <c r="B35" s="11"/>
      <c r="C35" s="11"/>
      <c r="D35" s="11"/>
      <c r="E35" s="11"/>
      <c r="F35" s="11"/>
      <c r="G35" s="11"/>
      <c r="H35" s="11"/>
      <c r="I35" s="11"/>
    </row>
    <row r="36" spans="1:9" x14ac:dyDescent="0.25">
      <c r="B36" s="11"/>
      <c r="C36" s="11"/>
      <c r="D36" s="11"/>
      <c r="E36" s="11"/>
      <c r="F36" s="11"/>
      <c r="G36" s="11"/>
      <c r="H36" s="11"/>
      <c r="I36" s="11"/>
    </row>
    <row r="37" spans="1:9" x14ac:dyDescent="0.25">
      <c r="B37" s="11"/>
      <c r="C37" s="11"/>
      <c r="D37" s="11"/>
      <c r="E37" s="11"/>
      <c r="F37" s="11"/>
      <c r="G37" s="11"/>
      <c r="H37" s="11"/>
      <c r="I37" s="11"/>
    </row>
    <row r="38" spans="1:9" x14ac:dyDescent="0.25">
      <c r="B38" s="11"/>
      <c r="C38" s="11"/>
      <c r="D38" s="11"/>
      <c r="E38" s="11"/>
      <c r="F38" s="11"/>
      <c r="G38" s="11"/>
      <c r="H38" s="11"/>
      <c r="I38" s="11"/>
    </row>
    <row r="39" spans="1:9" x14ac:dyDescent="0.25">
      <c r="B39" s="11"/>
      <c r="C39" s="11"/>
      <c r="D39" s="11"/>
      <c r="E39" s="11"/>
      <c r="F39" s="11"/>
      <c r="G39" s="11"/>
      <c r="H39" s="11"/>
      <c r="I39" s="11"/>
    </row>
    <row r="40" spans="1:9" x14ac:dyDescent="0.25">
      <c r="A40" s="8"/>
      <c r="B40" s="8"/>
      <c r="C40" s="8"/>
      <c r="D40" s="8"/>
      <c r="E40" s="8"/>
      <c r="F40" s="8"/>
      <c r="G40" s="8"/>
      <c r="H40" s="8"/>
      <c r="I40" s="8"/>
    </row>
    <row r="41" spans="1:9" x14ac:dyDescent="0.25">
      <c r="A41" s="8"/>
      <c r="B41" s="8"/>
      <c r="C41" s="8"/>
      <c r="D41" s="8"/>
      <c r="E41" s="8"/>
      <c r="F41" s="8"/>
      <c r="G41" s="8"/>
      <c r="H41" s="8"/>
      <c r="I41" s="8"/>
    </row>
    <row r="42" spans="1:9" x14ac:dyDescent="0.25">
      <c r="A42" s="8"/>
      <c r="B42" s="8"/>
      <c r="C42" s="8"/>
      <c r="D42" s="8"/>
      <c r="E42" s="8"/>
      <c r="F42" s="8"/>
      <c r="G42" s="8"/>
      <c r="H42" s="8"/>
      <c r="I42" s="8"/>
    </row>
    <row r="43" spans="1:9" x14ac:dyDescent="0.25">
      <c r="A43" s="8"/>
      <c r="B43" s="8"/>
      <c r="C43" s="8"/>
      <c r="D43" s="8"/>
      <c r="E43" s="8"/>
      <c r="F43" s="8"/>
      <c r="G43" s="8"/>
      <c r="H43" s="8"/>
      <c r="I43" s="8"/>
    </row>
    <row r="44" spans="1:9" x14ac:dyDescent="0.25">
      <c r="A44" s="8"/>
      <c r="B44" s="8"/>
      <c r="C44" s="8"/>
      <c r="D44" s="8"/>
      <c r="E44" s="8"/>
      <c r="F44" s="8"/>
      <c r="G44" s="8"/>
      <c r="H44" s="8"/>
      <c r="I44" s="8"/>
    </row>
    <row r="45" spans="1:9" x14ac:dyDescent="0.25">
      <c r="A45" s="8"/>
      <c r="B45" s="8"/>
      <c r="C45" s="8"/>
      <c r="D45" s="8"/>
      <c r="E45" s="8"/>
      <c r="F45" s="8"/>
      <c r="G45" s="8"/>
      <c r="H45" s="8"/>
      <c r="I45" s="8"/>
    </row>
    <row r="46" spans="1:9" x14ac:dyDescent="0.25">
      <c r="A46" s="8"/>
      <c r="B46" s="8"/>
      <c r="C46" s="8"/>
      <c r="D46" s="8"/>
      <c r="E46" s="8"/>
      <c r="F46" s="8"/>
      <c r="G46" s="8"/>
      <c r="H46" s="8"/>
      <c r="I46" s="8"/>
    </row>
    <row r="47" spans="1:9" x14ac:dyDescent="0.25">
      <c r="A47" s="8"/>
      <c r="B47" s="8"/>
      <c r="C47" s="8"/>
      <c r="D47" s="8"/>
      <c r="E47" s="8"/>
      <c r="F47" s="8"/>
      <c r="G47" s="8"/>
      <c r="H47" s="8"/>
      <c r="I47" s="8"/>
    </row>
  </sheetData>
  <mergeCells count="2">
    <mergeCell ref="B2:I2"/>
    <mergeCell ref="B5:B6"/>
  </mergeCells>
  <hyperlinks>
    <hyperlink ref="A1" location="Índice!A1" display="volta"/>
  </hyperlinks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3"/>
  <sheetViews>
    <sheetView showGridLines="0" zoomScaleNormal="100" workbookViewId="0"/>
  </sheetViews>
  <sheetFormatPr defaultRowHeight="15" x14ac:dyDescent="0.25"/>
  <cols>
    <col min="2" max="2" width="25.85546875" customWidth="1"/>
    <col min="3" max="3" width="12.85546875" customWidth="1"/>
    <col min="4" max="4" width="12.5703125" customWidth="1"/>
    <col min="5" max="5" width="12.28515625" customWidth="1"/>
    <col min="6" max="6" width="13.140625" customWidth="1"/>
    <col min="7" max="7" width="12.85546875" customWidth="1"/>
    <col min="8" max="8" width="12.85546875" bestFit="1" customWidth="1"/>
    <col min="9" max="9" width="13.140625" customWidth="1"/>
    <col min="10" max="10" width="12.7109375" customWidth="1"/>
    <col min="11" max="11" width="14.85546875" customWidth="1"/>
    <col min="12" max="12" width="12.85546875" bestFit="1" customWidth="1"/>
  </cols>
  <sheetData>
    <row r="1" spans="1:12" x14ac:dyDescent="0.25">
      <c r="A1" s="55" t="s">
        <v>109</v>
      </c>
    </row>
    <row r="2" spans="1:12" ht="18" x14ac:dyDescent="0.25">
      <c r="B2" s="175" t="s">
        <v>252</v>
      </c>
      <c r="C2" s="175"/>
      <c r="D2" s="175"/>
      <c r="E2" s="175"/>
      <c r="F2" s="175"/>
      <c r="G2" s="175"/>
      <c r="H2" s="175"/>
      <c r="I2" s="175"/>
    </row>
    <row r="3" spans="1:12" x14ac:dyDescent="0.25">
      <c r="B3" s="11"/>
      <c r="C3" s="11"/>
      <c r="D3" s="11"/>
      <c r="E3" s="11"/>
      <c r="F3" s="11"/>
      <c r="G3" s="11"/>
      <c r="H3" s="11"/>
      <c r="I3" s="11"/>
    </row>
    <row r="4" spans="1:12" ht="15.75" x14ac:dyDescent="0.25">
      <c r="B4" s="16" t="s">
        <v>272</v>
      </c>
      <c r="C4" s="11"/>
      <c r="D4" s="11"/>
      <c r="E4" s="11"/>
      <c r="F4" s="11"/>
      <c r="G4" s="11"/>
      <c r="H4" s="11"/>
      <c r="I4" s="11"/>
    </row>
    <row r="5" spans="1:12" x14ac:dyDescent="0.25">
      <c r="B5" s="112" t="s">
        <v>264</v>
      </c>
      <c r="C5" s="111">
        <v>2012</v>
      </c>
      <c r="D5" s="111">
        <v>2013</v>
      </c>
      <c r="E5" s="111">
        <v>2014</v>
      </c>
      <c r="F5" s="111">
        <v>2015</v>
      </c>
      <c r="G5" s="111">
        <v>2016</v>
      </c>
      <c r="H5" s="111">
        <v>2017</v>
      </c>
      <c r="I5" s="111">
        <v>2018</v>
      </c>
      <c r="J5" s="111">
        <v>2019</v>
      </c>
      <c r="K5" s="135">
        <v>2020</v>
      </c>
      <c r="L5" s="136">
        <v>44470</v>
      </c>
    </row>
    <row r="6" spans="1:12" s="8" customFormat="1" x14ac:dyDescent="0.25">
      <c r="B6" s="173" t="s">
        <v>12</v>
      </c>
      <c r="C6" s="172">
        <v>2.7530864219366666E-2</v>
      </c>
      <c r="D6" s="172">
        <v>3.4164696804635485E-2</v>
      </c>
      <c r="E6" s="172">
        <v>2.5456176425651268E-2</v>
      </c>
      <c r="F6" s="172">
        <v>3.0054715775356854E-2</v>
      </c>
      <c r="G6" s="172">
        <v>2.8290561139427909E-2</v>
      </c>
      <c r="H6" s="172">
        <v>2.6986596453076848E-2</v>
      </c>
      <c r="I6" s="172">
        <v>2.2852682806737589E-2</v>
      </c>
      <c r="J6" s="172">
        <v>2.2551404822505283E-2</v>
      </c>
      <c r="K6" s="172">
        <v>2.178845361498933E-2</v>
      </c>
      <c r="L6" s="172">
        <v>2.2093089022717196E-2</v>
      </c>
    </row>
    <row r="7" spans="1:12" s="8" customFormat="1" x14ac:dyDescent="0.25">
      <c r="B7" s="173" t="s">
        <v>13</v>
      </c>
      <c r="C7" s="172">
        <v>5.4493919474406946E-2</v>
      </c>
      <c r="D7" s="172">
        <v>5.8493612880181178E-2</v>
      </c>
      <c r="E7" s="172">
        <v>5.291431016150943E-2</v>
      </c>
      <c r="F7" s="172">
        <v>5.2313394077983362E-2</v>
      </c>
      <c r="G7" s="172">
        <v>5.4876458192667302E-2</v>
      </c>
      <c r="H7" s="172">
        <v>5.4899568248220558E-2</v>
      </c>
      <c r="I7" s="172">
        <v>4.9121500432187999E-2</v>
      </c>
      <c r="J7" s="172">
        <v>5.0782074294337363E-2</v>
      </c>
      <c r="K7" s="172">
        <v>4.911658307100808E-2</v>
      </c>
      <c r="L7" s="172">
        <v>4.0193367161943404E-2</v>
      </c>
    </row>
    <row r="8" spans="1:12" s="8" customFormat="1" x14ac:dyDescent="0.25">
      <c r="B8" s="173" t="s">
        <v>14</v>
      </c>
      <c r="C8" s="172">
        <v>3.8486248562825412E-2</v>
      </c>
      <c r="D8" s="172">
        <v>4.8871915368905755E-2</v>
      </c>
      <c r="E8" s="172">
        <v>4.7787367102242961E-2</v>
      </c>
      <c r="F8" s="172">
        <v>4.704025838963681E-2</v>
      </c>
      <c r="G8" s="172">
        <v>4.6919235315095315E-2</v>
      </c>
      <c r="H8" s="172">
        <v>4.3714767991154348E-2</v>
      </c>
      <c r="I8" s="172">
        <v>4.4284646951530088E-2</v>
      </c>
      <c r="J8" s="172">
        <v>4.4097972828211103E-2</v>
      </c>
      <c r="K8" s="172">
        <v>4.5372877204134736E-2</v>
      </c>
      <c r="L8" s="172">
        <v>4.3274510296125689E-2</v>
      </c>
    </row>
    <row r="9" spans="1:12" s="8" customFormat="1" x14ac:dyDescent="0.25">
      <c r="B9" s="173"/>
      <c r="C9" s="172"/>
      <c r="D9" s="172"/>
      <c r="E9" s="172"/>
      <c r="F9" s="172"/>
      <c r="G9" s="172"/>
      <c r="H9" s="172"/>
      <c r="I9" s="172"/>
      <c r="J9" s="172"/>
      <c r="K9" s="172"/>
      <c r="L9" s="172"/>
    </row>
    <row r="10" spans="1:12" s="8" customFormat="1" x14ac:dyDescent="0.25">
      <c r="B10" s="173"/>
      <c r="C10" s="172"/>
      <c r="D10" s="172"/>
      <c r="E10" s="172"/>
      <c r="F10" s="172"/>
      <c r="G10" s="172"/>
      <c r="H10" s="172"/>
      <c r="I10" s="172"/>
      <c r="J10" s="172"/>
      <c r="K10" s="172"/>
      <c r="L10" s="172"/>
    </row>
    <row r="11" spans="1:12" ht="15.75" x14ac:dyDescent="0.25">
      <c r="B11" s="16" t="s">
        <v>265</v>
      </c>
      <c r="C11" s="164"/>
      <c r="D11" s="164"/>
      <c r="E11" s="164"/>
      <c r="F11" s="164"/>
      <c r="G11" s="164"/>
      <c r="H11" s="164"/>
      <c r="I11" s="164"/>
      <c r="J11" s="164"/>
      <c r="K11" s="164"/>
      <c r="L11" s="164"/>
    </row>
    <row r="12" spans="1:12" x14ac:dyDescent="0.25">
      <c r="B12" s="112" t="s">
        <v>266</v>
      </c>
      <c r="C12" s="111">
        <v>2012</v>
      </c>
      <c r="D12" s="111">
        <v>2013</v>
      </c>
      <c r="E12" s="111">
        <v>2014</v>
      </c>
      <c r="F12" s="111">
        <v>2015</v>
      </c>
      <c r="G12" s="111">
        <v>2016</v>
      </c>
      <c r="H12" s="111">
        <v>2017</v>
      </c>
      <c r="I12" s="111">
        <v>2018</v>
      </c>
      <c r="J12" s="111">
        <v>2019</v>
      </c>
      <c r="K12" s="135">
        <v>2020</v>
      </c>
      <c r="L12" s="136">
        <v>44470</v>
      </c>
    </row>
    <row r="13" spans="1:12" x14ac:dyDescent="0.25">
      <c r="B13" s="173" t="s">
        <v>267</v>
      </c>
      <c r="C13" s="172">
        <v>7.6636966272196669E-2</v>
      </c>
      <c r="D13" s="172">
        <v>7.2194868027659509E-2</v>
      </c>
      <c r="E13" s="172">
        <v>6.5339817747929935E-2</v>
      </c>
      <c r="F13" s="172">
        <v>6.6128165179695789E-2</v>
      </c>
      <c r="G13" s="172">
        <v>7.1983739050015802E-2</v>
      </c>
      <c r="H13" s="172">
        <v>7.0942203646016444E-2</v>
      </c>
      <c r="I13" s="172">
        <v>7.0518207233861707E-2</v>
      </c>
      <c r="J13" s="172">
        <v>6.7525060089035319E-2</v>
      </c>
      <c r="K13" s="172">
        <v>7.20610284775791E-2</v>
      </c>
      <c r="L13" s="172">
        <v>8.5932475116646492E-2</v>
      </c>
    </row>
    <row r="14" spans="1:12" x14ac:dyDescent="0.25">
      <c r="B14" s="173" t="s">
        <v>268</v>
      </c>
      <c r="C14" s="172">
        <v>3.6610310310778368E-2</v>
      </c>
      <c r="D14" s="172">
        <v>6.6592791210091415E-2</v>
      </c>
      <c r="E14" s="172">
        <v>5.2958874949024792E-2</v>
      </c>
      <c r="F14" s="172">
        <v>5.964351149582927E-2</v>
      </c>
      <c r="G14" s="172">
        <v>5.8485567355582121E-2</v>
      </c>
      <c r="H14" s="172">
        <v>6.0634629168097864E-2</v>
      </c>
      <c r="I14" s="172">
        <v>5.3529595519280118E-2</v>
      </c>
      <c r="J14" s="172">
        <v>5.6467487319908215E-2</v>
      </c>
      <c r="K14" s="172">
        <v>5.2294687437492424E-2</v>
      </c>
      <c r="L14" s="172">
        <v>5.0628907445053543E-2</v>
      </c>
    </row>
    <row r="15" spans="1:12" x14ac:dyDescent="0.25">
      <c r="B15" s="173" t="s">
        <v>269</v>
      </c>
      <c r="C15" s="172">
        <v>2.8632726846218516E-2</v>
      </c>
      <c r="D15" s="172">
        <v>3.6871734529418922E-2</v>
      </c>
      <c r="E15" s="172">
        <v>3.6183589618217896E-2</v>
      </c>
      <c r="F15" s="172">
        <v>3.6771638040158407E-2</v>
      </c>
      <c r="G15" s="172">
        <v>3.3869088323978093E-2</v>
      </c>
      <c r="H15" s="172">
        <v>3.5057971214402545E-2</v>
      </c>
      <c r="I15" s="172">
        <v>3.3838526460572789E-2</v>
      </c>
      <c r="J15" s="172">
        <v>3.5573511032904452E-2</v>
      </c>
      <c r="K15" s="172">
        <v>3.487562066624713E-2</v>
      </c>
      <c r="L15" s="172">
        <v>3.0865430231373159E-2</v>
      </c>
    </row>
    <row r="16" spans="1:12" x14ac:dyDescent="0.25">
      <c r="B16" s="173" t="s">
        <v>270</v>
      </c>
      <c r="C16" s="172">
        <v>3.2240085367564203E-2</v>
      </c>
      <c r="D16" s="172">
        <v>3.1558596359755553E-2</v>
      </c>
      <c r="E16" s="172">
        <v>2.3628832234271785E-2</v>
      </c>
      <c r="F16" s="172">
        <v>2.7372918875578689E-2</v>
      </c>
      <c r="G16" s="172">
        <v>2.6670793791814612E-2</v>
      </c>
      <c r="H16" s="172">
        <v>2.3384563910695533E-2</v>
      </c>
      <c r="I16" s="172">
        <v>3.0628269999010509E-2</v>
      </c>
      <c r="J16" s="172">
        <v>1.9077874185063723E-2</v>
      </c>
      <c r="K16" s="172">
        <v>1.9515056144456287E-2</v>
      </c>
      <c r="L16" s="172">
        <v>2.0675775361017612E-2</v>
      </c>
    </row>
    <row r="17" spans="2:12" x14ac:dyDescent="0.25">
      <c r="B17" s="173"/>
      <c r="C17" s="172"/>
      <c r="D17" s="172"/>
      <c r="E17" s="172"/>
      <c r="F17" s="172"/>
      <c r="G17" s="172"/>
      <c r="H17" s="172"/>
      <c r="I17" s="172"/>
      <c r="J17" s="172"/>
      <c r="K17" s="172"/>
      <c r="L17" s="172"/>
    </row>
    <row r="18" spans="2:12" x14ac:dyDescent="0.25">
      <c r="B18" s="44"/>
      <c r="C18" s="172"/>
      <c r="D18" s="172"/>
      <c r="E18" s="172"/>
      <c r="F18" s="172"/>
      <c r="G18" s="172"/>
      <c r="H18" s="172"/>
      <c r="I18" s="172"/>
      <c r="J18" s="172"/>
      <c r="K18" s="172"/>
      <c r="L18" s="172"/>
    </row>
    <row r="19" spans="2:12" ht="16.5" x14ac:dyDescent="0.3">
      <c r="B19" s="44"/>
      <c r="C19" s="46"/>
      <c r="D19" s="46"/>
      <c r="E19" s="46"/>
      <c r="F19" s="46"/>
      <c r="G19" s="46"/>
      <c r="H19" s="46"/>
      <c r="I19" s="46"/>
    </row>
    <row r="20" spans="2:12" ht="16.5" x14ac:dyDescent="0.3">
      <c r="B20" s="64" t="s">
        <v>310</v>
      </c>
      <c r="C20" s="46"/>
      <c r="D20" s="46"/>
      <c r="E20" s="46"/>
      <c r="F20" s="46"/>
      <c r="G20" s="46"/>
      <c r="H20" s="46"/>
      <c r="I20" s="46"/>
    </row>
    <row r="21" spans="2:12" x14ac:dyDescent="0.25">
      <c r="B21" s="11"/>
      <c r="C21" s="11"/>
      <c r="D21" s="11"/>
      <c r="E21" s="11"/>
      <c r="F21" s="11"/>
      <c r="G21" s="11"/>
      <c r="H21" s="11"/>
      <c r="I21" s="11"/>
    </row>
    <row r="22" spans="2:12" x14ac:dyDescent="0.25">
      <c r="B22" s="11"/>
      <c r="C22" s="11"/>
      <c r="D22" s="11"/>
      <c r="E22" s="11"/>
      <c r="F22" s="11"/>
      <c r="G22" s="11"/>
      <c r="H22" s="11"/>
      <c r="I22" s="11"/>
    </row>
    <row r="23" spans="2:12" x14ac:dyDescent="0.25">
      <c r="B23" s="11"/>
      <c r="C23" s="11"/>
      <c r="D23" s="11"/>
      <c r="E23" s="11"/>
      <c r="F23" s="11"/>
      <c r="G23" s="11"/>
      <c r="H23" s="11"/>
      <c r="I23" s="11"/>
    </row>
    <row r="24" spans="2:12" x14ac:dyDescent="0.25">
      <c r="B24" s="11"/>
      <c r="C24" s="11"/>
      <c r="D24" s="11"/>
      <c r="E24" s="11"/>
      <c r="F24" s="11"/>
      <c r="G24" s="11"/>
      <c r="H24" s="11"/>
      <c r="I24" s="11"/>
    </row>
    <row r="25" spans="2:12" x14ac:dyDescent="0.25">
      <c r="B25" s="11"/>
      <c r="C25" s="11"/>
      <c r="D25" s="11"/>
      <c r="E25" s="11"/>
      <c r="F25" s="11"/>
      <c r="G25" s="11"/>
      <c r="H25" s="11"/>
      <c r="I25" s="11"/>
    </row>
    <row r="26" spans="2:12" x14ac:dyDescent="0.25">
      <c r="B26" s="11"/>
      <c r="C26" s="11"/>
      <c r="D26" s="11"/>
      <c r="E26" s="11"/>
      <c r="F26" s="11"/>
      <c r="G26" s="11"/>
      <c r="H26" s="11"/>
      <c r="I26" s="11"/>
    </row>
    <row r="27" spans="2:12" x14ac:dyDescent="0.25">
      <c r="B27" s="11"/>
      <c r="C27" s="11"/>
      <c r="D27" s="11"/>
      <c r="E27" s="11"/>
      <c r="F27" s="11"/>
      <c r="G27" s="11"/>
      <c r="H27" s="11"/>
      <c r="I27" s="11"/>
    </row>
    <row r="28" spans="2:12" x14ac:dyDescent="0.25">
      <c r="B28" s="11"/>
      <c r="C28" s="11"/>
      <c r="D28" s="11"/>
      <c r="E28" s="11"/>
      <c r="F28" s="11"/>
      <c r="G28" s="11"/>
      <c r="H28" s="11"/>
      <c r="I28" s="11"/>
    </row>
    <row r="29" spans="2:12" x14ac:dyDescent="0.25">
      <c r="B29" s="11"/>
      <c r="C29" s="11"/>
      <c r="D29" s="11"/>
      <c r="E29" s="11"/>
      <c r="F29" s="11"/>
      <c r="G29" s="11"/>
      <c r="H29" s="11"/>
      <c r="I29" s="11"/>
    </row>
    <row r="30" spans="2:12" x14ac:dyDescent="0.25">
      <c r="B30" s="11"/>
      <c r="C30" s="11"/>
      <c r="D30" s="11"/>
      <c r="E30" s="11"/>
      <c r="F30" s="11"/>
      <c r="G30" s="11"/>
      <c r="H30" s="11"/>
      <c r="I30" s="11"/>
    </row>
    <row r="31" spans="2:12" x14ac:dyDescent="0.25">
      <c r="B31" s="11"/>
      <c r="C31" s="11"/>
      <c r="D31" s="11"/>
      <c r="E31" s="11"/>
      <c r="F31" s="11"/>
      <c r="G31" s="11"/>
      <c r="H31" s="11"/>
      <c r="I31" s="11"/>
    </row>
    <row r="32" spans="2:12" x14ac:dyDescent="0.25">
      <c r="B32" s="11"/>
      <c r="C32" s="11"/>
      <c r="D32" s="11"/>
      <c r="E32" s="11"/>
      <c r="F32" s="11"/>
      <c r="G32" s="11"/>
      <c r="H32" s="11"/>
      <c r="I32" s="11"/>
    </row>
    <row r="33" spans="1:9" x14ac:dyDescent="0.25">
      <c r="B33" s="11"/>
      <c r="C33" s="11"/>
      <c r="D33" s="11"/>
      <c r="E33" s="11"/>
      <c r="F33" s="11"/>
      <c r="G33" s="11"/>
      <c r="H33" s="11"/>
      <c r="I33" s="11"/>
    </row>
    <row r="34" spans="1:9" x14ac:dyDescent="0.25">
      <c r="B34" s="11"/>
      <c r="C34" s="11"/>
      <c r="D34" s="11"/>
      <c r="E34" s="11"/>
      <c r="F34" s="11"/>
      <c r="G34" s="11"/>
      <c r="H34" s="11"/>
      <c r="I34" s="11"/>
    </row>
    <row r="35" spans="1:9" x14ac:dyDescent="0.25">
      <c r="B35" s="11"/>
      <c r="C35" s="11"/>
      <c r="D35" s="11"/>
      <c r="E35" s="11"/>
      <c r="F35" s="11"/>
      <c r="G35" s="11"/>
      <c r="H35" s="11"/>
      <c r="I35" s="11"/>
    </row>
    <row r="36" spans="1:9" x14ac:dyDescent="0.25">
      <c r="B36" s="11"/>
      <c r="C36" s="11"/>
      <c r="D36" s="11"/>
      <c r="E36" s="11"/>
      <c r="F36" s="11"/>
      <c r="G36" s="11"/>
      <c r="H36" s="11"/>
      <c r="I36" s="11"/>
    </row>
    <row r="37" spans="1:9" x14ac:dyDescent="0.25">
      <c r="B37" s="11"/>
      <c r="C37" s="11"/>
      <c r="D37" s="11"/>
      <c r="E37" s="11"/>
      <c r="F37" s="11"/>
      <c r="G37" s="11"/>
      <c r="H37" s="11"/>
      <c r="I37" s="11"/>
    </row>
    <row r="38" spans="1:9" x14ac:dyDescent="0.25">
      <c r="B38" s="11"/>
      <c r="C38" s="11"/>
      <c r="D38" s="11"/>
      <c r="E38" s="11"/>
      <c r="F38" s="11"/>
      <c r="G38" s="11"/>
      <c r="H38" s="11"/>
      <c r="I38" s="11"/>
    </row>
    <row r="39" spans="1:9" x14ac:dyDescent="0.25">
      <c r="B39" s="11"/>
      <c r="C39" s="11"/>
      <c r="D39" s="11"/>
      <c r="E39" s="11"/>
      <c r="F39" s="11"/>
      <c r="G39" s="11"/>
      <c r="H39" s="11"/>
      <c r="I39" s="11"/>
    </row>
    <row r="40" spans="1:9" x14ac:dyDescent="0.25">
      <c r="B40" s="11"/>
      <c r="C40" s="11"/>
      <c r="D40" s="11"/>
      <c r="E40" s="11"/>
      <c r="F40" s="11"/>
      <c r="G40" s="11"/>
      <c r="H40" s="11"/>
      <c r="I40" s="11"/>
    </row>
    <row r="41" spans="1:9" x14ac:dyDescent="0.25">
      <c r="B41" s="11"/>
      <c r="C41" s="11"/>
      <c r="D41" s="11"/>
      <c r="E41" s="11"/>
      <c r="F41" s="11"/>
      <c r="G41" s="11"/>
      <c r="H41" s="11"/>
      <c r="I41" s="11"/>
    </row>
    <row r="42" spans="1:9" x14ac:dyDescent="0.25">
      <c r="B42" s="11"/>
      <c r="C42" s="11"/>
      <c r="D42" s="11"/>
      <c r="E42" s="11"/>
      <c r="F42" s="11"/>
      <c r="G42" s="11"/>
      <c r="H42" s="11"/>
      <c r="I42" s="11"/>
    </row>
    <row r="43" spans="1:9" x14ac:dyDescent="0.25">
      <c r="B43" s="11"/>
      <c r="C43" s="11"/>
      <c r="D43" s="11"/>
      <c r="E43" s="11"/>
      <c r="F43" s="11"/>
      <c r="G43" s="11"/>
      <c r="H43" s="11"/>
      <c r="I43" s="11"/>
    </row>
    <row r="44" spans="1:9" x14ac:dyDescent="0.25">
      <c r="B44" s="11"/>
      <c r="C44" s="11"/>
      <c r="D44" s="11"/>
      <c r="E44" s="11"/>
      <c r="F44" s="11"/>
      <c r="G44" s="11"/>
      <c r="H44" s="11"/>
      <c r="I44" s="11"/>
    </row>
    <row r="45" spans="1:9" x14ac:dyDescent="0.25">
      <c r="B45" s="11"/>
      <c r="C45" s="11"/>
      <c r="D45" s="11"/>
      <c r="E45" s="11"/>
      <c r="F45" s="11"/>
      <c r="G45" s="11"/>
      <c r="H45" s="11"/>
      <c r="I45" s="11"/>
    </row>
    <row r="46" spans="1:9" x14ac:dyDescent="0.25">
      <c r="A46" s="8"/>
      <c r="B46" s="8"/>
      <c r="C46" s="8"/>
      <c r="D46" s="8"/>
      <c r="E46" s="8"/>
      <c r="F46" s="8"/>
      <c r="G46" s="8"/>
      <c r="H46" s="8"/>
      <c r="I46" s="8"/>
    </row>
    <row r="47" spans="1:9" x14ac:dyDescent="0.25">
      <c r="A47" s="8"/>
      <c r="B47" s="8"/>
      <c r="C47" s="8"/>
      <c r="D47" s="8"/>
      <c r="E47" s="8"/>
      <c r="F47" s="8"/>
      <c r="G47" s="8"/>
      <c r="H47" s="8"/>
      <c r="I47" s="8"/>
    </row>
    <row r="48" spans="1:9" x14ac:dyDescent="0.25">
      <c r="A48" s="8"/>
      <c r="B48" s="8"/>
      <c r="C48" s="8"/>
      <c r="D48" s="8"/>
      <c r="E48" s="8"/>
      <c r="F48" s="8"/>
      <c r="G48" s="8"/>
      <c r="H48" s="8"/>
      <c r="I48" s="8"/>
    </row>
    <row r="49" spans="1:9" x14ac:dyDescent="0.25">
      <c r="A49" s="8"/>
      <c r="B49" s="8"/>
      <c r="C49" s="8"/>
      <c r="D49" s="8"/>
      <c r="E49" s="8"/>
      <c r="F49" s="8"/>
      <c r="G49" s="8"/>
      <c r="H49" s="8"/>
      <c r="I49" s="8"/>
    </row>
    <row r="50" spans="1:9" x14ac:dyDescent="0.25">
      <c r="A50" s="8"/>
      <c r="B50" s="8"/>
      <c r="C50" s="8"/>
      <c r="D50" s="8"/>
      <c r="E50" s="8"/>
      <c r="F50" s="8"/>
      <c r="G50" s="8"/>
      <c r="H50" s="8"/>
      <c r="I50" s="8"/>
    </row>
    <row r="51" spans="1:9" x14ac:dyDescent="0.25">
      <c r="A51" s="8"/>
      <c r="B51" s="8"/>
      <c r="C51" s="8"/>
      <c r="D51" s="8"/>
      <c r="E51" s="8"/>
      <c r="F51" s="8"/>
      <c r="G51" s="8"/>
      <c r="H51" s="8"/>
      <c r="I51" s="8"/>
    </row>
    <row r="52" spans="1:9" x14ac:dyDescent="0.25">
      <c r="A52" s="8"/>
      <c r="B52" s="8"/>
      <c r="C52" s="8"/>
      <c r="D52" s="8"/>
      <c r="E52" s="8"/>
      <c r="F52" s="8"/>
      <c r="G52" s="8"/>
      <c r="H52" s="8"/>
      <c r="I52" s="8"/>
    </row>
    <row r="53" spans="1:9" x14ac:dyDescent="0.25">
      <c r="A53" s="8"/>
      <c r="B53" s="8"/>
      <c r="C53" s="8"/>
      <c r="D53" s="8"/>
      <c r="E53" s="8"/>
      <c r="F53" s="8"/>
      <c r="G53" s="8"/>
      <c r="H53" s="8"/>
      <c r="I53" s="8"/>
    </row>
  </sheetData>
  <mergeCells count="1">
    <mergeCell ref="B2:I2"/>
  </mergeCells>
  <hyperlinks>
    <hyperlink ref="A1" location="Índice!A1" display="volta"/>
  </hyperlinks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L13"/>
  <sheetViews>
    <sheetView tabSelected="1" workbookViewId="0">
      <selection activeCell="M24" sqref="M24"/>
    </sheetView>
  </sheetViews>
  <sheetFormatPr defaultRowHeight="15" x14ac:dyDescent="0.25"/>
  <cols>
    <col min="1" max="1" width="9.140625" style="11"/>
    <col min="2" max="2" width="20.42578125" style="11" customWidth="1"/>
    <col min="3" max="116" width="9.140625" style="11"/>
  </cols>
  <sheetData>
    <row r="1" spans="1:12" ht="18" customHeight="1" x14ac:dyDescent="0.25">
      <c r="A1" s="55" t="s">
        <v>109</v>
      </c>
      <c r="B1" s="175" t="s">
        <v>252</v>
      </c>
      <c r="C1" s="175"/>
      <c r="D1" s="175"/>
      <c r="E1" s="175"/>
      <c r="F1" s="175"/>
      <c r="G1" s="175"/>
      <c r="H1" s="175"/>
      <c r="I1" s="175"/>
      <c r="J1" s="175"/>
      <c r="K1" s="175"/>
    </row>
    <row r="3" spans="1:12" ht="15.75" x14ac:dyDescent="0.25">
      <c r="B3" s="16" t="s">
        <v>322</v>
      </c>
    </row>
    <row r="4" spans="1:12" x14ac:dyDescent="0.25">
      <c r="B4" s="171" t="s">
        <v>314</v>
      </c>
      <c r="C4" s="111">
        <v>2012</v>
      </c>
      <c r="D4" s="111">
        <v>2013</v>
      </c>
      <c r="E4" s="111">
        <v>2014</v>
      </c>
      <c r="F4" s="111">
        <v>2015</v>
      </c>
      <c r="G4" s="111">
        <v>2016</v>
      </c>
      <c r="H4" s="111">
        <v>2017</v>
      </c>
      <c r="I4" s="111">
        <v>2018</v>
      </c>
      <c r="J4" s="111">
        <v>2019</v>
      </c>
      <c r="K4" s="135">
        <v>2020</v>
      </c>
      <c r="L4" s="136" t="s">
        <v>287</v>
      </c>
    </row>
    <row r="5" spans="1:12" x14ac:dyDescent="0.25">
      <c r="B5" s="44" t="s">
        <v>315</v>
      </c>
      <c r="C5" s="206">
        <v>0.157</v>
      </c>
      <c r="D5" s="206">
        <v>4.24E-2</v>
      </c>
      <c r="E5" s="206">
        <v>6.2700000000000006E-2</v>
      </c>
      <c r="F5" s="206">
        <v>3.78E-2</v>
      </c>
      <c r="G5" s="206">
        <v>0.14249999999999999</v>
      </c>
      <c r="H5" s="206">
        <v>0.1142</v>
      </c>
      <c r="I5" s="162">
        <v>0.1366</v>
      </c>
      <c r="J5" s="162">
        <v>0.14849999999999999</v>
      </c>
      <c r="K5" s="162">
        <v>0.14199999999999999</v>
      </c>
      <c r="L5" s="162">
        <v>4.4604063390087267E-2</v>
      </c>
    </row>
    <row r="6" spans="1:12" x14ac:dyDescent="0.25">
      <c r="B6" s="44" t="s">
        <v>316</v>
      </c>
      <c r="C6" s="206">
        <v>0.15049999999999999</v>
      </c>
      <c r="D6" s="206">
        <v>6.4000000000000003E-3</v>
      </c>
      <c r="E6" s="206">
        <v>0.10390000000000001</v>
      </c>
      <c r="F6" s="206">
        <v>0.1081</v>
      </c>
      <c r="G6" s="206">
        <v>0.16769999999999999</v>
      </c>
      <c r="H6" s="206">
        <v>0.12139999999999999</v>
      </c>
      <c r="I6" s="162">
        <v>8.8800000000000004E-2</v>
      </c>
      <c r="J6" s="162">
        <v>0.128</v>
      </c>
      <c r="K6" s="162">
        <v>5.1799999999999999E-2</v>
      </c>
      <c r="L6" s="162">
        <v>5.2452562237921274E-3</v>
      </c>
    </row>
    <row r="7" spans="1:12" x14ac:dyDescent="0.25">
      <c r="B7" s="44" t="s">
        <v>317</v>
      </c>
      <c r="C7" s="162">
        <v>0.16209999999999999</v>
      </c>
      <c r="D7" s="162">
        <v>1.5100000000000001E-2</v>
      </c>
      <c r="E7" s="162">
        <v>9.4299999999999995E-2</v>
      </c>
      <c r="F7" s="162">
        <v>9.6500000000000002E-2</v>
      </c>
      <c r="G7" s="162">
        <v>0.15379999999999999</v>
      </c>
      <c r="H7" s="162">
        <v>0.106</v>
      </c>
      <c r="I7" s="162">
        <v>0.1042</v>
      </c>
      <c r="J7" s="162">
        <v>0.1416</v>
      </c>
      <c r="K7" s="162">
        <v>7.4200000000000002E-2</v>
      </c>
      <c r="L7" s="162">
        <v>2.6756241608774767E-2</v>
      </c>
    </row>
    <row r="8" spans="1:12" x14ac:dyDescent="0.25">
      <c r="B8" s="44" t="s">
        <v>318</v>
      </c>
      <c r="C8" s="162">
        <v>0.157</v>
      </c>
      <c r="D8" s="162">
        <v>3.4099999999999998E-2</v>
      </c>
      <c r="E8" s="162">
        <v>7.2999999999999995E-2</v>
      </c>
      <c r="F8" s="162">
        <v>5.8400000000000001E-2</v>
      </c>
      <c r="G8" s="162">
        <v>0.1482</v>
      </c>
      <c r="H8" s="162">
        <v>0.11269999999999999</v>
      </c>
      <c r="I8" s="162">
        <v>0.12189999999999999</v>
      </c>
      <c r="J8" s="162">
        <v>0.1434</v>
      </c>
      <c r="K8" s="162">
        <v>0.11119999999999999</v>
      </c>
      <c r="L8" s="162">
        <v>3.4792093331118101E-2</v>
      </c>
    </row>
    <row r="9" spans="1:12" x14ac:dyDescent="0.25">
      <c r="B9" s="44" t="s">
        <v>319</v>
      </c>
      <c r="C9" s="162">
        <v>8.4000000000000005E-2</v>
      </c>
      <c r="D9" s="162">
        <v>8.0600000000000005E-2</v>
      </c>
      <c r="E9" s="162">
        <v>0.1082</v>
      </c>
      <c r="F9" s="162">
        <v>0.1326</v>
      </c>
      <c r="G9" s="162">
        <v>0.1401</v>
      </c>
      <c r="H9" s="162">
        <v>9.9299999999999999E-2</v>
      </c>
      <c r="I9" s="162">
        <v>6.4199999999999993E-2</v>
      </c>
      <c r="J9" s="162">
        <v>5.96E-2</v>
      </c>
      <c r="K9" s="162">
        <v>2.76E-2</v>
      </c>
      <c r="L9" s="162">
        <v>3.0200000000000001E-2</v>
      </c>
    </row>
    <row r="10" spans="1:12" x14ac:dyDescent="0.25">
      <c r="B10" s="44" t="s">
        <v>320</v>
      </c>
      <c r="C10" s="162">
        <v>7.3999999999999996E-2</v>
      </c>
      <c r="D10" s="162">
        <v>-0.155</v>
      </c>
      <c r="E10" s="162">
        <v>-2.9100000000000001E-2</v>
      </c>
      <c r="F10" s="162">
        <v>-0.1331</v>
      </c>
      <c r="G10" s="162">
        <v>0.38940000000000002</v>
      </c>
      <c r="H10" s="162">
        <v>0.26860000000000001</v>
      </c>
      <c r="I10" s="162">
        <v>0.15029999999999999</v>
      </c>
      <c r="J10" s="162">
        <v>0.31580000000000003</v>
      </c>
      <c r="K10" s="162">
        <v>2.92E-2</v>
      </c>
      <c r="L10" s="162">
        <v>-0.13039999999999999</v>
      </c>
    </row>
    <row r="11" spans="1:12" x14ac:dyDescent="0.25">
      <c r="B11" s="44"/>
      <c r="C11" s="162"/>
      <c r="D11" s="162"/>
      <c r="E11" s="162"/>
      <c r="F11" s="162"/>
      <c r="G11" s="162"/>
      <c r="H11" s="162"/>
      <c r="I11" s="162"/>
      <c r="J11" s="162"/>
      <c r="K11" s="162"/>
      <c r="L11" s="162"/>
    </row>
    <row r="13" spans="1:12" x14ac:dyDescent="0.25">
      <c r="B13" s="207" t="s">
        <v>321</v>
      </c>
      <c r="C13" s="207"/>
      <c r="D13" s="207"/>
      <c r="E13" s="207"/>
      <c r="F13" s="207"/>
      <c r="G13" s="207"/>
      <c r="H13" s="207"/>
      <c r="I13" s="207"/>
      <c r="J13" s="207"/>
    </row>
  </sheetData>
  <mergeCells count="1">
    <mergeCell ref="B1:K1"/>
  </mergeCells>
  <hyperlinks>
    <hyperlink ref="A1" location="Índice!A1" display="volta"/>
  </hyperlinks>
  <pageMargins left="0.511811024" right="0.511811024" top="0.78740157499999996" bottom="0.78740157499999996" header="0.31496062000000002" footer="0.3149606200000000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showGridLines="0" workbookViewId="0"/>
  </sheetViews>
  <sheetFormatPr defaultRowHeight="15" x14ac:dyDescent="0.25"/>
  <cols>
    <col min="2" max="2" width="32.7109375" bestFit="1" customWidth="1"/>
    <col min="3" max="3" width="8" bestFit="1" customWidth="1"/>
    <col min="4" max="6" width="9.5703125" bestFit="1" customWidth="1"/>
    <col min="7" max="7" width="8.5703125" customWidth="1"/>
    <col min="8" max="9" width="8.28515625" customWidth="1"/>
    <col min="10" max="10" width="8.7109375" customWidth="1"/>
    <col min="14" max="14" width="9.5703125" bestFit="1" customWidth="1"/>
  </cols>
  <sheetData>
    <row r="1" spans="1:14" x14ac:dyDescent="0.25">
      <c r="A1" s="55" t="s">
        <v>109</v>
      </c>
    </row>
    <row r="2" spans="1:14" ht="18" x14ac:dyDescent="0.25">
      <c r="B2" s="175" t="s">
        <v>277</v>
      </c>
      <c r="C2" s="175"/>
      <c r="D2" s="175"/>
      <c r="E2" s="175"/>
      <c r="F2" s="175"/>
      <c r="G2" s="175"/>
      <c r="H2" s="175"/>
      <c r="I2" s="175"/>
    </row>
    <row r="3" spans="1:14" x14ac:dyDescent="0.25">
      <c r="B3" s="11"/>
      <c r="C3" s="11"/>
      <c r="D3" s="11"/>
      <c r="E3" s="11"/>
      <c r="F3" s="11"/>
      <c r="G3" s="11"/>
      <c r="H3" s="11"/>
      <c r="I3" s="11"/>
    </row>
    <row r="4" spans="1:14" ht="15.75" x14ac:dyDescent="0.25">
      <c r="B4" s="16" t="s">
        <v>273</v>
      </c>
      <c r="C4" s="11"/>
      <c r="D4" s="11"/>
      <c r="E4" s="11"/>
      <c r="F4" s="11"/>
      <c r="G4" s="11"/>
      <c r="H4" s="11"/>
      <c r="I4" s="11"/>
    </row>
    <row r="5" spans="1:14" x14ac:dyDescent="0.25">
      <c r="B5" s="51" t="s">
        <v>105</v>
      </c>
      <c r="C5" s="51">
        <v>2012</v>
      </c>
      <c r="D5" s="51">
        <v>2013</v>
      </c>
      <c r="E5" s="51">
        <v>2014</v>
      </c>
      <c r="F5" s="51">
        <v>2015</v>
      </c>
      <c r="G5" s="51">
        <v>2016</v>
      </c>
      <c r="H5" s="51">
        <v>2017</v>
      </c>
      <c r="I5" s="51">
        <v>2018</v>
      </c>
      <c r="J5" s="51">
        <v>2019</v>
      </c>
      <c r="K5" s="51">
        <v>2020</v>
      </c>
      <c r="L5" s="156">
        <v>44470</v>
      </c>
    </row>
    <row r="6" spans="1:14" x14ac:dyDescent="0.25">
      <c r="B6" s="53" t="s">
        <v>106</v>
      </c>
      <c r="C6" s="53">
        <v>484.10430640002721</v>
      </c>
      <c r="D6" s="53">
        <v>550.75211849909124</v>
      </c>
      <c r="E6" s="53">
        <v>624.97689626775809</v>
      </c>
      <c r="F6" s="53">
        <v>738.66767596862246</v>
      </c>
      <c r="G6" s="53">
        <v>959.85226883302391</v>
      </c>
      <c r="H6" s="53">
        <v>1103.9898676243045</v>
      </c>
      <c r="I6" s="53">
        <v>1207.0639129634019</v>
      </c>
      <c r="J6" s="53">
        <v>1244.4796969080001</v>
      </c>
      <c r="K6" s="53">
        <v>1272.996574222354</v>
      </c>
      <c r="L6" s="53">
        <v>1345.554865272604</v>
      </c>
      <c r="N6" s="185"/>
    </row>
    <row r="7" spans="1:14" x14ac:dyDescent="0.25">
      <c r="B7" s="53" t="s">
        <v>151</v>
      </c>
      <c r="C7" s="53">
        <v>238.50393917908144</v>
      </c>
      <c r="D7" s="53">
        <v>209.49159479106117</v>
      </c>
      <c r="E7" s="53">
        <v>246.78991906281692</v>
      </c>
      <c r="F7" s="53">
        <v>283.35858839407922</v>
      </c>
      <c r="G7" s="53">
        <v>255.13468234918264</v>
      </c>
      <c r="H7" s="53">
        <v>264.17307371033922</v>
      </c>
      <c r="I7" s="53">
        <v>275.11622223268802</v>
      </c>
      <c r="J7" s="53">
        <v>304.33683742300002</v>
      </c>
      <c r="K7" s="53">
        <v>332.49021339156053</v>
      </c>
      <c r="L7" s="53">
        <v>368.45794550739208</v>
      </c>
      <c r="N7" s="185"/>
    </row>
    <row r="8" spans="1:14" x14ac:dyDescent="0.25">
      <c r="B8" s="53" t="s">
        <v>102</v>
      </c>
      <c r="C8" s="53">
        <v>206.15132324007624</v>
      </c>
      <c r="D8" s="53">
        <v>202.29703853174519</v>
      </c>
      <c r="E8" s="53">
        <v>177.21239702763538</v>
      </c>
      <c r="F8" s="53">
        <v>132.46648429610889</v>
      </c>
      <c r="G8" s="53">
        <v>146.35891108415387</v>
      </c>
      <c r="H8" s="53">
        <v>150.78764220769398</v>
      </c>
      <c r="I8" s="53">
        <v>173.74404658238853</v>
      </c>
      <c r="J8" s="53">
        <v>217.45111517199999</v>
      </c>
      <c r="K8" s="53">
        <v>250.14699911435451</v>
      </c>
      <c r="L8" s="53">
        <v>264.47943484913418</v>
      </c>
      <c r="N8" s="185"/>
    </row>
    <row r="9" spans="1:14" x14ac:dyDescent="0.25">
      <c r="B9" s="53" t="s">
        <v>103</v>
      </c>
      <c r="C9" s="53">
        <v>26.026651901634516</v>
      </c>
      <c r="D9" s="53">
        <v>29.326651901634516</v>
      </c>
      <c r="E9" s="53">
        <v>31.726651901634515</v>
      </c>
      <c r="F9" s="53">
        <v>33.026651901634516</v>
      </c>
      <c r="G9" s="53">
        <v>32.726651901634511</v>
      </c>
      <c r="H9" s="53">
        <v>32.026651901634516</v>
      </c>
      <c r="I9" s="53">
        <v>32.336651901634511</v>
      </c>
      <c r="J9" s="53">
        <v>32.269999999999996</v>
      </c>
      <c r="K9" s="53">
        <v>30.466550638985598</v>
      </c>
      <c r="L9" s="53">
        <v>32.048494205203085</v>
      </c>
      <c r="N9" s="185"/>
    </row>
    <row r="10" spans="1:14" x14ac:dyDescent="0.25">
      <c r="B10" s="53" t="s">
        <v>104</v>
      </c>
      <c r="C10" s="53">
        <v>49.444894069155026</v>
      </c>
      <c r="D10" s="53">
        <v>56.27563785121243</v>
      </c>
      <c r="E10" s="53">
        <v>63.302753801279465</v>
      </c>
      <c r="F10" s="53">
        <v>58.886863111949999</v>
      </c>
      <c r="G10" s="53">
        <v>51.680260460810004</v>
      </c>
      <c r="H10" s="53">
        <v>60.53271151440255</v>
      </c>
      <c r="I10" s="53">
        <v>62.247399666440558</v>
      </c>
      <c r="J10" s="53">
        <v>124.325346869</v>
      </c>
      <c r="K10" s="53">
        <v>160.1656796861231</v>
      </c>
      <c r="L10" s="53">
        <v>115.55669017732789</v>
      </c>
      <c r="N10" s="185"/>
    </row>
    <row r="11" spans="1:14" x14ac:dyDescent="0.25">
      <c r="B11" s="163" t="s">
        <v>9</v>
      </c>
      <c r="C11" s="163">
        <v>1004.2311147899743</v>
      </c>
      <c r="D11" s="163">
        <v>1048.1430415747445</v>
      </c>
      <c r="E11" s="163">
        <v>1144.0086180611245</v>
      </c>
      <c r="F11" s="163">
        <v>1246.4062636723952</v>
      </c>
      <c r="G11" s="163">
        <v>1445.7527746288051</v>
      </c>
      <c r="H11" s="163">
        <v>1611.5099469583747</v>
      </c>
      <c r="I11" s="163">
        <v>1750.5082333465534</v>
      </c>
      <c r="J11" s="163">
        <v>1922.8629963720002</v>
      </c>
      <c r="K11" s="163">
        <v>2046.2660170533777</v>
      </c>
      <c r="L11" s="163">
        <v>2126.0974300116613</v>
      </c>
      <c r="N11" s="185"/>
    </row>
    <row r="12" spans="1:14" x14ac:dyDescent="0.25">
      <c r="B12" s="53"/>
      <c r="C12" s="53"/>
      <c r="D12" s="53"/>
      <c r="E12" s="53"/>
      <c r="F12" s="53"/>
      <c r="G12" s="53"/>
      <c r="H12" s="53"/>
      <c r="I12" s="53"/>
      <c r="J12" s="53"/>
      <c r="K12" s="53"/>
    </row>
    <row r="13" spans="1:14" ht="25.5" customHeight="1" x14ac:dyDescent="0.25">
      <c r="B13" s="181" t="s">
        <v>127</v>
      </c>
      <c r="C13" s="181"/>
      <c r="D13" s="181"/>
      <c r="E13" s="181"/>
      <c r="F13" s="181"/>
      <c r="G13" s="181"/>
      <c r="H13" s="181"/>
      <c r="I13" s="181"/>
    </row>
    <row r="14" spans="1:14" x14ac:dyDescent="0.25">
      <c r="B14" s="181"/>
      <c r="C14" s="181"/>
      <c r="D14" s="181"/>
      <c r="E14" s="181"/>
      <c r="F14" s="181"/>
      <c r="G14" s="181"/>
      <c r="H14" s="181"/>
      <c r="I14" s="181"/>
    </row>
    <row r="15" spans="1:14" x14ac:dyDescent="0.25">
      <c r="B15" s="181"/>
      <c r="C15" s="181"/>
      <c r="D15" s="181"/>
      <c r="E15" s="181"/>
      <c r="F15" s="181"/>
      <c r="G15" s="181"/>
      <c r="H15" s="181"/>
      <c r="I15" s="181"/>
    </row>
    <row r="16" spans="1:14" x14ac:dyDescent="0.25">
      <c r="B16" s="11"/>
      <c r="C16" s="11"/>
      <c r="D16" s="11"/>
      <c r="E16" s="11"/>
      <c r="F16" s="11"/>
      <c r="G16" s="11"/>
      <c r="H16" s="11"/>
      <c r="I16" s="11"/>
    </row>
    <row r="17" spans="2:9" x14ac:dyDescent="0.25">
      <c r="B17" s="64" t="s">
        <v>311</v>
      </c>
      <c r="C17" s="11"/>
      <c r="D17" s="11"/>
      <c r="E17" s="11"/>
      <c r="F17" s="11"/>
      <c r="G17" s="11"/>
      <c r="H17" s="11"/>
      <c r="I17" s="11"/>
    </row>
    <row r="18" spans="2:9" x14ac:dyDescent="0.25">
      <c r="B18" s="11"/>
      <c r="C18" s="11"/>
      <c r="D18" s="11"/>
      <c r="E18" s="11"/>
      <c r="F18" s="11"/>
      <c r="G18" s="11"/>
      <c r="H18" s="11"/>
      <c r="I18" s="11"/>
    </row>
    <row r="19" spans="2:9" x14ac:dyDescent="0.25">
      <c r="B19" s="11"/>
      <c r="C19" s="11"/>
      <c r="D19" s="11"/>
      <c r="E19" s="11"/>
      <c r="F19" s="11"/>
      <c r="G19" s="11"/>
      <c r="H19" s="11"/>
      <c r="I19" s="11"/>
    </row>
  </sheetData>
  <mergeCells count="2">
    <mergeCell ref="B2:I2"/>
    <mergeCell ref="B13:I15"/>
  </mergeCells>
  <hyperlinks>
    <hyperlink ref="A1" location="Índice!A1" display="volta"/>
  </hyperlinks>
  <pageMargins left="0.511811024" right="0.511811024" top="0.78740157499999996" bottom="0.78740157499999996" header="0.31496062000000002" footer="0.3149606200000000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showGridLines="0" topLeftCell="A4" workbookViewId="0">
      <selection activeCell="A4" sqref="A4"/>
    </sheetView>
  </sheetViews>
  <sheetFormatPr defaultRowHeight="15" x14ac:dyDescent="0.25"/>
  <cols>
    <col min="2" max="2" width="28.85546875" bestFit="1" customWidth="1"/>
    <col min="3" max="9" width="8" customWidth="1"/>
    <col min="14" max="14" width="9.5703125" bestFit="1" customWidth="1"/>
  </cols>
  <sheetData>
    <row r="1" spans="1:14" x14ac:dyDescent="0.25">
      <c r="A1" s="55" t="s">
        <v>109</v>
      </c>
    </row>
    <row r="2" spans="1:14" ht="18" x14ac:dyDescent="0.25">
      <c r="B2" s="175" t="s">
        <v>277</v>
      </c>
      <c r="C2" s="175"/>
      <c r="D2" s="175"/>
      <c r="E2" s="175"/>
      <c r="F2" s="175"/>
      <c r="G2" s="175"/>
      <c r="H2" s="175"/>
      <c r="I2" s="175"/>
    </row>
    <row r="3" spans="1:14" x14ac:dyDescent="0.25">
      <c r="B3" s="11"/>
      <c r="C3" s="11"/>
      <c r="D3" s="11"/>
      <c r="E3" s="11"/>
      <c r="F3" s="11"/>
      <c r="G3" s="11"/>
      <c r="H3" s="11"/>
      <c r="I3" s="11"/>
    </row>
    <row r="4" spans="1:14" ht="15.75" x14ac:dyDescent="0.25">
      <c r="B4" s="16" t="s">
        <v>137</v>
      </c>
      <c r="C4" s="11"/>
      <c r="D4" s="11"/>
      <c r="E4" s="11"/>
      <c r="F4" s="11"/>
      <c r="G4" s="11"/>
      <c r="H4" s="11"/>
      <c r="I4" s="11"/>
    </row>
    <row r="5" spans="1:14" x14ac:dyDescent="0.25">
      <c r="B5" s="51" t="s">
        <v>107</v>
      </c>
      <c r="C5" s="51">
        <v>2012</v>
      </c>
      <c r="D5" s="51">
        <v>2013</v>
      </c>
      <c r="E5" s="51">
        <v>2014</v>
      </c>
      <c r="F5" s="51">
        <v>2015</v>
      </c>
      <c r="G5" s="51">
        <v>2016</v>
      </c>
      <c r="H5" s="51">
        <v>2017</v>
      </c>
      <c r="I5" s="51">
        <v>2018</v>
      </c>
      <c r="J5" s="51">
        <v>2019</v>
      </c>
      <c r="K5" s="51">
        <v>2020</v>
      </c>
      <c r="L5" s="156">
        <v>44470</v>
      </c>
    </row>
    <row r="6" spans="1:14" x14ac:dyDescent="0.25">
      <c r="B6" s="52" t="s">
        <v>106</v>
      </c>
      <c r="C6" s="53">
        <v>205.21633282002725</v>
      </c>
      <c r="D6" s="53">
        <v>279.41221959109117</v>
      </c>
      <c r="E6" s="53">
        <v>330.62085665875804</v>
      </c>
      <c r="F6" s="53">
        <v>391.12765812062241</v>
      </c>
      <c r="G6" s="53">
        <v>546.49800803302389</v>
      </c>
      <c r="H6" s="53">
        <v>665.94071967630441</v>
      </c>
      <c r="I6" s="53">
        <v>728.80222307640179</v>
      </c>
      <c r="J6" s="53">
        <v>789.03</v>
      </c>
      <c r="K6" s="53">
        <v>803.45063255201387</v>
      </c>
      <c r="L6" s="53">
        <v>794.46595000606396</v>
      </c>
      <c r="M6" s="53"/>
      <c r="N6" s="109"/>
    </row>
    <row r="7" spans="1:14" x14ac:dyDescent="0.25">
      <c r="B7" s="52" t="s">
        <v>101</v>
      </c>
      <c r="C7" s="53">
        <v>130.61472509308143</v>
      </c>
      <c r="D7" s="53">
        <v>101.61508729606119</v>
      </c>
      <c r="E7" s="53">
        <v>123.21039434381693</v>
      </c>
      <c r="F7" s="53">
        <v>158.22941503307919</v>
      </c>
      <c r="G7" s="53">
        <v>131.07513147018264</v>
      </c>
      <c r="H7" s="53">
        <v>127.71589421233922</v>
      </c>
      <c r="I7" s="53">
        <v>141.77629674268803</v>
      </c>
      <c r="J7" s="53">
        <v>185.12</v>
      </c>
      <c r="K7" s="53">
        <v>210.08922664864082</v>
      </c>
      <c r="L7" s="53">
        <v>231.10824888151305</v>
      </c>
      <c r="M7" s="53"/>
      <c r="N7" s="109"/>
    </row>
    <row r="8" spans="1:14" x14ac:dyDescent="0.25">
      <c r="B8" s="52" t="s">
        <v>102</v>
      </c>
      <c r="C8" s="53">
        <v>21.813745948076239</v>
      </c>
      <c r="D8" s="53">
        <v>19.700953629745193</v>
      </c>
      <c r="E8" s="53">
        <v>17.335725021635362</v>
      </c>
      <c r="F8" s="53">
        <v>13.126977507108887</v>
      </c>
      <c r="G8" s="53">
        <v>12.498807136153873</v>
      </c>
      <c r="H8" s="53">
        <v>14.503291124694</v>
      </c>
      <c r="I8" s="53">
        <v>14.890392967388523</v>
      </c>
      <c r="J8" s="53">
        <v>28.7</v>
      </c>
      <c r="K8" s="53">
        <v>49.67</v>
      </c>
      <c r="L8" s="53">
        <v>74.65975613955419</v>
      </c>
      <c r="M8" s="53"/>
      <c r="N8" s="109"/>
    </row>
    <row r="9" spans="1:14" x14ac:dyDescent="0.25">
      <c r="B9" s="52" t="s">
        <v>103</v>
      </c>
      <c r="C9" s="53">
        <v>0.32665190163451563</v>
      </c>
      <c r="D9" s="53">
        <v>0.32665190163451563</v>
      </c>
      <c r="E9" s="53">
        <v>0.32665190163451563</v>
      </c>
      <c r="F9" s="53">
        <v>0.32665190163451563</v>
      </c>
      <c r="G9" s="53">
        <v>0.32665190163451563</v>
      </c>
      <c r="H9" s="53">
        <v>0.32665190163451563</v>
      </c>
      <c r="I9" s="53">
        <v>0.32665190163451563</v>
      </c>
      <c r="J9" s="53">
        <v>0.26</v>
      </c>
      <c r="K9" s="53">
        <v>0.41</v>
      </c>
      <c r="L9" s="53">
        <v>0.41834681919308614</v>
      </c>
      <c r="M9" s="53"/>
      <c r="N9" s="109"/>
    </row>
    <row r="10" spans="1:14" x14ac:dyDescent="0.25">
      <c r="B10" s="52" t="s">
        <v>104</v>
      </c>
      <c r="C10" s="53">
        <v>1.2259008631550268</v>
      </c>
      <c r="D10" s="53">
        <v>1.4132674652124313</v>
      </c>
      <c r="E10" s="53">
        <v>1.4415782942794628</v>
      </c>
      <c r="F10" s="53">
        <v>0.78228472195000009</v>
      </c>
      <c r="G10" s="53">
        <v>0.80181081081000016</v>
      </c>
      <c r="H10" s="53">
        <v>1.7976906214025536</v>
      </c>
      <c r="I10" s="53">
        <v>1.7560922404405568</v>
      </c>
      <c r="J10" s="53">
        <v>2.39</v>
      </c>
      <c r="K10" s="53">
        <v>16.510000000000002</v>
      </c>
      <c r="L10" s="53">
        <v>5.4619570379359761</v>
      </c>
      <c r="M10" s="53"/>
      <c r="N10" s="109"/>
    </row>
    <row r="11" spans="1:14" x14ac:dyDescent="0.25">
      <c r="B11" s="52" t="s">
        <v>9</v>
      </c>
      <c r="C11" s="54">
        <v>359.19735662597446</v>
      </c>
      <c r="D11" s="54">
        <v>402.46817988374448</v>
      </c>
      <c r="E11" s="54">
        <v>472.93520622012431</v>
      </c>
      <c r="F11" s="54">
        <v>563.59298728439489</v>
      </c>
      <c r="G11" s="54">
        <v>691.20040935180498</v>
      </c>
      <c r="H11" s="54">
        <v>810.28424753637466</v>
      </c>
      <c r="I11" s="54">
        <v>887.55165692855337</v>
      </c>
      <c r="J11" s="53">
        <v>1005.5</v>
      </c>
      <c r="K11" s="53">
        <v>1080.1298592006549</v>
      </c>
      <c r="L11" s="53">
        <v>1106.1142588842602</v>
      </c>
      <c r="M11" s="53"/>
      <c r="N11" s="109"/>
    </row>
    <row r="12" spans="1:14" x14ac:dyDescent="0.25">
      <c r="B12" s="49"/>
      <c r="C12" s="11"/>
      <c r="D12" s="11"/>
      <c r="E12" s="11"/>
      <c r="F12" s="11"/>
      <c r="G12" s="11"/>
      <c r="H12" s="11"/>
      <c r="I12" s="11"/>
    </row>
    <row r="13" spans="1:14" x14ac:dyDescent="0.25">
      <c r="B13" s="11"/>
      <c r="C13" s="11"/>
      <c r="D13" s="11"/>
      <c r="E13" s="11"/>
      <c r="F13" s="11"/>
      <c r="G13" s="11"/>
      <c r="H13" s="11"/>
      <c r="I13" s="11"/>
    </row>
    <row r="14" spans="1:14" x14ac:dyDescent="0.25">
      <c r="B14" s="64" t="s">
        <v>299</v>
      </c>
      <c r="C14" s="11"/>
      <c r="D14" s="11"/>
      <c r="E14" s="11"/>
      <c r="F14" s="11"/>
      <c r="G14" s="11"/>
      <c r="H14" s="11"/>
      <c r="I14" s="11"/>
    </row>
    <row r="15" spans="1:14" x14ac:dyDescent="0.25">
      <c r="B15" s="11"/>
      <c r="C15" s="11"/>
      <c r="D15" s="11"/>
      <c r="E15" s="11"/>
      <c r="F15" s="11"/>
      <c r="G15" s="11"/>
      <c r="H15" s="11"/>
      <c r="I15" s="11"/>
    </row>
    <row r="16" spans="1:14" x14ac:dyDescent="0.25">
      <c r="B16" s="11"/>
      <c r="C16" s="11"/>
      <c r="D16" s="11"/>
      <c r="E16" s="11"/>
      <c r="F16" s="11"/>
      <c r="G16" s="11"/>
      <c r="H16" s="11"/>
      <c r="I16" s="11"/>
    </row>
    <row r="17" spans="2:9" x14ac:dyDescent="0.25">
      <c r="B17" s="11"/>
      <c r="C17" s="11"/>
      <c r="D17" s="11"/>
      <c r="E17" s="11"/>
      <c r="F17" s="11"/>
      <c r="G17" s="11"/>
      <c r="H17" s="11"/>
      <c r="I17" s="11"/>
    </row>
    <row r="18" spans="2:9" x14ac:dyDescent="0.25">
      <c r="B18" s="11"/>
      <c r="C18" s="11"/>
      <c r="D18" s="11"/>
      <c r="E18" s="11"/>
      <c r="F18" s="11"/>
      <c r="G18" s="11"/>
      <c r="H18" s="11"/>
      <c r="I18" s="11"/>
    </row>
    <row r="19" spans="2:9" x14ac:dyDescent="0.25">
      <c r="B19" s="11"/>
      <c r="C19" s="11"/>
      <c r="D19" s="11"/>
      <c r="E19" s="11"/>
      <c r="F19" s="11"/>
      <c r="G19" s="11"/>
      <c r="H19" s="11"/>
      <c r="I19" s="11"/>
    </row>
    <row r="20" spans="2:9" x14ac:dyDescent="0.25">
      <c r="B20" s="11"/>
      <c r="C20" s="11"/>
      <c r="D20" s="11"/>
      <c r="E20" s="11"/>
      <c r="F20" s="11"/>
      <c r="G20" s="11"/>
      <c r="H20" s="11"/>
      <c r="I20" s="11"/>
    </row>
  </sheetData>
  <mergeCells count="1">
    <mergeCell ref="B2:I2"/>
  </mergeCells>
  <hyperlinks>
    <hyperlink ref="A1" location="Índice!A1" display="volta"/>
  </hyperlinks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showGridLines="0" workbookViewId="0">
      <selection activeCell="A4" sqref="A4"/>
    </sheetView>
  </sheetViews>
  <sheetFormatPr defaultRowHeight="15" x14ac:dyDescent="0.25"/>
  <cols>
    <col min="2" max="2" width="28.28515625" bestFit="1" customWidth="1"/>
    <col min="3" max="9" width="8" bestFit="1" customWidth="1"/>
    <col min="10" max="10" width="9.28515625" customWidth="1"/>
  </cols>
  <sheetData>
    <row r="1" spans="1:14" x14ac:dyDescent="0.25">
      <c r="A1" s="55" t="s">
        <v>109</v>
      </c>
    </row>
    <row r="2" spans="1:14" ht="18" x14ac:dyDescent="0.25">
      <c r="B2" s="175" t="s">
        <v>277</v>
      </c>
      <c r="C2" s="175"/>
      <c r="D2" s="175"/>
      <c r="E2" s="175"/>
      <c r="F2" s="175"/>
      <c r="G2" s="175"/>
      <c r="H2" s="175"/>
      <c r="I2" s="175"/>
    </row>
    <row r="3" spans="1:14" x14ac:dyDescent="0.25">
      <c r="B3" s="11"/>
      <c r="C3" s="11"/>
      <c r="D3" s="11"/>
      <c r="E3" s="11"/>
      <c r="F3" s="11"/>
      <c r="G3" s="11"/>
      <c r="H3" s="11"/>
      <c r="I3" s="11"/>
    </row>
    <row r="4" spans="1:14" ht="15.75" x14ac:dyDescent="0.25">
      <c r="B4" s="16" t="s">
        <v>136</v>
      </c>
      <c r="C4" s="11"/>
      <c r="D4" s="11"/>
      <c r="E4" s="11"/>
      <c r="F4" s="11"/>
      <c r="G4" s="11"/>
      <c r="H4" s="11"/>
      <c r="I4" s="11"/>
    </row>
    <row r="5" spans="1:14" x14ac:dyDescent="0.25">
      <c r="B5" s="51" t="s">
        <v>108</v>
      </c>
      <c r="C5" s="51">
        <v>2012</v>
      </c>
      <c r="D5" s="51">
        <v>2013</v>
      </c>
      <c r="E5" s="51">
        <v>2014</v>
      </c>
      <c r="F5" s="51">
        <v>2015</v>
      </c>
      <c r="G5" s="51">
        <v>2016</v>
      </c>
      <c r="H5" s="51">
        <v>2017</v>
      </c>
      <c r="I5" s="51">
        <v>2018</v>
      </c>
      <c r="J5" s="51">
        <v>2019</v>
      </c>
      <c r="K5" s="51">
        <v>2020</v>
      </c>
      <c r="L5" s="156">
        <v>44470</v>
      </c>
    </row>
    <row r="6" spans="1:14" x14ac:dyDescent="0.25">
      <c r="B6" s="52" t="s">
        <v>106</v>
      </c>
      <c r="C6" s="53">
        <v>278.88797357999999</v>
      </c>
      <c r="D6" s="53">
        <v>271.33989890800001</v>
      </c>
      <c r="E6" s="53">
        <v>294.35603960899999</v>
      </c>
      <c r="F6" s="53">
        <v>347.54001784799999</v>
      </c>
      <c r="G6" s="53">
        <v>413.35426080000002</v>
      </c>
      <c r="H6" s="53">
        <v>438.04914794799998</v>
      </c>
      <c r="I6" s="53">
        <v>478.26168988699999</v>
      </c>
      <c r="J6" s="53">
        <v>455.44969690800002</v>
      </c>
      <c r="K6" s="53">
        <v>469.54594167034008</v>
      </c>
      <c r="L6" s="53">
        <v>551.08891526654008</v>
      </c>
      <c r="M6" s="53"/>
      <c r="N6" s="109"/>
    </row>
    <row r="7" spans="1:14" x14ac:dyDescent="0.25">
      <c r="B7" s="52" t="s">
        <v>151</v>
      </c>
      <c r="C7" s="53">
        <v>107.88921408600001</v>
      </c>
      <c r="D7" s="53">
        <v>107.876507495</v>
      </c>
      <c r="E7" s="53">
        <v>123.57952471900001</v>
      </c>
      <c r="F7" s="53">
        <v>125.129173361</v>
      </c>
      <c r="G7" s="53">
        <v>124.059550879</v>
      </c>
      <c r="H7" s="53">
        <v>136.45717949799999</v>
      </c>
      <c r="I7" s="53">
        <v>133.33992548999998</v>
      </c>
      <c r="J7" s="53">
        <v>119.216837423</v>
      </c>
      <c r="K7" s="53">
        <v>122.4009867429197</v>
      </c>
      <c r="L7" s="53">
        <v>137.34969662587901</v>
      </c>
      <c r="M7" s="53"/>
      <c r="N7" s="109"/>
    </row>
    <row r="8" spans="1:14" x14ac:dyDescent="0.25">
      <c r="B8" s="52" t="s">
        <v>102</v>
      </c>
      <c r="C8" s="53">
        <v>184.33757729199999</v>
      </c>
      <c r="D8" s="53">
        <v>182.596084902</v>
      </c>
      <c r="E8" s="53">
        <v>159.87667200600001</v>
      </c>
      <c r="F8" s="53">
        <v>119.339506789</v>
      </c>
      <c r="G8" s="53">
        <v>133.86010394799999</v>
      </c>
      <c r="H8" s="53">
        <v>136.28435108299999</v>
      </c>
      <c r="I8" s="53">
        <v>158.85365361500001</v>
      </c>
      <c r="J8" s="53">
        <v>188.751115172</v>
      </c>
      <c r="K8" s="53">
        <v>200.4769991143545</v>
      </c>
      <c r="L8" s="53">
        <v>189.81967870957999</v>
      </c>
      <c r="M8" s="53"/>
      <c r="N8" s="109"/>
    </row>
    <row r="9" spans="1:14" x14ac:dyDescent="0.25">
      <c r="B9" s="52" t="s">
        <v>103</v>
      </c>
      <c r="C9" s="53">
        <v>25.7</v>
      </c>
      <c r="D9" s="53">
        <v>29</v>
      </c>
      <c r="E9" s="53">
        <v>31.4</v>
      </c>
      <c r="F9" s="53">
        <v>32.700000000000003</v>
      </c>
      <c r="G9" s="53">
        <v>32.4</v>
      </c>
      <c r="H9" s="53">
        <v>31.7</v>
      </c>
      <c r="I9" s="53">
        <v>32.01</v>
      </c>
      <c r="J9" s="53">
        <v>32.01</v>
      </c>
      <c r="K9" s="53">
        <v>30.056550638985598</v>
      </c>
      <c r="L9" s="53">
        <v>31.630147386009998</v>
      </c>
      <c r="M9" s="53"/>
      <c r="N9" s="109"/>
    </row>
    <row r="10" spans="1:14" x14ac:dyDescent="0.25">
      <c r="B10" s="52" t="s">
        <v>156</v>
      </c>
      <c r="C10" s="53">
        <v>48.218993206</v>
      </c>
      <c r="D10" s="53">
        <v>54.862370386000002</v>
      </c>
      <c r="E10" s="53">
        <v>61.861175506999999</v>
      </c>
      <c r="F10" s="53">
        <v>58.10457839</v>
      </c>
      <c r="G10" s="53">
        <v>50.87844965</v>
      </c>
      <c r="H10" s="53">
        <v>58.735020892999998</v>
      </c>
      <c r="I10" s="53">
        <v>60.491307425999999</v>
      </c>
      <c r="J10" s="53">
        <v>121.935346869</v>
      </c>
      <c r="K10" s="53">
        <v>143.65567968612311</v>
      </c>
      <c r="L10" s="53">
        <v>110.09473313939192</v>
      </c>
      <c r="M10" s="53"/>
      <c r="N10" s="109"/>
    </row>
    <row r="11" spans="1:14" x14ac:dyDescent="0.25">
      <c r="B11" s="52" t="s">
        <v>9</v>
      </c>
      <c r="C11" s="53">
        <v>645.03375816400012</v>
      </c>
      <c r="D11" s="53">
        <v>645.67486169099993</v>
      </c>
      <c r="E11" s="53">
        <v>671.07341184099994</v>
      </c>
      <c r="F11" s="53">
        <v>682.81327638800008</v>
      </c>
      <c r="G11" s="53">
        <v>754.55236527699992</v>
      </c>
      <c r="H11" s="53">
        <v>801.22569942199993</v>
      </c>
      <c r="I11" s="53">
        <v>862.95657641799994</v>
      </c>
      <c r="J11" s="53">
        <v>917.362996372</v>
      </c>
      <c r="K11" s="53">
        <v>966.13615785272304</v>
      </c>
      <c r="L11" s="53">
        <v>1019.983171127401</v>
      </c>
      <c r="N11" s="109"/>
    </row>
    <row r="12" spans="1:14" x14ac:dyDescent="0.25">
      <c r="B12" s="52"/>
      <c r="C12" s="53"/>
      <c r="D12" s="53"/>
      <c r="E12" s="53"/>
      <c r="F12" s="53"/>
      <c r="G12" s="53"/>
      <c r="H12" s="53"/>
      <c r="I12" s="53"/>
      <c r="J12" s="53"/>
      <c r="K12" s="53"/>
    </row>
    <row r="13" spans="1:14" x14ac:dyDescent="0.25">
      <c r="B13" s="11"/>
      <c r="C13" s="11"/>
      <c r="D13" s="11"/>
      <c r="E13" s="11"/>
      <c r="F13" s="11"/>
      <c r="G13" s="11"/>
      <c r="H13" s="11"/>
      <c r="I13" s="11"/>
    </row>
    <row r="14" spans="1:14" x14ac:dyDescent="0.25">
      <c r="B14" s="51" t="s">
        <v>152</v>
      </c>
      <c r="C14" s="51">
        <v>2012</v>
      </c>
      <c r="D14" s="51">
        <v>2013</v>
      </c>
      <c r="E14" s="51">
        <v>2014</v>
      </c>
      <c r="F14" s="51">
        <v>2015</v>
      </c>
      <c r="G14" s="51">
        <v>2016</v>
      </c>
      <c r="H14" s="51">
        <v>2017</v>
      </c>
      <c r="I14" s="51">
        <v>2018</v>
      </c>
      <c r="J14" s="51">
        <v>2019</v>
      </c>
      <c r="K14" s="51">
        <v>2020</v>
      </c>
      <c r="L14" s="156">
        <v>44470</v>
      </c>
    </row>
    <row r="15" spans="1:14" x14ac:dyDescent="0.25">
      <c r="B15" s="52" t="s">
        <v>153</v>
      </c>
      <c r="C15" s="53">
        <f>'[1]Invest. EFPC+abertura'!$F$7</f>
        <v>26.958967060999999</v>
      </c>
      <c r="D15" s="53">
        <f>'[1]Invest. EFPC+abertura'!$F$8</f>
        <v>31.019709415000001</v>
      </c>
      <c r="E15" s="53">
        <f>'[1]Invest. EFPC+abertura'!$F$9</f>
        <v>34.065772211999999</v>
      </c>
      <c r="F15" s="53">
        <f>'[1]Invest. EFPC+abertura'!$F$10</f>
        <v>30.884743747000002</v>
      </c>
      <c r="G15" s="53">
        <f>'[1]Invest. EFPC+abertura'!$F$11</f>
        <v>22.151034729999999</v>
      </c>
      <c r="H15" s="53">
        <f>'[1]Invest. EFPC+abertura'!$F$12</f>
        <v>30.028705766000002</v>
      </c>
      <c r="I15" s="53">
        <f>'[1]Invest. EFPC+abertura'!$F$13</f>
        <v>32.276612493000002</v>
      </c>
      <c r="J15" s="53">
        <f>'[1]Invest. EFPC+abertura'!$F$14</f>
        <v>91.881859935999998</v>
      </c>
      <c r="K15" s="53">
        <v>117.27486635981271</v>
      </c>
      <c r="L15" s="53">
        <v>83.520224666760498</v>
      </c>
      <c r="M15" s="53"/>
    </row>
    <row r="16" spans="1:14" x14ac:dyDescent="0.25">
      <c r="B16" s="52" t="s">
        <v>154</v>
      </c>
      <c r="C16" s="53">
        <f>'[1]Invest. EFPC+abertura'!$G$7</f>
        <v>16.652249504</v>
      </c>
      <c r="D16" s="53">
        <f>'[1]Invest. EFPC+abertura'!$G$8</f>
        <v>17.687457617</v>
      </c>
      <c r="E16" s="53">
        <f>'[1]Invest. EFPC+abertura'!$G$9</f>
        <v>18.999595053</v>
      </c>
      <c r="F16" s="53">
        <f>'[1]Invest. EFPC+abertura'!$G$10</f>
        <v>19.753000751999998</v>
      </c>
      <c r="G16" s="53">
        <f>'[1]Invest. EFPC+abertura'!$G$11</f>
        <v>20.335273495999999</v>
      </c>
      <c r="H16" s="53">
        <f>'[1]Invest. EFPC+abertura'!$G$12</f>
        <v>20.514775148999998</v>
      </c>
      <c r="I16" s="53">
        <f>'[1]Invest. EFPC+abertura'!$G$13</f>
        <v>21.460048066999999</v>
      </c>
      <c r="J16" s="53">
        <f>'[1]Invest. EFPC+abertura'!$G$14</f>
        <v>20.657353788000002</v>
      </c>
      <c r="K16" s="53">
        <v>19.479085624610001</v>
      </c>
      <c r="L16" s="53">
        <v>21.523587029130002</v>
      </c>
      <c r="M16" s="53"/>
    </row>
    <row r="17" spans="2:13" x14ac:dyDescent="0.25">
      <c r="B17" s="52" t="s">
        <v>155</v>
      </c>
      <c r="C17" s="53">
        <f>'[1]Invest. EFPC+abertura'!$I$7</f>
        <v>4.6077766410000001</v>
      </c>
      <c r="D17" s="53">
        <f>'[1]Invest. EFPC+abertura'!$I$8</f>
        <v>6.1552033540000002</v>
      </c>
      <c r="E17" s="53">
        <f>'[1]Invest. EFPC+abertura'!$I$9</f>
        <v>8.7958082419999997</v>
      </c>
      <c r="F17" s="53">
        <f>'[1]Invest. EFPC+abertura'!$I$10</f>
        <v>7.4668338910000003</v>
      </c>
      <c r="G17" s="53">
        <f>'[1]Invest. EFPC+abertura'!$I$11</f>
        <v>8.3921414240000001</v>
      </c>
      <c r="H17" s="53">
        <f>'[1]Invest. EFPC+abertura'!$I$12</f>
        <v>8.1915399779999998</v>
      </c>
      <c r="I17" s="53">
        <f>'[1]Invest. EFPC+abertura'!$I$13</f>
        <v>6.7546468659999999</v>
      </c>
      <c r="J17" s="53">
        <f>'[1]Invest. EFPC+abertura'!$I$14</f>
        <v>9.3961331450000003</v>
      </c>
      <c r="K17" s="53">
        <v>6.9017277017003948</v>
      </c>
      <c r="L17" s="53">
        <v>5.0509214435014229</v>
      </c>
      <c r="M17" s="53"/>
    </row>
    <row r="18" spans="2:13" x14ac:dyDescent="0.25">
      <c r="J18" s="109"/>
    </row>
    <row r="19" spans="2:13" x14ac:dyDescent="0.25">
      <c r="B19" s="64" t="s">
        <v>293</v>
      </c>
    </row>
  </sheetData>
  <mergeCells count="1">
    <mergeCell ref="B2:I2"/>
  </mergeCells>
  <hyperlinks>
    <hyperlink ref="A1" location="Índice!A1" display="volta"/>
  </hyperlinks>
  <pageMargins left="0.511811024" right="0.511811024" top="0.78740157499999996" bottom="0.78740157499999996" header="0.31496062000000002" footer="0.31496062000000002"/>
  <pageSetup orientation="portrait" verticalDpi="0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"/>
  <sheetViews>
    <sheetView showGridLines="0" workbookViewId="0">
      <selection activeCell="J31" sqref="J31"/>
    </sheetView>
  </sheetViews>
  <sheetFormatPr defaultRowHeight="15" x14ac:dyDescent="0.25"/>
  <cols>
    <col min="2" max="2" width="30.85546875" customWidth="1"/>
    <col min="3" max="11" width="10.7109375" customWidth="1"/>
  </cols>
  <sheetData>
    <row r="1" spans="1:13" x14ac:dyDescent="0.25">
      <c r="A1" s="55" t="s">
        <v>109</v>
      </c>
    </row>
    <row r="2" spans="1:13" ht="18" x14ac:dyDescent="0.25">
      <c r="B2" s="175" t="s">
        <v>277</v>
      </c>
      <c r="C2" s="175"/>
      <c r="D2" s="175"/>
      <c r="E2" s="175"/>
      <c r="F2" s="175"/>
      <c r="G2" s="175"/>
      <c r="H2" s="175"/>
      <c r="I2" s="175"/>
    </row>
    <row r="3" spans="1:13" x14ac:dyDescent="0.25">
      <c r="B3" s="11"/>
      <c r="C3" s="11"/>
      <c r="D3" s="11"/>
      <c r="E3" s="11"/>
      <c r="F3" s="11"/>
      <c r="G3" s="11"/>
      <c r="H3" s="11"/>
      <c r="I3" s="11"/>
    </row>
    <row r="4" spans="1:13" ht="15.75" x14ac:dyDescent="0.25">
      <c r="B4" s="16" t="s">
        <v>274</v>
      </c>
      <c r="C4" s="11"/>
      <c r="D4" s="11"/>
      <c r="E4" s="11"/>
      <c r="F4" s="11"/>
      <c r="G4" s="11"/>
      <c r="H4" s="11"/>
      <c r="I4" s="11"/>
    </row>
    <row r="5" spans="1:13" x14ac:dyDescent="0.25">
      <c r="B5" s="51" t="s">
        <v>160</v>
      </c>
      <c r="C5" s="51">
        <v>2012</v>
      </c>
      <c r="D5" s="51">
        <v>2013</v>
      </c>
      <c r="E5" s="51">
        <v>2014</v>
      </c>
      <c r="F5" s="51">
        <v>2015</v>
      </c>
      <c r="G5" s="51">
        <v>2016</v>
      </c>
      <c r="H5" s="51">
        <v>2017</v>
      </c>
      <c r="I5" s="51">
        <v>2018</v>
      </c>
      <c r="J5" s="51">
        <v>2019</v>
      </c>
      <c r="K5" s="51">
        <v>2020</v>
      </c>
      <c r="L5" s="156">
        <v>44470</v>
      </c>
    </row>
    <row r="6" spans="1:13" x14ac:dyDescent="0.25">
      <c r="B6" s="52" t="s">
        <v>157</v>
      </c>
      <c r="C6" s="110">
        <v>0.19468245144697754</v>
      </c>
      <c r="D6" s="110">
        <v>0.15050296890045717</v>
      </c>
      <c r="E6" s="110">
        <v>0.19498484876638231</v>
      </c>
      <c r="F6" s="110">
        <v>0.49725588235627249</v>
      </c>
      <c r="G6" s="110">
        <v>0.36739784093465583</v>
      </c>
      <c r="H6" s="110">
        <v>0.32131652415165113</v>
      </c>
      <c r="I6" s="110">
        <v>0.44586727221053485</v>
      </c>
      <c r="J6" s="110">
        <v>0.53021043047486094</v>
      </c>
      <c r="K6" s="110">
        <v>0.56077769523084309</v>
      </c>
      <c r="L6" s="110">
        <v>0.52046937717900599</v>
      </c>
      <c r="M6" s="110"/>
    </row>
    <row r="7" spans="1:13" x14ac:dyDescent="0.25">
      <c r="B7" s="52" t="s">
        <v>158</v>
      </c>
      <c r="C7" s="110">
        <v>0.37607419189526892</v>
      </c>
      <c r="D7" s="110">
        <v>0.39724409992071524</v>
      </c>
      <c r="E7" s="110">
        <v>0.32538628936077058</v>
      </c>
      <c r="F7" s="110">
        <v>0.30153696232818739</v>
      </c>
      <c r="G7" s="110">
        <v>0.43172888231173318</v>
      </c>
      <c r="H7" s="110">
        <v>0.46382102104424028</v>
      </c>
      <c r="I7" s="110">
        <v>0.32236922492793929</v>
      </c>
      <c r="J7" s="110">
        <v>0.16631354041849669</v>
      </c>
      <c r="K7" s="110">
        <v>0.14573465307729594</v>
      </c>
      <c r="L7" s="110">
        <v>0.12746614662522879</v>
      </c>
      <c r="M7" s="110"/>
    </row>
    <row r="8" spans="1:13" x14ac:dyDescent="0.25">
      <c r="B8" s="52" t="s">
        <v>159</v>
      </c>
      <c r="C8" s="110">
        <v>0.29188302723866605</v>
      </c>
      <c r="D8" s="110">
        <v>0.33641229474565554</v>
      </c>
      <c r="E8" s="110">
        <v>0.33886627683586451</v>
      </c>
      <c r="F8" s="110">
        <v>0.13436312460368394</v>
      </c>
      <c r="G8" s="110">
        <v>0.11746291324154817</v>
      </c>
      <c r="H8" s="110">
        <v>0.14254739263996452</v>
      </c>
      <c r="I8" s="110">
        <v>0.15378141719882521</v>
      </c>
      <c r="J8" s="110">
        <v>0.22825980447882802</v>
      </c>
      <c r="K8" s="110">
        <v>0.27798410489838016</v>
      </c>
      <c r="L8" s="110">
        <v>0.26908470363118769</v>
      </c>
      <c r="M8" s="110"/>
    </row>
    <row r="9" spans="1:13" x14ac:dyDescent="0.25">
      <c r="B9" s="52" t="s">
        <v>104</v>
      </c>
      <c r="C9" s="110">
        <v>0.13736032941908746</v>
      </c>
      <c r="D9" s="110">
        <v>0.11584063643317201</v>
      </c>
      <c r="E9" s="110">
        <v>0.1407625850369825</v>
      </c>
      <c r="F9" s="110">
        <v>6.6844030711856225E-2</v>
      </c>
      <c r="G9" s="110">
        <v>8.3410363512062727E-2</v>
      </c>
      <c r="H9" s="110">
        <v>7.2315062164144059E-2</v>
      </c>
      <c r="I9" s="110">
        <v>7.7982085662700554E-2</v>
      </c>
      <c r="J9" s="110">
        <v>7.5216224627814285E-2</v>
      </c>
      <c r="K9" s="110">
        <v>1.5503546793480897E-2</v>
      </c>
      <c r="L9" s="110">
        <v>8.2979772564577475E-2</v>
      </c>
      <c r="M9" s="110"/>
    </row>
    <row r="10" spans="1:13" x14ac:dyDescent="0.25">
      <c r="B10" s="52"/>
      <c r="C10" s="110"/>
      <c r="D10" s="110"/>
      <c r="E10" s="110"/>
      <c r="F10" s="110"/>
      <c r="G10" s="110"/>
      <c r="H10" s="110"/>
      <c r="I10" s="110"/>
      <c r="J10" s="110"/>
      <c r="K10" s="110"/>
    </row>
    <row r="11" spans="1:13" x14ac:dyDescent="0.25">
      <c r="B11" s="64" t="s">
        <v>299</v>
      </c>
    </row>
  </sheetData>
  <mergeCells count="1">
    <mergeCell ref="B2:I2"/>
  </mergeCells>
  <hyperlinks>
    <hyperlink ref="A1" location="Índice!A1" display="volta"/>
  </hyperlinks>
  <pageMargins left="0.511811024" right="0.511811024" top="0.78740157499999996" bottom="0.78740157499999996" header="0.31496062000000002" footer="0.31496062000000002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showGridLines="0" workbookViewId="0">
      <selection activeCell="M20" sqref="M20"/>
    </sheetView>
  </sheetViews>
  <sheetFormatPr defaultRowHeight="15" x14ac:dyDescent="0.25"/>
  <cols>
    <col min="2" max="2" width="19.140625" customWidth="1"/>
    <col min="3" max="3" width="10.85546875" customWidth="1"/>
    <col min="14" max="14" width="13.28515625" bestFit="1" customWidth="1"/>
  </cols>
  <sheetData>
    <row r="1" spans="1:14" x14ac:dyDescent="0.25">
      <c r="A1" s="55" t="s">
        <v>109</v>
      </c>
    </row>
    <row r="2" spans="1:14" ht="18" x14ac:dyDescent="0.25">
      <c r="B2" s="174" t="s">
        <v>23</v>
      </c>
      <c r="C2" s="174"/>
      <c r="D2" s="174"/>
      <c r="E2" s="174"/>
      <c r="F2" s="174"/>
      <c r="G2" s="174"/>
      <c r="H2" s="174"/>
      <c r="I2" s="174"/>
      <c r="J2" s="174"/>
      <c r="K2" s="174"/>
    </row>
    <row r="3" spans="1:14" x14ac:dyDescent="0.25">
      <c r="B3" s="11"/>
      <c r="C3" s="11"/>
      <c r="D3" s="11"/>
      <c r="E3" s="11"/>
      <c r="F3" s="11"/>
      <c r="G3" s="11"/>
      <c r="H3" s="11"/>
      <c r="I3" s="11"/>
      <c r="J3" s="11"/>
      <c r="K3" s="11"/>
    </row>
    <row r="4" spans="1:14" ht="15.75" x14ac:dyDescent="0.25">
      <c r="B4" s="16" t="s">
        <v>110</v>
      </c>
      <c r="C4" s="11"/>
      <c r="D4" s="11"/>
      <c r="E4" s="11"/>
      <c r="F4" s="11"/>
      <c r="G4" s="11"/>
      <c r="H4" s="11"/>
      <c r="I4" s="11"/>
      <c r="J4" s="11"/>
      <c r="K4" s="11"/>
    </row>
    <row r="5" spans="1:14" x14ac:dyDescent="0.25">
      <c r="B5" s="23" t="s">
        <v>33</v>
      </c>
      <c r="C5" s="13">
        <v>2010</v>
      </c>
      <c r="D5" s="13">
        <v>2011</v>
      </c>
      <c r="E5" s="13">
        <v>2012</v>
      </c>
      <c r="F5" s="13">
        <v>2013</v>
      </c>
      <c r="G5" s="13">
        <v>2014</v>
      </c>
      <c r="H5" s="13">
        <v>2015</v>
      </c>
      <c r="I5" s="13">
        <v>2016</v>
      </c>
      <c r="J5" s="13">
        <v>2017</v>
      </c>
      <c r="K5" s="13">
        <v>2018</v>
      </c>
      <c r="L5" s="13">
        <v>2019</v>
      </c>
      <c r="M5" s="13">
        <v>2020</v>
      </c>
      <c r="N5" s="13">
        <v>2021</v>
      </c>
    </row>
    <row r="6" spans="1:14" x14ac:dyDescent="0.25">
      <c r="B6" s="18" t="s">
        <v>29</v>
      </c>
      <c r="C6" s="19">
        <v>2242217</v>
      </c>
      <c r="D6" s="19">
        <v>2351677</v>
      </c>
      <c r="E6" s="19">
        <v>2385026</v>
      </c>
      <c r="F6" s="19">
        <v>2429791</v>
      </c>
      <c r="G6" s="19">
        <v>2525463</v>
      </c>
      <c r="H6" s="19">
        <v>2513966</v>
      </c>
      <c r="I6" s="19">
        <v>2458961</v>
      </c>
      <c r="J6" s="19">
        <v>2524800</v>
      </c>
      <c r="K6" s="19">
        <v>2528047</v>
      </c>
      <c r="L6" s="19">
        <v>2652162</v>
      </c>
      <c r="M6" s="19">
        <v>2849449</v>
      </c>
      <c r="N6" s="186">
        <v>2855617</v>
      </c>
    </row>
    <row r="7" spans="1:14" x14ac:dyDescent="0.25">
      <c r="B7" s="18" t="s">
        <v>30</v>
      </c>
      <c r="C7" s="19">
        <v>507488</v>
      </c>
      <c r="D7" s="19">
        <v>516703</v>
      </c>
      <c r="E7" s="19">
        <v>526808</v>
      </c>
      <c r="F7" s="19">
        <v>540752</v>
      </c>
      <c r="G7" s="19">
        <v>558206</v>
      </c>
      <c r="H7" s="19">
        <v>574834</v>
      </c>
      <c r="I7" s="19">
        <v>596669</v>
      </c>
      <c r="J7" s="19">
        <v>625450</v>
      </c>
      <c r="K7" s="19">
        <v>646370</v>
      </c>
      <c r="L7" s="19">
        <v>667644</v>
      </c>
      <c r="M7" s="19">
        <v>680830</v>
      </c>
      <c r="N7" s="186">
        <v>688398</v>
      </c>
    </row>
    <row r="8" spans="1:14" x14ac:dyDescent="0.25">
      <c r="B8" s="18" t="s">
        <v>31</v>
      </c>
      <c r="C8" s="19">
        <v>160753</v>
      </c>
      <c r="D8" s="19">
        <v>160503</v>
      </c>
      <c r="E8" s="19">
        <v>163949</v>
      </c>
      <c r="F8" s="19">
        <v>169586</v>
      </c>
      <c r="G8" s="19">
        <v>171725</v>
      </c>
      <c r="H8" s="19">
        <v>171860</v>
      </c>
      <c r="I8" s="19">
        <v>176128</v>
      </c>
      <c r="J8" s="19">
        <v>179029</v>
      </c>
      <c r="K8" s="19">
        <v>182567</v>
      </c>
      <c r="L8" s="19">
        <v>183801</v>
      </c>
      <c r="M8" s="19">
        <v>188401</v>
      </c>
      <c r="N8" s="186">
        <v>192124</v>
      </c>
    </row>
    <row r="9" spans="1:14" x14ac:dyDescent="0.25">
      <c r="B9" s="21" t="s">
        <v>32</v>
      </c>
      <c r="C9" s="22">
        <v>2910458</v>
      </c>
      <c r="D9" s="22">
        <v>3028883</v>
      </c>
      <c r="E9" s="22">
        <v>3075783</v>
      </c>
      <c r="F9" s="22">
        <v>3140129</v>
      </c>
      <c r="G9" s="22">
        <v>3255394</v>
      </c>
      <c r="H9" s="22">
        <v>3260660</v>
      </c>
      <c r="I9" s="22">
        <v>3231758</v>
      </c>
      <c r="J9" s="22">
        <v>3329279</v>
      </c>
      <c r="K9" s="22">
        <v>3356984</v>
      </c>
      <c r="L9" s="22">
        <f>L6+L7+L8</f>
        <v>3503607</v>
      </c>
      <c r="M9" s="22">
        <f>M6+M7+M8</f>
        <v>3718680</v>
      </c>
      <c r="N9" s="187">
        <v>3736139</v>
      </c>
    </row>
    <row r="10" spans="1:14" x14ac:dyDescent="0.25">
      <c r="B10" s="11"/>
      <c r="C10" s="11"/>
      <c r="D10" s="11"/>
      <c r="E10" s="11"/>
      <c r="F10" s="11"/>
      <c r="G10" s="11"/>
      <c r="H10" s="11"/>
      <c r="I10" s="11"/>
      <c r="J10" s="11"/>
      <c r="K10" s="11"/>
    </row>
    <row r="11" spans="1:14" x14ac:dyDescent="0.25">
      <c r="B11" s="49" t="s">
        <v>285</v>
      </c>
      <c r="C11" s="49"/>
      <c r="D11" s="49"/>
      <c r="E11" s="49"/>
      <c r="F11" s="49"/>
      <c r="G11" s="49"/>
      <c r="H11" s="11"/>
      <c r="I11" s="11"/>
      <c r="J11" s="11"/>
      <c r="K11" s="11"/>
    </row>
    <row r="12" spans="1:14" x14ac:dyDescent="0.25">
      <c r="B12" s="49"/>
      <c r="C12" s="49"/>
      <c r="D12" s="49"/>
      <c r="E12" s="49"/>
      <c r="F12" s="49"/>
      <c r="G12" s="49"/>
      <c r="H12" s="11"/>
      <c r="I12" s="11"/>
      <c r="J12" s="11"/>
      <c r="K12" s="11"/>
    </row>
    <row r="13" spans="1:14" x14ac:dyDescent="0.25">
      <c r="B13" s="11"/>
      <c r="C13" s="11"/>
      <c r="D13" s="11"/>
      <c r="E13" s="11"/>
      <c r="F13" s="11"/>
      <c r="G13" s="11"/>
      <c r="H13" s="11"/>
      <c r="I13" s="11"/>
      <c r="J13" s="11"/>
      <c r="K13" s="11"/>
    </row>
    <row r="14" spans="1:14" x14ac:dyDescent="0.25">
      <c r="B14" s="11"/>
      <c r="C14" s="11"/>
      <c r="D14" s="11"/>
      <c r="E14" s="11"/>
      <c r="F14" s="11"/>
      <c r="G14" s="11"/>
      <c r="H14" s="11"/>
      <c r="I14" s="11"/>
      <c r="J14" s="11"/>
      <c r="K14" s="11"/>
    </row>
    <row r="15" spans="1:14" x14ac:dyDescent="0.25">
      <c r="B15" s="11"/>
      <c r="C15" s="11"/>
      <c r="D15" s="11"/>
      <c r="E15" s="11"/>
      <c r="F15" s="11"/>
      <c r="G15" s="11"/>
      <c r="H15" s="11"/>
      <c r="I15" s="11"/>
      <c r="J15" s="11"/>
      <c r="K15" s="11"/>
    </row>
    <row r="16" spans="1:14" x14ac:dyDescent="0.25">
      <c r="B16" s="11"/>
      <c r="C16" s="11"/>
      <c r="D16" s="11"/>
      <c r="E16" s="11"/>
      <c r="F16" s="11"/>
      <c r="G16" s="11"/>
      <c r="H16" s="11"/>
      <c r="I16" s="11"/>
      <c r="J16" s="11"/>
      <c r="K16" s="11"/>
    </row>
    <row r="17" spans="2:11" x14ac:dyDescent="0.25">
      <c r="B17" s="11"/>
      <c r="C17" s="11"/>
      <c r="D17" s="11"/>
      <c r="E17" s="11"/>
      <c r="F17" s="11"/>
      <c r="G17" s="11"/>
      <c r="H17" s="11"/>
      <c r="I17" s="11"/>
      <c r="J17" s="11"/>
      <c r="K17" s="11"/>
    </row>
    <row r="18" spans="2:11" x14ac:dyDescent="0.25">
      <c r="B18" s="11"/>
      <c r="C18" s="11"/>
      <c r="D18" s="11"/>
      <c r="E18" s="11"/>
      <c r="F18" s="11"/>
      <c r="G18" s="11"/>
      <c r="H18" s="11"/>
      <c r="I18" s="11"/>
      <c r="J18" s="11"/>
      <c r="K18" s="11"/>
    </row>
    <row r="19" spans="2:11" x14ac:dyDescent="0.25">
      <c r="B19" s="11"/>
      <c r="C19" s="11"/>
      <c r="D19" s="11"/>
      <c r="E19" s="11"/>
      <c r="F19" s="11"/>
      <c r="G19" s="11"/>
      <c r="H19" s="11"/>
      <c r="I19" s="11"/>
      <c r="J19" s="11"/>
      <c r="K19" s="11"/>
    </row>
    <row r="20" spans="2:11" x14ac:dyDescent="0.25">
      <c r="B20" s="11"/>
      <c r="C20" s="11"/>
      <c r="D20" s="11"/>
      <c r="E20" s="11"/>
      <c r="F20" s="11"/>
      <c r="G20" s="11"/>
      <c r="H20" s="11"/>
      <c r="I20" s="11"/>
      <c r="J20" s="11"/>
      <c r="K20" s="11"/>
    </row>
    <row r="21" spans="2:11" x14ac:dyDescent="0.25">
      <c r="B21" s="11"/>
      <c r="C21" s="11"/>
      <c r="D21" s="11"/>
      <c r="E21" s="11"/>
      <c r="F21" s="11"/>
      <c r="G21" s="11"/>
      <c r="H21" s="11"/>
      <c r="I21" s="11"/>
      <c r="J21" s="11"/>
      <c r="K21" s="11"/>
    </row>
    <row r="22" spans="2:11" x14ac:dyDescent="0.25">
      <c r="B22" s="11"/>
      <c r="C22" s="11"/>
      <c r="D22" s="11"/>
      <c r="E22" s="11"/>
      <c r="F22" s="11"/>
      <c r="G22" s="11"/>
      <c r="H22" s="11"/>
      <c r="I22" s="11"/>
      <c r="J22" s="11"/>
      <c r="K22" s="11"/>
    </row>
    <row r="23" spans="2:11" x14ac:dyDescent="0.25">
      <c r="B23" s="11"/>
      <c r="C23" s="11"/>
      <c r="D23" s="11"/>
      <c r="E23" s="11"/>
      <c r="F23" s="11"/>
      <c r="G23" s="11"/>
      <c r="H23" s="11"/>
      <c r="I23" s="11"/>
      <c r="J23" s="11"/>
      <c r="K23" s="11"/>
    </row>
    <row r="24" spans="2:11" x14ac:dyDescent="0.25">
      <c r="B24" s="11"/>
      <c r="C24" s="11"/>
      <c r="D24" s="11"/>
      <c r="E24" s="11"/>
      <c r="F24" s="11"/>
      <c r="G24" s="11"/>
      <c r="H24" s="11"/>
      <c r="I24" s="11"/>
      <c r="J24" s="11"/>
      <c r="K24" s="11"/>
    </row>
    <row r="25" spans="2:11" x14ac:dyDescent="0.25">
      <c r="B25" s="11"/>
      <c r="C25" s="11"/>
      <c r="D25" s="11"/>
      <c r="E25" s="11"/>
      <c r="F25" s="11"/>
      <c r="G25" s="11"/>
      <c r="H25" s="11"/>
      <c r="I25" s="11"/>
      <c r="J25" s="11"/>
      <c r="K25" s="11"/>
    </row>
    <row r="26" spans="2:11" x14ac:dyDescent="0.25">
      <c r="B26" s="11"/>
      <c r="C26" s="11"/>
      <c r="D26" s="11"/>
      <c r="E26" s="11"/>
      <c r="F26" s="11"/>
      <c r="G26" s="11"/>
      <c r="H26" s="11"/>
      <c r="I26" s="11"/>
      <c r="J26" s="11"/>
      <c r="K26" s="11"/>
    </row>
    <row r="27" spans="2:11" x14ac:dyDescent="0.25">
      <c r="B27" s="11"/>
      <c r="C27" s="11"/>
      <c r="D27" s="11"/>
      <c r="E27" s="11"/>
      <c r="F27" s="11"/>
      <c r="G27" s="11"/>
      <c r="H27" s="11"/>
      <c r="I27" s="11"/>
      <c r="J27" s="11"/>
      <c r="K27" s="11"/>
    </row>
    <row r="28" spans="2:11" x14ac:dyDescent="0.25">
      <c r="B28" s="11"/>
      <c r="C28" s="11"/>
      <c r="D28" s="11"/>
      <c r="E28" s="11"/>
      <c r="F28" s="11"/>
      <c r="G28" s="11"/>
      <c r="H28" s="11"/>
      <c r="I28" s="11"/>
      <c r="J28" s="11"/>
      <c r="K28" s="11"/>
    </row>
    <row r="29" spans="2:11" x14ac:dyDescent="0.25">
      <c r="B29" s="11"/>
      <c r="C29" s="11"/>
      <c r="D29" s="11"/>
      <c r="E29" s="11"/>
      <c r="F29" s="11"/>
      <c r="G29" s="11"/>
      <c r="H29" s="11"/>
      <c r="I29" s="11"/>
      <c r="J29" s="11"/>
      <c r="K29" s="11"/>
    </row>
    <row r="30" spans="2:11" x14ac:dyDescent="0.25">
      <c r="B30" s="11"/>
      <c r="C30" s="11"/>
      <c r="D30" s="11"/>
      <c r="E30" s="11"/>
      <c r="F30" s="11"/>
      <c r="G30" s="11"/>
      <c r="H30" s="11"/>
      <c r="I30" s="11"/>
      <c r="J30" s="11"/>
      <c r="K30" s="11"/>
    </row>
    <row r="31" spans="2:1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</row>
    <row r="32" spans="2:11" x14ac:dyDescent="0.25">
      <c r="B32" s="11"/>
      <c r="C32" s="11"/>
      <c r="D32" s="11"/>
      <c r="E32" s="11"/>
      <c r="F32" s="11"/>
      <c r="G32" s="11"/>
      <c r="H32" s="11"/>
      <c r="I32" s="11"/>
      <c r="J32" s="11"/>
      <c r="K32" s="11"/>
    </row>
    <row r="33" spans="2:11" x14ac:dyDescent="0.25">
      <c r="B33" s="11"/>
      <c r="C33" s="11"/>
      <c r="D33" s="11"/>
      <c r="E33" s="11"/>
      <c r="F33" s="11"/>
      <c r="G33" s="11"/>
      <c r="H33" s="11"/>
      <c r="I33" s="11"/>
      <c r="J33" s="11"/>
      <c r="K33" s="11"/>
    </row>
    <row r="34" spans="2:11" x14ac:dyDescent="0.25">
      <c r="B34" s="11"/>
      <c r="C34" s="11"/>
      <c r="D34" s="11"/>
      <c r="E34" s="11"/>
      <c r="F34" s="11"/>
      <c r="G34" s="11"/>
      <c r="H34" s="11"/>
      <c r="I34" s="11"/>
      <c r="J34" s="11"/>
      <c r="K34" s="11"/>
    </row>
    <row r="35" spans="2:11" x14ac:dyDescent="0.25">
      <c r="B35" s="11"/>
      <c r="C35" s="11"/>
      <c r="D35" s="11"/>
      <c r="E35" s="11"/>
      <c r="F35" s="11"/>
      <c r="G35" s="11"/>
      <c r="H35" s="11"/>
      <c r="I35" s="11"/>
      <c r="J35" s="11"/>
      <c r="K35" s="11"/>
    </row>
  </sheetData>
  <mergeCells count="1">
    <mergeCell ref="B2:K2"/>
  </mergeCells>
  <hyperlinks>
    <hyperlink ref="A1" location="Índice!A1" display="volta"/>
  </hyperlinks>
  <pageMargins left="0.511811024" right="0.511811024" top="0.78740157499999996" bottom="0.78740157499999996" header="0.31496062000000002" footer="0.3149606200000000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"/>
  <sheetViews>
    <sheetView showGridLines="0" workbookViewId="0">
      <selection activeCell="B12" sqref="B12"/>
    </sheetView>
  </sheetViews>
  <sheetFormatPr defaultRowHeight="15" x14ac:dyDescent="0.25"/>
  <cols>
    <col min="2" max="2" width="30.85546875" customWidth="1"/>
    <col min="3" max="11" width="10.7109375" customWidth="1"/>
  </cols>
  <sheetData>
    <row r="1" spans="1:13" x14ac:dyDescent="0.25">
      <c r="A1" s="55" t="s">
        <v>109</v>
      </c>
    </row>
    <row r="2" spans="1:13" ht="18" x14ac:dyDescent="0.25">
      <c r="B2" s="175" t="s">
        <v>277</v>
      </c>
      <c r="C2" s="175"/>
      <c r="D2" s="175"/>
      <c r="E2" s="175"/>
      <c r="F2" s="175"/>
      <c r="G2" s="175"/>
      <c r="H2" s="175"/>
      <c r="I2" s="175"/>
    </row>
    <row r="3" spans="1:13" x14ac:dyDescent="0.25">
      <c r="B3" s="11"/>
      <c r="C3" s="11"/>
      <c r="D3" s="11"/>
      <c r="E3" s="11"/>
      <c r="F3" s="11"/>
      <c r="G3" s="11"/>
      <c r="H3" s="11"/>
      <c r="I3" s="11"/>
    </row>
    <row r="4" spans="1:13" ht="15.75" x14ac:dyDescent="0.25">
      <c r="B4" s="16" t="s">
        <v>275</v>
      </c>
      <c r="C4" s="11"/>
      <c r="D4" s="11"/>
      <c r="E4" s="11"/>
      <c r="F4" s="11"/>
      <c r="G4" s="11"/>
      <c r="H4" s="11"/>
      <c r="I4" s="11"/>
    </row>
    <row r="5" spans="1:13" x14ac:dyDescent="0.25">
      <c r="B5" s="51" t="s">
        <v>161</v>
      </c>
      <c r="C5" s="51">
        <v>2012</v>
      </c>
      <c r="D5" s="51">
        <v>2013</v>
      </c>
      <c r="E5" s="51">
        <v>2014</v>
      </c>
      <c r="F5" s="51">
        <v>2015</v>
      </c>
      <c r="G5" s="51">
        <v>2016</v>
      </c>
      <c r="H5" s="51">
        <v>2017</v>
      </c>
      <c r="I5" s="51">
        <v>2018</v>
      </c>
      <c r="J5" s="51">
        <v>2019</v>
      </c>
      <c r="K5" s="51">
        <v>2020</v>
      </c>
      <c r="L5" s="156">
        <v>44470</v>
      </c>
    </row>
    <row r="6" spans="1:13" x14ac:dyDescent="0.25">
      <c r="B6" s="52" t="s">
        <v>157</v>
      </c>
      <c r="C6" s="110">
        <v>6.414653862328791E-2</v>
      </c>
      <c r="D6" s="110">
        <v>6.2845846300147445E-2</v>
      </c>
      <c r="E6" s="110">
        <v>6.4328128160365664E-2</v>
      </c>
      <c r="F6" s="110">
        <v>7.3267672625009314E-2</v>
      </c>
      <c r="G6" s="110">
        <v>9.5240232548897061E-2</v>
      </c>
      <c r="H6" s="110">
        <v>0.10906478527581252</v>
      </c>
      <c r="I6" s="110">
        <v>0.10753662826153021</v>
      </c>
      <c r="J6" s="110">
        <v>0.1059538693870625</v>
      </c>
      <c r="K6" s="110">
        <v>8.1314385030105366E-2</v>
      </c>
      <c r="L6" s="110">
        <v>8.3899230896236174E-2</v>
      </c>
      <c r="M6" s="110"/>
    </row>
    <row r="7" spans="1:13" x14ac:dyDescent="0.25">
      <c r="B7" s="52" t="s">
        <v>158</v>
      </c>
      <c r="C7" s="110">
        <v>6.2307686689900124E-2</v>
      </c>
      <c r="D7" s="110">
        <v>6.4065280744558958E-2</v>
      </c>
      <c r="E7" s="110">
        <v>5.6335902018609413E-2</v>
      </c>
      <c r="F7" s="110">
        <v>3.9700789208580993E-2</v>
      </c>
      <c r="G7" s="110">
        <v>2.9953432688915343E-2</v>
      </c>
      <c r="H7" s="110">
        <v>2.2586393826726118E-2</v>
      </c>
      <c r="I7" s="110">
        <v>2.7405600278263643E-2</v>
      </c>
      <c r="J7" s="110">
        <v>2.1517442457610531E-2</v>
      </c>
      <c r="K7" s="110">
        <v>3.0133785474823468E-2</v>
      </c>
      <c r="L7" s="110">
        <v>2.1749778238310303E-2</v>
      </c>
      <c r="M7" s="110"/>
    </row>
    <row r="8" spans="1:13" x14ac:dyDescent="0.25">
      <c r="B8" s="52" t="s">
        <v>159</v>
      </c>
      <c r="C8" s="110">
        <v>0.86591488668623229</v>
      </c>
      <c r="D8" s="110">
        <v>0.86882872066722516</v>
      </c>
      <c r="E8" s="110">
        <v>0.87492090729306671</v>
      </c>
      <c r="F8" s="110">
        <v>0.88312247122334908</v>
      </c>
      <c r="G8" s="110">
        <v>0.87145515037079146</v>
      </c>
      <c r="H8" s="110">
        <v>0.86583266963350758</v>
      </c>
      <c r="I8" s="110">
        <v>0.86260801488588623</v>
      </c>
      <c r="J8" s="110">
        <v>0.87002649140046617</v>
      </c>
      <c r="K8" s="110">
        <v>0.88525455316192947</v>
      </c>
      <c r="L8" s="110">
        <v>0.89115183077322491</v>
      </c>
      <c r="M8" s="110"/>
    </row>
    <row r="9" spans="1:13" x14ac:dyDescent="0.25">
      <c r="B9" s="52" t="s">
        <v>104</v>
      </c>
      <c r="C9" s="110">
        <v>7.6308880005794971E-3</v>
      </c>
      <c r="D9" s="110">
        <v>4.2601522880685002E-3</v>
      </c>
      <c r="E9" s="110">
        <v>4.4150625279582951E-3</v>
      </c>
      <c r="F9" s="110">
        <v>3.9090669430606175E-3</v>
      </c>
      <c r="G9" s="110">
        <v>3.3511843913962111E-3</v>
      </c>
      <c r="H9" s="110">
        <v>2.5161512639538014E-3</v>
      </c>
      <c r="I9" s="110">
        <v>2.449756574319983E-3</v>
      </c>
      <c r="J9" s="110">
        <v>2.5021967548607303E-3</v>
      </c>
      <c r="K9" s="110">
        <v>3.2972763331418544E-3</v>
      </c>
      <c r="L9" s="110">
        <v>3.1991600922287289E-3</v>
      </c>
      <c r="M9" s="110"/>
    </row>
    <row r="10" spans="1:13" x14ac:dyDescent="0.25">
      <c r="B10" s="52"/>
      <c r="C10" s="110"/>
      <c r="D10" s="110"/>
      <c r="E10" s="110"/>
      <c r="F10" s="110"/>
      <c r="G10" s="110"/>
      <c r="H10" s="110"/>
      <c r="I10" s="110"/>
      <c r="J10" s="110"/>
      <c r="K10" s="110"/>
    </row>
    <row r="11" spans="1:13" x14ac:dyDescent="0.25">
      <c r="B11" s="52"/>
      <c r="C11" s="53"/>
      <c r="D11" s="53"/>
      <c r="E11" s="53"/>
      <c r="F11" s="53"/>
      <c r="G11" s="53"/>
      <c r="H11" s="53"/>
      <c r="I11" s="53"/>
      <c r="J11" s="53"/>
      <c r="K11" s="53"/>
    </row>
    <row r="12" spans="1:13" x14ac:dyDescent="0.25">
      <c r="B12" s="64" t="s">
        <v>293</v>
      </c>
    </row>
  </sheetData>
  <mergeCells count="1">
    <mergeCell ref="B2:I2"/>
  </mergeCells>
  <hyperlinks>
    <hyperlink ref="A1" location="Índice!A1" display="volta"/>
  </hyperlinks>
  <pageMargins left="0.511811024" right="0.511811024" top="0.78740157499999996" bottom="0.78740157499999996" header="0.31496062000000002" footer="0.31496062000000002"/>
  <pageSetup orientation="portrait" verticalDpi="0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"/>
  <sheetViews>
    <sheetView showGridLines="0" workbookViewId="0">
      <selection activeCell="B12" sqref="B12"/>
    </sheetView>
  </sheetViews>
  <sheetFormatPr defaultRowHeight="15" x14ac:dyDescent="0.25"/>
  <cols>
    <col min="2" max="2" width="30.85546875" customWidth="1"/>
    <col min="3" max="11" width="10.7109375" customWidth="1"/>
  </cols>
  <sheetData>
    <row r="1" spans="1:13" x14ac:dyDescent="0.25">
      <c r="A1" s="55" t="s">
        <v>109</v>
      </c>
    </row>
    <row r="2" spans="1:13" ht="18" x14ac:dyDescent="0.25">
      <c r="B2" s="175" t="s">
        <v>277</v>
      </c>
      <c r="C2" s="175"/>
      <c r="D2" s="175"/>
      <c r="E2" s="175"/>
      <c r="F2" s="175"/>
      <c r="G2" s="175"/>
      <c r="H2" s="175"/>
      <c r="I2" s="175"/>
    </row>
    <row r="3" spans="1:13" x14ac:dyDescent="0.25">
      <c r="B3" s="11"/>
      <c r="C3" s="11"/>
      <c r="D3" s="11"/>
      <c r="E3" s="11"/>
      <c r="F3" s="11"/>
      <c r="G3" s="11"/>
      <c r="H3" s="11"/>
      <c r="I3" s="11"/>
    </row>
    <row r="4" spans="1:13" ht="15.75" x14ac:dyDescent="0.25">
      <c r="B4" s="16" t="s">
        <v>276</v>
      </c>
      <c r="C4" s="11"/>
      <c r="D4" s="11"/>
      <c r="E4" s="11"/>
      <c r="F4" s="11"/>
      <c r="G4" s="11"/>
      <c r="H4" s="11"/>
      <c r="I4" s="11"/>
    </row>
    <row r="5" spans="1:13" ht="25.5" x14ac:dyDescent="0.25">
      <c r="B5" s="112" t="s">
        <v>162</v>
      </c>
      <c r="C5" s="111">
        <v>2012</v>
      </c>
      <c r="D5" s="111">
        <v>2013</v>
      </c>
      <c r="E5" s="111">
        <v>2014</v>
      </c>
      <c r="F5" s="111">
        <v>2015</v>
      </c>
      <c r="G5" s="111">
        <v>2016</v>
      </c>
      <c r="H5" s="111">
        <v>2017</v>
      </c>
      <c r="I5" s="111">
        <v>2018</v>
      </c>
      <c r="J5" s="111">
        <v>2019</v>
      </c>
      <c r="K5" s="111">
        <v>2020</v>
      </c>
      <c r="L5" s="157">
        <v>44470</v>
      </c>
    </row>
    <row r="6" spans="1:13" x14ac:dyDescent="0.25">
      <c r="B6" s="52" t="s">
        <v>163</v>
      </c>
      <c r="C6" s="110">
        <v>0.25191908811314528</v>
      </c>
      <c r="D6" s="110">
        <v>0.42456190363635787</v>
      </c>
      <c r="E6" s="110">
        <v>0.50712107004264506</v>
      </c>
      <c r="F6" s="110">
        <v>0.10709630612806108</v>
      </c>
      <c r="G6" s="110">
        <v>6.4709315737613252E-2</v>
      </c>
      <c r="H6" s="110">
        <v>5.9553967165847474E-2</v>
      </c>
      <c r="I6" s="110">
        <v>6.5968403711955295E-2</v>
      </c>
      <c r="J6" s="110">
        <v>8.5695472262424577E-2</v>
      </c>
      <c r="K6" s="110">
        <v>0.19202577309339505</v>
      </c>
      <c r="L6" s="110">
        <v>0.10943756623470904</v>
      </c>
      <c r="M6" s="110"/>
    </row>
    <row r="7" spans="1:13" x14ac:dyDescent="0.25">
      <c r="B7" s="52" t="s">
        <v>164</v>
      </c>
      <c r="C7" s="110">
        <v>0.33511945626188822</v>
      </c>
      <c r="D7" s="110">
        <v>0.31188886191367315</v>
      </c>
      <c r="E7" s="110">
        <v>0.16559512813418334</v>
      </c>
      <c r="F7" s="110">
        <v>0.14750144240931401</v>
      </c>
      <c r="G7" s="110">
        <v>0.17564208020544544</v>
      </c>
      <c r="H7" s="110">
        <v>0.29143044019873421</v>
      </c>
      <c r="I7" s="110">
        <v>0.42069831983881395</v>
      </c>
      <c r="J7" s="110">
        <v>0.33749054298361281</v>
      </c>
      <c r="K7" s="110">
        <v>0.24108127039145374</v>
      </c>
      <c r="L7" s="110">
        <v>0.37609856335622088</v>
      </c>
      <c r="M7" s="110"/>
    </row>
    <row r="8" spans="1:13" x14ac:dyDescent="0.25">
      <c r="B8" s="52" t="s">
        <v>165</v>
      </c>
      <c r="C8" s="110">
        <v>0.18064910595252162</v>
      </c>
      <c r="D8" s="110">
        <v>0.1100279163080374</v>
      </c>
      <c r="E8" s="110">
        <v>9.8287998823885045E-2</v>
      </c>
      <c r="F8" s="110">
        <v>0.18401443679433352</v>
      </c>
      <c r="G8" s="110">
        <v>0.49093548572498197</v>
      </c>
      <c r="H8" s="110">
        <v>0.38002748931743241</v>
      </c>
      <c r="I8" s="110">
        <v>0.23796055583773798</v>
      </c>
      <c r="J8" s="110">
        <v>0.27372339085073771</v>
      </c>
      <c r="K8" s="110">
        <v>0.3194357717015488</v>
      </c>
      <c r="L8" s="110">
        <v>0.23120716833772731</v>
      </c>
      <c r="M8" s="110"/>
    </row>
    <row r="9" spans="1:13" x14ac:dyDescent="0.25">
      <c r="B9" s="52" t="s">
        <v>166</v>
      </c>
      <c r="C9" s="110">
        <v>0.23231234967244477</v>
      </c>
      <c r="D9" s="110">
        <v>0.15352131814193157</v>
      </c>
      <c r="E9" s="110">
        <v>0.22899580299928654</v>
      </c>
      <c r="F9" s="110">
        <v>0.56138781466829135</v>
      </c>
      <c r="G9" s="110">
        <v>0.26871311833195943</v>
      </c>
      <c r="H9" s="110">
        <v>0.26898810331798578</v>
      </c>
      <c r="I9" s="110">
        <v>0.27537272061149276</v>
      </c>
      <c r="J9" s="110">
        <v>0.3030905939032249</v>
      </c>
      <c r="K9" s="110">
        <v>0.24745718481360232</v>
      </c>
      <c r="L9" s="110">
        <v>0.28325670207134274</v>
      </c>
      <c r="M9" s="110"/>
    </row>
    <row r="10" spans="1:13" x14ac:dyDescent="0.25">
      <c r="B10" s="52"/>
      <c r="C10" s="110"/>
      <c r="D10" s="110"/>
      <c r="E10" s="110"/>
      <c r="F10" s="110"/>
      <c r="G10" s="110"/>
      <c r="H10" s="110"/>
      <c r="I10" s="110"/>
      <c r="J10" s="110"/>
      <c r="K10" s="110"/>
    </row>
    <row r="11" spans="1:13" x14ac:dyDescent="0.25">
      <c r="B11" s="52"/>
      <c r="C11" s="53"/>
      <c r="D11" s="53"/>
      <c r="E11" s="53"/>
      <c r="F11" s="53"/>
      <c r="G11" s="53"/>
      <c r="H11" s="53"/>
      <c r="I11" s="53"/>
      <c r="J11" s="53"/>
      <c r="K11" s="53"/>
    </row>
    <row r="12" spans="1:13" x14ac:dyDescent="0.25">
      <c r="B12" s="64" t="s">
        <v>299</v>
      </c>
    </row>
  </sheetData>
  <mergeCells count="1">
    <mergeCell ref="B2:I2"/>
  </mergeCells>
  <hyperlinks>
    <hyperlink ref="A1" location="Índice!A1" display="volta"/>
  </hyperlinks>
  <pageMargins left="0.511811024" right="0.511811024" top="0.78740157499999996" bottom="0.78740157499999996" header="0.31496062000000002" footer="0.31496062000000002"/>
  <pageSetup orientation="portrait" verticalDpi="0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"/>
  <sheetViews>
    <sheetView showGridLines="0" workbookViewId="0">
      <selection activeCell="B12" sqref="B12"/>
    </sheetView>
  </sheetViews>
  <sheetFormatPr defaultRowHeight="15" x14ac:dyDescent="0.25"/>
  <cols>
    <col min="2" max="2" width="30.85546875" customWidth="1"/>
    <col min="3" max="11" width="10.7109375" customWidth="1"/>
  </cols>
  <sheetData>
    <row r="1" spans="1:13" x14ac:dyDescent="0.25">
      <c r="A1" s="55" t="s">
        <v>109</v>
      </c>
    </row>
    <row r="2" spans="1:13" ht="18" x14ac:dyDescent="0.25">
      <c r="B2" s="175" t="s">
        <v>277</v>
      </c>
      <c r="C2" s="175"/>
      <c r="D2" s="175"/>
      <c r="E2" s="175"/>
      <c r="F2" s="175"/>
      <c r="G2" s="175"/>
      <c r="H2" s="175"/>
      <c r="I2" s="175"/>
    </row>
    <row r="3" spans="1:13" x14ac:dyDescent="0.25">
      <c r="B3" s="11"/>
      <c r="C3" s="11"/>
      <c r="D3" s="11"/>
      <c r="E3" s="11"/>
      <c r="F3" s="11"/>
      <c r="G3" s="11"/>
      <c r="H3" s="11"/>
      <c r="I3" s="11"/>
    </row>
    <row r="4" spans="1:13" ht="15.75" x14ac:dyDescent="0.25">
      <c r="B4" s="16" t="s">
        <v>278</v>
      </c>
      <c r="C4" s="11"/>
      <c r="D4" s="11"/>
      <c r="E4" s="11"/>
      <c r="F4" s="11"/>
      <c r="G4" s="11"/>
      <c r="H4" s="11"/>
      <c r="I4" s="11"/>
    </row>
    <row r="5" spans="1:13" ht="25.5" x14ac:dyDescent="0.25">
      <c r="B5" s="112" t="s">
        <v>167</v>
      </c>
      <c r="C5" s="111">
        <v>2012</v>
      </c>
      <c r="D5" s="111">
        <v>2013</v>
      </c>
      <c r="E5" s="111">
        <v>2014</v>
      </c>
      <c r="F5" s="111">
        <v>2015</v>
      </c>
      <c r="G5" s="111">
        <v>2016</v>
      </c>
      <c r="H5" s="111">
        <v>2017</v>
      </c>
      <c r="I5" s="111">
        <v>2018</v>
      </c>
      <c r="J5" s="111">
        <v>2019</v>
      </c>
      <c r="K5" s="111">
        <v>2020</v>
      </c>
      <c r="L5" s="157">
        <v>44470</v>
      </c>
    </row>
    <row r="6" spans="1:13" x14ac:dyDescent="0.25">
      <c r="B6" s="52" t="s">
        <v>163</v>
      </c>
      <c r="C6" s="110">
        <v>6.1423734631785715E-2</v>
      </c>
      <c r="D6" s="110">
        <v>6.0834225907140035E-2</v>
      </c>
      <c r="E6" s="110">
        <v>6.7819771812698743E-2</v>
      </c>
      <c r="F6" s="110">
        <v>3.9659786856412665E-2</v>
      </c>
      <c r="G6" s="110">
        <v>5.6511236855440385E-2</v>
      </c>
      <c r="H6" s="110">
        <v>3.8880379222036965E-2</v>
      </c>
      <c r="I6" s="110">
        <v>3.9114314915594993E-2</v>
      </c>
      <c r="J6" s="110">
        <v>5.2640748306791219E-2</v>
      </c>
      <c r="K6" s="110">
        <v>9.0877328748908373E-2</v>
      </c>
      <c r="L6" s="110">
        <v>5.7401341431483226E-2</v>
      </c>
      <c r="M6" s="110"/>
    </row>
    <row r="7" spans="1:13" x14ac:dyDescent="0.25">
      <c r="B7" s="52" t="s">
        <v>164</v>
      </c>
      <c r="C7" s="110">
        <v>0.14271209860472681</v>
      </c>
      <c r="D7" s="110">
        <v>0.1002773628791841</v>
      </c>
      <c r="E7" s="110">
        <v>9.8345534224170333E-2</v>
      </c>
      <c r="F7" s="110">
        <v>0.10324936182072249</v>
      </c>
      <c r="G7" s="110">
        <v>8.9245712866771743E-2</v>
      </c>
      <c r="H7" s="110">
        <v>0.10568213893825056</v>
      </c>
      <c r="I7" s="110">
        <v>0.15434528124182931</v>
      </c>
      <c r="J7" s="110">
        <v>0.15744360677938804</v>
      </c>
      <c r="K7" s="110">
        <v>9.2700453550059E-2</v>
      </c>
      <c r="L7" s="110">
        <v>0.14033487292959884</v>
      </c>
      <c r="M7" s="110"/>
    </row>
    <row r="8" spans="1:13" x14ac:dyDescent="0.25">
      <c r="B8" s="52" t="s">
        <v>165</v>
      </c>
      <c r="C8" s="110">
        <v>0.10910630529523299</v>
      </c>
      <c r="D8" s="110">
        <v>0.10239494320539481</v>
      </c>
      <c r="E8" s="110">
        <v>4.4570712202930518E-2</v>
      </c>
      <c r="F8" s="110">
        <v>0.1038633034226811</v>
      </c>
      <c r="G8" s="110">
        <v>0.15889688895871976</v>
      </c>
      <c r="H8" s="110">
        <v>0.16514631913237357</v>
      </c>
      <c r="I8" s="110">
        <v>0.11210918252290272</v>
      </c>
      <c r="J8" s="110">
        <v>0.12695045541704625</v>
      </c>
      <c r="K8" s="110">
        <v>0.10246593651930788</v>
      </c>
      <c r="L8" s="110">
        <v>6.5744105196437017E-2</v>
      </c>
      <c r="M8" s="110"/>
    </row>
    <row r="9" spans="1:13" x14ac:dyDescent="0.25">
      <c r="B9" s="52" t="s">
        <v>166</v>
      </c>
      <c r="C9" s="110">
        <v>0.68675786146825435</v>
      </c>
      <c r="D9" s="110">
        <v>0.73649346800828097</v>
      </c>
      <c r="E9" s="110">
        <v>0.78926398176020041</v>
      </c>
      <c r="F9" s="110">
        <v>0.75322754790018376</v>
      </c>
      <c r="G9" s="110">
        <v>0.69534616131906823</v>
      </c>
      <c r="H9" s="110">
        <v>0.69029116270733892</v>
      </c>
      <c r="I9" s="110">
        <v>0.69443122131967294</v>
      </c>
      <c r="J9" s="110">
        <v>0.66296518949677452</v>
      </c>
      <c r="K9" s="110">
        <v>0.71395628118172472</v>
      </c>
      <c r="L9" s="110">
        <v>0.73651968044248095</v>
      </c>
      <c r="M9" s="110"/>
    </row>
    <row r="10" spans="1:13" x14ac:dyDescent="0.25">
      <c r="B10" s="52"/>
      <c r="C10" s="110"/>
      <c r="D10" s="110"/>
      <c r="E10" s="110"/>
      <c r="F10" s="110"/>
      <c r="G10" s="110"/>
      <c r="H10" s="110"/>
      <c r="I10" s="110"/>
      <c r="J10" s="110"/>
      <c r="K10" s="110"/>
    </row>
    <row r="11" spans="1:13" x14ac:dyDescent="0.25">
      <c r="B11" s="52"/>
      <c r="C11" s="53"/>
      <c r="D11" s="53"/>
      <c r="E11" s="53"/>
      <c r="F11" s="53"/>
      <c r="G11" s="53"/>
      <c r="H11" s="53"/>
      <c r="I11" s="53"/>
      <c r="J11" s="53"/>
      <c r="K11" s="53"/>
    </row>
    <row r="12" spans="1:13" x14ac:dyDescent="0.25">
      <c r="B12" s="64" t="s">
        <v>293</v>
      </c>
    </row>
  </sheetData>
  <mergeCells count="1">
    <mergeCell ref="B2:I2"/>
  </mergeCells>
  <hyperlinks>
    <hyperlink ref="A1" location="Índice!A1" display="volta"/>
  </hyperlinks>
  <pageMargins left="0.511811024" right="0.511811024" top="0.78740157499999996" bottom="0.78740157499999996" header="0.31496062000000002" footer="0.31496062000000002"/>
  <pageSetup orientation="portrait" verticalDpi="0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showGridLines="0" topLeftCell="A4" workbookViewId="0">
      <selection activeCell="J36" sqref="J36"/>
    </sheetView>
  </sheetViews>
  <sheetFormatPr defaultRowHeight="15" x14ac:dyDescent="0.25"/>
  <cols>
    <col min="2" max="2" width="22.28515625" customWidth="1"/>
    <col min="3" max="3" width="15" customWidth="1"/>
    <col min="4" max="4" width="14.7109375" customWidth="1"/>
    <col min="5" max="5" width="13.7109375" customWidth="1"/>
    <col min="6" max="6" width="15" customWidth="1"/>
    <col min="7" max="7" width="14.7109375" customWidth="1"/>
    <col min="8" max="8" width="14.42578125" customWidth="1"/>
    <col min="9" max="11" width="9.85546875" bestFit="1" customWidth="1"/>
  </cols>
  <sheetData>
    <row r="1" spans="1:11" x14ac:dyDescent="0.25">
      <c r="A1" s="55" t="s">
        <v>109</v>
      </c>
    </row>
    <row r="2" spans="1:11" ht="18" x14ac:dyDescent="0.25">
      <c r="B2" s="182" t="s">
        <v>279</v>
      </c>
      <c r="C2" s="183"/>
      <c r="D2" s="183"/>
      <c r="E2" s="183"/>
      <c r="F2" s="183"/>
      <c r="G2" s="183"/>
      <c r="H2" s="183"/>
      <c r="I2" s="183"/>
    </row>
    <row r="3" spans="1:11" ht="18" x14ac:dyDescent="0.25">
      <c r="B3" s="57"/>
      <c r="C3" s="57"/>
      <c r="D3" s="57"/>
      <c r="E3" s="57"/>
      <c r="F3" s="57"/>
      <c r="G3" s="57"/>
      <c r="H3" s="57"/>
    </row>
    <row r="4" spans="1:11" ht="15.75" customHeight="1" x14ac:dyDescent="0.25">
      <c r="B4" s="184" t="s">
        <v>280</v>
      </c>
      <c r="C4" s="184"/>
      <c r="D4" s="184"/>
      <c r="E4" s="184"/>
      <c r="F4" s="184"/>
      <c r="G4" s="184"/>
      <c r="H4" s="184"/>
      <c r="I4" s="184"/>
    </row>
    <row r="5" spans="1:11" ht="15" customHeight="1" x14ac:dyDescent="0.25">
      <c r="B5" s="43" t="s">
        <v>114</v>
      </c>
      <c r="C5" s="43">
        <v>2013</v>
      </c>
      <c r="D5" s="43">
        <v>2014</v>
      </c>
      <c r="E5" s="43">
        <v>2015</v>
      </c>
      <c r="F5" s="43">
        <v>2016</v>
      </c>
      <c r="G5" s="43">
        <v>2017</v>
      </c>
      <c r="H5" s="43">
        <v>2018</v>
      </c>
      <c r="I5" s="43">
        <v>2019</v>
      </c>
      <c r="J5" s="43">
        <v>2020</v>
      </c>
      <c r="K5" s="118">
        <v>44470</v>
      </c>
    </row>
    <row r="6" spans="1:11" ht="15" customHeight="1" x14ac:dyDescent="0.25">
      <c r="B6" s="44" t="s">
        <v>115</v>
      </c>
      <c r="C6" s="78">
        <f>162623692.21/1000000000</f>
        <v>0.16262369221</v>
      </c>
      <c r="D6" s="78">
        <f>410822723.09/1000000000</f>
        <v>0.41082272308999995</v>
      </c>
      <c r="E6" s="78">
        <f>773899103.52/1000000000</f>
        <v>0.77389910352000002</v>
      </c>
      <c r="F6" s="78">
        <f>1276957009.88/1000000000</f>
        <v>1.27695700988</v>
      </c>
      <c r="G6" s="78">
        <f>1961300708.84/1000000000</f>
        <v>1.9613007088399999</v>
      </c>
      <c r="H6" s="78">
        <f>3102930966.46/1000000000</f>
        <v>3.1029309664600002</v>
      </c>
      <c r="I6" s="78">
        <v>5.05</v>
      </c>
      <c r="J6" s="64">
        <v>7.6</v>
      </c>
      <c r="K6" s="201">
        <v>8.86</v>
      </c>
    </row>
    <row r="7" spans="1:11" x14ac:dyDescent="0.25">
      <c r="B7" s="44" t="s">
        <v>19</v>
      </c>
      <c r="C7" s="84">
        <v>324</v>
      </c>
      <c r="D7" s="84">
        <v>330</v>
      </c>
      <c r="E7" s="84">
        <v>343</v>
      </c>
      <c r="F7" s="84">
        <v>364</v>
      </c>
      <c r="G7" s="84">
        <v>371</v>
      </c>
      <c r="H7" s="84">
        <v>385</v>
      </c>
      <c r="I7" s="84">
        <v>404</v>
      </c>
      <c r="J7" s="84">
        <v>409</v>
      </c>
      <c r="K7" s="202">
        <v>422</v>
      </c>
    </row>
    <row r="8" spans="1:11" x14ac:dyDescent="0.25">
      <c r="B8" s="58" t="s">
        <v>116</v>
      </c>
      <c r="C8" s="85">
        <v>7</v>
      </c>
      <c r="D8" s="85">
        <v>8</v>
      </c>
      <c r="E8" s="85">
        <v>10</v>
      </c>
      <c r="F8" s="85">
        <v>13</v>
      </c>
      <c r="G8" s="85">
        <v>14</v>
      </c>
      <c r="H8" s="85">
        <v>19</v>
      </c>
      <c r="I8" s="85">
        <v>25</v>
      </c>
      <c r="J8" s="85">
        <v>30</v>
      </c>
      <c r="K8" s="203">
        <v>35</v>
      </c>
    </row>
    <row r="9" spans="1:11" x14ac:dyDescent="0.25">
      <c r="B9" s="59" t="s">
        <v>29</v>
      </c>
      <c r="C9" s="204">
        <v>8522</v>
      </c>
      <c r="D9" s="204">
        <v>26780</v>
      </c>
      <c r="E9" s="204">
        <v>46088</v>
      </c>
      <c r="F9" s="204">
        <v>64093</v>
      </c>
      <c r="G9" s="204">
        <v>86978</v>
      </c>
      <c r="H9" s="204">
        <v>114782</v>
      </c>
      <c r="I9" s="204">
        <v>138963</v>
      </c>
      <c r="J9" s="204">
        <v>147903</v>
      </c>
      <c r="K9" s="204">
        <v>151901</v>
      </c>
    </row>
    <row r="10" spans="1:11" x14ac:dyDescent="0.25">
      <c r="B10" s="44" t="s">
        <v>30</v>
      </c>
      <c r="C10" s="83">
        <v>0</v>
      </c>
      <c r="D10" s="83">
        <v>0</v>
      </c>
      <c r="E10" s="83">
        <v>0</v>
      </c>
      <c r="F10" s="83">
        <v>4</v>
      </c>
      <c r="G10" s="83">
        <v>269</v>
      </c>
      <c r="H10" s="83">
        <v>299</v>
      </c>
      <c r="I10" s="83">
        <v>319</v>
      </c>
      <c r="J10" s="83">
        <v>334</v>
      </c>
      <c r="K10" s="205">
        <v>334</v>
      </c>
    </row>
    <row r="11" spans="1:11" x14ac:dyDescent="0.25">
      <c r="B11" s="44" t="s">
        <v>117</v>
      </c>
      <c r="C11" s="83">
        <v>3</v>
      </c>
      <c r="D11" s="83">
        <v>3</v>
      </c>
      <c r="E11" s="83">
        <v>6</v>
      </c>
      <c r="F11" s="83">
        <v>11</v>
      </c>
      <c r="G11" s="83">
        <v>21</v>
      </c>
      <c r="H11" s="83">
        <v>42</v>
      </c>
      <c r="I11" s="83">
        <v>71</v>
      </c>
      <c r="J11" s="83">
        <v>79</v>
      </c>
      <c r="K11" s="205">
        <v>119</v>
      </c>
    </row>
    <row r="12" spans="1:11" x14ac:dyDescent="0.25">
      <c r="B12" s="80"/>
      <c r="C12" s="81"/>
      <c r="D12" s="81"/>
      <c r="E12" s="81"/>
      <c r="F12" s="81"/>
      <c r="G12" s="81"/>
      <c r="H12" s="81"/>
    </row>
    <row r="13" spans="1:11" x14ac:dyDescent="0.25">
      <c r="B13" s="79" t="s">
        <v>312</v>
      </c>
      <c r="C13" s="79"/>
      <c r="D13" s="79"/>
      <c r="E13" s="60"/>
      <c r="F13" s="60"/>
      <c r="G13" s="60"/>
      <c r="H13" s="60"/>
    </row>
    <row r="14" spans="1:11" x14ac:dyDescent="0.25">
      <c r="B14" s="79" t="s">
        <v>313</v>
      </c>
      <c r="C14" s="79"/>
      <c r="D14" s="79"/>
      <c r="E14" s="60"/>
      <c r="F14" s="60"/>
      <c r="G14" s="60"/>
      <c r="H14" s="60"/>
      <c r="J14" s="97"/>
    </row>
    <row r="15" spans="1:11" x14ac:dyDescent="0.25">
      <c r="B15" s="49"/>
      <c r="C15" s="49"/>
      <c r="D15" s="49"/>
      <c r="E15" s="11"/>
      <c r="F15" s="11"/>
      <c r="G15" s="11"/>
      <c r="H15" s="11"/>
    </row>
  </sheetData>
  <mergeCells count="2">
    <mergeCell ref="B2:I2"/>
    <mergeCell ref="B4:I4"/>
  </mergeCells>
  <hyperlinks>
    <hyperlink ref="A1" location="Índice!A1" display="volta"/>
  </hyperlinks>
  <pageMargins left="0.511811024" right="0.511811024" top="0.78740157499999996" bottom="0.78740157499999996" header="0.31496062000000002" footer="0.31496062000000002"/>
  <pageSetup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"/>
  <sheetViews>
    <sheetView showGridLines="0" workbookViewId="0">
      <selection activeCell="J26" sqref="J26"/>
    </sheetView>
  </sheetViews>
  <sheetFormatPr defaultRowHeight="15" x14ac:dyDescent="0.25"/>
  <cols>
    <col min="2" max="2" width="39.5703125" customWidth="1"/>
    <col min="3" max="10" width="9.140625" customWidth="1"/>
    <col min="13" max="13" width="10" bestFit="1" customWidth="1"/>
    <col min="14" max="14" width="9" bestFit="1" customWidth="1"/>
  </cols>
  <sheetData>
    <row r="1" spans="1:15" x14ac:dyDescent="0.25">
      <c r="A1" s="55" t="s">
        <v>109</v>
      </c>
    </row>
    <row r="2" spans="1:15" ht="18" x14ac:dyDescent="0.25">
      <c r="B2" s="174" t="s">
        <v>23</v>
      </c>
      <c r="C2" s="174"/>
      <c r="D2" s="174"/>
      <c r="E2" s="174"/>
      <c r="F2" s="174"/>
      <c r="G2" s="174"/>
      <c r="H2" s="174"/>
      <c r="I2" s="174"/>
      <c r="J2" s="174"/>
      <c r="K2" s="174"/>
    </row>
    <row r="3" spans="1:15" x14ac:dyDescent="0.25">
      <c r="B3" s="11"/>
      <c r="C3" s="11"/>
      <c r="D3" s="11"/>
      <c r="E3" s="11"/>
      <c r="F3" s="11"/>
      <c r="G3" s="11"/>
      <c r="H3" s="11"/>
      <c r="I3" s="11"/>
      <c r="J3" s="11"/>
      <c r="K3" s="11"/>
    </row>
    <row r="4" spans="1:15" ht="15.75" x14ac:dyDescent="0.25">
      <c r="B4" s="16" t="s">
        <v>93</v>
      </c>
      <c r="C4" s="11"/>
      <c r="D4" s="11"/>
      <c r="E4" s="11"/>
      <c r="F4" s="11"/>
      <c r="G4" s="11"/>
      <c r="H4" s="11"/>
      <c r="I4" s="11"/>
      <c r="J4" s="11"/>
      <c r="K4" s="11"/>
    </row>
    <row r="5" spans="1:15" x14ac:dyDescent="0.25">
      <c r="B5" s="23" t="s">
        <v>35</v>
      </c>
      <c r="C5" s="13">
        <v>2010</v>
      </c>
      <c r="D5" s="13">
        <v>2011</v>
      </c>
      <c r="E5" s="13">
        <v>2012</v>
      </c>
      <c r="F5" s="13">
        <v>2013</v>
      </c>
      <c r="G5" s="13">
        <v>2014</v>
      </c>
      <c r="H5" s="13">
        <v>2015</v>
      </c>
      <c r="I5" s="13">
        <v>2016</v>
      </c>
      <c r="J5" s="13">
        <v>2017</v>
      </c>
      <c r="K5" s="13">
        <v>2018</v>
      </c>
      <c r="L5" s="13">
        <v>2019</v>
      </c>
      <c r="M5" s="13">
        <v>2020</v>
      </c>
      <c r="N5" s="13">
        <v>2021</v>
      </c>
    </row>
    <row r="6" spans="1:15" x14ac:dyDescent="0.25">
      <c r="B6" s="26" t="s">
        <v>29</v>
      </c>
      <c r="C6" s="14">
        <v>1443849</v>
      </c>
      <c r="D6" s="14">
        <v>1495272</v>
      </c>
      <c r="E6" s="14">
        <v>1499158</v>
      </c>
      <c r="F6" s="14">
        <v>1505857</v>
      </c>
      <c r="G6" s="14">
        <v>1580093</v>
      </c>
      <c r="H6" s="14">
        <v>1555640</v>
      </c>
      <c r="I6" s="14">
        <v>1499295</v>
      </c>
      <c r="J6" s="14">
        <v>1560696</v>
      </c>
      <c r="K6" s="14">
        <v>1540086</v>
      </c>
      <c r="L6" s="14">
        <v>1631241</v>
      </c>
      <c r="M6" s="14">
        <v>1734047</v>
      </c>
      <c r="N6" s="188">
        <v>1740052</v>
      </c>
    </row>
    <row r="7" spans="1:15" x14ac:dyDescent="0.25">
      <c r="B7" s="26" t="s">
        <v>30</v>
      </c>
      <c r="C7" s="14">
        <v>233197</v>
      </c>
      <c r="D7" s="14">
        <v>238283</v>
      </c>
      <c r="E7" s="14">
        <v>242194</v>
      </c>
      <c r="F7" s="14">
        <v>246129</v>
      </c>
      <c r="G7" s="14">
        <v>251597</v>
      </c>
      <c r="H7" s="14">
        <v>255777</v>
      </c>
      <c r="I7" s="14">
        <v>260271</v>
      </c>
      <c r="J7" s="14">
        <v>264786</v>
      </c>
      <c r="K7" s="14">
        <v>270277</v>
      </c>
      <c r="L7" s="14">
        <v>276485</v>
      </c>
      <c r="M7" s="14">
        <v>285753</v>
      </c>
      <c r="N7" s="188">
        <v>284849</v>
      </c>
    </row>
    <row r="8" spans="1:15" x14ac:dyDescent="0.25">
      <c r="B8" s="26" t="s">
        <v>31</v>
      </c>
      <c r="C8" s="14">
        <v>56712</v>
      </c>
      <c r="D8" s="14">
        <v>55348</v>
      </c>
      <c r="E8" s="14">
        <v>57560</v>
      </c>
      <c r="F8" s="14">
        <v>60202</v>
      </c>
      <c r="G8" s="14">
        <v>58350</v>
      </c>
      <c r="H8" s="14">
        <v>61541</v>
      </c>
      <c r="I8" s="14">
        <v>62870</v>
      </c>
      <c r="J8" s="14">
        <v>63644</v>
      </c>
      <c r="K8" s="14">
        <v>65243</v>
      </c>
      <c r="L8" s="14">
        <v>65217</v>
      </c>
      <c r="M8" s="14">
        <v>68058</v>
      </c>
      <c r="N8" s="188">
        <v>69638</v>
      </c>
    </row>
    <row r="9" spans="1:15" x14ac:dyDescent="0.25">
      <c r="B9" s="27" t="s">
        <v>9</v>
      </c>
      <c r="C9" s="25">
        <v>1733758</v>
      </c>
      <c r="D9" s="25">
        <v>1788903</v>
      </c>
      <c r="E9" s="25">
        <v>1798912</v>
      </c>
      <c r="F9" s="25">
        <v>1812188</v>
      </c>
      <c r="G9" s="25">
        <v>1890040</v>
      </c>
      <c r="H9" s="25">
        <v>1872958</v>
      </c>
      <c r="I9" s="25">
        <v>1822436</v>
      </c>
      <c r="J9" s="25">
        <v>1889126</v>
      </c>
      <c r="K9" s="25">
        <v>1875606</v>
      </c>
      <c r="L9" s="25">
        <f>L6+L7+L8</f>
        <v>1972943</v>
      </c>
      <c r="M9" s="25">
        <f>M6+M7+M8</f>
        <v>2087858</v>
      </c>
      <c r="N9" s="189">
        <v>2094539</v>
      </c>
    </row>
    <row r="10" spans="1:15" x14ac:dyDescent="0.25">
      <c r="B10" s="23" t="s">
        <v>36</v>
      </c>
      <c r="C10" s="13">
        <v>2010</v>
      </c>
      <c r="D10" s="13">
        <v>2011</v>
      </c>
      <c r="E10" s="13">
        <v>2012</v>
      </c>
      <c r="F10" s="13">
        <v>2013</v>
      </c>
      <c r="G10" s="13">
        <v>2014</v>
      </c>
      <c r="H10" s="13">
        <v>2015</v>
      </c>
      <c r="I10" s="13">
        <v>2016</v>
      </c>
      <c r="J10" s="13">
        <v>2017</v>
      </c>
      <c r="K10" s="13">
        <v>2018</v>
      </c>
      <c r="L10" s="13">
        <v>2019</v>
      </c>
      <c r="M10" s="13">
        <v>2020</v>
      </c>
      <c r="N10" s="13">
        <v>2021</v>
      </c>
      <c r="O10" s="96"/>
    </row>
    <row r="11" spans="1:15" x14ac:dyDescent="0.25">
      <c r="B11" s="26" t="s">
        <v>29</v>
      </c>
      <c r="C11" s="14">
        <v>724650</v>
      </c>
      <c r="D11" s="14">
        <v>769978</v>
      </c>
      <c r="E11" s="14">
        <v>785454</v>
      </c>
      <c r="F11" s="14">
        <v>744278</v>
      </c>
      <c r="G11" s="14">
        <v>752954</v>
      </c>
      <c r="H11" s="14">
        <v>755583</v>
      </c>
      <c r="I11" s="14">
        <v>744902</v>
      </c>
      <c r="J11" s="14">
        <v>737032</v>
      </c>
      <c r="K11" s="14">
        <v>748032</v>
      </c>
      <c r="L11" s="14">
        <v>741509</v>
      </c>
      <c r="M11" s="14">
        <v>799820</v>
      </c>
      <c r="N11" s="188">
        <v>784744</v>
      </c>
    </row>
    <row r="12" spans="1:15" x14ac:dyDescent="0.25">
      <c r="B12" s="26" t="s">
        <v>30</v>
      </c>
      <c r="C12" s="14">
        <v>273988</v>
      </c>
      <c r="D12" s="14">
        <v>277982</v>
      </c>
      <c r="E12" s="14">
        <v>284137</v>
      </c>
      <c r="F12" s="14">
        <v>294101</v>
      </c>
      <c r="G12" s="14">
        <v>306018</v>
      </c>
      <c r="H12" s="14">
        <v>318409</v>
      </c>
      <c r="I12" s="14">
        <v>335651</v>
      </c>
      <c r="J12" s="14">
        <v>359638</v>
      </c>
      <c r="K12" s="14">
        <v>362359</v>
      </c>
      <c r="L12" s="14">
        <v>371359</v>
      </c>
      <c r="M12" s="14">
        <v>375244</v>
      </c>
      <c r="N12" s="188">
        <v>385125</v>
      </c>
    </row>
    <row r="13" spans="1:15" x14ac:dyDescent="0.25">
      <c r="B13" s="26" t="s">
        <v>31</v>
      </c>
      <c r="C13" s="14">
        <v>103911</v>
      </c>
      <c r="D13" s="14">
        <v>105002</v>
      </c>
      <c r="E13" s="14">
        <v>106190</v>
      </c>
      <c r="F13" s="14">
        <v>109118</v>
      </c>
      <c r="G13" s="14">
        <v>113074</v>
      </c>
      <c r="H13" s="14">
        <v>109864</v>
      </c>
      <c r="I13" s="14">
        <v>112747</v>
      </c>
      <c r="J13" s="14">
        <v>114831</v>
      </c>
      <c r="K13" s="14">
        <v>116632</v>
      </c>
      <c r="L13" s="14">
        <v>117653</v>
      </c>
      <c r="M13" s="14">
        <v>118815</v>
      </c>
      <c r="N13" s="188">
        <v>120602</v>
      </c>
    </row>
    <row r="14" spans="1:15" x14ac:dyDescent="0.25">
      <c r="B14" s="27" t="s">
        <v>9</v>
      </c>
      <c r="C14" s="25">
        <v>1102549</v>
      </c>
      <c r="D14" s="25">
        <v>1152962</v>
      </c>
      <c r="E14" s="25">
        <v>1175781</v>
      </c>
      <c r="F14" s="25">
        <v>1147497</v>
      </c>
      <c r="G14" s="25">
        <v>1172046</v>
      </c>
      <c r="H14" s="25">
        <v>1183856</v>
      </c>
      <c r="I14" s="25">
        <v>1193300</v>
      </c>
      <c r="J14" s="25">
        <v>1211501</v>
      </c>
      <c r="K14" s="25">
        <v>1227023</v>
      </c>
      <c r="L14" s="25">
        <f>L11+L12+L13</f>
        <v>1230521</v>
      </c>
      <c r="M14" s="25">
        <f>M11+M12+M13</f>
        <v>1293879</v>
      </c>
      <c r="N14" s="189">
        <v>1290471</v>
      </c>
    </row>
    <row r="15" spans="1:15" x14ac:dyDescent="0.25">
      <c r="B15" s="23" t="s">
        <v>37</v>
      </c>
      <c r="C15" s="13">
        <v>2010</v>
      </c>
      <c r="D15" s="13">
        <v>2011</v>
      </c>
      <c r="E15" s="13">
        <v>2012</v>
      </c>
      <c r="F15" s="13">
        <v>2013</v>
      </c>
      <c r="G15" s="13">
        <v>2014</v>
      </c>
      <c r="H15" s="13">
        <v>2015</v>
      </c>
      <c r="I15" s="13">
        <v>2016</v>
      </c>
      <c r="J15" s="13">
        <v>2017</v>
      </c>
      <c r="K15" s="13">
        <v>2018</v>
      </c>
      <c r="L15" s="13">
        <v>2019</v>
      </c>
      <c r="M15" s="13">
        <v>2020</v>
      </c>
      <c r="N15" s="13">
        <v>2021</v>
      </c>
    </row>
    <row r="16" spans="1:15" x14ac:dyDescent="0.25">
      <c r="B16" s="26" t="s">
        <v>29</v>
      </c>
      <c r="C16" s="14">
        <v>73718</v>
      </c>
      <c r="D16" s="14">
        <v>86427</v>
      </c>
      <c r="E16" s="14">
        <v>100414</v>
      </c>
      <c r="F16" s="14">
        <v>179656</v>
      </c>
      <c r="G16" s="14">
        <v>192416</v>
      </c>
      <c r="H16" s="14">
        <v>202743</v>
      </c>
      <c r="I16" s="14">
        <v>214764</v>
      </c>
      <c r="J16" s="14">
        <v>227072</v>
      </c>
      <c r="K16" s="14">
        <v>239929</v>
      </c>
      <c r="L16" s="14">
        <v>279412</v>
      </c>
      <c r="M16" s="14">
        <v>315582</v>
      </c>
      <c r="N16" s="188">
        <v>330821</v>
      </c>
    </row>
    <row r="17" spans="2:14" x14ac:dyDescent="0.25">
      <c r="B17" s="26" t="s">
        <v>30</v>
      </c>
      <c r="C17" s="14">
        <v>303</v>
      </c>
      <c r="D17" s="14">
        <v>438</v>
      </c>
      <c r="E17" s="14">
        <v>477</v>
      </c>
      <c r="F17" s="14">
        <v>522</v>
      </c>
      <c r="G17" s="14">
        <v>591</v>
      </c>
      <c r="H17" s="14">
        <v>648</v>
      </c>
      <c r="I17" s="14">
        <v>747</v>
      </c>
      <c r="J17" s="14">
        <v>1026</v>
      </c>
      <c r="K17" s="14" t="s">
        <v>135</v>
      </c>
      <c r="L17" s="14">
        <v>19800</v>
      </c>
      <c r="M17" s="14">
        <v>19833</v>
      </c>
      <c r="N17" s="188">
        <v>18424</v>
      </c>
    </row>
    <row r="18" spans="2:14" x14ac:dyDescent="0.25">
      <c r="B18" s="26" t="s">
        <v>31</v>
      </c>
      <c r="C18" s="14">
        <v>130</v>
      </c>
      <c r="D18" s="14">
        <v>153</v>
      </c>
      <c r="E18" s="14">
        <v>199</v>
      </c>
      <c r="F18" s="14">
        <v>266</v>
      </c>
      <c r="G18" s="14">
        <v>301</v>
      </c>
      <c r="H18" s="14">
        <v>455</v>
      </c>
      <c r="I18" s="14">
        <v>511</v>
      </c>
      <c r="J18" s="14">
        <v>554</v>
      </c>
      <c r="K18" s="14">
        <v>692</v>
      </c>
      <c r="L18" s="14">
        <v>931</v>
      </c>
      <c r="M18" s="14">
        <v>1528</v>
      </c>
      <c r="N18" s="188">
        <v>1884</v>
      </c>
    </row>
    <row r="19" spans="2:14" x14ac:dyDescent="0.25">
      <c r="B19" s="27" t="s">
        <v>9</v>
      </c>
      <c r="C19" s="25">
        <v>74151</v>
      </c>
      <c r="D19" s="25">
        <v>87018</v>
      </c>
      <c r="E19" s="25">
        <v>101090</v>
      </c>
      <c r="F19" s="25">
        <v>180444</v>
      </c>
      <c r="G19" s="25">
        <v>193308</v>
      </c>
      <c r="H19" s="25">
        <v>203846</v>
      </c>
      <c r="I19" s="25">
        <v>216022</v>
      </c>
      <c r="J19" s="25">
        <v>228652</v>
      </c>
      <c r="K19" s="25">
        <v>254355</v>
      </c>
      <c r="L19" s="25">
        <f>L16+L17+L18</f>
        <v>300143</v>
      </c>
      <c r="M19" s="25">
        <f>M16+M17+M18</f>
        <v>336943</v>
      </c>
      <c r="N19" s="189">
        <v>351129</v>
      </c>
    </row>
    <row r="20" spans="2:14" x14ac:dyDescent="0.25">
      <c r="B20" s="11"/>
      <c r="C20" s="11"/>
      <c r="D20" s="11"/>
      <c r="E20" s="11"/>
      <c r="F20" s="11"/>
      <c r="G20" s="11"/>
      <c r="H20" s="11"/>
      <c r="I20" s="11"/>
      <c r="J20" s="11"/>
      <c r="K20" s="11"/>
    </row>
    <row r="21" spans="2:14" ht="15.75" x14ac:dyDescent="0.25">
      <c r="B21" s="65" t="s">
        <v>286</v>
      </c>
      <c r="C21" s="66"/>
      <c r="D21" s="29"/>
      <c r="E21" s="11"/>
      <c r="F21" s="11"/>
      <c r="G21" s="11"/>
      <c r="H21" s="11"/>
      <c r="I21" s="11"/>
      <c r="J21" s="11"/>
      <c r="K21" s="11"/>
    </row>
    <row r="22" spans="2:14" x14ac:dyDescent="0.25">
      <c r="B22" s="91" t="s">
        <v>133</v>
      </c>
    </row>
    <row r="23" spans="2:14" x14ac:dyDescent="0.25">
      <c r="B23" s="91"/>
    </row>
  </sheetData>
  <mergeCells count="1">
    <mergeCell ref="B2:K2"/>
  </mergeCells>
  <hyperlinks>
    <hyperlink ref="A1" location="Índice!A1" display="volta"/>
  </hyperlink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3"/>
  <sheetViews>
    <sheetView showGridLines="0" workbookViewId="0">
      <selection activeCell="Q26" sqref="Q26"/>
    </sheetView>
  </sheetViews>
  <sheetFormatPr defaultRowHeight="15" x14ac:dyDescent="0.25"/>
  <cols>
    <col min="2" max="2" width="17.5703125" customWidth="1"/>
  </cols>
  <sheetData>
    <row r="1" spans="1:11" x14ac:dyDescent="0.25">
      <c r="A1" s="55" t="s">
        <v>109</v>
      </c>
    </row>
    <row r="2" spans="1:11" ht="18" x14ac:dyDescent="0.25">
      <c r="B2" s="174" t="s">
        <v>23</v>
      </c>
      <c r="C2" s="174"/>
      <c r="D2" s="174"/>
      <c r="E2" s="174"/>
      <c r="F2" s="174"/>
      <c r="G2" s="174"/>
      <c r="H2" s="174"/>
      <c r="I2" s="174"/>
      <c r="J2" s="174"/>
      <c r="K2" s="174"/>
    </row>
    <row r="3" spans="1:11" x14ac:dyDescent="0.25">
      <c r="B3" s="11"/>
      <c r="C3" s="11"/>
      <c r="D3" s="11"/>
      <c r="E3" s="11"/>
      <c r="F3" s="11"/>
      <c r="G3" s="11"/>
      <c r="H3" s="11"/>
      <c r="I3" s="11"/>
      <c r="J3" s="11"/>
      <c r="K3" s="11"/>
    </row>
    <row r="4" spans="1:11" ht="15.75" x14ac:dyDescent="0.25">
      <c r="B4" s="16" t="s">
        <v>94</v>
      </c>
      <c r="C4" s="11"/>
      <c r="D4" s="11"/>
      <c r="E4" s="11"/>
      <c r="F4" s="11"/>
      <c r="G4" s="11"/>
      <c r="H4" s="11"/>
      <c r="I4" s="11"/>
      <c r="J4" s="11"/>
      <c r="K4" s="11"/>
    </row>
    <row r="5" spans="1:11" x14ac:dyDescent="0.25">
      <c r="B5" s="23" t="s">
        <v>39</v>
      </c>
      <c r="C5" s="13">
        <v>2010</v>
      </c>
      <c r="D5" s="13">
        <v>2011</v>
      </c>
      <c r="E5" s="13">
        <v>2012</v>
      </c>
      <c r="F5" s="13">
        <v>2013</v>
      </c>
      <c r="G5" s="13">
        <v>2014</v>
      </c>
      <c r="H5" s="13">
        <v>2015</v>
      </c>
      <c r="I5" s="13">
        <v>2016</v>
      </c>
      <c r="J5" s="13">
        <v>2017</v>
      </c>
      <c r="K5" s="13">
        <v>2018</v>
      </c>
    </row>
    <row r="6" spans="1:11" x14ac:dyDescent="0.25">
      <c r="B6" s="5" t="s">
        <v>29</v>
      </c>
      <c r="C6" s="14">
        <v>6101325</v>
      </c>
      <c r="D6" s="14">
        <v>5998175</v>
      </c>
      <c r="E6" s="14">
        <v>7095803</v>
      </c>
      <c r="F6" s="14">
        <v>7337536</v>
      </c>
      <c r="G6" s="14">
        <v>7803226</v>
      </c>
      <c r="H6" s="14">
        <v>9082349</v>
      </c>
      <c r="I6" s="14">
        <v>10220750</v>
      </c>
      <c r="J6" s="14">
        <v>10504587</v>
      </c>
      <c r="K6" s="14">
        <v>9813661</v>
      </c>
    </row>
    <row r="7" spans="1:11" x14ac:dyDescent="0.25">
      <c r="B7" s="5" t="s">
        <v>30</v>
      </c>
      <c r="C7" s="14">
        <v>62889</v>
      </c>
      <c r="D7" s="14">
        <v>63971</v>
      </c>
      <c r="E7" s="14">
        <v>64651</v>
      </c>
      <c r="F7" s="14">
        <v>68577</v>
      </c>
      <c r="G7" s="14">
        <v>71339</v>
      </c>
      <c r="H7" s="14">
        <v>72985</v>
      </c>
      <c r="I7" s="14">
        <v>67126</v>
      </c>
      <c r="J7" s="14">
        <v>45987</v>
      </c>
      <c r="K7" s="14">
        <v>44462</v>
      </c>
    </row>
    <row r="8" spans="1:11" x14ac:dyDescent="0.25">
      <c r="B8" s="5" t="s">
        <v>31</v>
      </c>
      <c r="C8" s="14">
        <v>14413</v>
      </c>
      <c r="D8" s="14">
        <v>16774</v>
      </c>
      <c r="E8" s="14">
        <v>17322</v>
      </c>
      <c r="F8" s="14">
        <v>18420</v>
      </c>
      <c r="G8" s="14">
        <v>19428</v>
      </c>
      <c r="H8" s="14">
        <v>23406</v>
      </c>
      <c r="I8" s="14">
        <v>24143</v>
      </c>
      <c r="J8" s="14">
        <v>19796</v>
      </c>
      <c r="K8" s="14">
        <v>20152</v>
      </c>
    </row>
    <row r="9" spans="1:11" x14ac:dyDescent="0.25">
      <c r="B9" s="3" t="s">
        <v>38</v>
      </c>
      <c r="C9" s="15">
        <v>6178627</v>
      </c>
      <c r="D9" s="15">
        <v>6078920</v>
      </c>
      <c r="E9" s="15">
        <v>7177776</v>
      </c>
      <c r="F9" s="15">
        <v>7424533</v>
      </c>
      <c r="G9" s="15">
        <v>7893993</v>
      </c>
      <c r="H9" s="15">
        <v>9178740</v>
      </c>
      <c r="I9" s="15">
        <v>10312019</v>
      </c>
      <c r="J9" s="15">
        <v>10570370</v>
      </c>
      <c r="K9" s="15">
        <f>K6+K7+K8</f>
        <v>9878275</v>
      </c>
    </row>
    <row r="10" spans="1:11" x14ac:dyDescent="0.25">
      <c r="B10" s="11"/>
      <c r="C10" s="11"/>
      <c r="D10" s="11"/>
      <c r="E10" s="11"/>
      <c r="F10" s="11"/>
      <c r="G10" s="11"/>
      <c r="H10" s="11"/>
      <c r="I10" s="11"/>
      <c r="J10" s="11"/>
      <c r="K10" s="11"/>
    </row>
    <row r="11" spans="1:11" x14ac:dyDescent="0.25">
      <c r="B11" s="65" t="s">
        <v>40</v>
      </c>
      <c r="C11" s="66"/>
      <c r="D11" s="66"/>
      <c r="E11" s="66"/>
      <c r="F11" s="49"/>
      <c r="G11" s="49"/>
      <c r="H11" s="49"/>
      <c r="I11" s="49"/>
      <c r="J11" s="49"/>
      <c r="K11" s="11"/>
    </row>
    <row r="12" spans="1:11" x14ac:dyDescent="0.25">
      <c r="B12" s="64" t="s">
        <v>145</v>
      </c>
      <c r="C12" s="49"/>
      <c r="D12" s="49"/>
      <c r="E12" s="49"/>
      <c r="F12" s="49"/>
      <c r="G12" s="49"/>
      <c r="H12" s="49"/>
      <c r="I12" s="49"/>
      <c r="J12" s="49"/>
      <c r="K12" s="11"/>
    </row>
    <row r="13" spans="1:11" x14ac:dyDescent="0.25">
      <c r="B13" s="64"/>
      <c r="C13" s="11"/>
      <c r="D13" s="11"/>
      <c r="E13" s="11"/>
      <c r="F13" s="11"/>
      <c r="G13" s="11"/>
      <c r="H13" s="11"/>
      <c r="I13" s="11"/>
      <c r="J13" s="11"/>
      <c r="K13" s="11"/>
    </row>
    <row r="14" spans="1:11" x14ac:dyDescent="0.25">
      <c r="B14" s="11"/>
      <c r="C14" s="11"/>
      <c r="D14" s="11"/>
      <c r="E14" s="11"/>
      <c r="F14" s="11"/>
      <c r="G14" s="11"/>
      <c r="H14" s="11"/>
      <c r="I14" s="11"/>
      <c r="J14" s="11"/>
      <c r="K14" s="11"/>
    </row>
    <row r="15" spans="1:11" x14ac:dyDescent="0.25">
      <c r="B15" s="11"/>
      <c r="C15" s="11"/>
      <c r="D15" s="11"/>
      <c r="E15" s="11"/>
      <c r="F15" s="11"/>
      <c r="G15" s="11"/>
      <c r="H15" s="11"/>
      <c r="I15" s="11"/>
      <c r="J15" s="11"/>
      <c r="K15" s="11"/>
    </row>
    <row r="16" spans="1:11" x14ac:dyDescent="0.25">
      <c r="B16" s="11"/>
      <c r="C16" s="11"/>
      <c r="D16" s="11"/>
      <c r="E16" s="11"/>
      <c r="F16" s="11"/>
      <c r="G16" s="11"/>
      <c r="H16" s="11"/>
      <c r="I16" s="11"/>
      <c r="J16" s="11"/>
      <c r="K16" s="11"/>
    </row>
    <row r="17" spans="2:11" x14ac:dyDescent="0.25">
      <c r="B17" s="11"/>
      <c r="C17" s="11"/>
      <c r="D17" s="11"/>
      <c r="E17" s="11"/>
      <c r="F17" s="11"/>
      <c r="G17" s="11"/>
      <c r="H17" s="11"/>
      <c r="I17" s="11"/>
      <c r="J17" s="11"/>
      <c r="K17" s="11"/>
    </row>
    <row r="18" spans="2:11" x14ac:dyDescent="0.25">
      <c r="B18" s="11"/>
      <c r="C18" s="11"/>
      <c r="D18" s="11"/>
      <c r="E18" s="11"/>
      <c r="F18" s="11"/>
      <c r="G18" s="11"/>
      <c r="H18" s="11"/>
      <c r="I18" s="11"/>
      <c r="J18" s="11"/>
      <c r="K18" s="11"/>
    </row>
    <row r="19" spans="2:11" x14ac:dyDescent="0.25">
      <c r="B19" s="11"/>
      <c r="C19" s="11"/>
      <c r="D19" s="11"/>
      <c r="E19" s="11"/>
      <c r="F19" s="11"/>
      <c r="G19" s="11"/>
      <c r="H19" s="11"/>
      <c r="I19" s="11"/>
      <c r="J19" s="11"/>
      <c r="K19" s="11"/>
    </row>
    <row r="20" spans="2:11" x14ac:dyDescent="0.25">
      <c r="B20" s="11"/>
      <c r="C20" s="11"/>
      <c r="D20" s="11"/>
      <c r="E20" s="11"/>
      <c r="F20" s="11"/>
      <c r="G20" s="11"/>
      <c r="H20" s="11"/>
      <c r="I20" s="11"/>
      <c r="J20" s="11"/>
      <c r="K20" s="11"/>
    </row>
    <row r="21" spans="2:11" x14ac:dyDescent="0.25">
      <c r="B21" s="11"/>
      <c r="C21" s="11"/>
      <c r="D21" s="11"/>
      <c r="E21" s="11"/>
      <c r="F21" s="11"/>
      <c r="G21" s="11"/>
      <c r="H21" s="11"/>
      <c r="I21" s="11"/>
      <c r="J21" s="11"/>
      <c r="K21" s="11"/>
    </row>
    <row r="22" spans="2:11" x14ac:dyDescent="0.25">
      <c r="B22" s="11"/>
      <c r="C22" s="11"/>
      <c r="D22" s="11"/>
      <c r="E22" s="11"/>
      <c r="F22" s="11"/>
      <c r="G22" s="11"/>
      <c r="H22" s="11"/>
      <c r="I22" s="11"/>
      <c r="J22" s="11"/>
      <c r="K22" s="11"/>
    </row>
    <row r="23" spans="2:11" x14ac:dyDescent="0.25">
      <c r="B23" s="11"/>
      <c r="C23" s="11"/>
      <c r="D23" s="11"/>
      <c r="E23" s="11"/>
      <c r="F23" s="11"/>
      <c r="G23" s="11"/>
      <c r="H23" s="11"/>
      <c r="I23" s="11"/>
      <c r="J23" s="11"/>
      <c r="K23" s="11"/>
    </row>
    <row r="24" spans="2:11" x14ac:dyDescent="0.25">
      <c r="B24" s="11"/>
      <c r="C24" s="11"/>
      <c r="D24" s="11"/>
      <c r="E24" s="11"/>
      <c r="F24" s="11"/>
      <c r="G24" s="11"/>
      <c r="H24" s="11"/>
      <c r="I24" s="11"/>
      <c r="J24" s="11"/>
      <c r="K24" s="11"/>
    </row>
    <row r="25" spans="2:11" x14ac:dyDescent="0.25">
      <c r="B25" s="11"/>
      <c r="C25" s="11"/>
      <c r="D25" s="11"/>
      <c r="E25" s="11"/>
      <c r="F25" s="11"/>
      <c r="G25" s="11"/>
      <c r="H25" s="11"/>
      <c r="I25" s="11"/>
      <c r="J25" s="11"/>
      <c r="K25" s="11"/>
    </row>
    <row r="26" spans="2:11" x14ac:dyDescent="0.25">
      <c r="B26" s="11"/>
      <c r="C26" s="11"/>
      <c r="D26" s="11"/>
      <c r="E26" s="11"/>
      <c r="F26" s="11"/>
      <c r="G26" s="11"/>
      <c r="H26" s="11"/>
      <c r="I26" s="11"/>
      <c r="J26" s="11"/>
      <c r="K26" s="11"/>
    </row>
    <row r="27" spans="2:11" x14ac:dyDescent="0.25">
      <c r="B27" s="11"/>
      <c r="C27" s="11"/>
      <c r="D27" s="11"/>
      <c r="E27" s="11"/>
      <c r="F27" s="11"/>
      <c r="G27" s="11"/>
      <c r="H27" s="11"/>
      <c r="I27" s="11"/>
      <c r="J27" s="11"/>
      <c r="K27" s="11"/>
    </row>
    <row r="28" spans="2:11" x14ac:dyDescent="0.25">
      <c r="B28" s="11"/>
      <c r="C28" s="11"/>
      <c r="D28" s="11"/>
      <c r="E28" s="11"/>
      <c r="F28" s="11"/>
      <c r="G28" s="11"/>
      <c r="H28" s="11"/>
      <c r="I28" s="11"/>
      <c r="J28" s="11"/>
      <c r="K28" s="11"/>
    </row>
    <row r="29" spans="2:11" x14ac:dyDescent="0.25">
      <c r="B29" s="11"/>
      <c r="C29" s="11"/>
      <c r="D29" s="11"/>
      <c r="E29" s="11"/>
      <c r="F29" s="11"/>
      <c r="G29" s="11"/>
      <c r="H29" s="11"/>
      <c r="I29" s="11"/>
      <c r="J29" s="11"/>
      <c r="K29" s="11"/>
    </row>
    <row r="30" spans="2:11" x14ac:dyDescent="0.25">
      <c r="B30" s="11"/>
      <c r="C30" s="11"/>
      <c r="D30" s="11"/>
      <c r="E30" s="11"/>
      <c r="F30" s="11"/>
      <c r="G30" s="11"/>
      <c r="H30" s="11"/>
      <c r="I30" s="11"/>
      <c r="J30" s="11"/>
      <c r="K30" s="11"/>
    </row>
    <row r="31" spans="2:1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</row>
    <row r="32" spans="2:11" x14ac:dyDescent="0.25">
      <c r="B32" s="11"/>
      <c r="C32" s="11"/>
      <c r="D32" s="11"/>
      <c r="E32" s="11"/>
      <c r="F32" s="11"/>
      <c r="G32" s="11"/>
      <c r="H32" s="11"/>
      <c r="I32" s="11"/>
      <c r="J32" s="11"/>
      <c r="K32" s="11"/>
    </row>
    <row r="33" spans="2:11" x14ac:dyDescent="0.25">
      <c r="B33" s="11"/>
      <c r="C33" s="11"/>
      <c r="D33" s="11"/>
      <c r="E33" s="11"/>
      <c r="F33" s="11"/>
      <c r="G33" s="11"/>
      <c r="H33" s="11"/>
      <c r="I33" s="11"/>
      <c r="J33" s="11"/>
      <c r="K33" s="11"/>
    </row>
  </sheetData>
  <mergeCells count="1">
    <mergeCell ref="B2:K2"/>
  </mergeCells>
  <hyperlinks>
    <hyperlink ref="A1" location="Índice!A1" display="volta"/>
  </hyperlinks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showGridLines="0" workbookViewId="0">
      <selection activeCell="B21" sqref="B21"/>
    </sheetView>
  </sheetViews>
  <sheetFormatPr defaultRowHeight="15" x14ac:dyDescent="0.25"/>
  <cols>
    <col min="2" max="2" width="31.5703125" customWidth="1"/>
  </cols>
  <sheetData>
    <row r="1" spans="1:11" x14ac:dyDescent="0.25">
      <c r="A1" s="55" t="s">
        <v>109</v>
      </c>
    </row>
    <row r="2" spans="1:11" ht="18" x14ac:dyDescent="0.25">
      <c r="B2" s="174" t="s">
        <v>23</v>
      </c>
      <c r="C2" s="174"/>
      <c r="D2" s="174"/>
      <c r="E2" s="174"/>
      <c r="F2" s="174"/>
      <c r="G2" s="174"/>
      <c r="H2" s="174"/>
      <c r="I2" s="174"/>
      <c r="J2" s="174"/>
      <c r="K2" s="24"/>
    </row>
    <row r="3" spans="1:11" x14ac:dyDescent="0.25">
      <c r="B3" s="11"/>
      <c r="C3" s="11"/>
      <c r="D3" s="11"/>
      <c r="E3" s="11"/>
      <c r="F3" s="11"/>
      <c r="G3" s="11"/>
      <c r="H3" s="11"/>
      <c r="I3" s="11"/>
      <c r="K3" s="8"/>
    </row>
    <row r="4" spans="1:11" ht="15.75" customHeight="1" x14ac:dyDescent="0.25">
      <c r="B4" s="16" t="s">
        <v>111</v>
      </c>
      <c r="C4" s="11"/>
      <c r="D4" s="11"/>
      <c r="E4" s="11"/>
      <c r="F4" s="11"/>
      <c r="G4" s="11"/>
      <c r="H4" s="11"/>
      <c r="I4" s="11"/>
      <c r="J4" s="11"/>
      <c r="K4" s="8"/>
    </row>
    <row r="5" spans="1:11" ht="18.75" customHeight="1" x14ac:dyDescent="0.25">
      <c r="B5" s="23" t="s">
        <v>41</v>
      </c>
      <c r="C5" s="13">
        <v>2010</v>
      </c>
      <c r="D5" s="13">
        <v>2011</v>
      </c>
      <c r="E5" s="13">
        <v>2012</v>
      </c>
      <c r="F5" s="13">
        <v>2013</v>
      </c>
      <c r="G5" s="13">
        <v>2014</v>
      </c>
      <c r="H5" s="13">
        <v>2015</v>
      </c>
      <c r="I5" s="13">
        <v>2016</v>
      </c>
      <c r="J5" s="13">
        <v>2017</v>
      </c>
      <c r="K5" s="13">
        <v>2018</v>
      </c>
    </row>
    <row r="6" spans="1:11" x14ac:dyDescent="0.25">
      <c r="B6" s="26" t="s">
        <v>29</v>
      </c>
      <c r="C6" s="14">
        <v>3266663</v>
      </c>
      <c r="D6" s="14">
        <v>3375204</v>
      </c>
      <c r="E6" s="14">
        <v>4257391</v>
      </c>
      <c r="F6" s="14">
        <v>4623885</v>
      </c>
      <c r="G6" s="14">
        <v>5143615</v>
      </c>
      <c r="H6" s="14">
        <v>6270328</v>
      </c>
      <c r="I6" s="14">
        <v>7050540</v>
      </c>
      <c r="J6" s="14">
        <v>7385092</v>
      </c>
      <c r="K6" s="14">
        <v>7084709</v>
      </c>
    </row>
    <row r="7" spans="1:11" x14ac:dyDescent="0.25">
      <c r="B7" s="26" t="s">
        <v>30</v>
      </c>
      <c r="C7" s="14">
        <v>1494</v>
      </c>
      <c r="D7" s="14">
        <v>1256</v>
      </c>
      <c r="E7" s="14">
        <v>1461</v>
      </c>
      <c r="F7" s="14">
        <v>3280</v>
      </c>
      <c r="G7" s="14">
        <v>4503</v>
      </c>
      <c r="H7" s="14">
        <v>4223</v>
      </c>
      <c r="I7" s="14">
        <v>4972</v>
      </c>
      <c r="J7" s="14">
        <v>1414</v>
      </c>
      <c r="K7" s="14">
        <v>4867</v>
      </c>
    </row>
    <row r="8" spans="1:11" x14ac:dyDescent="0.25">
      <c r="B8" s="26" t="s">
        <v>31</v>
      </c>
      <c r="C8" s="14">
        <v>324</v>
      </c>
      <c r="D8" s="14">
        <v>397</v>
      </c>
      <c r="E8" s="14">
        <v>537</v>
      </c>
      <c r="F8" s="14">
        <v>741</v>
      </c>
      <c r="G8" s="14">
        <v>983</v>
      </c>
      <c r="H8" s="14">
        <v>1113</v>
      </c>
      <c r="I8" s="14">
        <v>1306</v>
      </c>
      <c r="J8" s="14">
        <v>16</v>
      </c>
      <c r="K8" s="14">
        <v>1381</v>
      </c>
    </row>
    <row r="9" spans="1:11" x14ac:dyDescent="0.25">
      <c r="B9" s="27" t="s">
        <v>9</v>
      </c>
      <c r="C9" s="25">
        <v>3268481</v>
      </c>
      <c r="D9" s="25">
        <v>3376857</v>
      </c>
      <c r="E9" s="25">
        <v>4259389</v>
      </c>
      <c r="F9" s="25">
        <v>4627906</v>
      </c>
      <c r="G9" s="25">
        <v>5149101</v>
      </c>
      <c r="H9" s="25">
        <v>6275664</v>
      </c>
      <c r="I9" s="25">
        <v>7056818</v>
      </c>
      <c r="J9" s="25">
        <v>7386522</v>
      </c>
      <c r="K9" s="25">
        <f>K6+K7+K8</f>
        <v>7090957</v>
      </c>
    </row>
    <row r="10" spans="1:11" ht="16.5" customHeight="1" x14ac:dyDescent="0.25">
      <c r="B10" s="23" t="s">
        <v>42</v>
      </c>
      <c r="C10" s="13">
        <v>2010</v>
      </c>
      <c r="D10" s="13">
        <v>2011</v>
      </c>
      <c r="E10" s="13">
        <v>2012</v>
      </c>
      <c r="F10" s="13">
        <v>2013</v>
      </c>
      <c r="G10" s="13">
        <v>2014</v>
      </c>
      <c r="H10" s="13">
        <v>2015</v>
      </c>
      <c r="I10" s="13">
        <v>2016</v>
      </c>
      <c r="J10" s="13">
        <v>2017</v>
      </c>
      <c r="K10" s="13">
        <v>2018</v>
      </c>
    </row>
    <row r="11" spans="1:11" x14ac:dyDescent="0.25">
      <c r="B11" s="26" t="s">
        <v>29</v>
      </c>
      <c r="C11" s="14">
        <v>2084749</v>
      </c>
      <c r="D11" s="14">
        <v>2016212</v>
      </c>
      <c r="E11" s="14">
        <v>2228987</v>
      </c>
      <c r="F11" s="14">
        <v>2165165</v>
      </c>
      <c r="G11" s="14">
        <v>2130859</v>
      </c>
      <c r="H11" s="14">
        <v>2295707</v>
      </c>
      <c r="I11" s="14">
        <v>2577580</v>
      </c>
      <c r="J11" s="14">
        <v>2553450</v>
      </c>
      <c r="K11" s="14">
        <v>2253217</v>
      </c>
    </row>
    <row r="12" spans="1:11" x14ac:dyDescent="0.25">
      <c r="B12" s="26" t="s">
        <v>30</v>
      </c>
      <c r="C12" s="14">
        <v>6454</v>
      </c>
      <c r="D12" s="14">
        <v>6950</v>
      </c>
      <c r="E12" s="14">
        <v>8458</v>
      </c>
      <c r="F12" s="14">
        <v>10720</v>
      </c>
      <c r="G12" s="14">
        <v>12266</v>
      </c>
      <c r="H12" s="14">
        <v>13852</v>
      </c>
      <c r="I12" s="14">
        <v>14729</v>
      </c>
      <c r="J12" s="14">
        <v>11742</v>
      </c>
      <c r="K12" s="14">
        <v>16744</v>
      </c>
    </row>
    <row r="13" spans="1:11" x14ac:dyDescent="0.25">
      <c r="B13" s="26" t="s">
        <v>31</v>
      </c>
      <c r="C13" s="14">
        <v>724</v>
      </c>
      <c r="D13" s="14">
        <v>869</v>
      </c>
      <c r="E13" s="14">
        <v>963</v>
      </c>
      <c r="F13" s="14">
        <v>1102</v>
      </c>
      <c r="G13" s="14">
        <v>1323</v>
      </c>
      <c r="H13" s="14">
        <v>1429</v>
      </c>
      <c r="I13" s="14">
        <v>1103</v>
      </c>
      <c r="J13" s="14">
        <v>109</v>
      </c>
      <c r="K13" s="14">
        <v>983</v>
      </c>
    </row>
    <row r="14" spans="1:11" x14ac:dyDescent="0.25">
      <c r="B14" s="27" t="s">
        <v>9</v>
      </c>
      <c r="C14" s="25">
        <v>2091927</v>
      </c>
      <c r="D14" s="25">
        <v>2024031</v>
      </c>
      <c r="E14" s="25">
        <v>2238408</v>
      </c>
      <c r="F14" s="25">
        <v>2176987</v>
      </c>
      <c r="G14" s="25">
        <v>2144448</v>
      </c>
      <c r="H14" s="25">
        <v>2310988</v>
      </c>
      <c r="I14" s="25">
        <v>2593412</v>
      </c>
      <c r="J14" s="25">
        <v>2565301</v>
      </c>
      <c r="K14" s="25">
        <f>K11+K12+K13</f>
        <v>2270944</v>
      </c>
    </row>
    <row r="15" spans="1:11" ht="15.75" customHeight="1" x14ac:dyDescent="0.25">
      <c r="B15" s="23" t="s">
        <v>43</v>
      </c>
      <c r="C15" s="13">
        <v>2010</v>
      </c>
      <c r="D15" s="13">
        <v>2011</v>
      </c>
      <c r="E15" s="13">
        <v>2012</v>
      </c>
      <c r="F15" s="13">
        <v>2013</v>
      </c>
      <c r="G15" s="13">
        <v>2014</v>
      </c>
      <c r="H15" s="13">
        <v>2015</v>
      </c>
      <c r="I15" s="13">
        <v>2016</v>
      </c>
      <c r="J15" s="13">
        <v>2017</v>
      </c>
      <c r="K15" s="13">
        <v>2018</v>
      </c>
    </row>
    <row r="16" spans="1:11" x14ac:dyDescent="0.25">
      <c r="B16" s="26" t="s">
        <v>29</v>
      </c>
      <c r="C16" s="14">
        <v>749913</v>
      </c>
      <c r="D16" s="14">
        <v>606759</v>
      </c>
      <c r="E16" s="14">
        <v>609425</v>
      </c>
      <c r="F16" s="14">
        <v>548486</v>
      </c>
      <c r="G16" s="14">
        <v>528752</v>
      </c>
      <c r="H16" s="14">
        <v>516314</v>
      </c>
      <c r="I16" s="14">
        <v>592630</v>
      </c>
      <c r="J16" s="14">
        <v>566045</v>
      </c>
      <c r="K16" s="14">
        <v>475735</v>
      </c>
    </row>
    <row r="17" spans="1:11" x14ac:dyDescent="0.25">
      <c r="B17" s="26" t="s">
        <v>30</v>
      </c>
      <c r="C17" s="14">
        <v>54941</v>
      </c>
      <c r="D17" s="14">
        <v>55765</v>
      </c>
      <c r="E17" s="14">
        <v>54732</v>
      </c>
      <c r="F17" s="14">
        <v>54577</v>
      </c>
      <c r="G17" s="14">
        <v>54570</v>
      </c>
      <c r="H17" s="14">
        <v>54910</v>
      </c>
      <c r="I17" s="14">
        <v>47425</v>
      </c>
      <c r="J17" s="14">
        <v>32831</v>
      </c>
      <c r="K17" s="14">
        <v>22851</v>
      </c>
    </row>
    <row r="18" spans="1:11" x14ac:dyDescent="0.25">
      <c r="B18" s="26" t="s">
        <v>31</v>
      </c>
      <c r="C18" s="14">
        <v>13365</v>
      </c>
      <c r="D18" s="14">
        <v>15508</v>
      </c>
      <c r="E18" s="14">
        <v>15822</v>
      </c>
      <c r="F18" s="14">
        <v>16577</v>
      </c>
      <c r="G18" s="14">
        <v>17122</v>
      </c>
      <c r="H18" s="14">
        <v>20864</v>
      </c>
      <c r="I18" s="14">
        <v>21734</v>
      </c>
      <c r="J18" s="14">
        <v>19671</v>
      </c>
      <c r="K18" s="14">
        <v>17788</v>
      </c>
    </row>
    <row r="19" spans="1:11" x14ac:dyDescent="0.25">
      <c r="B19" s="27" t="s">
        <v>9</v>
      </c>
      <c r="C19" s="25">
        <v>818219</v>
      </c>
      <c r="D19" s="25">
        <v>678032</v>
      </c>
      <c r="E19" s="25">
        <v>679979</v>
      </c>
      <c r="F19" s="25">
        <v>619640</v>
      </c>
      <c r="G19" s="25">
        <v>600444</v>
      </c>
      <c r="H19" s="25">
        <v>592088</v>
      </c>
      <c r="I19" s="25">
        <v>661789</v>
      </c>
      <c r="J19" s="25">
        <v>618547</v>
      </c>
      <c r="K19" s="25">
        <f>K16+K17+K18</f>
        <v>516374</v>
      </c>
    </row>
    <row r="20" spans="1:11" x14ac:dyDescent="0.25">
      <c r="B20" s="11"/>
      <c r="C20" s="11"/>
      <c r="D20" s="11"/>
      <c r="E20" s="11"/>
      <c r="F20" s="11"/>
      <c r="G20" s="11"/>
      <c r="H20" s="11"/>
      <c r="I20" s="11"/>
      <c r="J20" s="11"/>
    </row>
    <row r="21" spans="1:11" x14ac:dyDescent="0.25">
      <c r="A21" s="64"/>
      <c r="B21" s="65" t="s">
        <v>40</v>
      </c>
      <c r="C21" s="66"/>
      <c r="D21" s="66"/>
      <c r="E21" s="66"/>
      <c r="F21" s="11"/>
      <c r="G21" s="11"/>
      <c r="H21" s="11"/>
      <c r="I21" s="11"/>
      <c r="J21" s="11"/>
    </row>
    <row r="22" spans="1:11" x14ac:dyDescent="0.25">
      <c r="B22" s="64" t="s">
        <v>145</v>
      </c>
    </row>
  </sheetData>
  <mergeCells count="1">
    <mergeCell ref="B2:J2"/>
  </mergeCells>
  <hyperlinks>
    <hyperlink ref="A1" location="Índice!A1" display="volta"/>
  </hyperlinks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6"/>
  <sheetViews>
    <sheetView showGridLines="0" workbookViewId="0">
      <selection activeCell="G30" sqref="G30"/>
    </sheetView>
  </sheetViews>
  <sheetFormatPr defaultRowHeight="15" x14ac:dyDescent="0.25"/>
  <cols>
    <col min="2" max="2" width="38.140625" customWidth="1"/>
    <col min="3" max="7" width="9.140625" customWidth="1"/>
    <col min="13" max="13" width="13.28515625" bestFit="1" customWidth="1"/>
  </cols>
  <sheetData>
    <row r="1" spans="1:13" x14ac:dyDescent="0.25">
      <c r="A1" s="55" t="s">
        <v>109</v>
      </c>
    </row>
    <row r="2" spans="1:13" ht="18" x14ac:dyDescent="0.25">
      <c r="B2" s="174" t="s">
        <v>23</v>
      </c>
      <c r="C2" s="174"/>
      <c r="D2" s="174"/>
      <c r="E2" s="174"/>
      <c r="F2" s="174"/>
      <c r="G2" s="174"/>
      <c r="H2" s="174"/>
      <c r="I2" s="174"/>
      <c r="J2" s="174"/>
      <c r="K2" s="174"/>
    </row>
    <row r="3" spans="1:13" x14ac:dyDescent="0.25">
      <c r="B3" s="11"/>
      <c r="C3" s="11"/>
      <c r="D3" s="11"/>
      <c r="E3" s="11"/>
      <c r="F3" s="11"/>
      <c r="G3" s="11"/>
      <c r="H3" s="11"/>
      <c r="I3" s="11"/>
      <c r="J3" s="11"/>
      <c r="K3" s="11"/>
    </row>
    <row r="4" spans="1:13" ht="15.75" x14ac:dyDescent="0.25">
      <c r="B4" s="16" t="s">
        <v>112</v>
      </c>
      <c r="C4" s="11"/>
      <c r="D4" s="11"/>
      <c r="E4" s="11"/>
      <c r="F4" s="11"/>
      <c r="G4" s="11"/>
      <c r="H4" s="11"/>
      <c r="I4" s="11"/>
      <c r="J4" s="11"/>
      <c r="K4" s="11"/>
    </row>
    <row r="5" spans="1:13" x14ac:dyDescent="0.25">
      <c r="B5" s="23" t="s">
        <v>46</v>
      </c>
      <c r="C5" s="13">
        <v>2010</v>
      </c>
      <c r="D5" s="13">
        <v>2011</v>
      </c>
      <c r="E5" s="13">
        <v>2012</v>
      </c>
      <c r="F5" s="13">
        <v>2013</v>
      </c>
      <c r="G5" s="13">
        <v>2014</v>
      </c>
      <c r="H5" s="13">
        <v>2015</v>
      </c>
      <c r="I5" s="13">
        <v>2016</v>
      </c>
      <c r="J5" s="13">
        <v>2017</v>
      </c>
      <c r="K5" s="13">
        <v>2018</v>
      </c>
      <c r="L5" s="13">
        <v>2019</v>
      </c>
      <c r="M5" s="13">
        <v>2020</v>
      </c>
    </row>
    <row r="6" spans="1:13" x14ac:dyDescent="0.25">
      <c r="B6" s="26" t="s">
        <v>44</v>
      </c>
      <c r="C6" s="14">
        <v>0</v>
      </c>
      <c r="D6" s="14">
        <v>0</v>
      </c>
      <c r="E6" s="14">
        <v>0</v>
      </c>
      <c r="F6" s="14">
        <v>0</v>
      </c>
      <c r="G6" s="14">
        <v>0</v>
      </c>
      <c r="H6" s="30">
        <v>0.63486490590617406</v>
      </c>
      <c r="I6" s="30">
        <v>0.63624241011529803</v>
      </c>
      <c r="J6" s="30">
        <v>0.63221141481265564</v>
      </c>
      <c r="K6" s="30">
        <v>0.6273493106150001</v>
      </c>
      <c r="L6" s="30">
        <v>0.64084239913817953</v>
      </c>
      <c r="M6" s="30">
        <v>0.63</v>
      </c>
    </row>
    <row r="7" spans="1:13" x14ac:dyDescent="0.25">
      <c r="B7" s="26" t="s">
        <v>45</v>
      </c>
      <c r="C7" s="14">
        <v>0</v>
      </c>
      <c r="D7" s="14">
        <v>0</v>
      </c>
      <c r="E7" s="14">
        <v>0</v>
      </c>
      <c r="F7" s="14">
        <v>0</v>
      </c>
      <c r="G7" s="14">
        <v>0</v>
      </c>
      <c r="H7" s="30">
        <v>0.36513509409382588</v>
      </c>
      <c r="I7" s="30">
        <v>0.36375758988470197</v>
      </c>
      <c r="J7" s="30">
        <v>0.36778858518734431</v>
      </c>
      <c r="K7" s="30">
        <v>0.3726506893849999</v>
      </c>
      <c r="L7" s="30">
        <v>0.35915760086182047</v>
      </c>
      <c r="M7" s="30">
        <v>0.37</v>
      </c>
    </row>
    <row r="8" spans="1:13" x14ac:dyDescent="0.25">
      <c r="B8" s="27" t="s">
        <v>9</v>
      </c>
      <c r="C8" s="25">
        <v>0</v>
      </c>
      <c r="D8" s="25">
        <v>0</v>
      </c>
      <c r="E8" s="25">
        <v>0</v>
      </c>
      <c r="F8" s="25">
        <v>0</v>
      </c>
      <c r="G8" s="25">
        <v>0</v>
      </c>
      <c r="H8" s="31">
        <v>1</v>
      </c>
      <c r="I8" s="31">
        <v>1</v>
      </c>
      <c r="J8" s="31">
        <v>1</v>
      </c>
      <c r="K8" s="31">
        <v>1</v>
      </c>
      <c r="L8" s="31">
        <v>1</v>
      </c>
      <c r="M8" s="31">
        <v>1</v>
      </c>
    </row>
    <row r="9" spans="1:13" ht="15.75" x14ac:dyDescent="0.25">
      <c r="B9" s="32"/>
      <c r="C9" s="25"/>
      <c r="D9" s="25"/>
      <c r="E9" s="25"/>
      <c r="F9" s="25"/>
      <c r="G9" s="25"/>
      <c r="H9" s="25"/>
      <c r="I9" s="25"/>
      <c r="J9" s="25"/>
      <c r="K9" s="25"/>
    </row>
    <row r="10" spans="1:13" x14ac:dyDescent="0.25">
      <c r="B10" s="23" t="s">
        <v>47</v>
      </c>
      <c r="C10" s="13">
        <v>2010</v>
      </c>
      <c r="D10" s="13">
        <v>2011</v>
      </c>
      <c r="E10" s="13">
        <v>2012</v>
      </c>
      <c r="F10" s="13">
        <v>2013</v>
      </c>
      <c r="G10" s="13">
        <v>2014</v>
      </c>
      <c r="H10" s="13">
        <v>2015</v>
      </c>
      <c r="I10" s="13">
        <v>2016</v>
      </c>
      <c r="J10" s="13">
        <v>2017</v>
      </c>
      <c r="K10" s="13">
        <v>2018</v>
      </c>
      <c r="L10" s="13">
        <v>2019</v>
      </c>
      <c r="M10" s="13">
        <v>2020</v>
      </c>
    </row>
    <row r="11" spans="1:13" x14ac:dyDescent="0.25">
      <c r="B11" s="26" t="s">
        <v>44</v>
      </c>
      <c r="C11" s="14">
        <v>0</v>
      </c>
      <c r="D11" s="14">
        <v>0</v>
      </c>
      <c r="E11" s="14">
        <v>0</v>
      </c>
      <c r="F11" s="14">
        <v>0</v>
      </c>
      <c r="G11" s="14">
        <v>0</v>
      </c>
      <c r="H11" s="14">
        <v>1775084</v>
      </c>
      <c r="I11" s="14">
        <v>1748802</v>
      </c>
      <c r="J11" s="14">
        <v>1761699</v>
      </c>
      <c r="K11" s="14">
        <v>1733466</v>
      </c>
      <c r="L11" s="14">
        <v>1777553</v>
      </c>
      <c r="M11" s="14">
        <v>1863487</v>
      </c>
    </row>
    <row r="12" spans="1:13" x14ac:dyDescent="0.25">
      <c r="B12" s="26" t="s">
        <v>45</v>
      </c>
      <c r="C12" s="14">
        <v>0</v>
      </c>
      <c r="D12" s="14">
        <v>0</v>
      </c>
      <c r="E12" s="14">
        <v>0</v>
      </c>
      <c r="F12" s="14">
        <v>0</v>
      </c>
      <c r="G12" s="14">
        <v>0</v>
      </c>
      <c r="H12" s="14">
        <v>950286</v>
      </c>
      <c r="I12" s="14">
        <v>924795</v>
      </c>
      <c r="J12" s="14">
        <v>914075</v>
      </c>
      <c r="K12" s="14">
        <v>889341</v>
      </c>
      <c r="L12" s="14">
        <v>927784</v>
      </c>
      <c r="M12" s="14">
        <v>998079</v>
      </c>
    </row>
    <row r="13" spans="1:13" x14ac:dyDescent="0.25">
      <c r="A13" s="55"/>
      <c r="B13" s="27" t="s">
        <v>9</v>
      </c>
      <c r="C13" s="25">
        <v>0</v>
      </c>
      <c r="D13" s="25">
        <v>0</v>
      </c>
      <c r="E13" s="25">
        <v>0</v>
      </c>
      <c r="F13" s="25">
        <v>0</v>
      </c>
      <c r="G13" s="25">
        <v>0</v>
      </c>
      <c r="H13" s="25">
        <v>2725370</v>
      </c>
      <c r="I13" s="25">
        <v>2673597</v>
      </c>
      <c r="J13" s="25">
        <v>2675774</v>
      </c>
      <c r="K13" s="25">
        <v>2622807</v>
      </c>
      <c r="L13" s="25">
        <f>L11+L12</f>
        <v>2705337</v>
      </c>
      <c r="M13" s="25">
        <f>M11+M12</f>
        <v>2861566</v>
      </c>
    </row>
    <row r="14" spans="1:13" x14ac:dyDescent="0.25">
      <c r="B14" s="27"/>
      <c r="C14" s="25"/>
      <c r="D14" s="25"/>
      <c r="E14" s="25"/>
      <c r="F14" s="25"/>
      <c r="G14" s="25"/>
      <c r="H14" s="25"/>
      <c r="I14" s="25"/>
      <c r="J14" s="25"/>
      <c r="K14" s="25"/>
      <c r="L14" s="98"/>
    </row>
    <row r="15" spans="1:13" x14ac:dyDescent="0.25">
      <c r="B15" s="23" t="s">
        <v>48</v>
      </c>
      <c r="C15" s="13">
        <v>2010</v>
      </c>
      <c r="D15" s="13">
        <v>2011</v>
      </c>
      <c r="E15" s="13">
        <v>2012</v>
      </c>
      <c r="F15" s="13">
        <v>2013</v>
      </c>
      <c r="G15" s="13">
        <v>2014</v>
      </c>
      <c r="H15" s="13">
        <v>2015</v>
      </c>
      <c r="I15" s="13">
        <v>2016</v>
      </c>
      <c r="J15" s="13">
        <v>2017</v>
      </c>
      <c r="K15" s="13">
        <v>2018</v>
      </c>
      <c r="L15" s="13">
        <v>2019</v>
      </c>
      <c r="M15" s="13">
        <v>2020</v>
      </c>
    </row>
    <row r="16" spans="1:13" x14ac:dyDescent="0.25">
      <c r="B16" s="26" t="s">
        <v>44</v>
      </c>
      <c r="C16" s="14">
        <v>0</v>
      </c>
      <c r="D16" s="14">
        <v>0</v>
      </c>
      <c r="E16" s="14">
        <v>0</v>
      </c>
      <c r="F16" s="14">
        <v>0</v>
      </c>
      <c r="G16" s="14">
        <v>0</v>
      </c>
      <c r="H16" s="14">
        <v>423783</v>
      </c>
      <c r="I16" s="14">
        <v>438450</v>
      </c>
      <c r="J16" s="14">
        <v>462591</v>
      </c>
      <c r="K16" s="14">
        <v>461117</v>
      </c>
      <c r="L16" s="14">
        <v>480544</v>
      </c>
      <c r="M16" s="14">
        <v>489124</v>
      </c>
    </row>
    <row r="17" spans="2:13" x14ac:dyDescent="0.25">
      <c r="B17" s="26" t="s">
        <v>45</v>
      </c>
      <c r="C17" s="14">
        <v>0</v>
      </c>
      <c r="D17" s="14">
        <v>0</v>
      </c>
      <c r="E17" s="14">
        <v>0</v>
      </c>
      <c r="F17" s="14">
        <v>0</v>
      </c>
      <c r="G17" s="14">
        <v>0</v>
      </c>
      <c r="H17" s="14">
        <v>152171</v>
      </c>
      <c r="I17" s="14">
        <v>160693</v>
      </c>
      <c r="J17" s="14">
        <v>172657</v>
      </c>
      <c r="K17" s="14">
        <v>196772</v>
      </c>
      <c r="L17" s="14">
        <v>189441</v>
      </c>
      <c r="M17" s="14">
        <v>194807</v>
      </c>
    </row>
    <row r="18" spans="2:13" x14ac:dyDescent="0.25">
      <c r="B18" s="27" t="s">
        <v>9</v>
      </c>
      <c r="C18" s="25">
        <v>0</v>
      </c>
      <c r="D18" s="25">
        <v>0</v>
      </c>
      <c r="E18" s="25">
        <v>0</v>
      </c>
      <c r="F18" s="25">
        <v>0</v>
      </c>
      <c r="G18" s="25">
        <v>0</v>
      </c>
      <c r="H18" s="25">
        <v>575954</v>
      </c>
      <c r="I18" s="25">
        <v>599143</v>
      </c>
      <c r="J18" s="25">
        <v>635248</v>
      </c>
      <c r="K18" s="25">
        <v>657889</v>
      </c>
      <c r="L18" s="25">
        <f>L16+L17</f>
        <v>669985</v>
      </c>
      <c r="M18" s="25">
        <f>M16+M17</f>
        <v>683931</v>
      </c>
    </row>
    <row r="19" spans="2:13" x14ac:dyDescent="0.25">
      <c r="B19" s="27"/>
      <c r="C19" s="25"/>
      <c r="D19" s="25"/>
      <c r="E19" s="25"/>
      <c r="F19" s="25"/>
      <c r="G19" s="25"/>
      <c r="H19" s="25"/>
      <c r="I19" s="25"/>
      <c r="J19" s="25"/>
      <c r="K19" s="25"/>
      <c r="L19" s="98"/>
    </row>
    <row r="20" spans="2:13" x14ac:dyDescent="0.25">
      <c r="B20" s="23" t="s">
        <v>49</v>
      </c>
      <c r="C20" s="13">
        <v>2010</v>
      </c>
      <c r="D20" s="13">
        <v>2011</v>
      </c>
      <c r="E20" s="13">
        <v>2012</v>
      </c>
      <c r="F20" s="13">
        <v>2013</v>
      </c>
      <c r="G20" s="13">
        <v>2014</v>
      </c>
      <c r="H20" s="13">
        <v>2015</v>
      </c>
      <c r="I20" s="13">
        <v>2016</v>
      </c>
      <c r="J20" s="13">
        <v>2017</v>
      </c>
      <c r="K20" s="13">
        <v>2018</v>
      </c>
      <c r="L20" s="13">
        <v>2019</v>
      </c>
      <c r="M20" s="13">
        <v>2020</v>
      </c>
    </row>
    <row r="21" spans="2:13" x14ac:dyDescent="0.25">
      <c r="B21" s="26" t="s">
        <v>44</v>
      </c>
      <c r="C21" s="14">
        <v>0</v>
      </c>
      <c r="D21" s="14">
        <v>0</v>
      </c>
      <c r="E21" s="14">
        <v>0</v>
      </c>
      <c r="F21" s="14">
        <v>0</v>
      </c>
      <c r="G21" s="14">
        <v>0</v>
      </c>
      <c r="H21" s="14">
        <v>54579</v>
      </c>
      <c r="I21" s="14">
        <v>50947</v>
      </c>
      <c r="J21" s="14">
        <v>98664</v>
      </c>
      <c r="K21" s="14">
        <v>45778</v>
      </c>
      <c r="L21" s="14">
        <v>22647</v>
      </c>
      <c r="M21" s="14">
        <v>35136</v>
      </c>
    </row>
    <row r="22" spans="2:13" x14ac:dyDescent="0.25">
      <c r="B22" s="26" t="s">
        <v>45</v>
      </c>
      <c r="C22" s="14">
        <v>0</v>
      </c>
      <c r="D22" s="14">
        <v>0</v>
      </c>
      <c r="E22" s="14">
        <v>0</v>
      </c>
      <c r="F22" s="14">
        <v>0</v>
      </c>
      <c r="G22" s="14">
        <v>0</v>
      </c>
      <c r="H22" s="14">
        <v>193586</v>
      </c>
      <c r="I22" s="14">
        <v>194153</v>
      </c>
      <c r="J22" s="14">
        <v>264645</v>
      </c>
      <c r="K22" s="14">
        <v>244680</v>
      </c>
      <c r="L22" s="14">
        <v>161009</v>
      </c>
      <c r="M22" s="14">
        <v>203887</v>
      </c>
    </row>
    <row r="23" spans="2:13" x14ac:dyDescent="0.25">
      <c r="B23" s="27" t="s">
        <v>9</v>
      </c>
      <c r="C23" s="25">
        <v>0</v>
      </c>
      <c r="D23" s="25">
        <v>0</v>
      </c>
      <c r="E23" s="25">
        <v>0</v>
      </c>
      <c r="F23" s="25">
        <v>0</v>
      </c>
      <c r="G23" s="25">
        <v>0</v>
      </c>
      <c r="H23" s="25">
        <v>248165</v>
      </c>
      <c r="I23" s="25">
        <v>245100</v>
      </c>
      <c r="J23" s="25">
        <v>363309</v>
      </c>
      <c r="K23" s="25">
        <v>290458</v>
      </c>
      <c r="L23" s="25">
        <f>L21+L22</f>
        <v>183656</v>
      </c>
      <c r="M23" s="25">
        <f>M21+M22</f>
        <v>239023</v>
      </c>
    </row>
    <row r="24" spans="2:13" x14ac:dyDescent="0.25">
      <c r="B24" s="11"/>
      <c r="C24" s="11"/>
      <c r="D24" s="11"/>
      <c r="E24" s="11"/>
      <c r="F24" s="11"/>
      <c r="G24" s="11"/>
      <c r="H24" s="11"/>
      <c r="I24" s="11"/>
      <c r="J24" s="11"/>
      <c r="K24" s="11"/>
    </row>
    <row r="25" spans="2:13" ht="15.75" x14ac:dyDescent="0.25">
      <c r="B25" s="65" t="s">
        <v>34</v>
      </c>
      <c r="C25" s="29"/>
      <c r="D25" s="29"/>
      <c r="E25" s="29"/>
      <c r="F25" s="11"/>
      <c r="G25" s="11"/>
      <c r="H25" s="11"/>
      <c r="I25" s="11"/>
      <c r="J25" s="11"/>
      <c r="K25" s="11"/>
    </row>
    <row r="26" spans="2:13" x14ac:dyDescent="0.25">
      <c r="B26" s="64" t="s">
        <v>223</v>
      </c>
      <c r="C26" s="11"/>
      <c r="D26" s="11"/>
      <c r="E26" s="11"/>
      <c r="F26" s="11"/>
      <c r="G26" s="11"/>
      <c r="H26" s="11"/>
      <c r="I26" s="11"/>
      <c r="J26" s="11"/>
      <c r="K26" s="11"/>
    </row>
    <row r="27" spans="2:13" x14ac:dyDescent="0.25">
      <c r="B27" s="11"/>
      <c r="C27" s="11"/>
      <c r="D27" s="11"/>
      <c r="E27" s="11"/>
      <c r="F27" s="11"/>
      <c r="G27" s="11"/>
      <c r="H27" s="11"/>
      <c r="I27" s="11"/>
      <c r="J27" s="11"/>
      <c r="K27" s="11"/>
    </row>
    <row r="28" spans="2:13" x14ac:dyDescent="0.25">
      <c r="B28" s="11"/>
      <c r="C28" s="11"/>
      <c r="D28" s="11"/>
      <c r="E28" s="11"/>
      <c r="F28" s="11"/>
      <c r="G28" s="11"/>
      <c r="H28" s="11"/>
      <c r="I28" s="11"/>
      <c r="J28" s="11"/>
      <c r="K28" s="11"/>
    </row>
    <row r="29" spans="2:13" x14ac:dyDescent="0.25">
      <c r="B29" s="11"/>
      <c r="C29" s="11"/>
      <c r="D29" s="11"/>
      <c r="E29" s="11"/>
      <c r="F29" s="11"/>
      <c r="G29" s="11"/>
      <c r="H29" s="11"/>
      <c r="I29" s="11"/>
      <c r="J29" s="11"/>
      <c r="K29" s="11"/>
    </row>
    <row r="30" spans="2:13" x14ac:dyDescent="0.25">
      <c r="B30" s="11"/>
      <c r="C30" s="11"/>
      <c r="D30" s="11"/>
      <c r="E30" s="11"/>
      <c r="F30" s="11"/>
      <c r="G30" s="11"/>
      <c r="H30" s="11"/>
      <c r="I30" s="11"/>
      <c r="J30" s="11"/>
      <c r="K30" s="11"/>
    </row>
    <row r="31" spans="2:13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</row>
    <row r="32" spans="2:13" x14ac:dyDescent="0.25">
      <c r="B32" s="11"/>
      <c r="C32" s="11"/>
      <c r="D32" s="11"/>
      <c r="E32" s="11"/>
      <c r="F32" s="11"/>
      <c r="G32" s="11"/>
      <c r="H32" s="11"/>
      <c r="I32" s="11"/>
      <c r="J32" s="11"/>
      <c r="K32" s="11"/>
    </row>
    <row r="33" spans="2:11" x14ac:dyDescent="0.25">
      <c r="B33" s="11"/>
      <c r="C33" s="11"/>
      <c r="D33" s="11"/>
      <c r="E33" s="11"/>
      <c r="F33" s="11"/>
      <c r="G33" s="11"/>
      <c r="H33" s="11"/>
      <c r="I33" s="11"/>
      <c r="J33" s="11"/>
      <c r="K33" s="11"/>
    </row>
    <row r="34" spans="2:11" x14ac:dyDescent="0.25">
      <c r="B34" s="11"/>
      <c r="C34" s="11"/>
      <c r="D34" s="11"/>
      <c r="E34" s="11"/>
      <c r="F34" s="11"/>
      <c r="G34" s="11"/>
      <c r="H34" s="11"/>
      <c r="I34" s="11"/>
      <c r="J34" s="11"/>
      <c r="K34" s="11"/>
    </row>
    <row r="35" spans="2:11" x14ac:dyDescent="0.25">
      <c r="B35" s="11"/>
      <c r="C35" s="11"/>
      <c r="D35" s="11"/>
      <c r="E35" s="11"/>
      <c r="F35" s="11"/>
      <c r="G35" s="11"/>
      <c r="H35" s="11"/>
      <c r="I35" s="11"/>
      <c r="J35" s="11"/>
      <c r="K35" s="11"/>
    </row>
    <row r="36" spans="2:11" x14ac:dyDescent="0.25">
      <c r="B36" s="11"/>
      <c r="C36" s="11"/>
      <c r="D36" s="11"/>
      <c r="E36" s="11"/>
      <c r="F36" s="11"/>
      <c r="G36" s="11"/>
      <c r="H36" s="11"/>
      <c r="I36" s="11"/>
      <c r="J36" s="11"/>
      <c r="K36" s="11"/>
    </row>
    <row r="37" spans="2:11" x14ac:dyDescent="0.25">
      <c r="B37" s="11"/>
      <c r="C37" s="11"/>
      <c r="D37" s="11"/>
      <c r="E37" s="11"/>
      <c r="F37" s="11"/>
      <c r="G37" s="11"/>
      <c r="H37" s="11"/>
      <c r="I37" s="11"/>
      <c r="J37" s="11"/>
      <c r="K37" s="11"/>
    </row>
    <row r="38" spans="2:11" x14ac:dyDescent="0.25">
      <c r="B38" s="11"/>
      <c r="C38" s="11"/>
      <c r="D38" s="11"/>
      <c r="E38" s="11"/>
      <c r="F38" s="11"/>
      <c r="G38" s="11"/>
      <c r="H38" s="11"/>
      <c r="I38" s="11"/>
      <c r="J38" s="11"/>
      <c r="K38" s="11"/>
    </row>
    <row r="39" spans="2:11" x14ac:dyDescent="0.25">
      <c r="B39" s="11"/>
      <c r="C39" s="11"/>
      <c r="D39" s="11"/>
      <c r="E39" s="11"/>
      <c r="F39" s="11"/>
      <c r="G39" s="11"/>
      <c r="H39" s="11"/>
      <c r="I39" s="11"/>
      <c r="J39" s="11"/>
      <c r="K39" s="11"/>
    </row>
    <row r="40" spans="2:11" x14ac:dyDescent="0.25">
      <c r="B40" s="11"/>
      <c r="C40" s="11"/>
      <c r="D40" s="11"/>
      <c r="E40" s="11"/>
      <c r="F40" s="11"/>
      <c r="G40" s="11"/>
      <c r="H40" s="11"/>
      <c r="I40" s="11"/>
      <c r="J40" s="11"/>
      <c r="K40" s="11"/>
    </row>
    <row r="41" spans="2:11" x14ac:dyDescent="0.25">
      <c r="B41" s="11"/>
      <c r="C41" s="11"/>
      <c r="D41" s="11"/>
      <c r="E41" s="11"/>
      <c r="F41" s="11"/>
      <c r="G41" s="11"/>
      <c r="H41" s="11"/>
      <c r="I41" s="11"/>
      <c r="J41" s="11"/>
      <c r="K41" s="11"/>
    </row>
    <row r="42" spans="2:11" x14ac:dyDescent="0.25">
      <c r="B42" s="11"/>
      <c r="C42" s="11"/>
      <c r="D42" s="11"/>
      <c r="E42" s="11"/>
      <c r="F42" s="11"/>
      <c r="G42" s="11"/>
      <c r="H42" s="11"/>
      <c r="I42" s="11"/>
      <c r="J42" s="11"/>
      <c r="K42" s="11"/>
    </row>
    <row r="43" spans="2:11" x14ac:dyDescent="0.25">
      <c r="B43" s="11"/>
      <c r="C43" s="11"/>
      <c r="D43" s="11"/>
      <c r="E43" s="11"/>
      <c r="F43" s="11"/>
      <c r="G43" s="11"/>
      <c r="H43" s="11"/>
      <c r="I43" s="11"/>
      <c r="J43" s="11"/>
      <c r="K43" s="11"/>
    </row>
    <row r="44" spans="2:11" x14ac:dyDescent="0.25">
      <c r="B44" s="11"/>
      <c r="C44" s="11"/>
      <c r="D44" s="11"/>
      <c r="E44" s="11"/>
      <c r="F44" s="11"/>
      <c r="G44" s="11"/>
      <c r="H44" s="11"/>
      <c r="I44" s="11"/>
      <c r="J44" s="11"/>
      <c r="K44" s="11"/>
    </row>
    <row r="45" spans="2:11" x14ac:dyDescent="0.25">
      <c r="B45" s="11"/>
      <c r="C45" s="11"/>
      <c r="D45" s="11"/>
      <c r="E45" s="11"/>
      <c r="F45" s="11"/>
      <c r="G45" s="11"/>
      <c r="H45" s="11"/>
      <c r="I45" s="11"/>
      <c r="J45" s="11"/>
      <c r="K45" s="11"/>
    </row>
    <row r="46" spans="2:11" x14ac:dyDescent="0.25">
      <c r="B46" s="11"/>
      <c r="C46" s="11"/>
      <c r="D46" s="11"/>
      <c r="E46" s="11"/>
      <c r="F46" s="11"/>
      <c r="G46" s="11"/>
      <c r="H46" s="11"/>
      <c r="I46" s="11"/>
      <c r="J46" s="11"/>
      <c r="K46" s="11"/>
    </row>
  </sheetData>
  <mergeCells count="1">
    <mergeCell ref="B2:K2"/>
  </mergeCells>
  <hyperlinks>
    <hyperlink ref="A1" location="Índice!A1" display="volta"/>
  </hyperlink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53</vt:i4>
      </vt:variant>
    </vt:vector>
  </HeadingPairs>
  <TitlesOfParts>
    <vt:vector size="53" baseType="lpstr">
      <vt:lpstr>1.1 Quantidade de EFPC EAPC</vt:lpstr>
      <vt:lpstr>1.2 Planos EFPC por modalidade</vt:lpstr>
      <vt:lpstr>1.3 Patrocinadores EFPC </vt:lpstr>
      <vt:lpstr>2.1 População</vt:lpstr>
      <vt:lpstr>2.2 Evolução da população EFPC</vt:lpstr>
      <vt:lpstr>2.2.1 População EFPC patrocínio</vt:lpstr>
      <vt:lpstr>2.3 População das EAPC</vt:lpstr>
      <vt:lpstr>2.3.1 População EAPC produto</vt:lpstr>
      <vt:lpstr>2.4 % População EFPC por gênero</vt:lpstr>
      <vt:lpstr>2.5 % Pop EFPC faixa etária</vt:lpstr>
      <vt:lpstr>2.6 População EFPC faixa etária</vt:lpstr>
      <vt:lpstr>2.7 População EAPC por gênero</vt:lpstr>
      <vt:lpstr>2.8 % Pop EAPC faixa etária</vt:lpstr>
      <vt:lpstr>2.9 População EAPC faixa etária</vt:lpstr>
      <vt:lpstr>2.10 Pop instituído_patrocinado</vt:lpstr>
      <vt:lpstr>3.1 Patrimônio</vt:lpstr>
      <vt:lpstr>3.3 Patrimônio EFPC patrocínio</vt:lpstr>
      <vt:lpstr>3.4 Ativos por modalidade</vt:lpstr>
      <vt:lpstr>3.5 Provisões EAPC produto</vt:lpstr>
      <vt:lpstr>4.1 Resultado EFPC</vt:lpstr>
      <vt:lpstr>5.1 Contrib.e Resgates</vt:lpstr>
      <vt:lpstr>5.2 Fluxo Mensal de Contrib.</vt:lpstr>
      <vt:lpstr>5.3 Fluxo Mensal de Resgates</vt:lpstr>
      <vt:lpstr>5.4 Contrib.e Resgates EAPC</vt:lpstr>
      <vt:lpstr>5.5 Fluxo Mensal Contr. EAPC</vt:lpstr>
      <vt:lpstr>5.6 Fluxo Mensal Resgates EAPC</vt:lpstr>
      <vt:lpstr>5.7 Contrib.e Resgates EFPC</vt:lpstr>
      <vt:lpstr>5.8 Fluxo Mensal Contr. EFPC</vt:lpstr>
      <vt:lpstr>5.9 Fluxo Mensal Resgates EFPC</vt:lpstr>
      <vt:lpstr>5.10 Tiquete Médio Mensal</vt:lpstr>
      <vt:lpstr>6.1 Benefícios Planos Produtos</vt:lpstr>
      <vt:lpstr>6.2 Fluxo Mensal Benefícios</vt:lpstr>
      <vt:lpstr>6.3 Benefícios Pagos EFPC</vt:lpstr>
      <vt:lpstr>6.4 Fluxo Mensal Benef. EFPC</vt:lpstr>
      <vt:lpstr>6.5 Benefícios Pagos EAPC</vt:lpstr>
      <vt:lpstr>6.6 Fluxo Mensal Benef. EAPC</vt:lpstr>
      <vt:lpstr>7.1 Taxa Média Adm. EAPC </vt:lpstr>
      <vt:lpstr>7.2A Taxa Média Adm. EAPC Plano</vt:lpstr>
      <vt:lpstr>7.3 Rentabilidade Média EAPC</vt:lpstr>
      <vt:lpstr>7.4A Rent. Média EAPC Plano</vt:lpstr>
      <vt:lpstr>7.5 Taxa Adm. Média EFPC</vt:lpstr>
      <vt:lpstr>7.6A e 7.6B Taxa Adm.Média EFPC</vt:lpstr>
      <vt:lpstr>7.7 Taxa Carregam. Média EFPC</vt:lpstr>
      <vt:lpstr>7.8A e 7.8B Taxa Car.Média EFPC</vt:lpstr>
      <vt:lpstr>Rent. Média EFPC Plano</vt:lpstr>
      <vt:lpstr>8.1 Investimento EFPC EAPC</vt:lpstr>
      <vt:lpstr>8.2  Investimento EAPC</vt:lpstr>
      <vt:lpstr>8.3  Investimento EFPC</vt:lpstr>
      <vt:lpstr>8.4 Títulos Públ. EAPC % Index.</vt:lpstr>
      <vt:lpstr>8.5 Títulos Públ. EFPC % Index.</vt:lpstr>
      <vt:lpstr>8.6 Tít. Públ.EAPC % por Venc.</vt:lpstr>
      <vt:lpstr>8.7 Tít. Públ.EFPC % por Venc.</vt:lpstr>
      <vt:lpstr>9.2 Evolução Entes Federativos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 Alves do Nacimento Azevedo Roda - MPS</dc:creator>
  <cp:lastModifiedBy>Eldimara Custódio Ribeiro Barbosa - SPREV</cp:lastModifiedBy>
  <dcterms:created xsi:type="dcterms:W3CDTF">2019-09-23T18:03:55Z</dcterms:created>
  <dcterms:modified xsi:type="dcterms:W3CDTF">2022-01-04T18:17:32Z</dcterms:modified>
</cp:coreProperties>
</file>