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balho\Previdencia\RGPC\2024 04 abr\"/>
    </mc:Choice>
  </mc:AlternateContent>
  <xr:revisionPtr revIDLastSave="0" documentId="13_ncr:1_{CDF908E7-60C3-46F1-80AB-03B9153B554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FPC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Dados_EFPC!$A$1:$O$272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2" i="3"/>
  <c r="F93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" i="3"/>
  <c r="H4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3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3" i="3"/>
  <c r="H244" i="3"/>
  <c r="H245" i="3"/>
  <c r="H246" i="3"/>
  <c r="H248" i="3"/>
  <c r="H249" i="3"/>
  <c r="H250" i="3"/>
  <c r="H251" i="3"/>
  <c r="H252" i="3"/>
  <c r="H253" i="3"/>
  <c r="H254" i="3"/>
  <c r="H256" i="3"/>
  <c r="H258" i="3"/>
  <c r="H260" i="3"/>
  <c r="H261" i="3"/>
  <c r="H263" i="3"/>
  <c r="H265" i="3"/>
  <c r="H266" i="3"/>
  <c r="H267" i="3"/>
  <c r="H268" i="3"/>
  <c r="H270" i="3"/>
  <c r="H272" i="3"/>
  <c r="H2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1" i="3"/>
  <c r="G42" i="3"/>
  <c r="G43" i="3"/>
  <c r="G44" i="3"/>
  <c r="G45" i="3"/>
  <c r="G46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3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3" i="3"/>
  <c r="G244" i="3"/>
  <c r="G245" i="3"/>
  <c r="G246" i="3"/>
  <c r="G248" i="3"/>
  <c r="G249" i="3"/>
  <c r="G250" i="3"/>
  <c r="G251" i="3"/>
  <c r="G252" i="3"/>
  <c r="G253" i="3"/>
  <c r="G254" i="3"/>
  <c r="G256" i="3"/>
  <c r="G258" i="3"/>
  <c r="G260" i="3"/>
  <c r="G261" i="3"/>
  <c r="G263" i="3"/>
  <c r="G265" i="3"/>
  <c r="G266" i="3"/>
  <c r="G267" i="3"/>
  <c r="G268" i="3"/>
  <c r="G270" i="3"/>
  <c r="G272" i="3"/>
  <c r="G2" i="3"/>
  <c r="L145" i="3" l="1"/>
  <c r="L125" i="3"/>
  <c r="L230" i="3"/>
  <c r="L143" i="3"/>
  <c r="L243" i="3"/>
  <c r="L174" i="3"/>
  <c r="L206" i="3"/>
  <c r="L237" i="3"/>
  <c r="L251" i="3"/>
  <c r="L199" i="3"/>
  <c r="L80" i="3"/>
  <c r="L82" i="3"/>
  <c r="L8" i="3"/>
  <c r="L30" i="3"/>
  <c r="L133" i="3"/>
  <c r="L24" i="3"/>
  <c r="L245" i="3"/>
  <c r="L167" i="3"/>
  <c r="L108" i="3"/>
  <c r="L61" i="3"/>
  <c r="L45" i="3"/>
  <c r="L152" i="3"/>
  <c r="L172" i="3"/>
  <c r="L192" i="3"/>
  <c r="L222" i="3"/>
  <c r="L31" i="3"/>
  <c r="L150" i="3"/>
  <c r="L168" i="3"/>
  <c r="L196" i="3"/>
  <c r="L205" i="3"/>
  <c r="L98" i="3"/>
  <c r="L161" i="3"/>
  <c r="L190" i="3"/>
  <c r="L163" i="3"/>
  <c r="L254" i="3"/>
  <c r="L33" i="3"/>
  <c r="L46" i="3"/>
  <c r="L29" i="3"/>
  <c r="L246" i="3"/>
  <c r="L19" i="3"/>
  <c r="L260" i="3"/>
  <c r="L71" i="3"/>
  <c r="L176" i="3"/>
  <c r="L51" i="3"/>
  <c r="L118" i="3"/>
  <c r="L111" i="3"/>
  <c r="L160" i="3"/>
  <c r="L253" i="3"/>
  <c r="L136" i="3"/>
  <c r="L193" i="3"/>
  <c r="L220" i="3"/>
  <c r="L122" i="3"/>
  <c r="L239" i="3"/>
  <c r="L18" i="3"/>
  <c r="L135" i="3"/>
  <c r="L231" i="3"/>
  <c r="L141" i="3"/>
  <c r="L37" i="3"/>
  <c r="L43" i="3"/>
  <c r="L76" i="3"/>
  <c r="L84" i="3"/>
  <c r="L130" i="3"/>
  <c r="L109" i="3"/>
  <c r="L15" i="3"/>
  <c r="L106" i="3"/>
  <c r="L32" i="3"/>
  <c r="L195" i="3"/>
  <c r="L148" i="3"/>
  <c r="L93" i="3"/>
  <c r="L14" i="3"/>
  <c r="L140" i="3"/>
  <c r="L36" i="3"/>
  <c r="L238" i="3"/>
  <c r="L86" i="3"/>
  <c r="L10" i="3"/>
  <c r="L198" i="3"/>
  <c r="L202" i="3"/>
  <c r="L28" i="3"/>
  <c r="L201" i="3"/>
  <c r="L248" i="3"/>
  <c r="L13" i="3"/>
  <c r="L75" i="3"/>
  <c r="L41" i="3"/>
  <c r="L123" i="3"/>
  <c r="L112" i="3"/>
  <c r="L57" i="3"/>
  <c r="L25" i="3"/>
  <c r="L68" i="3"/>
  <c r="L89" i="3"/>
  <c r="L53" i="3"/>
  <c r="L72" i="3"/>
  <c r="L69" i="3"/>
  <c r="L209" i="3"/>
  <c r="L157" i="3"/>
  <c r="L175" i="3"/>
  <c r="L83" i="3"/>
  <c r="L212" i="3"/>
  <c r="L44" i="3"/>
  <c r="L262" i="3"/>
  <c r="L107" i="3"/>
  <c r="L34" i="3"/>
  <c r="L65" i="3"/>
  <c r="L56" i="3"/>
  <c r="L153" i="3"/>
  <c r="L234" i="3"/>
  <c r="L52" i="3"/>
  <c r="L124" i="3"/>
  <c r="L77" i="3"/>
  <c r="L113" i="3"/>
  <c r="L6" i="3"/>
  <c r="L62" i="3"/>
  <c r="L79" i="3"/>
  <c r="L171" i="3"/>
  <c r="L149" i="3"/>
  <c r="L187" i="3"/>
  <c r="L213" i="3"/>
  <c r="L177" i="3"/>
  <c r="L181" i="3"/>
  <c r="L119" i="3"/>
  <c r="L183" i="3"/>
  <c r="L54" i="3"/>
  <c r="L241" i="3"/>
  <c r="L228" i="3"/>
  <c r="L146" i="3"/>
  <c r="L263" i="3"/>
  <c r="L85" i="3"/>
  <c r="L50" i="3"/>
  <c r="L73" i="3"/>
  <c r="L17" i="3"/>
  <c r="L219" i="3"/>
  <c r="L59" i="3"/>
  <c r="L223" i="3"/>
  <c r="L191" i="3"/>
  <c r="L256" i="3"/>
  <c r="L147" i="3"/>
  <c r="L240" i="3"/>
  <c r="L214" i="3"/>
  <c r="L115" i="3"/>
  <c r="L258" i="3"/>
  <c r="L164" i="3"/>
  <c r="L151" i="3"/>
  <c r="L126" i="3"/>
  <c r="L137" i="3"/>
  <c r="L102" i="3"/>
  <c r="L16" i="3"/>
  <c r="L154" i="3"/>
  <c r="L81" i="3"/>
  <c r="L169" i="3"/>
  <c r="L224" i="3"/>
  <c r="L249" i="3"/>
  <c r="L226" i="3"/>
  <c r="L173" i="3"/>
  <c r="L88" i="3"/>
  <c r="L74" i="3"/>
  <c r="L134" i="3"/>
  <c r="L179" i="3"/>
  <c r="L232" i="3"/>
  <c r="L158" i="3"/>
  <c r="L116" i="3"/>
  <c r="L2" i="3"/>
  <c r="L60" i="3"/>
  <c r="L121" i="3"/>
  <c r="L129" i="3"/>
  <c r="L180" i="3"/>
  <c r="L139" i="3"/>
  <c r="L20" i="3"/>
  <c r="L162" i="3"/>
  <c r="L96" i="3"/>
  <c r="L38" i="3"/>
  <c r="L197" i="3"/>
  <c r="L266" i="3"/>
  <c r="L144" i="3"/>
  <c r="L159" i="3"/>
  <c r="L42" i="3"/>
  <c r="L170" i="3"/>
  <c r="L66" i="3"/>
  <c r="L97" i="3"/>
  <c r="L182" i="3"/>
  <c r="L87" i="3"/>
  <c r="L210" i="3"/>
  <c r="L233" i="3"/>
  <c r="L114" i="3"/>
  <c r="L221" i="3"/>
  <c r="L104" i="3"/>
  <c r="L227" i="3"/>
  <c r="L103" i="3"/>
  <c r="L95" i="3"/>
  <c r="L35" i="3"/>
  <c r="L156" i="3"/>
  <c r="L166" i="3"/>
  <c r="L204" i="3"/>
  <c r="L11" i="3"/>
  <c r="L216" i="3"/>
  <c r="L22" i="3"/>
  <c r="L208" i="3"/>
  <c r="L189" i="3"/>
  <c r="L229" i="3"/>
  <c r="L110" i="3"/>
  <c r="L39" i="3"/>
  <c r="L105" i="3"/>
  <c r="L127" i="3"/>
  <c r="L128" i="3"/>
  <c r="L70" i="3"/>
  <c r="L215" i="3"/>
  <c r="L117" i="3"/>
  <c r="L132" i="3"/>
  <c r="L27" i="3"/>
  <c r="L211" i="3"/>
  <c r="L78" i="3"/>
  <c r="L235" i="3"/>
  <c r="L9" i="3"/>
  <c r="L207" i="3"/>
  <c r="L218" i="3"/>
  <c r="L194" i="3"/>
  <c r="L165" i="3"/>
  <c r="L99" i="3"/>
  <c r="L21" i="3"/>
  <c r="L178" i="3"/>
  <c r="L217" i="3"/>
  <c r="L120" i="3"/>
  <c r="L55" i="3"/>
  <c r="L250" i="3"/>
  <c r="L186" i="3"/>
  <c r="L7" i="3"/>
  <c r="L100" i="3"/>
  <c r="L225" i="3"/>
  <c r="L131" i="3"/>
  <c r="L26" i="3"/>
  <c r="L184" i="3"/>
  <c r="L63" i="3"/>
  <c r="L90" i="3"/>
  <c r="L101" i="3"/>
  <c r="K101" i="3"/>
  <c r="K145" i="3"/>
  <c r="K125" i="3"/>
  <c r="K230" i="3"/>
  <c r="K143" i="3"/>
  <c r="K243" i="3"/>
  <c r="K174" i="3"/>
  <c r="K206" i="3"/>
  <c r="K237" i="3"/>
  <c r="K251" i="3"/>
  <c r="K199" i="3"/>
  <c r="K80" i="3"/>
  <c r="K82" i="3"/>
  <c r="K8" i="3"/>
  <c r="K30" i="3"/>
  <c r="K133" i="3"/>
  <c r="K24" i="3"/>
  <c r="K245" i="3"/>
  <c r="K167" i="3"/>
  <c r="K108" i="3"/>
  <c r="K61" i="3"/>
  <c r="K45" i="3"/>
  <c r="K152" i="3"/>
  <c r="K172" i="3"/>
  <c r="K192" i="3"/>
  <c r="K222" i="3"/>
  <c r="K31" i="3"/>
  <c r="K150" i="3"/>
  <c r="K168" i="3"/>
  <c r="K196" i="3"/>
  <c r="K205" i="3"/>
  <c r="K98" i="3"/>
  <c r="K161" i="3"/>
  <c r="K190" i="3"/>
  <c r="K163" i="3"/>
  <c r="K254" i="3"/>
  <c r="K33" i="3"/>
  <c r="K46" i="3"/>
  <c r="K29" i="3"/>
  <c r="K246" i="3"/>
  <c r="K19" i="3"/>
  <c r="K260" i="3"/>
  <c r="K71" i="3"/>
  <c r="K176" i="3"/>
  <c r="K51" i="3"/>
  <c r="K118" i="3"/>
  <c r="K111" i="3"/>
  <c r="K160" i="3"/>
  <c r="K253" i="3"/>
  <c r="K136" i="3"/>
  <c r="K193" i="3"/>
  <c r="K220" i="3"/>
  <c r="K122" i="3"/>
  <c r="K239" i="3"/>
  <c r="K18" i="3"/>
  <c r="K135" i="3"/>
  <c r="K231" i="3"/>
  <c r="K141" i="3"/>
  <c r="K37" i="3"/>
  <c r="K43" i="3"/>
  <c r="K76" i="3"/>
  <c r="K84" i="3"/>
  <c r="K130" i="3"/>
  <c r="K109" i="3"/>
  <c r="K15" i="3"/>
  <c r="K106" i="3"/>
  <c r="K32" i="3"/>
  <c r="K195" i="3"/>
  <c r="K148" i="3"/>
  <c r="K93" i="3"/>
  <c r="K14" i="3"/>
  <c r="K140" i="3"/>
  <c r="K36" i="3"/>
  <c r="K238" i="3"/>
  <c r="K86" i="3"/>
  <c r="K10" i="3"/>
  <c r="K198" i="3"/>
  <c r="K202" i="3"/>
  <c r="K28" i="3"/>
  <c r="K201" i="3"/>
  <c r="K248" i="3"/>
  <c r="K13" i="3"/>
  <c r="K75" i="3"/>
  <c r="K41" i="3"/>
  <c r="K123" i="3"/>
  <c r="K112" i="3"/>
  <c r="K57" i="3"/>
  <c r="K25" i="3"/>
  <c r="K68" i="3"/>
  <c r="K89" i="3"/>
  <c r="K53" i="3"/>
  <c r="K72" i="3"/>
  <c r="K69" i="3"/>
  <c r="K209" i="3"/>
  <c r="K157" i="3"/>
  <c r="K175" i="3"/>
  <c r="K83" i="3"/>
  <c r="K212" i="3"/>
  <c r="K44" i="3"/>
  <c r="K262" i="3"/>
  <c r="K107" i="3"/>
  <c r="K34" i="3"/>
  <c r="K65" i="3"/>
  <c r="K56" i="3"/>
  <c r="K153" i="3"/>
  <c r="K234" i="3"/>
  <c r="K52" i="3"/>
  <c r="K124" i="3"/>
  <c r="K77" i="3"/>
  <c r="K113" i="3"/>
  <c r="K6" i="3"/>
  <c r="K62" i="3"/>
  <c r="K79" i="3"/>
  <c r="K171" i="3"/>
  <c r="K149" i="3"/>
  <c r="K187" i="3"/>
  <c r="K213" i="3"/>
  <c r="K177" i="3"/>
  <c r="K181" i="3"/>
  <c r="K119" i="3"/>
  <c r="K183" i="3"/>
  <c r="K54" i="3"/>
  <c r="K241" i="3"/>
  <c r="K228" i="3"/>
  <c r="K146" i="3"/>
  <c r="K263" i="3"/>
  <c r="K85" i="3"/>
  <c r="K50" i="3"/>
  <c r="K73" i="3"/>
  <c r="K17" i="3"/>
  <c r="K219" i="3"/>
  <c r="K59" i="3"/>
  <c r="K223" i="3"/>
  <c r="K191" i="3"/>
  <c r="K256" i="3"/>
  <c r="K147" i="3"/>
  <c r="K240" i="3"/>
  <c r="K214" i="3"/>
  <c r="K115" i="3"/>
  <c r="K258" i="3"/>
  <c r="K164" i="3"/>
  <c r="K151" i="3"/>
  <c r="K126" i="3"/>
  <c r="K137" i="3"/>
  <c r="K102" i="3"/>
  <c r="K16" i="3"/>
  <c r="K154" i="3"/>
  <c r="K81" i="3"/>
  <c r="K169" i="3"/>
  <c r="K224" i="3"/>
  <c r="K249" i="3"/>
  <c r="K226" i="3"/>
  <c r="K173" i="3"/>
  <c r="K88" i="3"/>
  <c r="K74" i="3"/>
  <c r="K134" i="3"/>
  <c r="K179" i="3"/>
  <c r="K232" i="3"/>
  <c r="K158" i="3"/>
  <c r="K116" i="3"/>
  <c r="K2" i="3"/>
  <c r="K60" i="3"/>
  <c r="K121" i="3"/>
  <c r="K129" i="3"/>
  <c r="K180" i="3"/>
  <c r="K139" i="3"/>
  <c r="K20" i="3"/>
  <c r="K162" i="3"/>
  <c r="K96" i="3"/>
  <c r="K38" i="3"/>
  <c r="K197" i="3"/>
  <c r="K266" i="3"/>
  <c r="K144" i="3"/>
  <c r="K159" i="3"/>
  <c r="K42" i="3"/>
  <c r="K170" i="3"/>
  <c r="K66" i="3"/>
  <c r="K97" i="3"/>
  <c r="K182" i="3"/>
  <c r="K87" i="3"/>
  <c r="K210" i="3"/>
  <c r="K233" i="3"/>
  <c r="K114" i="3"/>
  <c r="K221" i="3"/>
  <c r="K104" i="3"/>
  <c r="K227" i="3"/>
  <c r="K103" i="3"/>
  <c r="K95" i="3"/>
  <c r="K35" i="3"/>
  <c r="K156" i="3"/>
  <c r="K166" i="3"/>
  <c r="K204" i="3"/>
  <c r="K11" i="3"/>
  <c r="K216" i="3"/>
  <c r="K22" i="3"/>
  <c r="K208" i="3"/>
  <c r="K189" i="3"/>
  <c r="K229" i="3"/>
  <c r="K110" i="3"/>
  <c r="K39" i="3"/>
  <c r="K105" i="3"/>
  <c r="K127" i="3"/>
  <c r="K128" i="3"/>
  <c r="K70" i="3"/>
  <c r="K215" i="3"/>
  <c r="K117" i="3"/>
  <c r="K132" i="3"/>
  <c r="K27" i="3"/>
  <c r="K211" i="3"/>
  <c r="K78" i="3"/>
  <c r="K235" i="3"/>
  <c r="K9" i="3"/>
  <c r="K207" i="3"/>
  <c r="K218" i="3"/>
  <c r="K194" i="3"/>
  <c r="K165" i="3"/>
  <c r="K99" i="3"/>
  <c r="K21" i="3"/>
  <c r="K178" i="3"/>
  <c r="K217" i="3"/>
  <c r="K120" i="3"/>
  <c r="K55" i="3"/>
  <c r="K250" i="3"/>
  <c r="K186" i="3"/>
  <c r="K7" i="3"/>
  <c r="K100" i="3"/>
  <c r="K225" i="3"/>
  <c r="K131" i="3"/>
  <c r="K26" i="3"/>
  <c r="K184" i="3"/>
  <c r="K63" i="3"/>
  <c r="K90" i="3"/>
  <c r="J145" i="3"/>
  <c r="J125" i="3"/>
  <c r="J230" i="3"/>
  <c r="J143" i="3"/>
  <c r="J243" i="3"/>
  <c r="J174" i="3"/>
  <c r="J206" i="3"/>
  <c r="J237" i="3"/>
  <c r="J251" i="3"/>
  <c r="J199" i="3"/>
  <c r="J80" i="3"/>
  <c r="J82" i="3"/>
  <c r="J8" i="3"/>
  <c r="J30" i="3"/>
  <c r="J133" i="3"/>
  <c r="J24" i="3"/>
  <c r="J245" i="3"/>
  <c r="J167" i="3"/>
  <c r="J108" i="3"/>
  <c r="J61" i="3"/>
  <c r="J45" i="3"/>
  <c r="J152" i="3"/>
  <c r="J172" i="3"/>
  <c r="J192" i="3"/>
  <c r="J222" i="3"/>
  <c r="J31" i="3"/>
  <c r="J150" i="3"/>
  <c r="J168" i="3"/>
  <c r="J196" i="3"/>
  <c r="J205" i="3"/>
  <c r="J98" i="3"/>
  <c r="J161" i="3"/>
  <c r="J190" i="3"/>
  <c r="J163" i="3"/>
  <c r="J254" i="3"/>
  <c r="J33" i="3"/>
  <c r="J46" i="3"/>
  <c r="J29" i="3"/>
  <c r="J246" i="3"/>
  <c r="J19" i="3"/>
  <c r="J260" i="3"/>
  <c r="J71" i="3"/>
  <c r="J176" i="3"/>
  <c r="J51" i="3"/>
  <c r="J118" i="3"/>
  <c r="J111" i="3"/>
  <c r="J160" i="3"/>
  <c r="J253" i="3"/>
  <c r="J136" i="3"/>
  <c r="J193" i="3"/>
  <c r="J220" i="3"/>
  <c r="J122" i="3"/>
  <c r="J239" i="3"/>
  <c r="J18" i="3"/>
  <c r="J135" i="3"/>
  <c r="J231" i="3"/>
  <c r="J141" i="3"/>
  <c r="J37" i="3"/>
  <c r="J43" i="3"/>
  <c r="J76" i="3"/>
  <c r="J84" i="3"/>
  <c r="J130" i="3"/>
  <c r="J109" i="3"/>
  <c r="J15" i="3"/>
  <c r="J106" i="3"/>
  <c r="J32" i="3"/>
  <c r="J195" i="3"/>
  <c r="J148" i="3"/>
  <c r="J93" i="3"/>
  <c r="J14" i="3"/>
  <c r="J140" i="3"/>
  <c r="J36" i="3"/>
  <c r="J238" i="3"/>
  <c r="J86" i="3"/>
  <c r="J10" i="3"/>
  <c r="J198" i="3"/>
  <c r="J202" i="3"/>
  <c r="J28" i="3"/>
  <c r="J201" i="3"/>
  <c r="J248" i="3"/>
  <c r="J13" i="3"/>
  <c r="J75" i="3"/>
  <c r="J41" i="3"/>
  <c r="J123" i="3"/>
  <c r="J112" i="3"/>
  <c r="J57" i="3"/>
  <c r="J25" i="3"/>
  <c r="J68" i="3"/>
  <c r="J89" i="3"/>
  <c r="J53" i="3"/>
  <c r="J72" i="3"/>
  <c r="J69" i="3"/>
  <c r="J209" i="3"/>
  <c r="J157" i="3"/>
  <c r="J175" i="3"/>
  <c r="J83" i="3"/>
  <c r="J212" i="3"/>
  <c r="J44" i="3"/>
  <c r="J262" i="3"/>
  <c r="J107" i="3"/>
  <c r="J34" i="3"/>
  <c r="J65" i="3"/>
  <c r="J56" i="3"/>
  <c r="J153" i="3"/>
  <c r="J234" i="3"/>
  <c r="J52" i="3"/>
  <c r="J124" i="3"/>
  <c r="J77" i="3"/>
  <c r="J113" i="3"/>
  <c r="J6" i="3"/>
  <c r="J62" i="3"/>
  <c r="J79" i="3"/>
  <c r="J171" i="3"/>
  <c r="J149" i="3"/>
  <c r="J187" i="3"/>
  <c r="J213" i="3"/>
  <c r="J177" i="3"/>
  <c r="J181" i="3"/>
  <c r="J119" i="3"/>
  <c r="J183" i="3"/>
  <c r="J54" i="3"/>
  <c r="J241" i="3"/>
  <c r="J228" i="3"/>
  <c r="J146" i="3"/>
  <c r="J263" i="3"/>
  <c r="J85" i="3"/>
  <c r="J50" i="3"/>
  <c r="J73" i="3"/>
  <c r="J17" i="3"/>
  <c r="J219" i="3"/>
  <c r="J59" i="3"/>
  <c r="J223" i="3"/>
  <c r="J191" i="3"/>
  <c r="J256" i="3"/>
  <c r="J147" i="3"/>
  <c r="J240" i="3"/>
  <c r="J214" i="3"/>
  <c r="J115" i="3"/>
  <c r="J258" i="3"/>
  <c r="J164" i="3"/>
  <c r="J151" i="3"/>
  <c r="J126" i="3"/>
  <c r="J137" i="3"/>
  <c r="J102" i="3"/>
  <c r="J16" i="3"/>
  <c r="J154" i="3"/>
  <c r="J81" i="3"/>
  <c r="J169" i="3"/>
  <c r="J224" i="3"/>
  <c r="J249" i="3"/>
  <c r="J226" i="3"/>
  <c r="J173" i="3"/>
  <c r="J88" i="3"/>
  <c r="J74" i="3"/>
  <c r="J134" i="3"/>
  <c r="J179" i="3"/>
  <c r="J232" i="3"/>
  <c r="J158" i="3"/>
  <c r="J116" i="3"/>
  <c r="J2" i="3"/>
  <c r="J60" i="3"/>
  <c r="J121" i="3"/>
  <c r="J129" i="3"/>
  <c r="J180" i="3"/>
  <c r="J139" i="3"/>
  <c r="J20" i="3"/>
  <c r="J162" i="3"/>
  <c r="J96" i="3"/>
  <c r="J38" i="3"/>
  <c r="J197" i="3"/>
  <c r="J266" i="3"/>
  <c r="J144" i="3"/>
  <c r="J159" i="3"/>
  <c r="J42" i="3"/>
  <c r="J170" i="3"/>
  <c r="J66" i="3"/>
  <c r="J97" i="3"/>
  <c r="J182" i="3"/>
  <c r="J87" i="3"/>
  <c r="J210" i="3"/>
  <c r="J233" i="3"/>
  <c r="J114" i="3"/>
  <c r="J221" i="3"/>
  <c r="J104" i="3"/>
  <c r="J227" i="3"/>
  <c r="J103" i="3"/>
  <c r="J95" i="3"/>
  <c r="J35" i="3"/>
  <c r="J156" i="3"/>
  <c r="J166" i="3"/>
  <c r="J204" i="3"/>
  <c r="J11" i="3"/>
  <c r="J216" i="3"/>
  <c r="J22" i="3"/>
  <c r="J208" i="3"/>
  <c r="J189" i="3"/>
  <c r="J229" i="3"/>
  <c r="J110" i="3"/>
  <c r="J39" i="3"/>
  <c r="J105" i="3"/>
  <c r="J127" i="3"/>
  <c r="J128" i="3"/>
  <c r="J70" i="3"/>
  <c r="J215" i="3"/>
  <c r="J117" i="3"/>
  <c r="J132" i="3"/>
  <c r="J27" i="3"/>
  <c r="J211" i="3"/>
  <c r="J78" i="3"/>
  <c r="J235" i="3"/>
  <c r="J9" i="3"/>
  <c r="J207" i="3"/>
  <c r="J218" i="3"/>
  <c r="J194" i="3"/>
  <c r="J165" i="3"/>
  <c r="J99" i="3"/>
  <c r="J21" i="3"/>
  <c r="J178" i="3"/>
  <c r="J217" i="3"/>
  <c r="J120" i="3"/>
  <c r="J55" i="3"/>
  <c r="J250" i="3"/>
  <c r="J186" i="3"/>
  <c r="J7" i="3"/>
  <c r="J100" i="3"/>
  <c r="J225" i="3"/>
  <c r="J131" i="3"/>
  <c r="J26" i="3"/>
  <c r="J184" i="3"/>
  <c r="J63" i="3"/>
  <c r="J90" i="3"/>
  <c r="J101" i="3"/>
  <c r="O219" i="3" l="1"/>
  <c r="O144" i="3"/>
  <c r="O95" i="3"/>
  <c r="O250" i="3"/>
  <c r="O125" i="3"/>
  <c r="O30" i="3"/>
  <c r="O167" i="3"/>
  <c r="O196" i="3"/>
  <c r="O163" i="3"/>
  <c r="O176" i="3"/>
  <c r="O32" i="3"/>
  <c r="O252" i="3" l="1"/>
  <c r="O145" i="3"/>
  <c r="O230" i="3"/>
  <c r="O143" i="3"/>
  <c r="O243" i="3"/>
  <c r="O174" i="3"/>
  <c r="O206" i="3"/>
  <c r="O237" i="3"/>
  <c r="O251" i="3"/>
  <c r="O199" i="3"/>
  <c r="O80" i="3"/>
  <c r="O82" i="3"/>
  <c r="O133" i="3"/>
  <c r="O91" i="3"/>
  <c r="O24" i="3"/>
  <c r="O245" i="3"/>
  <c r="O108" i="3"/>
  <c r="O61" i="3"/>
  <c r="O45" i="3"/>
  <c r="O152" i="3"/>
  <c r="O172" i="3"/>
  <c r="O192" i="3"/>
  <c r="O222" i="3"/>
  <c r="O31" i="3"/>
  <c r="O150" i="3"/>
  <c r="O168" i="3"/>
  <c r="O205" i="3"/>
  <c r="O98" i="3"/>
  <c r="O161" i="3"/>
  <c r="O269" i="3"/>
  <c r="O190" i="3"/>
  <c r="O254" i="3"/>
  <c r="O33" i="3"/>
  <c r="O46" i="3"/>
  <c r="O29" i="3"/>
  <c r="O259" i="3"/>
  <c r="O267" i="3"/>
  <c r="O246" i="3"/>
  <c r="O19" i="3"/>
  <c r="O260" i="3"/>
  <c r="O71" i="3"/>
  <c r="O51" i="3"/>
  <c r="O118" i="3"/>
  <c r="O111" i="3"/>
  <c r="O160" i="3"/>
  <c r="O253" i="3"/>
  <c r="O136" i="3"/>
  <c r="O193" i="3"/>
  <c r="O220" i="3"/>
  <c r="O155" i="3"/>
  <c r="O122" i="3"/>
  <c r="O239" i="3"/>
  <c r="O18" i="3"/>
  <c r="O135" i="3"/>
  <c r="O231" i="3"/>
  <c r="O141" i="3"/>
  <c r="O37" i="3"/>
  <c r="O40" i="3"/>
  <c r="O43" i="3"/>
  <c r="O92" i="3"/>
  <c r="O76" i="3"/>
  <c r="O84" i="3"/>
  <c r="O130" i="3"/>
  <c r="O109" i="3"/>
  <c r="O15" i="3"/>
  <c r="O106" i="3"/>
  <c r="O195" i="3"/>
  <c r="O148" i="3"/>
  <c r="O12" i="3"/>
  <c r="O93" i="3"/>
  <c r="O14" i="3"/>
  <c r="O140" i="3"/>
  <c r="O36" i="3"/>
  <c r="O238" i="3"/>
  <c r="O86" i="3"/>
  <c r="O10" i="3"/>
  <c r="O255" i="3"/>
  <c r="O198" i="3"/>
  <c r="O202" i="3"/>
  <c r="O28" i="3"/>
  <c r="O201" i="3"/>
  <c r="O4" i="3"/>
  <c r="O248" i="3"/>
  <c r="O13" i="3"/>
  <c r="O75" i="3"/>
  <c r="O41" i="3"/>
  <c r="O123" i="3"/>
  <c r="O112" i="3"/>
  <c r="O57" i="3"/>
  <c r="O25" i="3"/>
  <c r="O68" i="3"/>
  <c r="O89" i="3"/>
  <c r="O53" i="3"/>
  <c r="O72" i="3"/>
  <c r="O69" i="3"/>
  <c r="O209" i="3"/>
  <c r="O157" i="3"/>
  <c r="O175" i="3"/>
  <c r="O83" i="3"/>
  <c r="O212" i="3"/>
  <c r="O44" i="3"/>
  <c r="O262" i="3"/>
  <c r="O107" i="3"/>
  <c r="O34" i="3"/>
  <c r="O65" i="3"/>
  <c r="O56" i="3"/>
  <c r="O153" i="3"/>
  <c r="O234" i="3"/>
  <c r="O52" i="3"/>
  <c r="O124" i="3"/>
  <c r="O77" i="3"/>
  <c r="O113" i="3"/>
  <c r="O6" i="3"/>
  <c r="O62" i="3"/>
  <c r="O79" i="3"/>
  <c r="O171" i="3"/>
  <c r="O149" i="3"/>
  <c r="O187" i="3"/>
  <c r="O213" i="3"/>
  <c r="O138" i="3"/>
  <c r="O261" i="3"/>
  <c r="O177" i="3"/>
  <c r="O181" i="3"/>
  <c r="O119" i="3"/>
  <c r="O244" i="3"/>
  <c r="O183" i="3"/>
  <c r="O54" i="3"/>
  <c r="O228" i="3"/>
  <c r="O146" i="3"/>
  <c r="O23" i="3"/>
  <c r="O263" i="3"/>
  <c r="O85" i="3"/>
  <c r="O50" i="3"/>
  <c r="O73" i="3"/>
  <c r="O17" i="3"/>
  <c r="O59" i="3"/>
  <c r="O48" i="3"/>
  <c r="O223" i="3"/>
  <c r="O191" i="3"/>
  <c r="O256" i="3"/>
  <c r="O147" i="3"/>
  <c r="O240" i="3"/>
  <c r="O214" i="3"/>
  <c r="O200" i="3"/>
  <c r="O115" i="3"/>
  <c r="O258" i="3"/>
  <c r="O164" i="3"/>
  <c r="O3" i="3"/>
  <c r="O151" i="3"/>
  <c r="O126" i="3"/>
  <c r="O137" i="3"/>
  <c r="O102" i="3"/>
  <c r="O16" i="3"/>
  <c r="O154" i="3"/>
  <c r="O81" i="3"/>
  <c r="O169" i="3"/>
  <c r="O224" i="3"/>
  <c r="O249" i="3"/>
  <c r="O226" i="3"/>
  <c r="O173" i="3"/>
  <c r="O88" i="3"/>
  <c r="O74" i="3"/>
  <c r="O134" i="3"/>
  <c r="O179" i="3"/>
  <c r="O232" i="3"/>
  <c r="O158" i="3"/>
  <c r="O116" i="3"/>
  <c r="O2" i="3"/>
  <c r="O185" i="3"/>
  <c r="O60" i="3"/>
  <c r="O121" i="3"/>
  <c r="O129" i="3"/>
  <c r="O180" i="3"/>
  <c r="O139" i="3"/>
  <c r="O20" i="3"/>
  <c r="O162" i="3"/>
  <c r="O94" i="3"/>
  <c r="O96" i="3"/>
  <c r="O38" i="3"/>
  <c r="O197" i="3"/>
  <c r="O266" i="3"/>
  <c r="O159" i="3"/>
  <c r="O265" i="3"/>
  <c r="O42" i="3"/>
  <c r="O170" i="3"/>
  <c r="O142" i="3"/>
  <c r="O66" i="3"/>
  <c r="O97" i="3"/>
  <c r="O182" i="3"/>
  <c r="O87" i="3"/>
  <c r="O210" i="3"/>
  <c r="O233" i="3"/>
  <c r="O114" i="3"/>
  <c r="O221" i="3"/>
  <c r="O104" i="3"/>
  <c r="O227" i="3"/>
  <c r="O103" i="3"/>
  <c r="O35" i="3"/>
  <c r="O156" i="3"/>
  <c r="O166" i="3"/>
  <c r="O204" i="3"/>
  <c r="O11" i="3"/>
  <c r="O216" i="3"/>
  <c r="O22" i="3"/>
  <c r="O58" i="3"/>
  <c r="O208" i="3"/>
  <c r="O189" i="3"/>
  <c r="O229" i="3"/>
  <c r="O110" i="3"/>
  <c r="O47" i="3"/>
  <c r="O39" i="3"/>
  <c r="O105" i="3"/>
  <c r="O127" i="3"/>
  <c r="O128" i="3"/>
  <c r="O236" i="3"/>
  <c r="O215" i="3"/>
  <c r="O117" i="3"/>
  <c r="O272" i="3"/>
  <c r="O132" i="3"/>
  <c r="O27" i="3"/>
  <c r="O211" i="3"/>
  <c r="O78" i="3"/>
  <c r="O235" i="3"/>
  <c r="O9" i="3"/>
  <c r="O207" i="3"/>
  <c r="O64" i="3"/>
  <c r="O218" i="3"/>
  <c r="O194" i="3"/>
  <c r="O165" i="3"/>
  <c r="O99" i="3"/>
  <c r="O21" i="3"/>
  <c r="O178" i="3"/>
  <c r="O217" i="3"/>
  <c r="O188" i="3"/>
  <c r="O203" i="3"/>
  <c r="O120" i="3"/>
  <c r="O55" i="3"/>
  <c r="O186" i="3"/>
  <c r="O7" i="3"/>
  <c r="O100" i="3"/>
  <c r="O225" i="3"/>
  <c r="O49" i="3"/>
  <c r="O131" i="3"/>
  <c r="O26" i="3"/>
  <c r="O67" i="3"/>
  <c r="O184" i="3"/>
  <c r="O63" i="3"/>
  <c r="O101" i="3"/>
  <c r="N272" i="3"/>
  <c r="M272" i="3"/>
  <c r="E272" i="3"/>
  <c r="D272" i="3"/>
  <c r="C272" i="3"/>
</calcChain>
</file>

<file path=xl/sharedStrings.xml><?xml version="1.0" encoding="utf-8"?>
<sst xmlns="http://schemas.openxmlformats.org/spreadsheetml/2006/main" count="1381" uniqueCount="849">
  <si>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</si>
  <si>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</si>
  <si>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</si>
  <si>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</si>
  <si>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</si>
  <si>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</si>
  <si>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</si>
  <si>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</si>
  <si>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</si>
  <si>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</si>
  <si>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</si>
  <si>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</si>
  <si>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</si>
  <si>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</si>
  <si>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</si>
  <si>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BASES</t>
  </si>
  <si>
    <t>BASF PC</t>
  </si>
  <si>
    <t>BB PREVIDENCIA</t>
  </si>
  <si>
    <t>BOSCHPREV</t>
  </si>
  <si>
    <t>BRASILETROS</t>
  </si>
  <si>
    <t>BRASLIGHT</t>
  </si>
  <si>
    <t>BRF PREVIDÊNCIA</t>
  </si>
  <si>
    <t>BUNGEPREV</t>
  </si>
  <si>
    <t>CABEC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</si>
  <si>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</si>
  <si>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</si>
  <si>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</si>
  <si>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</si>
  <si>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</si>
  <si>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</si>
  <si>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</si>
  <si>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</si>
  <si>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</si>
  <si>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</si>
  <si>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</si>
  <si>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</si>
  <si>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</si>
  <si>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</si>
  <si>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</si>
  <si>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</si>
  <si>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</si>
  <si>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</si>
  <si>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</si>
  <si>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</si>
  <si>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</si>
  <si>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</si>
  <si>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</si>
  <si>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</si>
  <si>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</si>
  <si>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</si>
  <si>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</si>
  <si>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</si>
  <si>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</si>
  <si>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</si>
  <si>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</si>
  <si>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</si>
  <si>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</si>
  <si>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</si>
  <si>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</si>
  <si>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</si>
  <si>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</si>
  <si>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</si>
  <si>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</si>
  <si>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</si>
  <si>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</si>
  <si>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</si>
  <si>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</si>
  <si>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</si>
  <si>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</si>
  <si>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</si>
  <si>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</si>
  <si>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</si>
  <si>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</si>
  <si>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</si>
  <si>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</si>
  <si>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</si>
  <si>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</si>
  <si>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</si>
  <si>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</si>
  <si>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</si>
  <si>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FUCAE</t>
  </si>
  <si>
    <t>FUCAP</t>
  </si>
  <si>
    <t>FUMPRESC</t>
  </si>
  <si>
    <t>FUNBEP</t>
  </si>
  <si>
    <t>FUNCASAL</t>
  </si>
  <si>
    <t>FUNCEF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</si>
  <si>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</si>
  <si>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</si>
  <si>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</si>
  <si>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</si>
  <si>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</si>
  <si>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</si>
  <si>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</si>
  <si>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</si>
  <si>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</si>
  <si>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</si>
  <si>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</si>
  <si>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</si>
  <si>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</si>
  <si>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</si>
  <si>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</si>
  <si>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</si>
  <si>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</si>
  <si>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</si>
  <si>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</si>
  <si>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</si>
  <si>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</si>
  <si>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</si>
  <si>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</si>
  <si>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</si>
  <si>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</si>
  <si>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</si>
  <si>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</si>
  <si>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</si>
  <si>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</si>
  <si>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</si>
  <si>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</si>
  <si>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</si>
  <si>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</si>
  <si>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</si>
  <si>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</si>
  <si>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</si>
  <si>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</si>
  <si>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</si>
  <si>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</si>
  <si>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</si>
  <si>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</si>
  <si>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</si>
  <si>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</si>
  <si>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</si>
  <si>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</si>
  <si>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</si>
  <si>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</si>
  <si>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</si>
  <si>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</si>
  <si>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</si>
  <si>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</si>
  <si>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</si>
  <si>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</si>
  <si>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</si>
  <si>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</si>
  <si>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</si>
  <si>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</si>
  <si>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</si>
  <si>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</si>
  <si>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</si>
  <si>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</si>
  <si>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</si>
  <si>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</si>
  <si>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</si>
  <si>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</si>
  <si>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</si>
  <si>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</si>
  <si>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</si>
  <si>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</si>
  <si>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</si>
  <si>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</si>
  <si>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</si>
  <si>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</si>
  <si>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</si>
  <si>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</si>
  <si>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</si>
  <si>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</si>
  <si>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</si>
  <si>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</si>
  <si>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</si>
  <si>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</si>
  <si>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</si>
  <si>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</si>
  <si>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</si>
  <si>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</si>
  <si>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</si>
  <si>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</si>
  <si>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</si>
  <si>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</si>
  <si>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</si>
  <si>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</si>
  <si>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</si>
  <si>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</si>
  <si>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</si>
  <si>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</si>
  <si>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</si>
  <si>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</si>
  <si>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</si>
  <si>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</si>
  <si>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</si>
  <si>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</si>
  <si>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</si>
  <si>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</si>
  <si>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</si>
  <si>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</si>
  <si>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</si>
  <si>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</si>
  <si>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</si>
  <si>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</si>
  <si>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</si>
  <si>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</si>
  <si>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</si>
  <si>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</si>
  <si>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</si>
  <si>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</si>
  <si>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</si>
  <si>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</si>
  <si>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</si>
  <si>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</si>
  <si>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</si>
  <si>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</si>
  <si>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</si>
  <si>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</si>
  <si>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</si>
  <si>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</si>
  <si>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</si>
  <si>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</si>
  <si>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</si>
  <si>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</si>
  <si>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</si>
  <si>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</si>
  <si>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</si>
  <si>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</si>
  <si>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</si>
  <si>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</si>
  <si>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</si>
  <si>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</si>
  <si>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</si>
  <si>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</si>
  <si>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</si>
  <si>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</si>
  <si>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</si>
  <si>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</si>
  <si>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</si>
  <si>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</si>
  <si>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</si>
  <si>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</si>
  <si>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</si>
  <si>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</si>
  <si>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</si>
  <si>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</si>
  <si>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</si>
  <si>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</si>
  <si>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</si>
  <si>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</si>
  <si>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</si>
  <si>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</si>
  <si>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</si>
  <si>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</si>
  <si>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</si>
  <si>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</si>
  <si>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</si>
  <si>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</si>
  <si>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</si>
  <si>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</si>
  <si>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</si>
  <si>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</si>
  <si>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Resgates</t>
  </si>
  <si>
    <t>Participantes Ativos</t>
  </si>
  <si>
    <t>Aposentados</t>
  </si>
  <si>
    <t>Pensionistas</t>
  </si>
  <si>
    <t>Ativo</t>
  </si>
  <si>
    <t>CNPJ</t>
  </si>
  <si>
    <t>62.465.117/0001-06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</si>
  <si>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</si>
  <si>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</si>
  <si>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</si>
  <si>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</si>
  <si>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</si>
  <si>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</si>
  <si>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Sem site</t>
  </si>
  <si>
    <t>Razão Social</t>
  </si>
  <si>
    <t>SP</t>
  </si>
  <si>
    <t>Privado</t>
  </si>
  <si>
    <t>AGROS</t>
  </si>
  <si>
    <t>BANRISUL/FBSS</t>
  </si>
  <si>
    <t>BOTICARIO PREV</t>
  </si>
  <si>
    <t>CAPOF</t>
  </si>
  <si>
    <t>CASFAM</t>
  </si>
  <si>
    <t>CIFRAO</t>
  </si>
  <si>
    <t>FAMILIA PREVIDENCIA</t>
  </si>
  <si>
    <t>FUNDACAO CESP</t>
  </si>
  <si>
    <t>MÚTUOPREV</t>
  </si>
  <si>
    <t>PREVIM</t>
  </si>
  <si>
    <t>PROMON</t>
  </si>
  <si>
    <t>SEGURIDADE-SOCIEDADE DE PREVIDENCIA PRIVADA</t>
  </si>
  <si>
    <t>UNIPREVI</t>
  </si>
  <si>
    <t>MM PREV</t>
  </si>
  <si>
    <t>SARAH PREVIDÊNCIA</t>
  </si>
  <si>
    <t>ACESITA PREVIDENCIA PRIVADA</t>
  </si>
  <si>
    <t>00.529.828/0001-31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</si>
  <si>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</si>
  <si>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</si>
  <si>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</si>
  <si>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</si>
  <si>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</si>
  <si>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</si>
  <si>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</si>
  <si>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</si>
  <si>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</si>
  <si>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</si>
  <si>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</si>
  <si>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</si>
  <si>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</si>
  <si>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</si>
  <si>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</si>
  <si>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ALPAPREV - SOCIEDADE DE PREVIDENCIA COMPLEMENTAR</t>
  </si>
  <si>
    <t>67.000.000/0001-62</t>
  </si>
  <si>
    <t>FUNDACAO ALPHA DE PREVIDENCIA E ASSISTENCIA SOCIAL</t>
  </si>
  <si>
    <t>75.156.034/0001-79</t>
  </si>
  <si>
    <t>FUNDACAO  DE PREVIDENCIA COMPLEMENTAR DO ESTADO DE ALAGOAS - ALPREV</t>
  </si>
  <si>
    <t>35.029.962/0001-58</t>
  </si>
  <si>
    <t>ANABBPREV - FUNDO DE PENSAO MULTIPATROCINADO</t>
  </si>
  <si>
    <t>10.520.114/0001-16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</si>
  <si>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</si>
  <si>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</si>
  <si>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</si>
  <si>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</si>
  <si>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</si>
  <si>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</si>
  <si>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</si>
  <si>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</si>
  <si>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BANESPREV FUNDO BANESPA DE SEGURIDADE SOCIAL</t>
  </si>
  <si>
    <t>57.125.288/0001-48</t>
  </si>
  <si>
    <t>FUNDACAO BANRISUL DE SEGURIDADE SOCIAL</t>
  </si>
  <si>
    <t>92.811.959/0001-25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</si>
  <si>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</si>
  <si>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</si>
  <si>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</si>
  <si>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</si>
  <si>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</si>
  <si>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</si>
  <si>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</si>
  <si>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</si>
  <si>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</si>
  <si>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</si>
  <si>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</si>
  <si>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</si>
  <si>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</si>
  <si>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</si>
  <si>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</si>
  <si>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</si>
  <si>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</si>
  <si>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</si>
  <si>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</si>
  <si>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</si>
  <si>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CAGEPREV - FUNDACAO CAGECE DE PREVIDENCIA COMPLEMENTAR</t>
  </si>
  <si>
    <t>06.025.140/0001-09</t>
  </si>
  <si>
    <t>CAIXA DE PREVIDENCIA COMPLEMENTAR DO BANCO DA AMAZONIA</t>
  </si>
  <si>
    <t>04.789.749/0001-10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</si>
  <si>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</si>
  <si>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</si>
  <si>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</si>
  <si>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</si>
  <si>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</si>
  <si>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</si>
  <si>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</si>
  <si>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</si>
  <si>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</si>
  <si>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</si>
  <si>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</si>
  <si>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</si>
  <si>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</si>
  <si>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</si>
  <si>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</si>
  <si>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</si>
  <si>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CARTAPREV - FUNDO DE PREVIDENCIA DOS CARTORIOS.</t>
  </si>
  <si>
    <t>08.966.102/0001-78</t>
  </si>
  <si>
    <t>FUNDACAO CASAN DE PREVIDENCIA COMPLEMENTAR - CASANPREV</t>
  </si>
  <si>
    <t>09.523.635/0001-48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</si>
  <si>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</si>
  <si>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</si>
  <si>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</si>
  <si>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</si>
  <si>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</si>
  <si>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</si>
  <si>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</si>
  <si>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</si>
  <si>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</si>
  <si>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</si>
  <si>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</si>
  <si>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</si>
  <si>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CEPLUS INSTITUTO CEPLAC DE SEGURIDADE SOCIAL</t>
  </si>
  <si>
    <t>14.498.901/0001-60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</si>
  <si>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</si>
  <si>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</si>
  <si>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</si>
  <si>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</si>
  <si>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</si>
  <si>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</si>
  <si>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</si>
  <si>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</si>
  <si>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</si>
  <si>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</si>
  <si>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</si>
  <si>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</si>
  <si>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</si>
  <si>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</si>
  <si>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</si>
  <si>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</si>
  <si>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</si>
  <si>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</si>
  <si>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</si>
  <si>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</si>
  <si>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</si>
  <si>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</si>
  <si>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</si>
  <si>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</si>
  <si>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</si>
  <si>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</si>
  <si>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</si>
  <si>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</si>
  <si>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</si>
  <si>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</si>
  <si>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</si>
  <si>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</si>
  <si>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</si>
  <si>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</si>
  <si>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</si>
  <si>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</si>
  <si>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</si>
  <si>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</si>
  <si>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</si>
  <si>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</si>
  <si>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</si>
  <si>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</si>
  <si>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</si>
  <si>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</si>
  <si>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</si>
  <si>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</si>
  <si>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</si>
  <si>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</si>
  <si>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</si>
  <si>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</si>
  <si>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</si>
  <si>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</si>
  <si>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</si>
  <si>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</si>
  <si>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</si>
  <si>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</si>
  <si>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</si>
  <si>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</si>
  <si>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</si>
  <si>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</si>
  <si>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</si>
  <si>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</si>
  <si>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</si>
  <si>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</si>
  <si>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</si>
  <si>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</si>
  <si>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</si>
  <si>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</si>
  <si>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</si>
  <si>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</si>
  <si>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</si>
  <si>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</si>
  <si>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</si>
  <si>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</si>
  <si>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</si>
  <si>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</si>
  <si>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</si>
  <si>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</si>
  <si>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</si>
  <si>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</si>
  <si>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</si>
  <si>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</si>
  <si>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</si>
  <si>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</si>
  <si>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</si>
  <si>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</si>
  <si>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</si>
  <si>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</si>
  <si>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</si>
  <si>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</si>
  <si>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</si>
  <si>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</si>
  <si>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</si>
  <si>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</si>
  <si>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</si>
  <si>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</si>
  <si>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</si>
  <si>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</si>
  <si>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</si>
  <si>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</si>
  <si>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</si>
  <si>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</si>
  <si>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FUNCESP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</si>
  <si>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</si>
  <si>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</si>
  <si>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</si>
  <si>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</si>
  <si>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</si>
  <si>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</si>
  <si>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</si>
  <si>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</si>
  <si>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</si>
  <si>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</si>
  <si>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</si>
  <si>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</si>
  <si>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</si>
  <si>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</si>
  <si>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</si>
  <si>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</si>
  <si>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</si>
  <si>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</si>
  <si>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</si>
  <si>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</si>
  <si>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</si>
  <si>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</si>
  <si>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</si>
  <si>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</si>
  <si>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</si>
  <si>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</si>
  <si>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II ENTIDADE DE PREVIDENCIA COMPLEMENTAR</t>
  </si>
  <si>
    <t>12.537.075/0001-95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</si>
  <si>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</si>
  <si>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</si>
  <si>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</si>
  <si>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</si>
  <si>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</si>
  <si>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</si>
  <si>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</si>
  <si>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</si>
  <si>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</si>
  <si>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</si>
  <si>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</si>
  <si>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</si>
  <si>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</si>
  <si>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</si>
  <si>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</si>
  <si>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</si>
  <si>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</si>
  <si>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</si>
  <si>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</si>
  <si>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</si>
  <si>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</si>
  <si>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</si>
  <si>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</si>
  <si>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</si>
  <si>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</si>
  <si>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</si>
  <si>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</si>
  <si>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</si>
  <si>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</si>
  <si>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</si>
  <si>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</si>
  <si>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</si>
  <si>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</si>
  <si>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</si>
  <si>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</si>
  <si>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</si>
  <si>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</si>
  <si>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</si>
  <si>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</si>
  <si>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</si>
  <si>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</si>
  <si>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</si>
  <si>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</si>
  <si>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</si>
  <si>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</si>
  <si>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</si>
  <si>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</si>
  <si>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</si>
  <si>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</si>
  <si>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</si>
  <si>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</si>
  <si>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</si>
  <si>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</si>
  <si>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</si>
  <si>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</si>
  <si>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</si>
  <si>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</si>
  <si>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</si>
  <si>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</si>
  <si>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</si>
  <si>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</si>
  <si>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</si>
  <si>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</si>
  <si>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</si>
  <si>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</si>
  <si>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</si>
  <si>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</si>
  <si>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</si>
  <si>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</si>
  <si>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</si>
  <si>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</si>
  <si>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</si>
  <si>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</si>
  <si>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</si>
  <si>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</si>
  <si>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</si>
  <si>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</si>
  <si>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</si>
  <si>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</si>
  <si>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</si>
  <si>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</si>
  <si>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</si>
  <si>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</si>
  <si>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</si>
  <si>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</si>
  <si>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</si>
  <si>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</si>
  <si>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</si>
  <si>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</si>
  <si>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</si>
  <si>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</si>
  <si>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</si>
  <si>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</si>
  <si>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</si>
  <si>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</si>
  <si>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</si>
  <si>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</si>
  <si>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</si>
  <si>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</si>
  <si>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</si>
  <si>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</si>
  <si>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</si>
  <si>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</si>
  <si>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</si>
  <si>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</si>
  <si>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</si>
  <si>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</si>
  <si>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</si>
  <si>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</si>
  <si>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</si>
  <si>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</si>
  <si>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</si>
  <si>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</si>
  <si>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</si>
  <si>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</si>
  <si>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</si>
  <si>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</si>
  <si>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</si>
  <si>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</si>
  <si>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</si>
  <si>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</si>
  <si>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</si>
  <si>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</si>
  <si>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</si>
  <si>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</si>
  <si>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</si>
  <si>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</si>
  <si>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</si>
  <si>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</si>
  <si>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</si>
  <si>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</si>
  <si>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</si>
  <si>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</si>
  <si>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</si>
  <si>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</si>
  <si>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</si>
  <si>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</si>
  <si>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</si>
  <si>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</si>
  <si>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</si>
  <si>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</si>
  <si>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</si>
  <si>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</si>
  <si>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</si>
  <si>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</si>
  <si>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</si>
  <si>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</si>
  <si>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</si>
  <si>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</si>
  <si>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</si>
  <si>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</si>
  <si>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</si>
  <si>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</si>
  <si>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</si>
  <si>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</si>
  <si>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</si>
  <si>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</si>
  <si>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</si>
  <si>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</si>
  <si>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</si>
  <si>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</si>
  <si>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</si>
  <si>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</si>
  <si>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</si>
  <si>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</si>
  <si>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</si>
  <si>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</si>
  <si>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</si>
  <si>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</si>
  <si>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</si>
  <si>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</si>
  <si>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</si>
  <si>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</si>
  <si>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</si>
  <si>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</si>
  <si>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</si>
  <si>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</si>
  <si>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</si>
  <si>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</si>
  <si>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</si>
  <si>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</si>
  <si>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</si>
  <si>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</si>
  <si>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</si>
  <si>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</si>
  <si>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</si>
  <si>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</si>
  <si>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</si>
  <si>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</si>
  <si>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</si>
  <si>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</si>
  <si>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</si>
  <si>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</si>
  <si>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</si>
  <si>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</si>
  <si>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</si>
  <si>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</si>
  <si>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</si>
  <si>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</si>
  <si>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</si>
  <si>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</si>
  <si>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</si>
  <si>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</si>
  <si>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</si>
  <si>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</si>
  <si>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</si>
  <si>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</si>
  <si>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</si>
  <si>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</si>
  <si>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</si>
  <si>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</si>
  <si>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</si>
  <si>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</si>
  <si>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</si>
  <si>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</si>
  <si>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</si>
  <si>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</si>
  <si>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</si>
  <si>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</si>
  <si>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</si>
  <si>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</si>
  <si>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</si>
  <si>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</si>
  <si>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</si>
  <si>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</si>
  <si>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</si>
  <si>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</si>
  <si>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</si>
  <si>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</si>
  <si>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</si>
  <si>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</si>
  <si>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</si>
  <si>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</si>
  <si>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</si>
  <si>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</si>
  <si>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</si>
  <si>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</si>
  <si>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</si>
  <si>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</si>
  <si>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</si>
  <si>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</si>
  <si>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</si>
  <si>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</si>
  <si>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</si>
  <si>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</si>
  <si>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</si>
  <si>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</si>
  <si>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</si>
  <si>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</si>
  <si>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</si>
  <si>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</si>
  <si>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</si>
  <si>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</si>
  <si>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</si>
  <si>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</si>
  <si>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</si>
  <si>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</si>
  <si>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</si>
  <si>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</si>
  <si>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</si>
  <si>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</si>
  <si>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</si>
  <si>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</si>
  <si>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</si>
  <si>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</si>
  <si>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</si>
  <si>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</si>
  <si>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</si>
  <si>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</si>
  <si>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</si>
  <si>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</si>
  <si>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</si>
  <si>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</si>
  <si>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</si>
  <si>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</si>
  <si>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</si>
  <si>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</si>
  <si>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</si>
  <si>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</si>
  <si>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</si>
  <si>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</si>
  <si>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</si>
  <si>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</si>
  <si>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</si>
  <si>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</si>
  <si>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</si>
  <si>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</si>
  <si>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</si>
  <si>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</si>
  <si>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</si>
  <si>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</si>
  <si>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</si>
  <si>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</si>
  <si>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</si>
  <si>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</si>
  <si>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</si>
  <si>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</si>
  <si>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</si>
  <si>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</si>
  <si>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</si>
  <si>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</si>
  <si>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</si>
  <si>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</si>
  <si>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</si>
  <si>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</si>
  <si>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</si>
  <si>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</si>
  <si>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</si>
  <si>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</si>
  <si>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</si>
  <si>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</si>
  <si>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</si>
  <si>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</si>
  <si>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</si>
  <si>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MG</t>
  </si>
  <si>
    <t>RJ</t>
  </si>
  <si>
    <t>BA</t>
  </si>
  <si>
    <t>PE</t>
  </si>
  <si>
    <t>PR</t>
  </si>
  <si>
    <t>AL</t>
  </si>
  <si>
    <t>DF</t>
  </si>
  <si>
    <t>ES</t>
  </si>
  <si>
    <t>RS</t>
  </si>
  <si>
    <t>CE</t>
  </si>
  <si>
    <t>PA</t>
  </si>
  <si>
    <t>MA</t>
  </si>
  <si>
    <t>SC</t>
  </si>
  <si>
    <t>MT</t>
  </si>
  <si>
    <t>GO</t>
  </si>
  <si>
    <t>SE</t>
  </si>
  <si>
    <t>PB</t>
  </si>
  <si>
    <t>PI</t>
  </si>
  <si>
    <t>Instituidor</t>
  </si>
  <si>
    <t>Público</t>
  </si>
  <si>
    <t>Fonte: PREVIC. Elaboração: COETI/CGPEC/DERPC (Atualização dez.23).</t>
  </si>
  <si>
    <t>Contibuições*</t>
  </si>
  <si>
    <t>Benefícios*</t>
  </si>
  <si>
    <t>*dados do 3º trimestre/23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</si>
</sst>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  <xf numFmtId="0" fontId="7" fillId="0" borderId="0" xfId="0" applyFont="1"/>
    <xf numFmtId="164" fontId="2" fillId="3" borderId="0" xfId="1" applyNumberFormat="1" applyFont="1" applyFill="1" applyBorder="1" applyAlignment="1"/>
    <xf numFmtId="0" fontId="2" fillId="3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3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center" vertical="center"/>
    </xf>
    <xf numFmtId="0" fontId="8" fillId="0" borderId="0" xfId="2" applyFont="1"/>
    <xf numFmtId="43" fontId="2" fillId="3" borderId="0" xfId="1" applyFont="1" applyFill="1" applyBorder="1" applyAlignment="1"/>
    <xf numFmtId="0" fontId="9" fillId="0" borderId="0" xfId="0" applyFont="1"/>
  </cellXfs>
  <cellStyles count="3"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4&#186;%20trim.23\Consolidados%20-%20ativo%20EF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Consolidados%20-%20Contribui&#231;&#245;es,%20resgate%20e%20benef&#237;c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Consolidados%20-%20Comparativo(custeio%20EFPC%20e%20PLAN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Dados%20por%20Entidade_06.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Base%20Cadastral%20Entidades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.1.3 - Total de Patroci"/>
      <sheetName val="Tabela 1.1.2 - Quantidade de EF"/>
      <sheetName val="Planilha3"/>
      <sheetName val="Consolidados - Comparativo"/>
    </sheetNames>
    <sheetDataSet>
      <sheetData sheetId="0"/>
      <sheetData sheetId="1"/>
      <sheetData sheetId="2">
        <row r="4">
          <cell r="A4" t="str">
            <v>Rótulos de Linha</v>
          </cell>
          <cell r="B4" t="str">
            <v>ATIVO</v>
          </cell>
        </row>
        <row r="5">
          <cell r="A5" t="str">
            <v>ACEPREV</v>
          </cell>
          <cell r="B5">
            <v>1705933979.79</v>
          </cell>
        </row>
        <row r="6">
          <cell r="A6" t="str">
            <v>AEROS</v>
          </cell>
          <cell r="B6">
            <v>25471807.52</v>
          </cell>
        </row>
        <row r="7">
          <cell r="A7" t="str">
            <v>AERUS</v>
          </cell>
          <cell r="B7">
            <v>792268092.38999999</v>
          </cell>
        </row>
        <row r="8">
          <cell r="A8" t="str">
            <v>AGROS</v>
          </cell>
          <cell r="B8">
            <v>1157360031.1700001</v>
          </cell>
        </row>
        <row r="9">
          <cell r="A9" t="str">
            <v>ALBAPREV</v>
          </cell>
          <cell r="B9">
            <v>126476927.26000001</v>
          </cell>
        </row>
        <row r="10">
          <cell r="A10" t="str">
            <v>ALCOA PREVI</v>
          </cell>
          <cell r="B10">
            <v>786344661.17999995</v>
          </cell>
        </row>
        <row r="11">
          <cell r="A11" t="str">
            <v>ALEPEPREV</v>
          </cell>
          <cell r="B11">
            <v>57812887.82</v>
          </cell>
        </row>
        <row r="12">
          <cell r="A12" t="str">
            <v>ALPAPREV</v>
          </cell>
          <cell r="B12">
            <v>508644496.70999998</v>
          </cell>
        </row>
        <row r="13">
          <cell r="A13" t="str">
            <v>ALPHA</v>
          </cell>
          <cell r="B13">
            <v>261360963.59999999</v>
          </cell>
        </row>
        <row r="14">
          <cell r="A14" t="str">
            <v>ALPREV</v>
          </cell>
          <cell r="B14">
            <v>76180042.079999998</v>
          </cell>
        </row>
        <row r="15">
          <cell r="A15" t="str">
            <v>ANABBPREV</v>
          </cell>
          <cell r="B15">
            <v>77031065.560000002</v>
          </cell>
        </row>
        <row r="16">
          <cell r="A16" t="str">
            <v>APCDPREV</v>
          </cell>
          <cell r="B16">
            <v>28301875.68</v>
          </cell>
        </row>
        <row r="17">
          <cell r="A17" t="str">
            <v>AVONPREV</v>
          </cell>
          <cell r="B17">
            <v>298912948.79000002</v>
          </cell>
        </row>
        <row r="18">
          <cell r="A18" t="str">
            <v>BANDEPREV</v>
          </cell>
          <cell r="B18">
            <v>2339211990.0500002</v>
          </cell>
        </row>
        <row r="19">
          <cell r="A19" t="str">
            <v>BANESES</v>
          </cell>
          <cell r="B19">
            <v>2320782171.6700001</v>
          </cell>
        </row>
        <row r="20">
          <cell r="A20" t="str">
            <v>BANESPREV</v>
          </cell>
          <cell r="B20">
            <v>29703102651</v>
          </cell>
        </row>
        <row r="21">
          <cell r="A21" t="str">
            <v>BANRISUL/FBSS</v>
          </cell>
          <cell r="B21">
            <v>6854737302.1499996</v>
          </cell>
        </row>
        <row r="22">
          <cell r="A22" t="str">
            <v>BASES</v>
          </cell>
          <cell r="B22">
            <v>1002797751.2</v>
          </cell>
        </row>
        <row r="23">
          <cell r="A23" t="str">
            <v>BASF PC</v>
          </cell>
          <cell r="B23">
            <v>2019310865.3499999</v>
          </cell>
        </row>
        <row r="24">
          <cell r="A24" t="str">
            <v>BB PREVIDENCIA</v>
          </cell>
          <cell r="B24">
            <v>9022371346.2299995</v>
          </cell>
        </row>
        <row r="25">
          <cell r="A25" t="str">
            <v>BOSCHPREV</v>
          </cell>
          <cell r="B25">
            <v>55273767.579999998</v>
          </cell>
        </row>
        <row r="26">
          <cell r="A26" t="str">
            <v>BOTICARIO PREV</v>
          </cell>
          <cell r="B26">
            <v>567763589.13</v>
          </cell>
        </row>
        <row r="27">
          <cell r="A27" t="str">
            <v>BRASILETROS</v>
          </cell>
          <cell r="B27">
            <v>1534171350.3800001</v>
          </cell>
        </row>
        <row r="28">
          <cell r="A28" t="str">
            <v>BRASLIGHT</v>
          </cell>
          <cell r="B28">
            <v>3529028831.0599999</v>
          </cell>
        </row>
        <row r="29">
          <cell r="A29" t="str">
            <v>BRF PREVIDÊNCIA</v>
          </cell>
          <cell r="B29">
            <v>4654643295.8699999</v>
          </cell>
        </row>
        <row r="30">
          <cell r="A30" t="str">
            <v>BUNGEPREV</v>
          </cell>
          <cell r="B30">
            <v>671116978.37</v>
          </cell>
        </row>
        <row r="31">
          <cell r="A31" t="str">
            <v>CABEC</v>
          </cell>
          <cell r="B31">
            <v>508208958.97000003</v>
          </cell>
        </row>
        <row r="32">
          <cell r="A32" t="str">
            <v>CAEMI</v>
          </cell>
          <cell r="B32">
            <v>57639350.590000004</v>
          </cell>
        </row>
        <row r="33">
          <cell r="A33" t="str">
            <v>CAGEPREV</v>
          </cell>
          <cell r="B33">
            <v>349863297.02999997</v>
          </cell>
        </row>
        <row r="34">
          <cell r="A34" t="str">
            <v>CAPAF</v>
          </cell>
          <cell r="B34">
            <v>157928935.59</v>
          </cell>
        </row>
        <row r="35">
          <cell r="A35" t="str">
            <v>CAPEF</v>
          </cell>
          <cell r="B35">
            <v>6853545037.21</v>
          </cell>
        </row>
        <row r="36">
          <cell r="A36" t="str">
            <v>CAPESESP</v>
          </cell>
          <cell r="B36">
            <v>700848543.95000005</v>
          </cell>
        </row>
        <row r="37">
          <cell r="A37" t="str">
            <v>CAPITAL PREV</v>
          </cell>
          <cell r="B37">
            <v>540403761.32000005</v>
          </cell>
        </row>
        <row r="38">
          <cell r="A38" t="str">
            <v>CAPOF</v>
          </cell>
          <cell r="B38">
            <v>306745367.87</v>
          </cell>
        </row>
        <row r="39">
          <cell r="A39" t="str">
            <v>CARBOPREV</v>
          </cell>
          <cell r="B39">
            <v>277509039.42000002</v>
          </cell>
        </row>
        <row r="40">
          <cell r="A40" t="str">
            <v>CARGILLPREV</v>
          </cell>
          <cell r="B40">
            <v>1878690157.3900001</v>
          </cell>
        </row>
        <row r="41">
          <cell r="A41" t="str">
            <v>CARREFOURPREV</v>
          </cell>
          <cell r="B41">
            <v>621939461.14999998</v>
          </cell>
        </row>
        <row r="42">
          <cell r="A42" t="str">
            <v>CARTAPREV</v>
          </cell>
          <cell r="B42">
            <v>127310.42</v>
          </cell>
        </row>
        <row r="43">
          <cell r="A43" t="str">
            <v>CASANPREV</v>
          </cell>
          <cell r="B43">
            <v>362300691.36000001</v>
          </cell>
        </row>
        <row r="44">
          <cell r="A44" t="str">
            <v>CASFAM</v>
          </cell>
          <cell r="B44">
            <v>600193568.88999999</v>
          </cell>
        </row>
        <row r="45">
          <cell r="A45" t="str">
            <v>CAVA</v>
          </cell>
          <cell r="B45">
            <v>3495508.54</v>
          </cell>
        </row>
        <row r="46">
          <cell r="A46" t="str">
            <v>CBS</v>
          </cell>
          <cell r="B46">
            <v>6419878773.7799997</v>
          </cell>
        </row>
        <row r="47">
          <cell r="A47" t="str">
            <v>CELOS</v>
          </cell>
          <cell r="B47">
            <v>4625792956.9799995</v>
          </cell>
        </row>
        <row r="48">
          <cell r="A48" t="str">
            <v>CENTRUS</v>
          </cell>
          <cell r="B48">
            <v>6732458090.4700003</v>
          </cell>
        </row>
        <row r="49">
          <cell r="A49" t="str">
            <v>CENTRUS/MT</v>
          </cell>
          <cell r="B49">
            <v>8579350.75</v>
          </cell>
        </row>
        <row r="50">
          <cell r="A50" t="str">
            <v>CE-PREVCOM</v>
          </cell>
          <cell r="B50">
            <v>51370517.520000003</v>
          </cell>
        </row>
        <row r="51">
          <cell r="A51" t="str">
            <v>CERES</v>
          </cell>
          <cell r="B51">
            <v>11311066300.57</v>
          </cell>
        </row>
        <row r="52">
          <cell r="A52" t="str">
            <v>CIASPREV</v>
          </cell>
          <cell r="B52">
            <v>6726494.0999999996</v>
          </cell>
        </row>
        <row r="53">
          <cell r="A53" t="str">
            <v>CIBRIUS</v>
          </cell>
          <cell r="B53">
            <v>2944894728.4499998</v>
          </cell>
        </row>
        <row r="54">
          <cell r="A54" t="str">
            <v>CIFRAO</v>
          </cell>
          <cell r="B54">
            <v>492002148.62</v>
          </cell>
        </row>
        <row r="55">
          <cell r="A55" t="str">
            <v>CITIPREVI</v>
          </cell>
          <cell r="B55">
            <v>4312625235.6599998</v>
          </cell>
        </row>
        <row r="56">
          <cell r="A56" t="str">
            <v>COMPESAPREV</v>
          </cell>
          <cell r="B56">
            <v>1294857902.3</v>
          </cell>
        </row>
        <row r="57">
          <cell r="A57" t="str">
            <v>COMSHELL</v>
          </cell>
          <cell r="B57">
            <v>1434190061.6700001</v>
          </cell>
        </row>
        <row r="58">
          <cell r="A58" t="str">
            <v>CP PREV</v>
          </cell>
          <cell r="B58">
            <v>626922762.49000001</v>
          </cell>
        </row>
        <row r="59">
          <cell r="A59" t="str">
            <v>CRYOVAC</v>
          </cell>
          <cell r="B59">
            <v>4029107.75</v>
          </cell>
        </row>
        <row r="60">
          <cell r="A60" t="str">
            <v>CURITIBAPREV</v>
          </cell>
          <cell r="B60">
            <v>25811876.02</v>
          </cell>
        </row>
        <row r="61">
          <cell r="A61" t="str">
            <v>CYAMPREV</v>
          </cell>
          <cell r="B61">
            <v>974061376.62</v>
          </cell>
        </row>
        <row r="62">
          <cell r="A62" t="str">
            <v>DANAPREV</v>
          </cell>
          <cell r="B62">
            <v>345433919.94999999</v>
          </cell>
        </row>
        <row r="63">
          <cell r="A63" t="str">
            <v>DATUSPREV</v>
          </cell>
          <cell r="B63">
            <v>173438713.71000001</v>
          </cell>
        </row>
        <row r="64">
          <cell r="A64" t="str">
            <v>DERMINAS</v>
          </cell>
          <cell r="B64">
            <v>649428119.59000003</v>
          </cell>
        </row>
        <row r="65">
          <cell r="A65" t="str">
            <v>DESBAN</v>
          </cell>
          <cell r="B65">
            <v>1201192860.1600001</v>
          </cell>
        </row>
        <row r="66">
          <cell r="A66" t="str">
            <v>DF-PREVICOM</v>
          </cell>
          <cell r="B66">
            <v>80536597.390000001</v>
          </cell>
        </row>
        <row r="67">
          <cell r="A67" t="str">
            <v>ECONOMUS</v>
          </cell>
          <cell r="B67">
            <v>11123686238.16</v>
          </cell>
        </row>
        <row r="68">
          <cell r="A68" t="str">
            <v>ECOS</v>
          </cell>
          <cell r="B68">
            <v>969305007.71000004</v>
          </cell>
        </row>
        <row r="69">
          <cell r="A69" t="str">
            <v>EDS PREV</v>
          </cell>
          <cell r="B69">
            <v>122104.96000000001</v>
          </cell>
        </row>
        <row r="70">
          <cell r="A70" t="str">
            <v>ELANCO PREV</v>
          </cell>
          <cell r="B70">
            <v>119255497.09999999</v>
          </cell>
        </row>
        <row r="71">
          <cell r="A71" t="str">
            <v>ELETRA</v>
          </cell>
          <cell r="B71">
            <v>812272114.83000004</v>
          </cell>
        </row>
        <row r="72">
          <cell r="A72" t="str">
            <v>ELETROS</v>
          </cell>
          <cell r="B72">
            <v>5853784437.5900002</v>
          </cell>
        </row>
        <row r="73">
          <cell r="A73" t="str">
            <v>ELOS</v>
          </cell>
          <cell r="B73">
            <v>4777275351.7799997</v>
          </cell>
        </row>
        <row r="74">
          <cell r="A74" t="str">
            <v>EMBRAER PREV</v>
          </cell>
          <cell r="B74">
            <v>4800962099.4200001</v>
          </cell>
        </row>
        <row r="75">
          <cell r="A75" t="str">
            <v>ENERGISAPREV</v>
          </cell>
          <cell r="B75">
            <v>1960944542.1800001</v>
          </cell>
        </row>
        <row r="76">
          <cell r="A76" t="str">
            <v>ENERPREV</v>
          </cell>
          <cell r="B76">
            <v>2576424566.9699998</v>
          </cell>
        </row>
        <row r="77">
          <cell r="A77" t="str">
            <v>EQTPREV</v>
          </cell>
          <cell r="B77">
            <v>2242573533.3899999</v>
          </cell>
        </row>
        <row r="78">
          <cell r="A78" t="str">
            <v>FABASA</v>
          </cell>
          <cell r="B78">
            <v>1110313563.3099999</v>
          </cell>
        </row>
        <row r="79">
          <cell r="A79" t="str">
            <v>FACEB</v>
          </cell>
          <cell r="B79">
            <v>1528089613.71</v>
          </cell>
        </row>
        <row r="80">
          <cell r="A80" t="str">
            <v>FACHESF</v>
          </cell>
          <cell r="B80">
            <v>12356779485.41</v>
          </cell>
        </row>
        <row r="81">
          <cell r="A81" t="str">
            <v>FAELCE</v>
          </cell>
          <cell r="B81">
            <v>1565732186.9000001</v>
          </cell>
        </row>
        <row r="82">
          <cell r="A82" t="str">
            <v>FAMILIA PREVIDENCIA</v>
          </cell>
          <cell r="B82">
            <v>6801860247.6499996</v>
          </cell>
        </row>
        <row r="83">
          <cell r="A83" t="str">
            <v>FAPECE</v>
          </cell>
          <cell r="B83">
            <v>322211985.91000003</v>
          </cell>
        </row>
        <row r="84">
          <cell r="A84" t="str">
            <v>FAPERS</v>
          </cell>
          <cell r="B84">
            <v>721487836.92999995</v>
          </cell>
        </row>
        <row r="85">
          <cell r="A85" t="str">
            <v>FAPES</v>
          </cell>
          <cell r="B85">
            <v>16601528271.1</v>
          </cell>
        </row>
        <row r="86">
          <cell r="A86" t="str">
            <v>FASC</v>
          </cell>
          <cell r="B86">
            <v>1932952521.0999999</v>
          </cell>
        </row>
        <row r="87">
          <cell r="A87" t="str">
            <v>FATL</v>
          </cell>
          <cell r="B87">
            <v>13369045848.379999</v>
          </cell>
        </row>
        <row r="88">
          <cell r="A88" t="str">
            <v>FGV-PREVI</v>
          </cell>
          <cell r="B88">
            <v>890658697.13</v>
          </cell>
        </row>
        <row r="89">
          <cell r="A89" t="str">
            <v>FIBRA</v>
          </cell>
          <cell r="B89">
            <v>6308061445.5100002</v>
          </cell>
        </row>
        <row r="90">
          <cell r="A90" t="str">
            <v>FIOPREV</v>
          </cell>
          <cell r="B90">
            <v>72615543.129999995</v>
          </cell>
        </row>
        <row r="91">
          <cell r="A91" t="str">
            <v>FIPECQ</v>
          </cell>
          <cell r="B91">
            <v>2141625570.1800001</v>
          </cell>
        </row>
        <row r="92">
          <cell r="A92" t="str">
            <v>FORLUZ</v>
          </cell>
          <cell r="B92">
            <v>21129141032.630001</v>
          </cell>
        </row>
        <row r="93">
          <cell r="A93" t="str">
            <v>FUCAE</v>
          </cell>
          <cell r="B93">
            <v>17671108.84</v>
          </cell>
        </row>
        <row r="94">
          <cell r="A94" t="str">
            <v>FUCAP</v>
          </cell>
          <cell r="B94">
            <v>298767158.72000003</v>
          </cell>
        </row>
        <row r="95">
          <cell r="A95" t="str">
            <v>FUMPRESC</v>
          </cell>
          <cell r="B95">
            <v>287600788.69999999</v>
          </cell>
        </row>
        <row r="96">
          <cell r="A96" t="str">
            <v>FUNBEP</v>
          </cell>
          <cell r="B96">
            <v>7595607173.5699997</v>
          </cell>
        </row>
        <row r="97">
          <cell r="A97" t="str">
            <v>FUNCASAL</v>
          </cell>
          <cell r="B97">
            <v>280076887.83999997</v>
          </cell>
        </row>
        <row r="98">
          <cell r="A98" t="str">
            <v>FUNCEF</v>
          </cell>
          <cell r="B98">
            <v>115768325136.5</v>
          </cell>
        </row>
        <row r="99">
          <cell r="A99" t="str">
            <v>FUNCESP</v>
          </cell>
          <cell r="B99">
            <v>49205384791.57</v>
          </cell>
        </row>
        <row r="100">
          <cell r="A100" t="str">
            <v>FUND. BRASILSAT</v>
          </cell>
          <cell r="B100">
            <v>42207215.770000003</v>
          </cell>
        </row>
        <row r="101">
          <cell r="A101" t="str">
            <v>FUNDACAO COPEL</v>
          </cell>
          <cell r="B101">
            <v>14407368280.860001</v>
          </cell>
        </row>
        <row r="102">
          <cell r="A102" t="str">
            <v>FUNDACAO CORSAN</v>
          </cell>
          <cell r="B102">
            <v>2572504381.52</v>
          </cell>
        </row>
        <row r="103">
          <cell r="A103" t="str">
            <v>FUNDAÇÃO LIBERTAS</v>
          </cell>
          <cell r="B103">
            <v>4710108163.1999998</v>
          </cell>
        </row>
        <row r="104">
          <cell r="A104" t="str">
            <v>FUNDAMBRAS</v>
          </cell>
          <cell r="B104">
            <v>1182861729.74</v>
          </cell>
        </row>
        <row r="105">
          <cell r="A105" t="str">
            <v>FUNDIAGUA</v>
          </cell>
          <cell r="B105">
            <v>1453608809.8399999</v>
          </cell>
        </row>
        <row r="106">
          <cell r="A106" t="str">
            <v>FUNEPP</v>
          </cell>
          <cell r="B106">
            <v>3951342836.52</v>
          </cell>
        </row>
        <row r="107">
          <cell r="A107" t="str">
            <v>FUNPRESP-EXE</v>
          </cell>
          <cell r="B107">
            <v>9273123712.5200005</v>
          </cell>
        </row>
        <row r="108">
          <cell r="A108" t="str">
            <v>FUNPRESP-JUD</v>
          </cell>
          <cell r="B108">
            <v>3330024211.3000002</v>
          </cell>
        </row>
        <row r="109">
          <cell r="A109" t="str">
            <v>FUNSEJEM</v>
          </cell>
          <cell r="B109">
            <v>2117407715.76</v>
          </cell>
        </row>
        <row r="110">
          <cell r="A110" t="str">
            <v>FUNSSEST</v>
          </cell>
          <cell r="B110">
            <v>4188003285.9499998</v>
          </cell>
        </row>
        <row r="111">
          <cell r="A111" t="str">
            <v>FUSAN</v>
          </cell>
          <cell r="B111">
            <v>2813721064.5999999</v>
          </cell>
        </row>
        <row r="112">
          <cell r="A112" t="str">
            <v>FUSESC</v>
          </cell>
          <cell r="B112">
            <v>3005167887.75</v>
          </cell>
        </row>
        <row r="113">
          <cell r="A113" t="str">
            <v>FUTURA II</v>
          </cell>
          <cell r="B113">
            <v>247820778.03999999</v>
          </cell>
        </row>
        <row r="114">
          <cell r="A114" t="str">
            <v>FUTURA PREV</v>
          </cell>
          <cell r="B114">
            <v>648678066.36000001</v>
          </cell>
        </row>
        <row r="115">
          <cell r="A115" t="str">
            <v>GASIUS</v>
          </cell>
          <cell r="B115">
            <v>499354060.19</v>
          </cell>
        </row>
        <row r="116">
          <cell r="A116" t="str">
            <v>GEBSA-PREV</v>
          </cell>
          <cell r="B116">
            <v>2336593939.3800001</v>
          </cell>
        </row>
        <row r="117">
          <cell r="A117" t="str">
            <v>GEIPREV</v>
          </cell>
          <cell r="B117">
            <v>199534911</v>
          </cell>
        </row>
        <row r="118">
          <cell r="A118" t="str">
            <v>GERDAU</v>
          </cell>
          <cell r="B118">
            <v>4603986083.29</v>
          </cell>
        </row>
        <row r="119">
          <cell r="A119" t="str">
            <v>GOODYEAR</v>
          </cell>
          <cell r="B119">
            <v>2458887.6800000002</v>
          </cell>
        </row>
        <row r="120">
          <cell r="A120" t="str">
            <v>IAJA</v>
          </cell>
          <cell r="B120">
            <v>1621473091.9000001</v>
          </cell>
        </row>
        <row r="121">
          <cell r="A121" t="str">
            <v>IBM</v>
          </cell>
          <cell r="B121">
            <v>6068397190.5</v>
          </cell>
        </row>
        <row r="122">
          <cell r="A122" t="str">
            <v>ICATUFMP</v>
          </cell>
          <cell r="B122">
            <v>3184260869.9099998</v>
          </cell>
        </row>
        <row r="123">
          <cell r="A123" t="str">
            <v>IFM</v>
          </cell>
          <cell r="B123">
            <v>4108452923.5599999</v>
          </cell>
        </row>
        <row r="124">
          <cell r="A124" t="str">
            <v>INDUSPREVI</v>
          </cell>
          <cell r="B124">
            <v>654230548.5</v>
          </cell>
        </row>
        <row r="125">
          <cell r="A125" t="str">
            <v>INERGUS</v>
          </cell>
          <cell r="B125">
            <v>92870690.040000007</v>
          </cell>
        </row>
        <row r="126">
          <cell r="A126" t="str">
            <v>INFRAPREV</v>
          </cell>
          <cell r="B126">
            <v>4261857477.1199999</v>
          </cell>
        </row>
        <row r="127">
          <cell r="A127" t="str">
            <v>INOVAR PREVIDENCIA</v>
          </cell>
          <cell r="B127">
            <v>1072898434.8200001</v>
          </cell>
        </row>
        <row r="128">
          <cell r="A128" t="str">
            <v>INSTITUTO AMBEV</v>
          </cell>
          <cell r="B128">
            <v>2553418109.7199998</v>
          </cell>
        </row>
        <row r="129">
          <cell r="A129" t="str">
            <v>ISBRE</v>
          </cell>
          <cell r="B129">
            <v>1469672399.6400001</v>
          </cell>
        </row>
        <row r="130">
          <cell r="A130" t="str">
            <v>ITAU UNIBANCO</v>
          </cell>
          <cell r="B130">
            <v>32971767083.700001</v>
          </cell>
        </row>
        <row r="131">
          <cell r="A131" t="str">
            <v>ITAUSAINDL</v>
          </cell>
          <cell r="B131">
            <v>3620465238.1300001</v>
          </cell>
        </row>
        <row r="132">
          <cell r="A132" t="str">
            <v>JOHNSON</v>
          </cell>
          <cell r="B132">
            <v>2383135458.5</v>
          </cell>
        </row>
        <row r="133">
          <cell r="A133" t="str">
            <v>JUSPREV</v>
          </cell>
          <cell r="B133">
            <v>541985666.98000002</v>
          </cell>
        </row>
        <row r="134">
          <cell r="A134" t="str">
            <v>KPMG PREV</v>
          </cell>
          <cell r="B134">
            <v>731132377.36000001</v>
          </cell>
        </row>
        <row r="135">
          <cell r="A135" t="str">
            <v>LILLYPREV</v>
          </cell>
          <cell r="B135">
            <v>390883072.17000002</v>
          </cell>
        </row>
        <row r="136">
          <cell r="A136" t="str">
            <v>MAIS FUTURO</v>
          </cell>
          <cell r="B136">
            <v>203358708.40000001</v>
          </cell>
        </row>
        <row r="137">
          <cell r="A137" t="str">
            <v>MAIS VIDA PREV</v>
          </cell>
          <cell r="B137">
            <v>935863996.48000002</v>
          </cell>
        </row>
        <row r="138">
          <cell r="A138" t="str">
            <v>MAPPIN</v>
          </cell>
          <cell r="B138">
            <v>4510736.4000000004</v>
          </cell>
        </row>
        <row r="139">
          <cell r="A139" t="str">
            <v>MARCOPREV</v>
          </cell>
          <cell r="B139">
            <v>492285510.02999997</v>
          </cell>
        </row>
        <row r="140">
          <cell r="A140" t="str">
            <v>MAUA PREV</v>
          </cell>
          <cell r="B140">
            <v>467235739.30000001</v>
          </cell>
        </row>
        <row r="141">
          <cell r="A141" t="str">
            <v>MBPREV</v>
          </cell>
          <cell r="B141">
            <v>1276230010.1199999</v>
          </cell>
        </row>
        <row r="142">
          <cell r="A142" t="str">
            <v>MENDESPREV</v>
          </cell>
          <cell r="B142">
            <v>51034772.530000001</v>
          </cell>
        </row>
        <row r="143">
          <cell r="A143" t="str">
            <v>MERCERPREV</v>
          </cell>
          <cell r="B143">
            <v>463711774.95999998</v>
          </cell>
        </row>
        <row r="144">
          <cell r="A144" t="str">
            <v>METRUS</v>
          </cell>
          <cell r="B144">
            <v>4026750811.3000002</v>
          </cell>
        </row>
        <row r="145">
          <cell r="A145" t="str">
            <v>MM PREV</v>
          </cell>
          <cell r="B145">
            <v>62048112.600000001</v>
          </cell>
        </row>
        <row r="146">
          <cell r="A146" t="str">
            <v>MONGERAL</v>
          </cell>
          <cell r="B146">
            <v>135330954.03999999</v>
          </cell>
        </row>
        <row r="147">
          <cell r="A147" t="str">
            <v>MSD PREV</v>
          </cell>
          <cell r="B147">
            <v>756966545.80999994</v>
          </cell>
        </row>
        <row r="148">
          <cell r="A148" t="str">
            <v>MULTIBRA</v>
          </cell>
          <cell r="B148">
            <v>9729439857.1200008</v>
          </cell>
        </row>
        <row r="149">
          <cell r="A149" t="str">
            <v>MULTIBRA INSTITUIDOR</v>
          </cell>
          <cell r="B149">
            <v>2044386.63</v>
          </cell>
        </row>
        <row r="150">
          <cell r="A150" t="str">
            <v>MULTICOOP</v>
          </cell>
          <cell r="B150">
            <v>2258530055.9400001</v>
          </cell>
        </row>
        <row r="151">
          <cell r="A151" t="str">
            <v>MULTIPLA</v>
          </cell>
          <cell r="B151">
            <v>2761621819.98</v>
          </cell>
        </row>
        <row r="152">
          <cell r="A152" t="str">
            <v>MULTIPREV</v>
          </cell>
          <cell r="B152">
            <v>11596358805.01</v>
          </cell>
        </row>
        <row r="153">
          <cell r="A153" t="str">
            <v>MÚTUOPREV</v>
          </cell>
          <cell r="B153">
            <v>171634952.46000001</v>
          </cell>
        </row>
        <row r="154">
          <cell r="A154" t="str">
            <v>NÉOS</v>
          </cell>
          <cell r="B154">
            <v>3805626223.8099999</v>
          </cell>
        </row>
        <row r="155">
          <cell r="A155" t="str">
            <v>NUCLEOS</v>
          </cell>
          <cell r="B155">
            <v>4594144220.9799995</v>
          </cell>
        </row>
        <row r="156">
          <cell r="A156" t="str">
            <v>OABPREV-GO</v>
          </cell>
          <cell r="B156">
            <v>166304289.87</v>
          </cell>
        </row>
        <row r="157">
          <cell r="A157" t="str">
            <v>OABPREV-MG</v>
          </cell>
          <cell r="B157">
            <v>370145234.86000001</v>
          </cell>
        </row>
        <row r="158">
          <cell r="A158" t="str">
            <v>OABPREVNORDESTE</v>
          </cell>
          <cell r="B158">
            <v>16536081.689999999</v>
          </cell>
        </row>
        <row r="159">
          <cell r="A159" t="str">
            <v>OABPREV-PR</v>
          </cell>
          <cell r="B159">
            <v>753286713.42999995</v>
          </cell>
        </row>
        <row r="160">
          <cell r="A160" t="str">
            <v>OABPREV-RJ</v>
          </cell>
          <cell r="B160">
            <v>59529973.780000001</v>
          </cell>
        </row>
        <row r="161">
          <cell r="A161" t="str">
            <v>OABPREV-RS</v>
          </cell>
          <cell r="B161">
            <v>204489555.44999999</v>
          </cell>
        </row>
        <row r="162">
          <cell r="A162" t="str">
            <v>OABPREV-SC</v>
          </cell>
          <cell r="B162">
            <v>290965149.27999997</v>
          </cell>
        </row>
        <row r="163">
          <cell r="A163" t="str">
            <v>OABPREV-SP</v>
          </cell>
          <cell r="B163">
            <v>1418401041.7</v>
          </cell>
        </row>
        <row r="164">
          <cell r="A164" t="str">
            <v>ORIUS</v>
          </cell>
          <cell r="B164">
            <v>13090417.720000001</v>
          </cell>
        </row>
        <row r="165">
          <cell r="A165" t="str">
            <v>P&amp;G PREV</v>
          </cell>
          <cell r="B165">
            <v>589268956.64999998</v>
          </cell>
        </row>
        <row r="166">
          <cell r="A166" t="str">
            <v>PETROS</v>
          </cell>
          <cell r="B166">
            <v>130462709039.2</v>
          </cell>
        </row>
        <row r="167">
          <cell r="A167" t="str">
            <v>PFIZER PREV</v>
          </cell>
          <cell r="B167">
            <v>686745182.39999998</v>
          </cell>
        </row>
        <row r="168">
          <cell r="A168" t="str">
            <v>PLANEJAR</v>
          </cell>
          <cell r="B168">
            <v>1164412279.1500001</v>
          </cell>
        </row>
        <row r="169">
          <cell r="A169" t="str">
            <v>PORTOPREV</v>
          </cell>
          <cell r="B169">
            <v>957003280.14999998</v>
          </cell>
        </row>
        <row r="170">
          <cell r="A170" t="str">
            <v>PORTUS</v>
          </cell>
          <cell r="B170">
            <v>1717288981.53</v>
          </cell>
        </row>
        <row r="171">
          <cell r="A171" t="str">
            <v>POSTALIS</v>
          </cell>
          <cell r="B171">
            <v>20411001770.459999</v>
          </cell>
        </row>
        <row r="172">
          <cell r="A172" t="str">
            <v>POUPREV</v>
          </cell>
          <cell r="B172">
            <v>672488190.17999995</v>
          </cell>
        </row>
        <row r="173">
          <cell r="A173" t="str">
            <v>PRECE</v>
          </cell>
          <cell r="B173">
            <v>2342736857.0500002</v>
          </cell>
        </row>
        <row r="174">
          <cell r="A174" t="str">
            <v>PREV PEPSICO</v>
          </cell>
          <cell r="B174">
            <v>541319402.27999997</v>
          </cell>
        </row>
        <row r="175">
          <cell r="A175" t="str">
            <v>PREVBEP</v>
          </cell>
          <cell r="B175">
            <v>164250355.80000001</v>
          </cell>
        </row>
        <row r="176">
          <cell r="A176" t="str">
            <v>PREVCOM-BRC</v>
          </cell>
          <cell r="B176">
            <v>40162524.039999999</v>
          </cell>
        </row>
        <row r="177">
          <cell r="A177" t="str">
            <v>PREVCOM-MG</v>
          </cell>
          <cell r="B177">
            <v>169588449.81</v>
          </cell>
        </row>
        <row r="178">
          <cell r="A178" t="str">
            <v>PREVCUMMINS</v>
          </cell>
          <cell r="B178">
            <v>511340639.69</v>
          </cell>
        </row>
        <row r="179">
          <cell r="A179" t="str">
            <v>PREVDATA</v>
          </cell>
          <cell r="B179">
            <v>2123001339.9400001</v>
          </cell>
        </row>
        <row r="180">
          <cell r="A180" t="str">
            <v>PREVDOW</v>
          </cell>
          <cell r="B180">
            <v>2684189072.0999999</v>
          </cell>
        </row>
        <row r="181">
          <cell r="A181" t="str">
            <v>PREVEME</v>
          </cell>
          <cell r="B181">
            <v>977801018.07000005</v>
          </cell>
        </row>
        <row r="182">
          <cell r="A182" t="str">
            <v>PREVEME II</v>
          </cell>
          <cell r="B182">
            <v>481227998.27999997</v>
          </cell>
        </row>
        <row r="183">
          <cell r="A183" t="str">
            <v>PREVES</v>
          </cell>
          <cell r="B183">
            <v>113376770.06999999</v>
          </cell>
        </row>
        <row r="184">
          <cell r="A184" t="str">
            <v>PREVHAB</v>
          </cell>
          <cell r="B184">
            <v>606227801.94000006</v>
          </cell>
        </row>
        <row r="185">
          <cell r="A185" t="str">
            <v>PREVI - FIERN</v>
          </cell>
          <cell r="B185">
            <v>205915.26</v>
          </cell>
        </row>
        <row r="186">
          <cell r="A186" t="str">
            <v>PREVI NOVARTIS</v>
          </cell>
          <cell r="B186">
            <v>1360139266.9100001</v>
          </cell>
        </row>
        <row r="187">
          <cell r="A187" t="str">
            <v>PREVI/BB</v>
          </cell>
          <cell r="B187">
            <v>287150521448.78003</v>
          </cell>
        </row>
        <row r="188">
          <cell r="A188" t="str">
            <v>PREVI-BANERJ</v>
          </cell>
          <cell r="B188">
            <v>405009426.83999997</v>
          </cell>
        </row>
        <row r="189">
          <cell r="A189" t="str">
            <v>PREVIBAYER</v>
          </cell>
          <cell r="B189">
            <v>3703990850.25</v>
          </cell>
        </row>
        <row r="190">
          <cell r="A190" t="str">
            <v>PREVIBOSCH</v>
          </cell>
          <cell r="B190">
            <v>1186266996.6099999</v>
          </cell>
        </row>
        <row r="191">
          <cell r="A191" t="str">
            <v>PREVICAT</v>
          </cell>
          <cell r="B191">
            <v>1094430424.28</v>
          </cell>
        </row>
        <row r="192">
          <cell r="A192" t="str">
            <v>PREVICEL</v>
          </cell>
          <cell r="B192">
            <v>469831437.58999997</v>
          </cell>
        </row>
        <row r="193">
          <cell r="A193" t="str">
            <v>PREVICOKE</v>
          </cell>
          <cell r="B193">
            <v>919122005.74000001</v>
          </cell>
        </row>
        <row r="194">
          <cell r="A194" t="str">
            <v>PREVIDÊNCIA USIMINAS</v>
          </cell>
          <cell r="B194">
            <v>10554394526.91</v>
          </cell>
        </row>
        <row r="195">
          <cell r="A195" t="str">
            <v>PREVIDEXXONMOBIL</v>
          </cell>
          <cell r="B195">
            <v>630364039.03999996</v>
          </cell>
        </row>
        <row r="196">
          <cell r="A196" t="str">
            <v>PREVI-ERICSSON</v>
          </cell>
          <cell r="B196">
            <v>1907941105.8399999</v>
          </cell>
        </row>
        <row r="197">
          <cell r="A197" t="str">
            <v>PREVIG</v>
          </cell>
          <cell r="B197">
            <v>1904048279.2</v>
          </cell>
        </row>
        <row r="198">
          <cell r="A198" t="str">
            <v>PREVI-GM</v>
          </cell>
          <cell r="B198">
            <v>5220413533.2700005</v>
          </cell>
        </row>
        <row r="199">
          <cell r="A199" t="str">
            <v>PREVIHONDA</v>
          </cell>
          <cell r="B199">
            <v>310893235</v>
          </cell>
        </row>
        <row r="200">
          <cell r="A200" t="str">
            <v>PREVIK</v>
          </cell>
          <cell r="B200">
            <v>737085.87</v>
          </cell>
        </row>
        <row r="201">
          <cell r="A201" t="str">
            <v>PREVIM</v>
          </cell>
          <cell r="B201">
            <v>769919820.11000001</v>
          </cell>
        </row>
        <row r="202">
          <cell r="A202" t="str">
            <v>PREVINDUS</v>
          </cell>
          <cell r="B202">
            <v>629966064.11000001</v>
          </cell>
        </row>
        <row r="203">
          <cell r="A203" t="str">
            <v>PREVINOR</v>
          </cell>
          <cell r="B203">
            <v>4163752.33</v>
          </cell>
        </row>
        <row r="204">
          <cell r="A204" t="str">
            <v>PREVINORTE</v>
          </cell>
          <cell r="B204">
            <v>4659634453.3100004</v>
          </cell>
        </row>
        <row r="205">
          <cell r="A205" t="str">
            <v>PREVIP</v>
          </cell>
          <cell r="B205">
            <v>531391817.64999998</v>
          </cell>
        </row>
        <row r="206">
          <cell r="A206" t="str">
            <v>PREVIPLAN</v>
          </cell>
          <cell r="B206">
            <v>819457826.44000006</v>
          </cell>
        </row>
        <row r="207">
          <cell r="A207" t="str">
            <v>PREVIRB</v>
          </cell>
          <cell r="B207">
            <v>3034198660.4499998</v>
          </cell>
        </row>
        <row r="208">
          <cell r="A208" t="str">
            <v>PREVISC</v>
          </cell>
          <cell r="B208">
            <v>1932373692.6300001</v>
          </cell>
        </row>
        <row r="209">
          <cell r="A209" t="str">
            <v>PREVISCANIA</v>
          </cell>
          <cell r="B209">
            <v>451471720.04000002</v>
          </cell>
        </row>
        <row r="210">
          <cell r="A210" t="str">
            <v>PREVI-SIEMENS</v>
          </cell>
          <cell r="B210">
            <v>2188013839.6799998</v>
          </cell>
        </row>
        <row r="211">
          <cell r="A211" t="str">
            <v>PREVISTIHL</v>
          </cell>
          <cell r="B211">
            <v>230188226.97999999</v>
          </cell>
        </row>
        <row r="212">
          <cell r="A212" t="str">
            <v>PREVNORDESTE</v>
          </cell>
          <cell r="B212">
            <v>107355762.34</v>
          </cell>
        </row>
        <row r="213">
          <cell r="A213" t="str">
            <v>PREVSAN</v>
          </cell>
          <cell r="B213">
            <v>1384884296.99</v>
          </cell>
        </row>
        <row r="214">
          <cell r="A214" t="str">
            <v>PREVSOMPO</v>
          </cell>
          <cell r="B214">
            <v>167231534.96000001</v>
          </cell>
        </row>
        <row r="215">
          <cell r="A215" t="str">
            <v>PREVUNIAO</v>
          </cell>
          <cell r="B215">
            <v>1678890589.8699999</v>
          </cell>
        </row>
        <row r="216">
          <cell r="A216" t="str">
            <v>PREVUNISUL</v>
          </cell>
          <cell r="B216">
            <v>127637788.02</v>
          </cell>
        </row>
        <row r="217">
          <cell r="A217" t="str">
            <v>PRHOSPER</v>
          </cell>
          <cell r="B217">
            <v>1669422300.0899999</v>
          </cell>
        </row>
        <row r="218">
          <cell r="A218" t="str">
            <v>PROMON</v>
          </cell>
          <cell r="B218">
            <v>1893843626.21</v>
          </cell>
        </row>
        <row r="219">
          <cell r="A219" t="str">
            <v>PSS</v>
          </cell>
          <cell r="B219">
            <v>41252453.289999999</v>
          </cell>
        </row>
        <row r="220">
          <cell r="A220" t="str">
            <v>QUANTA</v>
          </cell>
          <cell r="B220">
            <v>6176739205.9799995</v>
          </cell>
        </row>
        <row r="221">
          <cell r="A221" t="str">
            <v>RAIZPREV</v>
          </cell>
          <cell r="B221">
            <v>678296844.11000001</v>
          </cell>
        </row>
        <row r="222">
          <cell r="A222" t="str">
            <v>RANDONPREV</v>
          </cell>
          <cell r="B222">
            <v>565084782.71000004</v>
          </cell>
        </row>
        <row r="223">
          <cell r="A223" t="str">
            <v>RBS PREV</v>
          </cell>
          <cell r="B223">
            <v>278591450.14999998</v>
          </cell>
        </row>
        <row r="224">
          <cell r="A224" t="str">
            <v>REAL GRANDEZA</v>
          </cell>
          <cell r="B224">
            <v>18892543372</v>
          </cell>
        </row>
        <row r="225">
          <cell r="A225" t="str">
            <v>RECKITTPREV</v>
          </cell>
          <cell r="B225">
            <v>192980711.46000001</v>
          </cell>
        </row>
        <row r="226">
          <cell r="A226" t="str">
            <v>REFER</v>
          </cell>
          <cell r="B226">
            <v>10193237745.52</v>
          </cell>
        </row>
        <row r="227">
          <cell r="A227" t="str">
            <v>REGIUS</v>
          </cell>
          <cell r="B227">
            <v>3884720163.7800002</v>
          </cell>
        </row>
        <row r="228">
          <cell r="A228" t="str">
            <v>RJPREV</v>
          </cell>
          <cell r="B228">
            <v>267753296.72</v>
          </cell>
        </row>
        <row r="229">
          <cell r="A229" t="str">
            <v>ROCHEPREV</v>
          </cell>
          <cell r="B229">
            <v>377933188.45999998</v>
          </cell>
        </row>
        <row r="230">
          <cell r="A230" t="str">
            <v>RS-PREV</v>
          </cell>
          <cell r="B230">
            <v>140279481.86000001</v>
          </cell>
        </row>
        <row r="231">
          <cell r="A231" t="str">
            <v>RUMOS</v>
          </cell>
          <cell r="B231">
            <v>1568022267.0799999</v>
          </cell>
        </row>
        <row r="232">
          <cell r="A232" t="str">
            <v>SABESPREV</v>
          </cell>
          <cell r="B232">
            <v>4462633516.9399996</v>
          </cell>
        </row>
        <row r="233">
          <cell r="A233" t="str">
            <v>SANTANDERPREVI</v>
          </cell>
          <cell r="B233">
            <v>4926473233.3599997</v>
          </cell>
        </row>
        <row r="234">
          <cell r="A234" t="str">
            <v>SAO BERNARDO</v>
          </cell>
          <cell r="B234">
            <v>1626016946.2</v>
          </cell>
        </row>
        <row r="235">
          <cell r="A235" t="str">
            <v>SAO FRANCISCO</v>
          </cell>
          <cell r="B235">
            <v>1137824834.26</v>
          </cell>
        </row>
        <row r="236">
          <cell r="A236" t="str">
            <v>SAO RAFAEL</v>
          </cell>
          <cell r="B236">
            <v>1096256480.79</v>
          </cell>
        </row>
        <row r="237">
          <cell r="A237" t="str">
            <v>SARAH PREVIDÊNCIA</v>
          </cell>
          <cell r="B237">
            <v>3062045429.5300002</v>
          </cell>
        </row>
        <row r="238">
          <cell r="A238" t="str">
            <v>SBOTPREV</v>
          </cell>
          <cell r="B238">
            <v>87390357.430000007</v>
          </cell>
        </row>
        <row r="239">
          <cell r="A239" t="str">
            <v>SCPREV</v>
          </cell>
          <cell r="B239">
            <v>306449384.61000001</v>
          </cell>
        </row>
        <row r="240">
          <cell r="A240" t="str">
            <v>SEBRAE PREVIDENCIA</v>
          </cell>
          <cell r="B240">
            <v>1375859904.4100001</v>
          </cell>
        </row>
        <row r="241">
          <cell r="A241" t="str">
            <v>SERGUS</v>
          </cell>
          <cell r="B241">
            <v>1057408121.97</v>
          </cell>
        </row>
        <row r="242">
          <cell r="A242" t="str">
            <v>SERPROS</v>
          </cell>
          <cell r="B242">
            <v>8347277518.4499998</v>
          </cell>
        </row>
        <row r="243">
          <cell r="A243" t="str">
            <v>SIAS</v>
          </cell>
          <cell r="B243">
            <v>206542631.91999999</v>
          </cell>
        </row>
        <row r="244">
          <cell r="A244" t="str">
            <v>SICOOB PREVI</v>
          </cell>
          <cell r="B244">
            <v>2563040568.1300001</v>
          </cell>
        </row>
        <row r="245">
          <cell r="A245" t="str">
            <v>SILIUS</v>
          </cell>
          <cell r="B245">
            <v>88116792.5</v>
          </cell>
        </row>
        <row r="246">
          <cell r="A246" t="str">
            <v>SISTEL</v>
          </cell>
          <cell r="B246">
            <v>22620918448.91</v>
          </cell>
        </row>
        <row r="247">
          <cell r="A247" t="str">
            <v>SOMUPP</v>
          </cell>
          <cell r="B247">
            <v>251276722.75999999</v>
          </cell>
        </row>
        <row r="248">
          <cell r="A248" t="str">
            <v>SP-PREVCOM</v>
          </cell>
          <cell r="B248">
            <v>3371888342.4499998</v>
          </cell>
        </row>
        <row r="249">
          <cell r="A249" t="str">
            <v>SUL PREVIDÊNCIA</v>
          </cell>
          <cell r="B249">
            <v>189108845.53999999</v>
          </cell>
        </row>
        <row r="250">
          <cell r="A250" t="str">
            <v>SUPRE</v>
          </cell>
          <cell r="B250">
            <v>334109376.75</v>
          </cell>
        </row>
        <row r="251">
          <cell r="A251" t="str">
            <v>SUPREV</v>
          </cell>
          <cell r="B251">
            <v>567002051.91999996</v>
          </cell>
        </row>
        <row r="252">
          <cell r="A252" t="str">
            <v>SYNGENTA PREVI</v>
          </cell>
          <cell r="B252">
            <v>1803414665.01</v>
          </cell>
        </row>
        <row r="253">
          <cell r="A253" t="str">
            <v>TECHNOS</v>
          </cell>
          <cell r="B253">
            <v>14643506.289999999</v>
          </cell>
        </row>
        <row r="254">
          <cell r="A254" t="str">
            <v>TELOS</v>
          </cell>
          <cell r="B254">
            <v>10214481147.43</v>
          </cell>
        </row>
        <row r="255">
          <cell r="A255" t="str">
            <v>TETRA PAK PREV</v>
          </cell>
          <cell r="B255">
            <v>484644001.31</v>
          </cell>
        </row>
        <row r="256">
          <cell r="A256" t="str">
            <v>TEXPREV</v>
          </cell>
          <cell r="B256">
            <v>193643895.19999999</v>
          </cell>
        </row>
        <row r="257">
          <cell r="A257" t="str">
            <v>TOYOTA PREVI</v>
          </cell>
          <cell r="B257">
            <v>385615094.81999999</v>
          </cell>
        </row>
        <row r="258">
          <cell r="A258" t="str">
            <v>TRAMONTINAPREV</v>
          </cell>
          <cell r="B258">
            <v>291758653.01999998</v>
          </cell>
        </row>
        <row r="259">
          <cell r="A259" t="str">
            <v>UASPREV</v>
          </cell>
          <cell r="B259">
            <v>31765.16</v>
          </cell>
        </row>
        <row r="260">
          <cell r="A260" t="str">
            <v>ULTRAPREV</v>
          </cell>
          <cell r="B260">
            <v>1207308559.48</v>
          </cell>
        </row>
        <row r="261">
          <cell r="A261" t="str">
            <v>UNILEVERPREV</v>
          </cell>
          <cell r="B261">
            <v>4045100799.71</v>
          </cell>
        </row>
        <row r="262">
          <cell r="A262" t="str">
            <v>UNIPREVI</v>
          </cell>
          <cell r="B262">
            <v>32949387.670000002</v>
          </cell>
        </row>
        <row r="263">
          <cell r="A263" t="str">
            <v>UNISYS-PREVI</v>
          </cell>
          <cell r="B263">
            <v>407598389.51999998</v>
          </cell>
        </row>
        <row r="264">
          <cell r="A264" t="str">
            <v>VALIA</v>
          </cell>
          <cell r="B264">
            <v>30696337624.639999</v>
          </cell>
        </row>
        <row r="265">
          <cell r="A265" t="str">
            <v>VALUE PREV</v>
          </cell>
          <cell r="B265">
            <v>1739222942.75</v>
          </cell>
        </row>
        <row r="266">
          <cell r="A266" t="str">
            <v>VBPP</v>
          </cell>
          <cell r="B266">
            <v>152288330.91</v>
          </cell>
        </row>
        <row r="267">
          <cell r="A267" t="str">
            <v>VEXTY</v>
          </cell>
          <cell r="B267">
            <v>4426896667.4399996</v>
          </cell>
        </row>
        <row r="268">
          <cell r="A268" t="str">
            <v>VIKINGPREV</v>
          </cell>
          <cell r="B268">
            <v>1114965092.97</v>
          </cell>
        </row>
        <row r="269">
          <cell r="A269" t="str">
            <v>VISÃO PREV</v>
          </cell>
          <cell r="B269">
            <v>8345284788.96</v>
          </cell>
        </row>
        <row r="270">
          <cell r="A270" t="str">
            <v>VIVA</v>
          </cell>
          <cell r="B270">
            <v>3009296947.4099998</v>
          </cell>
        </row>
        <row r="271">
          <cell r="A271" t="str">
            <v>VOITH PREV</v>
          </cell>
          <cell r="B271">
            <v>443625644.55000001</v>
          </cell>
        </row>
        <row r="272">
          <cell r="A272" t="str">
            <v>VWPP</v>
          </cell>
          <cell r="B272">
            <v>3516840944.9200001</v>
          </cell>
        </row>
        <row r="273">
          <cell r="A273" t="str">
            <v>WEG</v>
          </cell>
          <cell r="B273">
            <v>2146972771.6199999</v>
          </cell>
        </row>
        <row r="274">
          <cell r="A274" t="str">
            <v>Total Geral</v>
          </cell>
          <cell r="B274">
            <v>1279176035399.2793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ção das EFPC - detalhada"/>
      <sheetName val="Custeio plano"/>
      <sheetName val="Planilha2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7">
          <cell r="E7"/>
          <cell r="F7"/>
        </row>
        <row r="8">
          <cell r="E8"/>
          <cell r="F8"/>
        </row>
        <row r="10">
          <cell r="A10"/>
          <cell r="B10"/>
          <cell r="C10" t="str">
            <v>Assistidos Aposentados</v>
          </cell>
          <cell r="D10" t="str">
            <v>Assistidos Beneficiados</v>
          </cell>
          <cell r="E10" t="str">
            <v>Participantes ativos</v>
          </cell>
          <cell r="F10" t="str">
            <v>Soma</v>
          </cell>
        </row>
        <row r="11">
          <cell r="A11" t="str">
            <v>AGROS</v>
          </cell>
          <cell r="B11" t="str">
            <v>Público</v>
          </cell>
          <cell r="C11">
            <v>430</v>
          </cell>
          <cell r="D11">
            <v>392</v>
          </cell>
          <cell r="E11">
            <v>5379</v>
          </cell>
          <cell r="F11">
            <v>6201</v>
          </cell>
        </row>
        <row r="12">
          <cell r="A12" t="str">
            <v>ALCOA PREVI</v>
          </cell>
          <cell r="B12" t="str">
            <v>Privado</v>
          </cell>
          <cell r="C12">
            <v>154</v>
          </cell>
          <cell r="D12">
            <v>10</v>
          </cell>
          <cell r="E12">
            <v>3625</v>
          </cell>
          <cell r="F12">
            <v>3789</v>
          </cell>
        </row>
        <row r="13">
          <cell r="A13" t="str">
            <v>ALPHA</v>
          </cell>
          <cell r="B13" t="str">
            <v>Público</v>
          </cell>
          <cell r="C13">
            <v>196</v>
          </cell>
          <cell r="D13">
            <v>76</v>
          </cell>
          <cell r="E13">
            <v>755</v>
          </cell>
          <cell r="F13">
            <v>1027</v>
          </cell>
        </row>
        <row r="14">
          <cell r="A14" t="str">
            <v>INFRAPREV</v>
          </cell>
          <cell r="B14" t="str">
            <v>Público</v>
          </cell>
          <cell r="C14">
            <v>4056</v>
          </cell>
          <cell r="D14">
            <v>1096</v>
          </cell>
          <cell r="E14">
            <v>5839</v>
          </cell>
          <cell r="F14">
            <v>10991</v>
          </cell>
        </row>
        <row r="15">
          <cell r="A15" t="str">
            <v>BANESES</v>
          </cell>
          <cell r="B15" t="str">
            <v>Público</v>
          </cell>
          <cell r="C15">
            <v>2185</v>
          </cell>
          <cell r="D15">
            <v>350</v>
          </cell>
          <cell r="E15">
            <v>1897</v>
          </cell>
          <cell r="F15">
            <v>4432</v>
          </cell>
        </row>
        <row r="16">
          <cell r="A16" t="str">
            <v>BANESPREV</v>
          </cell>
          <cell r="B16" t="str">
            <v>Privado</v>
          </cell>
          <cell r="C16">
            <v>20695</v>
          </cell>
          <cell r="D16">
            <v>4172</v>
          </cell>
          <cell r="E16">
            <v>3719</v>
          </cell>
          <cell r="F16">
            <v>28586</v>
          </cell>
        </row>
        <row r="17">
          <cell r="A17" t="str">
            <v>BANRISUL/FBSS</v>
          </cell>
          <cell r="B17" t="str">
            <v>Público</v>
          </cell>
          <cell r="C17">
            <v>7436</v>
          </cell>
          <cell r="D17">
            <v>1574</v>
          </cell>
          <cell r="E17">
            <v>8817</v>
          </cell>
          <cell r="F17">
            <v>17827</v>
          </cell>
        </row>
        <row r="18">
          <cell r="A18" t="str">
            <v>BASES</v>
          </cell>
          <cell r="B18" t="str">
            <v>Privado</v>
          </cell>
          <cell r="C18">
            <v>1247</v>
          </cell>
          <cell r="D18">
            <v>307</v>
          </cell>
          <cell r="E18">
            <v>186</v>
          </cell>
          <cell r="F18">
            <v>1740</v>
          </cell>
        </row>
        <row r="19">
          <cell r="A19" t="str">
            <v>BASF PC</v>
          </cell>
          <cell r="B19" t="str">
            <v>Privado</v>
          </cell>
          <cell r="C19">
            <v>548</v>
          </cell>
          <cell r="D19">
            <v>94</v>
          </cell>
          <cell r="E19">
            <v>4215</v>
          </cell>
          <cell r="F19">
            <v>4857</v>
          </cell>
        </row>
        <row r="20">
          <cell r="A20" t="str">
            <v>INSTITUTO AMBEV</v>
          </cell>
          <cell r="B20" t="str">
            <v>Privado</v>
          </cell>
          <cell r="C20">
            <v>704</v>
          </cell>
          <cell r="D20">
            <v>435</v>
          </cell>
          <cell r="E20">
            <v>9003</v>
          </cell>
          <cell r="F20">
            <v>10142</v>
          </cell>
        </row>
        <row r="21">
          <cell r="A21" t="str">
            <v>CABEC</v>
          </cell>
          <cell r="B21" t="str">
            <v>Privado</v>
          </cell>
          <cell r="C21">
            <v>985</v>
          </cell>
          <cell r="D21">
            <v>152</v>
          </cell>
          <cell r="E21">
            <v>6</v>
          </cell>
          <cell r="F21">
            <v>1143</v>
          </cell>
        </row>
        <row r="22">
          <cell r="A22" t="str">
            <v>CAPEF</v>
          </cell>
          <cell r="B22" t="str">
            <v>Público</v>
          </cell>
          <cell r="C22">
            <v>4092</v>
          </cell>
          <cell r="D22">
            <v>1615</v>
          </cell>
          <cell r="E22">
            <v>6850</v>
          </cell>
          <cell r="F22">
            <v>12557</v>
          </cell>
        </row>
        <row r="23">
          <cell r="A23" t="str">
            <v>CAPOF</v>
          </cell>
          <cell r="B23" t="str">
            <v>Privado</v>
          </cell>
          <cell r="C23">
            <v>254</v>
          </cell>
          <cell r="D23">
            <v>126</v>
          </cell>
          <cell r="E23">
            <v>39</v>
          </cell>
          <cell r="F23">
            <v>419</v>
          </cell>
        </row>
        <row r="24">
          <cell r="A24" t="str">
            <v>CARGILLPREV</v>
          </cell>
          <cell r="B24" t="str">
            <v>Privado</v>
          </cell>
          <cell r="C24">
            <v>374</v>
          </cell>
          <cell r="D24">
            <v>37</v>
          </cell>
          <cell r="E24">
            <v>7053</v>
          </cell>
          <cell r="F24">
            <v>7464</v>
          </cell>
        </row>
        <row r="25">
          <cell r="A25" t="str">
            <v>CELOS</v>
          </cell>
          <cell r="B25" t="str">
            <v>Público</v>
          </cell>
          <cell r="C25">
            <v>4637</v>
          </cell>
          <cell r="D25">
            <v>1408</v>
          </cell>
          <cell r="E25">
            <v>7504</v>
          </cell>
          <cell r="F25">
            <v>13549</v>
          </cell>
        </row>
        <row r="26">
          <cell r="A26" t="str">
            <v>CENTRUS</v>
          </cell>
          <cell r="B26" t="str">
            <v>Público</v>
          </cell>
          <cell r="C26">
            <v>541</v>
          </cell>
          <cell r="D26">
            <v>729</v>
          </cell>
          <cell r="E26">
            <v>1201</v>
          </cell>
          <cell r="F26">
            <v>2471</v>
          </cell>
        </row>
        <row r="27">
          <cell r="A27" t="str">
            <v>CERES</v>
          </cell>
          <cell r="B27" t="str">
            <v>Público</v>
          </cell>
          <cell r="C27">
            <v>7410</v>
          </cell>
          <cell r="D27">
            <v>2213</v>
          </cell>
          <cell r="E27">
            <v>12698</v>
          </cell>
          <cell r="F27">
            <v>22321</v>
          </cell>
        </row>
        <row r="28">
          <cell r="A28" t="str">
            <v>CIFRAO</v>
          </cell>
          <cell r="B28" t="str">
            <v>Público</v>
          </cell>
          <cell r="C28">
            <v>755</v>
          </cell>
          <cell r="D28">
            <v>276</v>
          </cell>
          <cell r="E28">
            <v>644</v>
          </cell>
          <cell r="F28">
            <v>1675</v>
          </cell>
        </row>
        <row r="29">
          <cell r="A29" t="str">
            <v>COMPESAPREV</v>
          </cell>
          <cell r="B29" t="str">
            <v>Público</v>
          </cell>
          <cell r="C29">
            <v>1757</v>
          </cell>
          <cell r="D29">
            <v>879</v>
          </cell>
          <cell r="E29">
            <v>2555</v>
          </cell>
          <cell r="F29">
            <v>5191</v>
          </cell>
        </row>
        <row r="30">
          <cell r="A30" t="str">
            <v>FUNDACAO CORSAN</v>
          </cell>
          <cell r="B30" t="str">
            <v>Público</v>
          </cell>
          <cell r="C30">
            <v>2811</v>
          </cell>
          <cell r="D30">
            <v>1399</v>
          </cell>
          <cell r="E30">
            <v>4029</v>
          </cell>
          <cell r="F30">
            <v>8239</v>
          </cell>
        </row>
        <row r="31">
          <cell r="A31" t="str">
            <v>ECOS</v>
          </cell>
          <cell r="B31" t="str">
            <v>Privado</v>
          </cell>
          <cell r="C31">
            <v>410</v>
          </cell>
          <cell r="D31">
            <v>279</v>
          </cell>
          <cell r="E31">
            <v>45</v>
          </cell>
          <cell r="F31">
            <v>734</v>
          </cell>
        </row>
        <row r="32">
          <cell r="A32" t="str">
            <v>FUNDACAO COPEL</v>
          </cell>
          <cell r="B32" t="str">
            <v>Público</v>
          </cell>
          <cell r="C32">
            <v>7911</v>
          </cell>
          <cell r="D32">
            <v>1956</v>
          </cell>
          <cell r="E32">
            <v>11878</v>
          </cell>
          <cell r="F32">
            <v>21745</v>
          </cell>
        </row>
        <row r="33">
          <cell r="A33" t="str">
            <v>DERMINAS</v>
          </cell>
          <cell r="B33" t="str">
            <v>Público</v>
          </cell>
          <cell r="C33">
            <v>7</v>
          </cell>
          <cell r="D33">
            <v>3921</v>
          </cell>
          <cell r="E33">
            <v>4688</v>
          </cell>
          <cell r="F33">
            <v>8616</v>
          </cell>
        </row>
        <row r="34">
          <cell r="A34" t="str">
            <v>DESBAN</v>
          </cell>
          <cell r="B34" t="str">
            <v>Público</v>
          </cell>
          <cell r="C34">
            <v>440</v>
          </cell>
          <cell r="D34">
            <v>133</v>
          </cell>
          <cell r="E34">
            <v>367</v>
          </cell>
          <cell r="F34">
            <v>940</v>
          </cell>
        </row>
        <row r="35">
          <cell r="A35" t="str">
            <v>ECONOMUS</v>
          </cell>
          <cell r="B35" t="str">
            <v>Público</v>
          </cell>
          <cell r="C35">
            <v>9182</v>
          </cell>
          <cell r="D35">
            <v>874</v>
          </cell>
          <cell r="E35">
            <v>8362</v>
          </cell>
          <cell r="F35">
            <v>18418</v>
          </cell>
        </row>
        <row r="36">
          <cell r="A36" t="str">
            <v>ELETROS</v>
          </cell>
          <cell r="B36" t="str">
            <v>Público</v>
          </cell>
          <cell r="C36">
            <v>2087</v>
          </cell>
          <cell r="D36">
            <v>633</v>
          </cell>
          <cell r="E36">
            <v>2429</v>
          </cell>
          <cell r="F36">
            <v>5149</v>
          </cell>
        </row>
        <row r="37">
          <cell r="A37" t="str">
            <v>FACEB</v>
          </cell>
          <cell r="B37" t="str">
            <v>Público</v>
          </cell>
          <cell r="C37">
            <v>1357</v>
          </cell>
          <cell r="D37">
            <v>445</v>
          </cell>
          <cell r="E37">
            <v>418</v>
          </cell>
          <cell r="F37">
            <v>2220</v>
          </cell>
        </row>
        <row r="38">
          <cell r="A38" t="str">
            <v>FACHESF</v>
          </cell>
          <cell r="B38" t="str">
            <v>Público</v>
          </cell>
          <cell r="C38">
            <v>7516</v>
          </cell>
          <cell r="D38">
            <v>2985</v>
          </cell>
          <cell r="E38">
            <v>6999</v>
          </cell>
          <cell r="F38">
            <v>17500</v>
          </cell>
        </row>
        <row r="39">
          <cell r="A39" t="str">
            <v>FAPECE</v>
          </cell>
          <cell r="B39" t="str">
            <v>Público</v>
          </cell>
          <cell r="C39">
            <v>110</v>
          </cell>
          <cell r="D39">
            <v>45</v>
          </cell>
          <cell r="E39">
            <v>291</v>
          </cell>
          <cell r="F39">
            <v>446</v>
          </cell>
        </row>
        <row r="40">
          <cell r="A40" t="str">
            <v>FAPES</v>
          </cell>
          <cell r="B40" t="str">
            <v>Público</v>
          </cell>
          <cell r="C40">
            <v>1854</v>
          </cell>
          <cell r="D40">
            <v>459</v>
          </cell>
          <cell r="E40">
            <v>2775</v>
          </cell>
          <cell r="F40">
            <v>5088</v>
          </cell>
        </row>
        <row r="41">
          <cell r="A41" t="str">
            <v>FASC</v>
          </cell>
          <cell r="B41" t="str">
            <v>Privado</v>
          </cell>
          <cell r="C41">
            <v>778</v>
          </cell>
          <cell r="D41">
            <v>198</v>
          </cell>
          <cell r="E41">
            <v>4206</v>
          </cell>
          <cell r="F41">
            <v>5182</v>
          </cell>
        </row>
        <row r="42">
          <cell r="A42" t="str">
            <v>FIOPREV</v>
          </cell>
          <cell r="B42" t="str">
            <v>Público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FUCAP</v>
          </cell>
          <cell r="B43" t="str">
            <v>Privado</v>
          </cell>
          <cell r="C43">
            <v>218</v>
          </cell>
          <cell r="D43">
            <v>66</v>
          </cell>
          <cell r="E43">
            <v>867</v>
          </cell>
          <cell r="F43">
            <v>1151</v>
          </cell>
        </row>
        <row r="44">
          <cell r="A44" t="str">
            <v>FUNBEP</v>
          </cell>
          <cell r="B44" t="str">
            <v>Privado</v>
          </cell>
          <cell r="C44">
            <v>5122</v>
          </cell>
          <cell r="D44">
            <v>1028</v>
          </cell>
          <cell r="E44">
            <v>216</v>
          </cell>
          <cell r="F44">
            <v>6366</v>
          </cell>
        </row>
        <row r="45">
          <cell r="A45" t="str">
            <v>FUSAN</v>
          </cell>
          <cell r="B45" t="str">
            <v>Público</v>
          </cell>
          <cell r="C45">
            <v>2164</v>
          </cell>
          <cell r="D45">
            <v>954</v>
          </cell>
          <cell r="E45">
            <v>6894</v>
          </cell>
          <cell r="F45">
            <v>10012</v>
          </cell>
        </row>
        <row r="46">
          <cell r="A46" t="str">
            <v>IAJA</v>
          </cell>
          <cell r="B46" t="str">
            <v>Privado</v>
          </cell>
          <cell r="C46">
            <v>1188</v>
          </cell>
          <cell r="D46">
            <v>234</v>
          </cell>
          <cell r="E46">
            <v>8741</v>
          </cell>
          <cell r="F46">
            <v>10163</v>
          </cell>
        </row>
        <row r="47">
          <cell r="A47" t="str">
            <v>FUSESC</v>
          </cell>
          <cell r="B47" t="str">
            <v>Público</v>
          </cell>
          <cell r="C47">
            <v>4081</v>
          </cell>
          <cell r="D47">
            <v>775</v>
          </cell>
          <cell r="E47">
            <v>1952</v>
          </cell>
          <cell r="F47">
            <v>6808</v>
          </cell>
        </row>
        <row r="48">
          <cell r="A48" t="str">
            <v>FIBRA</v>
          </cell>
          <cell r="B48" t="str">
            <v>Privado</v>
          </cell>
          <cell r="C48">
            <v>1701</v>
          </cell>
          <cell r="D48">
            <v>346</v>
          </cell>
          <cell r="E48">
            <v>2068</v>
          </cell>
          <cell r="F48">
            <v>4115</v>
          </cell>
        </row>
        <row r="49">
          <cell r="A49" t="str">
            <v>INERGUS</v>
          </cell>
          <cell r="B49" t="str">
            <v>Privado</v>
          </cell>
          <cell r="C49">
            <v>72</v>
          </cell>
          <cell r="D49">
            <v>31</v>
          </cell>
          <cell r="E49">
            <v>0</v>
          </cell>
          <cell r="F49">
            <v>103</v>
          </cell>
        </row>
        <row r="50">
          <cell r="A50" t="str">
            <v>ITAU UNIBANCO</v>
          </cell>
          <cell r="B50" t="str">
            <v>Privado</v>
          </cell>
          <cell r="C50">
            <v>24402</v>
          </cell>
          <cell r="D50">
            <v>1666</v>
          </cell>
          <cell r="E50">
            <v>25242</v>
          </cell>
          <cell r="F50">
            <v>51310</v>
          </cell>
        </row>
        <row r="51">
          <cell r="A51" t="str">
            <v>PETROS</v>
          </cell>
          <cell r="B51" t="str">
            <v>Público</v>
          </cell>
          <cell r="C51">
            <v>59222</v>
          </cell>
          <cell r="D51">
            <v>19921</v>
          </cell>
          <cell r="E51">
            <v>52581</v>
          </cell>
          <cell r="F51">
            <v>131724</v>
          </cell>
        </row>
        <row r="52">
          <cell r="A52" t="str">
            <v>PORTUS</v>
          </cell>
          <cell r="B52" t="str">
            <v>Público</v>
          </cell>
          <cell r="C52">
            <v>4231</v>
          </cell>
          <cell r="D52">
            <v>3686</v>
          </cell>
          <cell r="E52">
            <v>619</v>
          </cell>
          <cell r="F52">
            <v>8536</v>
          </cell>
        </row>
        <row r="53">
          <cell r="A53" t="str">
            <v>POSTALIS</v>
          </cell>
          <cell r="B53" t="str">
            <v>Público</v>
          </cell>
          <cell r="C53">
            <v>36375</v>
          </cell>
          <cell r="D53">
            <v>11492</v>
          </cell>
          <cell r="E53">
            <v>139380</v>
          </cell>
          <cell r="F53">
            <v>187247</v>
          </cell>
        </row>
        <row r="54">
          <cell r="A54" t="str">
            <v>PRECE</v>
          </cell>
          <cell r="B54" t="str">
            <v>Público</v>
          </cell>
          <cell r="C54">
            <v>3040</v>
          </cell>
          <cell r="D54">
            <v>3438</v>
          </cell>
          <cell r="E54">
            <v>1443</v>
          </cell>
          <cell r="F54">
            <v>7921</v>
          </cell>
        </row>
        <row r="55">
          <cell r="A55" t="str">
            <v>PREVHAB</v>
          </cell>
          <cell r="B55" t="str">
            <v>Privado</v>
          </cell>
          <cell r="C55">
            <v>383</v>
          </cell>
          <cell r="D55">
            <v>156</v>
          </cell>
          <cell r="E55">
            <v>2</v>
          </cell>
          <cell r="F55">
            <v>541</v>
          </cell>
        </row>
        <row r="56">
          <cell r="A56" t="str">
            <v>PREVIBAYER</v>
          </cell>
          <cell r="B56" t="str">
            <v>Privado</v>
          </cell>
          <cell r="C56">
            <v>1499</v>
          </cell>
          <cell r="D56">
            <v>319</v>
          </cell>
          <cell r="E56">
            <v>9309</v>
          </cell>
          <cell r="F56">
            <v>11127</v>
          </cell>
        </row>
        <row r="57">
          <cell r="A57" t="str">
            <v>PREVIBOSCH</v>
          </cell>
          <cell r="B57" t="str">
            <v>Privado</v>
          </cell>
          <cell r="C57">
            <v>1099</v>
          </cell>
          <cell r="D57">
            <v>116</v>
          </cell>
          <cell r="E57">
            <v>5705</v>
          </cell>
          <cell r="F57">
            <v>6920</v>
          </cell>
        </row>
        <row r="58">
          <cell r="A58" t="str">
            <v>UNILEVERPREV</v>
          </cell>
          <cell r="B58" t="str">
            <v>Privado</v>
          </cell>
          <cell r="C58">
            <v>1401</v>
          </cell>
          <cell r="D58">
            <v>326</v>
          </cell>
          <cell r="E58">
            <v>13340</v>
          </cell>
          <cell r="F58">
            <v>15067</v>
          </cell>
        </row>
        <row r="59">
          <cell r="A59" t="str">
            <v>MULTIBRA INSTITUIDOR</v>
          </cell>
          <cell r="B59" t="str">
            <v>Instituidor</v>
          </cell>
          <cell r="C59">
            <v>100</v>
          </cell>
          <cell r="D59">
            <v>19</v>
          </cell>
          <cell r="E59">
            <v>27</v>
          </cell>
          <cell r="F59">
            <v>146</v>
          </cell>
        </row>
        <row r="60">
          <cell r="A60" t="str">
            <v>PREVINORTE</v>
          </cell>
          <cell r="B60" t="str">
            <v>Público</v>
          </cell>
          <cell r="C60">
            <v>2330</v>
          </cell>
          <cell r="D60">
            <v>558</v>
          </cell>
          <cell r="E60">
            <v>3122</v>
          </cell>
          <cell r="F60">
            <v>6010</v>
          </cell>
        </row>
        <row r="61">
          <cell r="A61" t="str">
            <v>PREVIRB</v>
          </cell>
          <cell r="B61" t="str">
            <v>Privado</v>
          </cell>
          <cell r="C61">
            <v>1172</v>
          </cell>
          <cell r="D61">
            <v>287</v>
          </cell>
          <cell r="E61">
            <v>525</v>
          </cell>
          <cell r="F61">
            <v>1984</v>
          </cell>
        </row>
        <row r="62">
          <cell r="A62" t="str">
            <v>PREVISTIHL</v>
          </cell>
          <cell r="B62" t="str">
            <v>Privado</v>
          </cell>
          <cell r="C62">
            <v>44</v>
          </cell>
          <cell r="D62">
            <v>2</v>
          </cell>
          <cell r="E62">
            <v>3509</v>
          </cell>
          <cell r="F62">
            <v>3555</v>
          </cell>
        </row>
        <row r="63">
          <cell r="A63" t="str">
            <v>REAL GRANDEZA</v>
          </cell>
          <cell r="B63" t="str">
            <v>Público</v>
          </cell>
          <cell r="C63">
            <v>7340</v>
          </cell>
          <cell r="D63">
            <v>2162</v>
          </cell>
          <cell r="E63">
            <v>2876</v>
          </cell>
          <cell r="F63">
            <v>12378</v>
          </cell>
        </row>
        <row r="64">
          <cell r="A64" t="str">
            <v>RECKITTPREV</v>
          </cell>
          <cell r="B64" t="str">
            <v>Privado</v>
          </cell>
          <cell r="C64">
            <v>51</v>
          </cell>
          <cell r="D64">
            <v>17</v>
          </cell>
          <cell r="E64">
            <v>1226</v>
          </cell>
          <cell r="F64">
            <v>1294</v>
          </cell>
        </row>
        <row r="65">
          <cell r="A65" t="str">
            <v>REFER</v>
          </cell>
          <cell r="B65" t="str">
            <v>Público</v>
          </cell>
          <cell r="C65">
            <v>11019</v>
          </cell>
          <cell r="D65">
            <v>11165</v>
          </cell>
          <cell r="E65">
            <v>2935</v>
          </cell>
          <cell r="F65">
            <v>25119</v>
          </cell>
        </row>
        <row r="66">
          <cell r="A66" t="str">
            <v>REGIUS</v>
          </cell>
          <cell r="B66" t="str">
            <v>Público</v>
          </cell>
          <cell r="C66">
            <v>1486</v>
          </cell>
          <cell r="D66">
            <v>171</v>
          </cell>
          <cell r="E66">
            <v>4917</v>
          </cell>
          <cell r="F66">
            <v>6574</v>
          </cell>
        </row>
        <row r="67">
          <cell r="A67" t="str">
            <v>SAO BERNARDO</v>
          </cell>
          <cell r="B67" t="str">
            <v>Privado</v>
          </cell>
          <cell r="C67">
            <v>1074</v>
          </cell>
          <cell r="D67">
            <v>265</v>
          </cell>
          <cell r="E67">
            <v>10152</v>
          </cell>
          <cell r="F67">
            <v>11491</v>
          </cell>
        </row>
        <row r="68">
          <cell r="A68" t="str">
            <v>SAO FRANCISCO</v>
          </cell>
          <cell r="B68" t="str">
            <v>Público</v>
          </cell>
          <cell r="C68">
            <v>617</v>
          </cell>
          <cell r="D68">
            <v>284</v>
          </cell>
          <cell r="E68">
            <v>1295</v>
          </cell>
          <cell r="F68">
            <v>2196</v>
          </cell>
        </row>
        <row r="69">
          <cell r="A69" t="str">
            <v>SABESPREV</v>
          </cell>
          <cell r="B69" t="str">
            <v>Público</v>
          </cell>
          <cell r="C69">
            <v>6803</v>
          </cell>
          <cell r="D69">
            <v>2207</v>
          </cell>
          <cell r="E69">
            <v>11675</v>
          </cell>
          <cell r="F69">
            <v>20685</v>
          </cell>
        </row>
        <row r="70">
          <cell r="A70" t="str">
            <v>SERPROS</v>
          </cell>
          <cell r="B70" t="str">
            <v>Público</v>
          </cell>
          <cell r="C70">
            <v>4562</v>
          </cell>
          <cell r="D70">
            <v>982</v>
          </cell>
          <cell r="E70">
            <v>7345</v>
          </cell>
          <cell r="F70">
            <v>12889</v>
          </cell>
        </row>
        <row r="71">
          <cell r="A71" t="str">
            <v>SILIUS</v>
          </cell>
          <cell r="B71" t="str">
            <v>Público</v>
          </cell>
          <cell r="C71">
            <v>180</v>
          </cell>
          <cell r="D71">
            <v>118</v>
          </cell>
          <cell r="E71">
            <v>13</v>
          </cell>
          <cell r="F71">
            <v>311</v>
          </cell>
        </row>
        <row r="72">
          <cell r="A72" t="str">
            <v>SISTEL</v>
          </cell>
          <cell r="B72" t="str">
            <v>Privado</v>
          </cell>
          <cell r="C72">
            <v>14872</v>
          </cell>
          <cell r="D72">
            <v>6637</v>
          </cell>
          <cell r="E72">
            <v>1773</v>
          </cell>
          <cell r="F72">
            <v>23282</v>
          </cell>
        </row>
        <row r="73">
          <cell r="A73" t="str">
            <v>ALPAPREV</v>
          </cell>
          <cell r="B73" t="str">
            <v>Privado</v>
          </cell>
          <cell r="C73">
            <v>216</v>
          </cell>
          <cell r="D73">
            <v>39</v>
          </cell>
          <cell r="E73">
            <v>16141</v>
          </cell>
          <cell r="F73">
            <v>16396</v>
          </cell>
        </row>
        <row r="74">
          <cell r="A74" t="str">
            <v>SUPREV</v>
          </cell>
          <cell r="B74" t="str">
            <v>Privado</v>
          </cell>
          <cell r="C74">
            <v>607</v>
          </cell>
          <cell r="D74">
            <v>339</v>
          </cell>
          <cell r="E74">
            <v>2910</v>
          </cell>
          <cell r="F74">
            <v>3856</v>
          </cell>
        </row>
        <row r="75">
          <cell r="A75" t="str">
            <v>TELOS</v>
          </cell>
          <cell r="B75" t="str">
            <v>Privado</v>
          </cell>
          <cell r="C75">
            <v>5906</v>
          </cell>
          <cell r="D75">
            <v>1341</v>
          </cell>
          <cell r="E75">
            <v>7189</v>
          </cell>
          <cell r="F75">
            <v>14436</v>
          </cell>
        </row>
        <row r="76">
          <cell r="A76" t="str">
            <v>PREVIDÊNCIA USIMINAS</v>
          </cell>
          <cell r="B76" t="str">
            <v>Privado</v>
          </cell>
          <cell r="C76">
            <v>13977</v>
          </cell>
          <cell r="D76">
            <v>5877</v>
          </cell>
          <cell r="E76">
            <v>15901</v>
          </cell>
          <cell r="F76">
            <v>35755</v>
          </cell>
        </row>
        <row r="77">
          <cell r="A77" t="str">
            <v>WEG</v>
          </cell>
          <cell r="B77" t="str">
            <v>Privado</v>
          </cell>
          <cell r="C77">
            <v>744</v>
          </cell>
          <cell r="D77">
            <v>77</v>
          </cell>
          <cell r="E77">
            <v>24279</v>
          </cell>
          <cell r="F77">
            <v>25100</v>
          </cell>
        </row>
        <row r="78">
          <cell r="A78" t="str">
            <v>PREVISCANIA</v>
          </cell>
          <cell r="B78" t="str">
            <v>Privado</v>
          </cell>
          <cell r="C78">
            <v>242</v>
          </cell>
          <cell r="D78">
            <v>11</v>
          </cell>
          <cell r="E78">
            <v>5308</v>
          </cell>
          <cell r="F78">
            <v>5561</v>
          </cell>
        </row>
        <row r="79">
          <cell r="A79" t="str">
            <v>FAMILIA PREVIDENCIA</v>
          </cell>
          <cell r="B79" t="str">
            <v>Privado</v>
          </cell>
          <cell r="C79">
            <v>5753</v>
          </cell>
          <cell r="D79">
            <v>3072</v>
          </cell>
          <cell r="E79">
            <v>9685</v>
          </cell>
          <cell r="F79">
            <v>18510</v>
          </cell>
        </row>
        <row r="80">
          <cell r="A80" t="str">
            <v>BRASLIGHT</v>
          </cell>
          <cell r="B80" t="str">
            <v>Privado</v>
          </cell>
          <cell r="C80">
            <v>3138</v>
          </cell>
          <cell r="D80">
            <v>1837</v>
          </cell>
          <cell r="E80">
            <v>4380</v>
          </cell>
          <cell r="F80">
            <v>9355</v>
          </cell>
        </row>
        <row r="81">
          <cell r="A81" t="str">
            <v>BANDEPREV</v>
          </cell>
          <cell r="B81" t="str">
            <v>Privado</v>
          </cell>
          <cell r="C81">
            <v>1422</v>
          </cell>
          <cell r="D81">
            <v>447</v>
          </cell>
          <cell r="E81">
            <v>322</v>
          </cell>
          <cell r="F81">
            <v>2191</v>
          </cell>
        </row>
        <row r="82">
          <cell r="A82" t="str">
            <v>CAPAF</v>
          </cell>
          <cell r="B82" t="str">
            <v>Público</v>
          </cell>
          <cell r="C82">
            <v>547</v>
          </cell>
          <cell r="D82">
            <v>338</v>
          </cell>
          <cell r="E82">
            <v>118</v>
          </cell>
          <cell r="F82">
            <v>1003</v>
          </cell>
        </row>
        <row r="83">
          <cell r="A83" t="str">
            <v>CAPESESP</v>
          </cell>
          <cell r="B83" t="str">
            <v>Público</v>
          </cell>
          <cell r="C83">
            <v>404</v>
          </cell>
          <cell r="D83">
            <v>221</v>
          </cell>
          <cell r="E83">
            <v>25645</v>
          </cell>
          <cell r="F83">
            <v>26270</v>
          </cell>
        </row>
        <row r="84">
          <cell r="A84" t="str">
            <v>CASFAM</v>
          </cell>
          <cell r="B84" t="str">
            <v>Privado</v>
          </cell>
          <cell r="C84">
            <v>705</v>
          </cell>
          <cell r="D84">
            <v>178</v>
          </cell>
          <cell r="E84">
            <v>5379</v>
          </cell>
          <cell r="F84">
            <v>6262</v>
          </cell>
        </row>
        <row r="85">
          <cell r="A85" t="str">
            <v>CBS</v>
          </cell>
          <cell r="B85" t="str">
            <v>Privado</v>
          </cell>
          <cell r="C85">
            <v>7611</v>
          </cell>
          <cell r="D85">
            <v>4469</v>
          </cell>
          <cell r="E85">
            <v>22223</v>
          </cell>
          <cell r="F85">
            <v>34303</v>
          </cell>
        </row>
        <row r="86">
          <cell r="A86" t="str">
            <v>FUNCESP</v>
          </cell>
          <cell r="B86" t="str">
            <v>Privado</v>
          </cell>
          <cell r="C86">
            <v>26382</v>
          </cell>
          <cell r="D86">
            <v>7346</v>
          </cell>
          <cell r="E86">
            <v>22147</v>
          </cell>
          <cell r="F86">
            <v>55875</v>
          </cell>
        </row>
        <row r="87">
          <cell r="A87" t="str">
            <v>CITIPREVI</v>
          </cell>
          <cell r="B87" t="str">
            <v>Privado</v>
          </cell>
          <cell r="C87">
            <v>950</v>
          </cell>
          <cell r="D87">
            <v>95</v>
          </cell>
          <cell r="E87">
            <v>3457</v>
          </cell>
          <cell r="F87">
            <v>4502</v>
          </cell>
        </row>
        <row r="88">
          <cell r="A88" t="str">
            <v>MM PREV</v>
          </cell>
          <cell r="B88" t="str">
            <v>Privado</v>
          </cell>
          <cell r="C88">
            <v>29</v>
          </cell>
          <cell r="D88">
            <v>5</v>
          </cell>
          <cell r="E88">
            <v>2192</v>
          </cell>
          <cell r="F88">
            <v>2226</v>
          </cell>
        </row>
        <row r="89">
          <cell r="A89" t="str">
            <v>COMSHELL</v>
          </cell>
          <cell r="B89" t="str">
            <v>Privado</v>
          </cell>
          <cell r="C89">
            <v>480</v>
          </cell>
          <cell r="D89">
            <v>76</v>
          </cell>
          <cell r="E89">
            <v>1263</v>
          </cell>
          <cell r="F89">
            <v>1819</v>
          </cell>
        </row>
        <row r="90">
          <cell r="A90" t="str">
            <v>SOMUPP</v>
          </cell>
          <cell r="B90" t="str">
            <v>Privado</v>
          </cell>
          <cell r="C90">
            <v>34</v>
          </cell>
          <cell r="D90">
            <v>71</v>
          </cell>
          <cell r="E90">
            <v>0</v>
          </cell>
          <cell r="F90">
            <v>105</v>
          </cell>
        </row>
        <row r="91">
          <cell r="A91" t="str">
            <v>RUMOS</v>
          </cell>
          <cell r="B91" t="str">
            <v>Privado</v>
          </cell>
          <cell r="C91">
            <v>347</v>
          </cell>
          <cell r="D91">
            <v>32</v>
          </cell>
          <cell r="E91">
            <v>2555</v>
          </cell>
          <cell r="F91">
            <v>2934</v>
          </cell>
        </row>
        <row r="92">
          <cell r="A92" t="str">
            <v>ELETRA</v>
          </cell>
          <cell r="B92" t="str">
            <v>Privado</v>
          </cell>
          <cell r="C92">
            <v>808</v>
          </cell>
          <cell r="D92">
            <v>425</v>
          </cell>
          <cell r="E92">
            <v>949</v>
          </cell>
          <cell r="F92">
            <v>2182</v>
          </cell>
        </row>
        <row r="93">
          <cell r="A93" t="str">
            <v>PREVI-ERICSSON</v>
          </cell>
          <cell r="B93" t="str">
            <v>Privado</v>
          </cell>
          <cell r="C93">
            <v>698</v>
          </cell>
          <cell r="D93">
            <v>102</v>
          </cell>
          <cell r="E93">
            <v>2688</v>
          </cell>
          <cell r="F93">
            <v>3488</v>
          </cell>
        </row>
        <row r="94">
          <cell r="A94" t="str">
            <v>FAELCE</v>
          </cell>
          <cell r="B94" t="str">
            <v>Privado</v>
          </cell>
          <cell r="C94">
            <v>1628</v>
          </cell>
          <cell r="D94">
            <v>784</v>
          </cell>
          <cell r="E94">
            <v>976</v>
          </cell>
          <cell r="F94">
            <v>3388</v>
          </cell>
        </row>
        <row r="95">
          <cell r="A95" t="str">
            <v>FAPA</v>
          </cell>
          <cell r="B95" t="str">
            <v>Público</v>
          </cell>
          <cell r="C95">
            <v>675</v>
          </cell>
          <cell r="D95">
            <v>134</v>
          </cell>
          <cell r="E95">
            <v>372</v>
          </cell>
          <cell r="F95">
            <v>1181</v>
          </cell>
        </row>
        <row r="96">
          <cell r="A96" t="str">
            <v>FAPERS</v>
          </cell>
          <cell r="B96" t="str">
            <v>Privado</v>
          </cell>
          <cell r="C96">
            <v>777</v>
          </cell>
          <cell r="D96">
            <v>145</v>
          </cell>
          <cell r="E96">
            <v>1399</v>
          </cell>
          <cell r="F96">
            <v>2321</v>
          </cell>
        </row>
        <row r="97">
          <cell r="A97" t="str">
            <v>EQTPREV</v>
          </cell>
          <cell r="B97" t="str">
            <v>Privado</v>
          </cell>
          <cell r="C97">
            <v>2720</v>
          </cell>
          <cell r="D97">
            <v>1160</v>
          </cell>
          <cell r="E97">
            <v>3063</v>
          </cell>
          <cell r="F97">
            <v>6943</v>
          </cell>
        </row>
        <row r="98">
          <cell r="A98" t="str">
            <v>FIPECQ</v>
          </cell>
          <cell r="B98" t="str">
            <v>Público</v>
          </cell>
          <cell r="C98">
            <v>357</v>
          </cell>
          <cell r="D98">
            <v>123</v>
          </cell>
          <cell r="E98">
            <v>11755</v>
          </cell>
          <cell r="F98">
            <v>12235</v>
          </cell>
        </row>
        <row r="99">
          <cell r="A99" t="str">
            <v>FORLUZ</v>
          </cell>
          <cell r="B99" t="str">
            <v>Público</v>
          </cell>
          <cell r="C99">
            <v>13375</v>
          </cell>
          <cell r="D99">
            <v>3340</v>
          </cell>
          <cell r="E99">
            <v>6344</v>
          </cell>
          <cell r="F99">
            <v>23059</v>
          </cell>
        </row>
        <row r="100">
          <cell r="A100" t="str">
            <v>MULTIBRA</v>
          </cell>
          <cell r="B100" t="str">
            <v>Privado</v>
          </cell>
          <cell r="C100">
            <v>6031</v>
          </cell>
          <cell r="D100">
            <v>2513</v>
          </cell>
          <cell r="E100">
            <v>47979</v>
          </cell>
          <cell r="F100">
            <v>56523</v>
          </cell>
        </row>
        <row r="101">
          <cell r="A101" t="str">
            <v>FUNCASAL</v>
          </cell>
          <cell r="B101" t="str">
            <v>Público</v>
          </cell>
          <cell r="C101">
            <v>648</v>
          </cell>
          <cell r="D101">
            <v>187</v>
          </cell>
          <cell r="E101">
            <v>435</v>
          </cell>
          <cell r="F101">
            <v>1270</v>
          </cell>
        </row>
        <row r="102">
          <cell r="A102" t="str">
            <v>FUNCEF</v>
          </cell>
          <cell r="B102" t="str">
            <v>Público</v>
          </cell>
          <cell r="C102">
            <v>45057</v>
          </cell>
          <cell r="D102">
            <v>8371</v>
          </cell>
          <cell r="E102">
            <v>86109</v>
          </cell>
          <cell r="F102">
            <v>139537</v>
          </cell>
        </row>
        <row r="103">
          <cell r="A103" t="str">
            <v>FUNDAMBRAS</v>
          </cell>
          <cell r="B103" t="str">
            <v>Privado</v>
          </cell>
          <cell r="C103">
            <v>555</v>
          </cell>
          <cell r="D103">
            <v>90</v>
          </cell>
          <cell r="E103">
            <v>4977</v>
          </cell>
          <cell r="F103">
            <v>5622</v>
          </cell>
        </row>
        <row r="104">
          <cell r="A104" t="str">
            <v>GASIUS</v>
          </cell>
          <cell r="B104" t="str">
            <v>Privado</v>
          </cell>
          <cell r="C104">
            <v>550</v>
          </cell>
          <cell r="D104">
            <v>396</v>
          </cell>
          <cell r="E104">
            <v>13</v>
          </cell>
          <cell r="F104">
            <v>959</v>
          </cell>
        </row>
        <row r="105">
          <cell r="A105" t="str">
            <v>GEIPREV</v>
          </cell>
          <cell r="B105" t="str">
            <v>Público</v>
          </cell>
          <cell r="C105">
            <v>217</v>
          </cell>
          <cell r="D105">
            <v>85</v>
          </cell>
          <cell r="E105">
            <v>30</v>
          </cell>
          <cell r="F105">
            <v>332</v>
          </cell>
        </row>
        <row r="106">
          <cell r="A106" t="str">
            <v>GOODYEAR</v>
          </cell>
          <cell r="B106" t="str">
            <v>Privado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IBM</v>
          </cell>
          <cell r="B107" t="str">
            <v>Privado</v>
          </cell>
          <cell r="C107">
            <v>1974</v>
          </cell>
          <cell r="D107">
            <v>17</v>
          </cell>
          <cell r="E107">
            <v>7249</v>
          </cell>
          <cell r="F107">
            <v>9240</v>
          </cell>
        </row>
        <row r="108">
          <cell r="A108" t="str">
            <v>SYNGENTA PREVI</v>
          </cell>
          <cell r="B108" t="str">
            <v>Privado</v>
          </cell>
          <cell r="C108">
            <v>326</v>
          </cell>
          <cell r="D108">
            <v>44</v>
          </cell>
          <cell r="E108">
            <v>4575</v>
          </cell>
          <cell r="F108">
            <v>4945</v>
          </cell>
        </row>
        <row r="109">
          <cell r="A109" t="str">
            <v>ISBRE</v>
          </cell>
          <cell r="B109" t="str">
            <v>Público</v>
          </cell>
          <cell r="C109">
            <v>392</v>
          </cell>
          <cell r="D109">
            <v>118</v>
          </cell>
          <cell r="E109">
            <v>422</v>
          </cell>
          <cell r="F109">
            <v>932</v>
          </cell>
        </row>
        <row r="110">
          <cell r="A110" t="str">
            <v>JOHNSON</v>
          </cell>
          <cell r="B110" t="str">
            <v>Privado</v>
          </cell>
          <cell r="C110">
            <v>1038</v>
          </cell>
          <cell r="D110">
            <v>152</v>
          </cell>
          <cell r="E110">
            <v>8650</v>
          </cell>
          <cell r="F110">
            <v>9840</v>
          </cell>
        </row>
        <row r="111">
          <cell r="A111" t="str">
            <v>MERCERPREV</v>
          </cell>
          <cell r="B111" t="str">
            <v>Privado</v>
          </cell>
          <cell r="C111">
            <v>74</v>
          </cell>
          <cell r="D111">
            <v>1</v>
          </cell>
          <cell r="E111">
            <v>3558</v>
          </cell>
          <cell r="F111">
            <v>3633</v>
          </cell>
        </row>
        <row r="112">
          <cell r="A112" t="str">
            <v>NUCLEOS</v>
          </cell>
          <cell r="B112" t="str">
            <v>Público</v>
          </cell>
          <cell r="C112">
            <v>1542</v>
          </cell>
          <cell r="D112">
            <v>417</v>
          </cell>
          <cell r="E112">
            <v>2929</v>
          </cell>
          <cell r="F112">
            <v>4888</v>
          </cell>
        </row>
        <row r="113">
          <cell r="A113" t="str">
            <v>PREVCHEVRON</v>
          </cell>
          <cell r="B113" t="str">
            <v>Privado</v>
          </cell>
          <cell r="C113">
            <v>52</v>
          </cell>
          <cell r="D113">
            <v>8</v>
          </cell>
          <cell r="E113">
            <v>114</v>
          </cell>
          <cell r="F113">
            <v>174</v>
          </cell>
        </row>
        <row r="114">
          <cell r="A114" t="str">
            <v>PREVCUMMINS</v>
          </cell>
          <cell r="B114" t="str">
            <v>Privado</v>
          </cell>
          <cell r="C114">
            <v>178</v>
          </cell>
          <cell r="D114">
            <v>40</v>
          </cell>
          <cell r="E114">
            <v>2670</v>
          </cell>
          <cell r="F114">
            <v>2888</v>
          </cell>
        </row>
        <row r="115">
          <cell r="A115" t="str">
            <v>PREVDATA</v>
          </cell>
          <cell r="B115" t="str">
            <v>Público</v>
          </cell>
          <cell r="C115">
            <v>1451</v>
          </cell>
          <cell r="D115">
            <v>479</v>
          </cell>
          <cell r="E115">
            <v>2874</v>
          </cell>
          <cell r="F115">
            <v>4804</v>
          </cell>
        </row>
        <row r="116">
          <cell r="A116" t="str">
            <v>PREVDOW</v>
          </cell>
          <cell r="B116" t="str">
            <v>Privado</v>
          </cell>
          <cell r="C116">
            <v>793</v>
          </cell>
          <cell r="D116">
            <v>101</v>
          </cell>
          <cell r="E116">
            <v>3023</v>
          </cell>
          <cell r="F116">
            <v>3917</v>
          </cell>
        </row>
        <row r="117">
          <cell r="A117" t="str">
            <v>PREVBEP</v>
          </cell>
          <cell r="B117" t="str">
            <v>Público</v>
          </cell>
          <cell r="C117">
            <v>129</v>
          </cell>
          <cell r="D117">
            <v>39</v>
          </cell>
          <cell r="E117">
            <v>16</v>
          </cell>
          <cell r="F117">
            <v>184</v>
          </cell>
        </row>
        <row r="118">
          <cell r="A118" t="str">
            <v>PREVEME</v>
          </cell>
          <cell r="B118" t="str">
            <v>Privado</v>
          </cell>
          <cell r="C118">
            <v>680</v>
          </cell>
          <cell r="D118">
            <v>131</v>
          </cell>
          <cell r="E118">
            <v>1048</v>
          </cell>
          <cell r="F118">
            <v>1859</v>
          </cell>
        </row>
        <row r="119">
          <cell r="A119" t="str">
            <v>DANAPREV</v>
          </cell>
          <cell r="B119" t="str">
            <v>Privado</v>
          </cell>
          <cell r="C119">
            <v>169</v>
          </cell>
          <cell r="D119">
            <v>4</v>
          </cell>
          <cell r="E119">
            <v>4975</v>
          </cell>
          <cell r="F119">
            <v>5148</v>
          </cell>
        </row>
        <row r="120">
          <cell r="A120" t="str">
            <v>PREVI/BB</v>
          </cell>
          <cell r="B120" t="str">
            <v>Público</v>
          </cell>
          <cell r="C120">
            <v>84496</v>
          </cell>
          <cell r="D120">
            <v>24228</v>
          </cell>
          <cell r="E120">
            <v>81694</v>
          </cell>
          <cell r="F120">
            <v>190418</v>
          </cell>
        </row>
        <row r="121">
          <cell r="A121" t="str">
            <v>PREVICAT</v>
          </cell>
          <cell r="B121" t="str">
            <v>Privado</v>
          </cell>
          <cell r="C121">
            <v>828</v>
          </cell>
          <cell r="D121">
            <v>189</v>
          </cell>
          <cell r="E121">
            <v>1543</v>
          </cell>
          <cell r="F121">
            <v>2560</v>
          </cell>
        </row>
        <row r="122">
          <cell r="A122" t="str">
            <v>PREVI NOVARTIS</v>
          </cell>
          <cell r="B122" t="str">
            <v>Privado</v>
          </cell>
          <cell r="C122">
            <v>538</v>
          </cell>
          <cell r="D122">
            <v>136</v>
          </cell>
          <cell r="E122">
            <v>2480</v>
          </cell>
          <cell r="F122">
            <v>3154</v>
          </cell>
        </row>
        <row r="123">
          <cell r="A123" t="str">
            <v>FUTURA PREV</v>
          </cell>
          <cell r="B123" t="str">
            <v>Privado</v>
          </cell>
          <cell r="C123">
            <v>337</v>
          </cell>
          <cell r="D123">
            <v>71</v>
          </cell>
          <cell r="E123">
            <v>765</v>
          </cell>
          <cell r="F123">
            <v>1173</v>
          </cell>
        </row>
        <row r="124">
          <cell r="A124" t="str">
            <v>PREVI-GM</v>
          </cell>
          <cell r="B124" t="str">
            <v>Privado</v>
          </cell>
          <cell r="C124">
            <v>3896</v>
          </cell>
          <cell r="D124">
            <v>300</v>
          </cell>
          <cell r="E124">
            <v>17951</v>
          </cell>
          <cell r="F124">
            <v>22147</v>
          </cell>
        </row>
        <row r="125">
          <cell r="A125" t="str">
            <v>PREVIM</v>
          </cell>
          <cell r="B125" t="str">
            <v>Privado</v>
          </cell>
          <cell r="C125">
            <v>345</v>
          </cell>
          <cell r="D125">
            <v>39</v>
          </cell>
          <cell r="E125">
            <v>5619</v>
          </cell>
          <cell r="F125">
            <v>6003</v>
          </cell>
        </row>
        <row r="126">
          <cell r="A126" t="str">
            <v>PREVISC</v>
          </cell>
          <cell r="B126" t="str">
            <v>Privado</v>
          </cell>
          <cell r="C126">
            <v>1455</v>
          </cell>
          <cell r="D126">
            <v>208</v>
          </cell>
          <cell r="E126">
            <v>18288</v>
          </cell>
          <cell r="F126">
            <v>19951</v>
          </cell>
        </row>
        <row r="127">
          <cell r="A127" t="str">
            <v>PREVI-SIEMENS</v>
          </cell>
          <cell r="B127" t="str">
            <v>Privado</v>
          </cell>
          <cell r="C127">
            <v>1416</v>
          </cell>
          <cell r="D127">
            <v>206</v>
          </cell>
          <cell r="E127">
            <v>7342</v>
          </cell>
          <cell r="F127">
            <v>8964</v>
          </cell>
        </row>
        <row r="128">
          <cell r="A128" t="str">
            <v>PREVUNIAO</v>
          </cell>
          <cell r="B128" t="str">
            <v>Privado</v>
          </cell>
          <cell r="C128">
            <v>832</v>
          </cell>
          <cell r="D128">
            <v>140</v>
          </cell>
          <cell r="E128">
            <v>3947</v>
          </cell>
          <cell r="F128">
            <v>4919</v>
          </cell>
        </row>
        <row r="129">
          <cell r="A129" t="str">
            <v>PROMON</v>
          </cell>
          <cell r="B129" t="str">
            <v>Privado</v>
          </cell>
          <cell r="C129">
            <v>589</v>
          </cell>
          <cell r="D129">
            <v>172</v>
          </cell>
          <cell r="E129">
            <v>1569</v>
          </cell>
          <cell r="F129">
            <v>2330</v>
          </cell>
        </row>
        <row r="130">
          <cell r="A130" t="str">
            <v>PRHOSPER</v>
          </cell>
          <cell r="B130" t="str">
            <v>Privado</v>
          </cell>
          <cell r="C130">
            <v>1058</v>
          </cell>
          <cell r="D130">
            <v>445</v>
          </cell>
          <cell r="E130">
            <v>2019</v>
          </cell>
          <cell r="F130">
            <v>3522</v>
          </cell>
        </row>
        <row r="131">
          <cell r="A131" t="str">
            <v>SAO RAFAEL</v>
          </cell>
          <cell r="B131" t="str">
            <v>Privado</v>
          </cell>
          <cell r="C131">
            <v>718</v>
          </cell>
          <cell r="D131">
            <v>127</v>
          </cell>
          <cell r="E131">
            <v>838</v>
          </cell>
          <cell r="F131">
            <v>1683</v>
          </cell>
        </row>
        <row r="132">
          <cell r="A132" t="str">
            <v>SERGUS</v>
          </cell>
          <cell r="B132" t="str">
            <v>Público</v>
          </cell>
          <cell r="C132">
            <v>792</v>
          </cell>
          <cell r="D132">
            <v>90</v>
          </cell>
          <cell r="E132">
            <v>915</v>
          </cell>
          <cell r="F132">
            <v>1797</v>
          </cell>
        </row>
        <row r="133">
          <cell r="A133" t="str">
            <v>SIAS</v>
          </cell>
          <cell r="B133" t="str">
            <v>Público</v>
          </cell>
          <cell r="C133">
            <v>230</v>
          </cell>
          <cell r="D133">
            <v>384</v>
          </cell>
          <cell r="E133">
            <v>6533</v>
          </cell>
          <cell r="F133">
            <v>7147</v>
          </cell>
        </row>
        <row r="134">
          <cell r="A134" t="str">
            <v>TEXPREV</v>
          </cell>
          <cell r="B134" t="str">
            <v>Privado</v>
          </cell>
          <cell r="C134">
            <v>9</v>
          </cell>
          <cell r="D134">
            <v>0</v>
          </cell>
          <cell r="E134">
            <v>103</v>
          </cell>
          <cell r="F134">
            <v>112</v>
          </cell>
        </row>
        <row r="135">
          <cell r="A135" t="str">
            <v>ULTRAPREV</v>
          </cell>
          <cell r="B135" t="str">
            <v>Privado</v>
          </cell>
          <cell r="C135">
            <v>445</v>
          </cell>
          <cell r="D135">
            <v>16</v>
          </cell>
          <cell r="E135">
            <v>8136</v>
          </cell>
          <cell r="F135">
            <v>8597</v>
          </cell>
        </row>
        <row r="136">
          <cell r="A136" t="str">
            <v>UNISYS-PREVI</v>
          </cell>
          <cell r="B136" t="str">
            <v>Privado</v>
          </cell>
          <cell r="C136">
            <v>81</v>
          </cell>
          <cell r="D136">
            <v>4</v>
          </cell>
          <cell r="E136">
            <v>543</v>
          </cell>
          <cell r="F136">
            <v>628</v>
          </cell>
        </row>
        <row r="137">
          <cell r="A137" t="str">
            <v>VALIA</v>
          </cell>
          <cell r="B137" t="str">
            <v>Privado</v>
          </cell>
          <cell r="C137">
            <v>16938</v>
          </cell>
          <cell r="D137">
            <v>9397</v>
          </cell>
          <cell r="E137">
            <v>110792</v>
          </cell>
          <cell r="F137">
            <v>137127</v>
          </cell>
        </row>
        <row r="138">
          <cell r="A138" t="str">
            <v>CAVA</v>
          </cell>
          <cell r="B138" t="str">
            <v>Privado</v>
          </cell>
          <cell r="C138">
            <v>485</v>
          </cell>
          <cell r="D138">
            <v>0</v>
          </cell>
          <cell r="E138">
            <v>0</v>
          </cell>
          <cell r="F138">
            <v>485</v>
          </cell>
        </row>
        <row r="139">
          <cell r="A139" t="str">
            <v>ORIUS</v>
          </cell>
          <cell r="B139" t="str">
            <v>Privado</v>
          </cell>
          <cell r="C139">
            <v>20</v>
          </cell>
          <cell r="D139">
            <v>20</v>
          </cell>
          <cell r="E139">
            <v>0</v>
          </cell>
          <cell r="F139">
            <v>40</v>
          </cell>
        </row>
        <row r="140">
          <cell r="A140" t="str">
            <v>PREVIPLAN</v>
          </cell>
          <cell r="B140" t="str">
            <v>Privado</v>
          </cell>
          <cell r="C140">
            <v>507</v>
          </cell>
          <cell r="D140">
            <v>15</v>
          </cell>
          <cell r="E140">
            <v>2349</v>
          </cell>
          <cell r="F140">
            <v>2871</v>
          </cell>
        </row>
        <row r="141">
          <cell r="A141" t="str">
            <v>BRASILETROS</v>
          </cell>
          <cell r="B141" t="str">
            <v>Privado</v>
          </cell>
          <cell r="C141">
            <v>1574</v>
          </cell>
          <cell r="D141">
            <v>836</v>
          </cell>
          <cell r="E141">
            <v>1166</v>
          </cell>
          <cell r="F141">
            <v>3576</v>
          </cell>
        </row>
        <row r="142">
          <cell r="A142" t="str">
            <v>PREVICOKE</v>
          </cell>
          <cell r="B142" t="str">
            <v>Privado</v>
          </cell>
          <cell r="C142">
            <v>218</v>
          </cell>
          <cell r="D142">
            <v>33</v>
          </cell>
          <cell r="E142">
            <v>995</v>
          </cell>
          <cell r="F142">
            <v>1246</v>
          </cell>
        </row>
        <row r="143">
          <cell r="A143" t="str">
            <v>MAUA PREV</v>
          </cell>
          <cell r="B143" t="str">
            <v>Privado</v>
          </cell>
          <cell r="C143">
            <v>250</v>
          </cell>
          <cell r="D143">
            <v>25</v>
          </cell>
          <cell r="E143">
            <v>5835</v>
          </cell>
          <cell r="F143">
            <v>6110</v>
          </cell>
        </row>
        <row r="144">
          <cell r="A144" t="str">
            <v>FUNDAÇÃO LIBERTAS</v>
          </cell>
          <cell r="B144" t="str">
            <v>Público</v>
          </cell>
          <cell r="C144">
            <v>4501</v>
          </cell>
          <cell r="D144">
            <v>935</v>
          </cell>
          <cell r="E144">
            <v>15607</v>
          </cell>
          <cell r="F144">
            <v>21043</v>
          </cell>
        </row>
        <row r="145">
          <cell r="A145" t="str">
            <v>MULTIPREV</v>
          </cell>
          <cell r="B145" t="str">
            <v>Privado</v>
          </cell>
          <cell r="C145">
            <v>3975</v>
          </cell>
          <cell r="D145">
            <v>365</v>
          </cell>
          <cell r="E145">
            <v>64515</v>
          </cell>
          <cell r="F145">
            <v>68855</v>
          </cell>
        </row>
        <row r="146">
          <cell r="A146" t="str">
            <v>FUNSSEST</v>
          </cell>
          <cell r="B146" t="str">
            <v>Privado</v>
          </cell>
          <cell r="C146">
            <v>2966</v>
          </cell>
          <cell r="D146">
            <v>555</v>
          </cell>
          <cell r="E146">
            <v>7792</v>
          </cell>
          <cell r="F146">
            <v>11313</v>
          </cell>
        </row>
        <row r="147">
          <cell r="A147" t="str">
            <v>GERDAU</v>
          </cell>
          <cell r="B147" t="str">
            <v>Privado</v>
          </cell>
          <cell r="C147">
            <v>2605</v>
          </cell>
          <cell r="D147">
            <v>568</v>
          </cell>
          <cell r="E147">
            <v>16529</v>
          </cell>
          <cell r="F147">
            <v>19702</v>
          </cell>
        </row>
        <row r="148">
          <cell r="A148" t="str">
            <v>CIBRIUS</v>
          </cell>
          <cell r="B148" t="str">
            <v>Público</v>
          </cell>
          <cell r="C148">
            <v>1266</v>
          </cell>
          <cell r="D148">
            <v>547</v>
          </cell>
          <cell r="E148">
            <v>2735</v>
          </cell>
          <cell r="F148">
            <v>4548</v>
          </cell>
        </row>
        <row r="149">
          <cell r="A149" t="str">
            <v>PREVSAN</v>
          </cell>
          <cell r="B149" t="str">
            <v>Público</v>
          </cell>
          <cell r="C149">
            <v>1247</v>
          </cell>
          <cell r="D149">
            <v>616</v>
          </cell>
          <cell r="E149">
            <v>3607</v>
          </cell>
          <cell r="F149">
            <v>5470</v>
          </cell>
        </row>
        <row r="150">
          <cell r="A150" t="str">
            <v>FAPIEB</v>
          </cell>
          <cell r="B150" t="str">
            <v>Privado</v>
          </cell>
          <cell r="C150">
            <v>26</v>
          </cell>
          <cell r="D150">
            <v>12</v>
          </cell>
          <cell r="E150">
            <v>40</v>
          </cell>
          <cell r="F150">
            <v>78</v>
          </cell>
        </row>
        <row r="151">
          <cell r="A151" t="str">
            <v>VIKINGPREV</v>
          </cell>
          <cell r="B151" t="str">
            <v>Privado</v>
          </cell>
          <cell r="C151">
            <v>403</v>
          </cell>
          <cell r="D151">
            <v>43</v>
          </cell>
          <cell r="E151">
            <v>5865</v>
          </cell>
          <cell r="F151">
            <v>6311</v>
          </cell>
        </row>
        <row r="152">
          <cell r="A152" t="str">
            <v>AERUS</v>
          </cell>
          <cell r="B152" t="str">
            <v>Privado</v>
          </cell>
          <cell r="C152">
            <v>7911</v>
          </cell>
          <cell r="D152">
            <v>1967</v>
          </cell>
          <cell r="E152">
            <v>9805</v>
          </cell>
          <cell r="F152">
            <v>19683</v>
          </cell>
        </row>
        <row r="153">
          <cell r="A153" t="str">
            <v>CYAMPREV</v>
          </cell>
          <cell r="B153" t="str">
            <v>Privado</v>
          </cell>
          <cell r="C153">
            <v>195</v>
          </cell>
          <cell r="D153">
            <v>13</v>
          </cell>
          <cell r="E153">
            <v>10347</v>
          </cell>
          <cell r="F153">
            <v>10555</v>
          </cell>
        </row>
        <row r="154">
          <cell r="A154" t="str">
            <v>SANTANDERPREVI</v>
          </cell>
          <cell r="B154" t="str">
            <v>Privado</v>
          </cell>
          <cell r="C154">
            <v>1898</v>
          </cell>
          <cell r="D154">
            <v>8</v>
          </cell>
          <cell r="E154">
            <v>24368</v>
          </cell>
          <cell r="F154">
            <v>26274</v>
          </cell>
        </row>
        <row r="155">
          <cell r="A155" t="str">
            <v>ELOS</v>
          </cell>
          <cell r="B155" t="str">
            <v>Privado</v>
          </cell>
          <cell r="C155">
            <v>2854</v>
          </cell>
          <cell r="D155">
            <v>843</v>
          </cell>
          <cell r="E155">
            <v>1250</v>
          </cell>
          <cell r="F155">
            <v>4947</v>
          </cell>
        </row>
        <row r="156">
          <cell r="A156" t="str">
            <v>METRUS</v>
          </cell>
          <cell r="B156" t="str">
            <v>Público</v>
          </cell>
          <cell r="C156">
            <v>3816</v>
          </cell>
          <cell r="D156">
            <v>856</v>
          </cell>
          <cell r="E156">
            <v>7758</v>
          </cell>
          <cell r="F156">
            <v>12430</v>
          </cell>
        </row>
        <row r="157">
          <cell r="A157" t="str">
            <v>FUNEPP</v>
          </cell>
          <cell r="B157" t="str">
            <v>Privado</v>
          </cell>
          <cell r="C157">
            <v>2137</v>
          </cell>
          <cell r="D157">
            <v>359</v>
          </cell>
          <cell r="E157">
            <v>22094</v>
          </cell>
          <cell r="F157">
            <v>24590</v>
          </cell>
        </row>
        <row r="158">
          <cell r="A158" t="str">
            <v>FABASA</v>
          </cell>
          <cell r="B158" t="str">
            <v>Público</v>
          </cell>
          <cell r="C158">
            <v>949</v>
          </cell>
          <cell r="D158">
            <v>93</v>
          </cell>
          <cell r="E158">
            <v>3470</v>
          </cell>
          <cell r="F158">
            <v>4512</v>
          </cell>
        </row>
        <row r="159">
          <cell r="A159" t="str">
            <v>INOVAR PREVIDENCIA</v>
          </cell>
          <cell r="B159" t="str">
            <v>Privado</v>
          </cell>
          <cell r="C159">
            <v>802</v>
          </cell>
          <cell r="D159">
            <v>54</v>
          </cell>
          <cell r="E159">
            <v>3759</v>
          </cell>
          <cell r="F159">
            <v>4615</v>
          </cell>
        </row>
        <row r="160">
          <cell r="A160" t="str">
            <v>PREV PEPSICO</v>
          </cell>
          <cell r="B160" t="str">
            <v>Privado</v>
          </cell>
          <cell r="C160">
            <v>132</v>
          </cell>
          <cell r="D160">
            <v>11</v>
          </cell>
          <cell r="E160">
            <v>14364</v>
          </cell>
          <cell r="F160">
            <v>14507</v>
          </cell>
        </row>
        <row r="161">
          <cell r="A161" t="str">
            <v>PORTOPREV</v>
          </cell>
          <cell r="B161" t="str">
            <v>Privado</v>
          </cell>
          <cell r="C161">
            <v>251</v>
          </cell>
          <cell r="D161">
            <v>0</v>
          </cell>
          <cell r="E161">
            <v>9575</v>
          </cell>
          <cell r="F161">
            <v>9826</v>
          </cell>
        </row>
        <row r="162">
          <cell r="A162" t="str">
            <v>CP PREV</v>
          </cell>
          <cell r="B162" t="str">
            <v>Privado</v>
          </cell>
          <cell r="C162">
            <v>189</v>
          </cell>
          <cell r="D162">
            <v>7</v>
          </cell>
          <cell r="E162">
            <v>2948</v>
          </cell>
          <cell r="F162">
            <v>3144</v>
          </cell>
        </row>
        <row r="163">
          <cell r="A163" t="str">
            <v>MULTIPLA</v>
          </cell>
          <cell r="B163" t="str">
            <v>Privado</v>
          </cell>
          <cell r="C163">
            <v>999</v>
          </cell>
          <cell r="D163">
            <v>112</v>
          </cell>
          <cell r="E163">
            <v>21448</v>
          </cell>
          <cell r="F163">
            <v>22559</v>
          </cell>
        </row>
        <row r="164">
          <cell r="A164" t="str">
            <v>FUNDIAGUA</v>
          </cell>
          <cell r="B164" t="str">
            <v>Público</v>
          </cell>
          <cell r="C164">
            <v>1382</v>
          </cell>
          <cell r="D164">
            <v>515</v>
          </cell>
          <cell r="E164">
            <v>2182</v>
          </cell>
          <cell r="F164">
            <v>4079</v>
          </cell>
        </row>
        <row r="165">
          <cell r="A165" t="str">
            <v>FUMPRESC</v>
          </cell>
          <cell r="B165" t="str">
            <v>Público</v>
          </cell>
          <cell r="C165">
            <v>388</v>
          </cell>
          <cell r="D165">
            <v>91</v>
          </cell>
          <cell r="E165">
            <v>651</v>
          </cell>
          <cell r="F165">
            <v>1130</v>
          </cell>
        </row>
        <row r="166">
          <cell r="A166" t="str">
            <v>GEBSA-PREV</v>
          </cell>
          <cell r="B166" t="str">
            <v>Privado</v>
          </cell>
          <cell r="C166">
            <v>715</v>
          </cell>
          <cell r="D166">
            <v>39</v>
          </cell>
          <cell r="E166">
            <v>8590</v>
          </cell>
          <cell r="F166">
            <v>9344</v>
          </cell>
        </row>
        <row r="167">
          <cell r="A167" t="str">
            <v>FUNSEJEM</v>
          </cell>
          <cell r="B167" t="str">
            <v>Privado</v>
          </cell>
          <cell r="C167">
            <v>809</v>
          </cell>
          <cell r="D167">
            <v>40</v>
          </cell>
          <cell r="E167">
            <v>16867</v>
          </cell>
          <cell r="F167">
            <v>17716</v>
          </cell>
        </row>
        <row r="168">
          <cell r="A168" t="str">
            <v>RANDONPREV</v>
          </cell>
          <cell r="B168" t="str">
            <v>Privado</v>
          </cell>
          <cell r="C168">
            <v>303</v>
          </cell>
          <cell r="D168">
            <v>22</v>
          </cell>
          <cell r="E168">
            <v>17017</v>
          </cell>
          <cell r="F168">
            <v>17342</v>
          </cell>
        </row>
        <row r="169">
          <cell r="A169" t="str">
            <v>ACEPREV</v>
          </cell>
          <cell r="B169" t="str">
            <v>Privado</v>
          </cell>
          <cell r="C169">
            <v>1632</v>
          </cell>
          <cell r="D169">
            <v>274</v>
          </cell>
          <cell r="E169">
            <v>3980</v>
          </cell>
          <cell r="F169">
            <v>5886</v>
          </cell>
        </row>
        <row r="170">
          <cell r="A170" t="str">
            <v>UNIPREVI</v>
          </cell>
          <cell r="B170" t="str">
            <v>Privado</v>
          </cell>
          <cell r="C170">
            <v>13</v>
          </cell>
          <cell r="D170">
            <v>10</v>
          </cell>
          <cell r="E170">
            <v>4</v>
          </cell>
          <cell r="F170">
            <v>27</v>
          </cell>
        </row>
        <row r="171">
          <cell r="A171" t="str">
            <v>ITAUSAINDL</v>
          </cell>
          <cell r="B171" t="str">
            <v>Privado</v>
          </cell>
          <cell r="C171">
            <v>1253</v>
          </cell>
          <cell r="D171">
            <v>3</v>
          </cell>
          <cell r="E171">
            <v>5359</v>
          </cell>
          <cell r="F171">
            <v>6615</v>
          </cell>
        </row>
        <row r="172">
          <cell r="A172" t="str">
            <v>LILLYPREV</v>
          </cell>
          <cell r="B172" t="str">
            <v>Privado</v>
          </cell>
          <cell r="C172">
            <v>244</v>
          </cell>
          <cell r="D172">
            <v>38</v>
          </cell>
          <cell r="E172">
            <v>643</v>
          </cell>
          <cell r="F172">
            <v>925</v>
          </cell>
        </row>
        <row r="173">
          <cell r="A173" t="str">
            <v>SUPRE</v>
          </cell>
          <cell r="B173" t="str">
            <v>Privado</v>
          </cell>
          <cell r="C173">
            <v>498</v>
          </cell>
          <cell r="D173">
            <v>61</v>
          </cell>
          <cell r="E173">
            <v>172</v>
          </cell>
          <cell r="F173">
            <v>731</v>
          </cell>
        </row>
        <row r="174">
          <cell r="A174" t="str">
            <v>PREVINDUS</v>
          </cell>
          <cell r="B174" t="str">
            <v>Privado</v>
          </cell>
          <cell r="C174">
            <v>752</v>
          </cell>
          <cell r="D174">
            <v>249</v>
          </cell>
          <cell r="E174">
            <v>8475</v>
          </cell>
          <cell r="F174">
            <v>9476</v>
          </cell>
        </row>
        <row r="175">
          <cell r="A175" t="str">
            <v>IFM</v>
          </cell>
          <cell r="B175" t="str">
            <v>Privado</v>
          </cell>
          <cell r="C175">
            <v>1293</v>
          </cell>
          <cell r="D175">
            <v>110</v>
          </cell>
          <cell r="E175">
            <v>40340</v>
          </cell>
          <cell r="F175">
            <v>41743</v>
          </cell>
        </row>
        <row r="176">
          <cell r="A176" t="str">
            <v>CAPITAL PREV</v>
          </cell>
          <cell r="B176" t="str">
            <v>Público</v>
          </cell>
          <cell r="C176">
            <v>707</v>
          </cell>
          <cell r="D176">
            <v>262</v>
          </cell>
          <cell r="E176">
            <v>937</v>
          </cell>
          <cell r="F176">
            <v>1906</v>
          </cell>
        </row>
        <row r="177">
          <cell r="A177" t="str">
            <v>VEXTY</v>
          </cell>
          <cell r="B177" t="str">
            <v>Privado</v>
          </cell>
          <cell r="C177">
            <v>1015</v>
          </cell>
          <cell r="D177">
            <v>29</v>
          </cell>
          <cell r="E177">
            <v>16134</v>
          </cell>
          <cell r="F177">
            <v>17178</v>
          </cell>
        </row>
        <row r="178">
          <cell r="A178" t="str">
            <v>BB PREVIDENCIA</v>
          </cell>
          <cell r="B178" t="str">
            <v>Privado</v>
          </cell>
          <cell r="C178">
            <v>3325</v>
          </cell>
          <cell r="D178">
            <v>924</v>
          </cell>
          <cell r="E178">
            <v>220498</v>
          </cell>
          <cell r="F178">
            <v>224747</v>
          </cell>
        </row>
        <row r="179">
          <cell r="A179" t="str">
            <v>PREVIP</v>
          </cell>
          <cell r="B179" t="str">
            <v>Privado</v>
          </cell>
          <cell r="C179">
            <v>202</v>
          </cell>
          <cell r="D179">
            <v>17</v>
          </cell>
          <cell r="E179">
            <v>3376</v>
          </cell>
          <cell r="F179">
            <v>3595</v>
          </cell>
        </row>
        <row r="180">
          <cell r="A180" t="str">
            <v>MARCOPREV</v>
          </cell>
          <cell r="B180" t="str">
            <v>Privado</v>
          </cell>
          <cell r="C180">
            <v>236</v>
          </cell>
          <cell r="D180">
            <v>18</v>
          </cell>
          <cell r="E180">
            <v>8476</v>
          </cell>
          <cell r="F180">
            <v>8730</v>
          </cell>
        </row>
        <row r="181">
          <cell r="A181" t="str">
            <v>TRAMONTINAPREV</v>
          </cell>
          <cell r="B181" t="str">
            <v>Privado</v>
          </cell>
          <cell r="C181">
            <v>85</v>
          </cell>
          <cell r="D181">
            <v>3</v>
          </cell>
          <cell r="E181">
            <v>9787</v>
          </cell>
          <cell r="F181">
            <v>9875</v>
          </cell>
        </row>
        <row r="182">
          <cell r="A182" t="str">
            <v>BOTICARIO PREV</v>
          </cell>
          <cell r="B182" t="str">
            <v>Privado</v>
          </cell>
          <cell r="C182">
            <v>26</v>
          </cell>
          <cell r="D182">
            <v>15</v>
          </cell>
          <cell r="E182">
            <v>12037</v>
          </cell>
          <cell r="F182">
            <v>12078</v>
          </cell>
        </row>
        <row r="183">
          <cell r="A183" t="str">
            <v>ROCHEPREV</v>
          </cell>
          <cell r="B183" t="str">
            <v>Privado</v>
          </cell>
          <cell r="C183">
            <v>121</v>
          </cell>
          <cell r="D183">
            <v>12</v>
          </cell>
          <cell r="E183">
            <v>1672</v>
          </cell>
          <cell r="F183">
            <v>1805</v>
          </cell>
        </row>
        <row r="184">
          <cell r="A184" t="str">
            <v>TETRA PAK PREV</v>
          </cell>
          <cell r="B184" t="str">
            <v>Privado</v>
          </cell>
          <cell r="C184">
            <v>83</v>
          </cell>
          <cell r="D184">
            <v>11</v>
          </cell>
          <cell r="E184">
            <v>1881</v>
          </cell>
          <cell r="F184">
            <v>1975</v>
          </cell>
        </row>
        <row r="185">
          <cell r="A185" t="str">
            <v>MAIS VIDA PREV</v>
          </cell>
          <cell r="B185" t="str">
            <v>Privado</v>
          </cell>
          <cell r="C185">
            <v>189</v>
          </cell>
          <cell r="D185">
            <v>11</v>
          </cell>
          <cell r="E185">
            <v>1159</v>
          </cell>
          <cell r="F185">
            <v>1359</v>
          </cell>
        </row>
        <row r="186">
          <cell r="A186" t="str">
            <v>ICATUFMP</v>
          </cell>
          <cell r="B186" t="str">
            <v>Privado</v>
          </cell>
          <cell r="C186">
            <v>1589</v>
          </cell>
          <cell r="D186">
            <v>301</v>
          </cell>
          <cell r="E186">
            <v>33856</v>
          </cell>
          <cell r="F186">
            <v>35746</v>
          </cell>
        </row>
        <row r="187">
          <cell r="A187" t="str">
            <v>VWPP</v>
          </cell>
          <cell r="B187" t="str">
            <v>Privado</v>
          </cell>
          <cell r="C187">
            <v>2391</v>
          </cell>
          <cell r="D187">
            <v>277</v>
          </cell>
          <cell r="E187">
            <v>28677</v>
          </cell>
          <cell r="F187">
            <v>31345</v>
          </cell>
        </row>
        <row r="188">
          <cell r="A188" t="str">
            <v>FGV-PREVI</v>
          </cell>
          <cell r="B188" t="str">
            <v>Privado</v>
          </cell>
          <cell r="C188">
            <v>169</v>
          </cell>
          <cell r="D188">
            <v>14</v>
          </cell>
          <cell r="E188">
            <v>2405</v>
          </cell>
          <cell r="F188">
            <v>2588</v>
          </cell>
        </row>
        <row r="189">
          <cell r="A189" t="str">
            <v>VALUE PREV</v>
          </cell>
          <cell r="B189" t="str">
            <v>Privado</v>
          </cell>
          <cell r="C189">
            <v>488</v>
          </cell>
          <cell r="D189">
            <v>20</v>
          </cell>
          <cell r="E189">
            <v>2683</v>
          </cell>
          <cell r="F189">
            <v>3191</v>
          </cell>
        </row>
        <row r="190">
          <cell r="A190" t="str">
            <v>RBS PREV</v>
          </cell>
          <cell r="B190" t="str">
            <v>Privado</v>
          </cell>
          <cell r="C190">
            <v>143</v>
          </cell>
          <cell r="D190">
            <v>19</v>
          </cell>
          <cell r="E190">
            <v>5815</v>
          </cell>
          <cell r="F190">
            <v>5977</v>
          </cell>
        </row>
        <row r="191">
          <cell r="A191" t="str">
            <v>PREVICEL</v>
          </cell>
          <cell r="B191" t="str">
            <v>Público</v>
          </cell>
          <cell r="C191">
            <v>176</v>
          </cell>
          <cell r="D191">
            <v>38</v>
          </cell>
          <cell r="E191">
            <v>824</v>
          </cell>
          <cell r="F191">
            <v>1038</v>
          </cell>
        </row>
        <row r="192">
          <cell r="A192" t="str">
            <v>CARBOPREV</v>
          </cell>
          <cell r="B192" t="str">
            <v>Privado</v>
          </cell>
          <cell r="C192">
            <v>190</v>
          </cell>
          <cell r="D192">
            <v>23</v>
          </cell>
          <cell r="E192">
            <v>809</v>
          </cell>
          <cell r="F192">
            <v>1022</v>
          </cell>
        </row>
        <row r="193">
          <cell r="A193" t="str">
            <v>P&amp;G PREV</v>
          </cell>
          <cell r="B193" t="str">
            <v>Privado</v>
          </cell>
          <cell r="C193">
            <v>215</v>
          </cell>
          <cell r="D193">
            <v>24</v>
          </cell>
          <cell r="E193">
            <v>4736</v>
          </cell>
          <cell r="F193">
            <v>4975</v>
          </cell>
        </row>
        <row r="194">
          <cell r="A194" t="str">
            <v>BRF PREVIDÊNCIA</v>
          </cell>
          <cell r="B194" t="str">
            <v>Privado</v>
          </cell>
          <cell r="C194">
            <v>6875</v>
          </cell>
          <cell r="D194">
            <v>1251</v>
          </cell>
          <cell r="E194">
            <v>40757</v>
          </cell>
          <cell r="F194">
            <v>48883</v>
          </cell>
        </row>
        <row r="195">
          <cell r="A195" t="str">
            <v>FUND. BRASILSAT</v>
          </cell>
          <cell r="B195" t="str">
            <v>Privado</v>
          </cell>
          <cell r="C195">
            <v>7</v>
          </cell>
          <cell r="D195">
            <v>0</v>
          </cell>
          <cell r="E195">
            <v>142</v>
          </cell>
          <cell r="F195">
            <v>149</v>
          </cell>
        </row>
        <row r="196">
          <cell r="A196" t="str">
            <v>INDUSPREVI</v>
          </cell>
          <cell r="B196" t="str">
            <v>Privado</v>
          </cell>
          <cell r="C196">
            <v>470</v>
          </cell>
          <cell r="D196">
            <v>121</v>
          </cell>
          <cell r="E196">
            <v>2064</v>
          </cell>
          <cell r="F196">
            <v>2655</v>
          </cell>
        </row>
        <row r="197">
          <cell r="A197" t="str">
            <v>MSD PREV</v>
          </cell>
          <cell r="B197" t="str">
            <v>Privado</v>
          </cell>
          <cell r="C197">
            <v>280</v>
          </cell>
          <cell r="D197">
            <v>5</v>
          </cell>
          <cell r="E197">
            <v>1444</v>
          </cell>
          <cell r="F197">
            <v>1729</v>
          </cell>
        </row>
        <row r="198">
          <cell r="A198" t="str">
            <v>MULTIPENSIONS</v>
          </cell>
          <cell r="B198" t="str">
            <v>Privado</v>
          </cell>
          <cell r="C198">
            <v>3495</v>
          </cell>
          <cell r="D198">
            <v>350</v>
          </cell>
          <cell r="E198">
            <v>64107</v>
          </cell>
          <cell r="F198">
            <v>67952</v>
          </cell>
        </row>
        <row r="199">
          <cell r="A199" t="str">
            <v>PREVIHONDA</v>
          </cell>
          <cell r="B199" t="str">
            <v>Privado</v>
          </cell>
          <cell r="C199">
            <v>123</v>
          </cell>
          <cell r="D199">
            <v>0</v>
          </cell>
          <cell r="E199">
            <v>11750</v>
          </cell>
          <cell r="F199">
            <v>11873</v>
          </cell>
        </row>
        <row r="200">
          <cell r="A200" t="str">
            <v>BUNGEPREV</v>
          </cell>
          <cell r="B200" t="str">
            <v>Privado</v>
          </cell>
          <cell r="C200">
            <v>377</v>
          </cell>
          <cell r="D200">
            <v>8</v>
          </cell>
          <cell r="E200">
            <v>9830</v>
          </cell>
          <cell r="F200">
            <v>10215</v>
          </cell>
        </row>
        <row r="201">
          <cell r="A201" t="str">
            <v>POUPREV</v>
          </cell>
          <cell r="B201" t="str">
            <v>Privado</v>
          </cell>
          <cell r="C201">
            <v>132</v>
          </cell>
          <cell r="D201">
            <v>28</v>
          </cell>
          <cell r="E201">
            <v>1259</v>
          </cell>
          <cell r="F201">
            <v>1419</v>
          </cell>
        </row>
        <row r="202">
          <cell r="A202" t="str">
            <v>AVONPREV</v>
          </cell>
          <cell r="B202" t="str">
            <v>Privado</v>
          </cell>
          <cell r="C202">
            <v>90</v>
          </cell>
          <cell r="D202">
            <v>0</v>
          </cell>
          <cell r="E202">
            <v>6212</v>
          </cell>
          <cell r="F202">
            <v>6302</v>
          </cell>
        </row>
        <row r="203">
          <cell r="A203" t="str">
            <v>PFIZER PREV</v>
          </cell>
          <cell r="B203" t="str">
            <v>Privado</v>
          </cell>
          <cell r="C203">
            <v>256</v>
          </cell>
          <cell r="D203">
            <v>19</v>
          </cell>
          <cell r="E203">
            <v>2023</v>
          </cell>
          <cell r="F203">
            <v>2298</v>
          </cell>
        </row>
        <row r="204">
          <cell r="A204" t="str">
            <v>PREVSOMPO</v>
          </cell>
          <cell r="B204" t="str">
            <v>Privado</v>
          </cell>
          <cell r="C204">
            <v>88</v>
          </cell>
          <cell r="D204">
            <v>11</v>
          </cell>
          <cell r="E204">
            <v>686</v>
          </cell>
          <cell r="F204">
            <v>785</v>
          </cell>
        </row>
        <row r="205">
          <cell r="A205" t="str">
            <v>KPMG PREV</v>
          </cell>
          <cell r="B205" t="str">
            <v>Privado</v>
          </cell>
          <cell r="C205">
            <v>83</v>
          </cell>
          <cell r="D205">
            <v>6</v>
          </cell>
          <cell r="E205">
            <v>7009</v>
          </cell>
          <cell r="F205">
            <v>7098</v>
          </cell>
        </row>
        <row r="206">
          <cell r="A206" t="str">
            <v>VOITH PREV</v>
          </cell>
          <cell r="B206" t="str">
            <v>Privado</v>
          </cell>
          <cell r="C206">
            <v>314</v>
          </cell>
          <cell r="D206">
            <v>21</v>
          </cell>
          <cell r="E206">
            <v>1850</v>
          </cell>
          <cell r="F206">
            <v>2185</v>
          </cell>
        </row>
        <row r="207">
          <cell r="A207" t="str">
            <v>PLANEJAR</v>
          </cell>
          <cell r="B207" t="str">
            <v>Privado</v>
          </cell>
          <cell r="C207">
            <v>597</v>
          </cell>
          <cell r="D207">
            <v>28</v>
          </cell>
          <cell r="E207">
            <v>4328</v>
          </cell>
          <cell r="F207">
            <v>4953</v>
          </cell>
        </row>
        <row r="208">
          <cell r="A208" t="str">
            <v>PREVIG</v>
          </cell>
          <cell r="B208" t="str">
            <v>Privado</v>
          </cell>
          <cell r="C208">
            <v>897</v>
          </cell>
          <cell r="D208">
            <v>120</v>
          </cell>
          <cell r="E208">
            <v>2738</v>
          </cell>
          <cell r="F208">
            <v>3755</v>
          </cell>
        </row>
        <row r="209">
          <cell r="A209" t="str">
            <v>MBPREV</v>
          </cell>
          <cell r="B209" t="str">
            <v>Privado</v>
          </cell>
          <cell r="C209">
            <v>1473</v>
          </cell>
          <cell r="D209">
            <v>112</v>
          </cell>
          <cell r="E209">
            <v>10519</v>
          </cell>
          <cell r="F209">
            <v>12104</v>
          </cell>
        </row>
        <row r="210">
          <cell r="A210" t="str">
            <v>CARREFOURPREV</v>
          </cell>
          <cell r="B210" t="str">
            <v>Privado</v>
          </cell>
          <cell r="C210">
            <v>268</v>
          </cell>
          <cell r="D210">
            <v>10</v>
          </cell>
          <cell r="E210">
            <v>50546</v>
          </cell>
          <cell r="F210">
            <v>50824</v>
          </cell>
        </row>
        <row r="211">
          <cell r="A211" t="str">
            <v>VBPP</v>
          </cell>
          <cell r="B211" t="str">
            <v>Privado</v>
          </cell>
          <cell r="C211">
            <v>130</v>
          </cell>
          <cell r="D211">
            <v>9</v>
          </cell>
          <cell r="E211">
            <v>2601</v>
          </cell>
          <cell r="F211">
            <v>2740</v>
          </cell>
        </row>
        <row r="212">
          <cell r="A212" t="str">
            <v>ENERGISAPREV</v>
          </cell>
          <cell r="B212" t="str">
            <v>Privado</v>
          </cell>
          <cell r="C212">
            <v>2005</v>
          </cell>
          <cell r="D212">
            <v>992</v>
          </cell>
          <cell r="E212">
            <v>11254</v>
          </cell>
          <cell r="F212">
            <v>14251</v>
          </cell>
        </row>
        <row r="213">
          <cell r="A213" t="str">
            <v>SEBRAE PREVIDENCIA</v>
          </cell>
          <cell r="B213" t="str">
            <v>Privado</v>
          </cell>
          <cell r="C213">
            <v>404</v>
          </cell>
          <cell r="D213">
            <v>42</v>
          </cell>
          <cell r="E213">
            <v>10633</v>
          </cell>
          <cell r="F213">
            <v>11079</v>
          </cell>
        </row>
        <row r="214">
          <cell r="A214" t="str">
            <v>CAGEPREV</v>
          </cell>
          <cell r="B214" t="str">
            <v>Público</v>
          </cell>
          <cell r="C214">
            <v>107</v>
          </cell>
          <cell r="D214">
            <v>41</v>
          </cell>
          <cell r="E214">
            <v>1246</v>
          </cell>
          <cell r="F214">
            <v>1394</v>
          </cell>
        </row>
        <row r="215">
          <cell r="A215" t="str">
            <v>FATL</v>
          </cell>
          <cell r="B215" t="str">
            <v>Privado</v>
          </cell>
          <cell r="C215">
            <v>13108</v>
          </cell>
          <cell r="D215">
            <v>2189</v>
          </cell>
          <cell r="E215">
            <v>8153</v>
          </cell>
          <cell r="F215">
            <v>23450</v>
          </cell>
        </row>
        <row r="216">
          <cell r="A216" t="str">
            <v>MONGERAL</v>
          </cell>
          <cell r="B216" t="str">
            <v>Privado</v>
          </cell>
          <cell r="C216">
            <v>25</v>
          </cell>
          <cell r="D216">
            <v>8</v>
          </cell>
          <cell r="E216">
            <v>3158</v>
          </cell>
          <cell r="F216">
            <v>3191</v>
          </cell>
        </row>
        <row r="217">
          <cell r="A217" t="str">
            <v>MAIS FUTURO</v>
          </cell>
          <cell r="B217" t="str">
            <v>Privado</v>
          </cell>
          <cell r="C217">
            <v>63</v>
          </cell>
          <cell r="D217">
            <v>19</v>
          </cell>
          <cell r="E217">
            <v>4163</v>
          </cell>
          <cell r="F217">
            <v>4245</v>
          </cell>
        </row>
        <row r="218">
          <cell r="A218" t="str">
            <v>OABPREV-SC</v>
          </cell>
          <cell r="B218" t="str">
            <v>Instituidor</v>
          </cell>
          <cell r="C218">
            <v>75</v>
          </cell>
          <cell r="D218">
            <v>49</v>
          </cell>
          <cell r="E218">
            <v>8700</v>
          </cell>
          <cell r="F218">
            <v>8824</v>
          </cell>
        </row>
        <row r="219">
          <cell r="A219" t="str">
            <v>VISÃO PREV</v>
          </cell>
          <cell r="B219" t="str">
            <v>Privado</v>
          </cell>
          <cell r="C219">
            <v>5512</v>
          </cell>
          <cell r="D219">
            <v>503</v>
          </cell>
          <cell r="E219">
            <v>15947</v>
          </cell>
          <cell r="F219">
            <v>21962</v>
          </cell>
        </row>
        <row r="220">
          <cell r="A220" t="str">
            <v>QUANTA</v>
          </cell>
          <cell r="B220" t="str">
            <v>Instituidor</v>
          </cell>
          <cell r="C220">
            <v>580</v>
          </cell>
          <cell r="D220">
            <v>278</v>
          </cell>
          <cell r="E220">
            <v>175307</v>
          </cell>
          <cell r="F220">
            <v>176165</v>
          </cell>
        </row>
        <row r="221">
          <cell r="A221" t="str">
            <v>OABPREV-MG</v>
          </cell>
          <cell r="B221" t="str">
            <v>Instituidor</v>
          </cell>
          <cell r="C221">
            <v>65</v>
          </cell>
          <cell r="D221">
            <v>34</v>
          </cell>
          <cell r="E221">
            <v>11445</v>
          </cell>
          <cell r="F221">
            <v>11544</v>
          </cell>
        </row>
        <row r="222">
          <cell r="A222" t="str">
            <v>PREVUNISUL</v>
          </cell>
          <cell r="B222" t="str">
            <v>Privado</v>
          </cell>
          <cell r="C222">
            <v>112</v>
          </cell>
          <cell r="D222">
            <v>26</v>
          </cell>
          <cell r="E222">
            <v>291</v>
          </cell>
          <cell r="F222">
            <v>429</v>
          </cell>
        </row>
        <row r="223">
          <cell r="A223" t="str">
            <v>OABPREV-SP</v>
          </cell>
          <cell r="B223" t="str">
            <v>Instituidor</v>
          </cell>
          <cell r="C223">
            <v>242</v>
          </cell>
          <cell r="D223">
            <v>252</v>
          </cell>
          <cell r="E223">
            <v>51227</v>
          </cell>
          <cell r="F223">
            <v>51721</v>
          </cell>
        </row>
        <row r="224">
          <cell r="A224" t="str">
            <v>CIASPREV</v>
          </cell>
          <cell r="B224" t="str">
            <v>Instituidor</v>
          </cell>
          <cell r="C224">
            <v>0</v>
          </cell>
          <cell r="D224">
            <v>0</v>
          </cell>
          <cell r="E224">
            <v>28270</v>
          </cell>
          <cell r="F224">
            <v>28270</v>
          </cell>
        </row>
        <row r="225">
          <cell r="A225" t="str">
            <v>ALBAPREV</v>
          </cell>
          <cell r="B225" t="str">
            <v>Público</v>
          </cell>
          <cell r="C225">
            <v>9</v>
          </cell>
          <cell r="D225">
            <v>12</v>
          </cell>
          <cell r="E225">
            <v>229</v>
          </cell>
          <cell r="F225">
            <v>250</v>
          </cell>
        </row>
        <row r="226">
          <cell r="A226" t="str">
            <v>OABPREV-GO</v>
          </cell>
          <cell r="B226" t="str">
            <v>Instituidor</v>
          </cell>
          <cell r="C226">
            <v>55</v>
          </cell>
          <cell r="D226">
            <v>49</v>
          </cell>
          <cell r="E226">
            <v>4540</v>
          </cell>
          <cell r="F226">
            <v>4644</v>
          </cell>
        </row>
        <row r="227">
          <cell r="A227" t="str">
            <v>OABPREV-RS</v>
          </cell>
          <cell r="B227" t="str">
            <v>Instituidor</v>
          </cell>
          <cell r="C227">
            <v>45</v>
          </cell>
          <cell r="D227">
            <v>30</v>
          </cell>
          <cell r="E227">
            <v>8282</v>
          </cell>
          <cell r="F227">
            <v>8357</v>
          </cell>
        </row>
        <row r="228">
          <cell r="A228" t="str">
            <v>SICOOB PREVI</v>
          </cell>
          <cell r="B228" t="str">
            <v>Privado</v>
          </cell>
          <cell r="C228">
            <v>106</v>
          </cell>
          <cell r="D228">
            <v>73</v>
          </cell>
          <cell r="E228">
            <v>205602</v>
          </cell>
          <cell r="F228">
            <v>205781</v>
          </cell>
        </row>
        <row r="229">
          <cell r="A229" t="str">
            <v>ENERPREV</v>
          </cell>
          <cell r="B229" t="str">
            <v>Privado</v>
          </cell>
          <cell r="C229">
            <v>2161</v>
          </cell>
          <cell r="D229">
            <v>411</v>
          </cell>
          <cell r="E229">
            <v>2651</v>
          </cell>
          <cell r="F229">
            <v>5223</v>
          </cell>
        </row>
        <row r="230">
          <cell r="A230" t="str">
            <v>OABPREV-PR</v>
          </cell>
          <cell r="B230" t="str">
            <v>Instituidor</v>
          </cell>
          <cell r="C230">
            <v>104</v>
          </cell>
          <cell r="D230">
            <v>120</v>
          </cell>
          <cell r="E230">
            <v>18515</v>
          </cell>
          <cell r="F230">
            <v>18739</v>
          </cell>
        </row>
        <row r="231">
          <cell r="A231" t="str">
            <v>OABPREV-RJ</v>
          </cell>
          <cell r="B231" t="str">
            <v>Instituidor</v>
          </cell>
          <cell r="C231">
            <v>14</v>
          </cell>
          <cell r="D231">
            <v>13</v>
          </cell>
          <cell r="E231">
            <v>4656</v>
          </cell>
          <cell r="F231">
            <v>4683</v>
          </cell>
        </row>
        <row r="232">
          <cell r="A232" t="str">
            <v>APCDPREV</v>
          </cell>
          <cell r="B232" t="str">
            <v>Instituidor</v>
          </cell>
          <cell r="C232">
            <v>5</v>
          </cell>
          <cell r="D232">
            <v>5</v>
          </cell>
          <cell r="E232">
            <v>933</v>
          </cell>
          <cell r="F232">
            <v>943</v>
          </cell>
        </row>
        <row r="233">
          <cell r="A233" t="str">
            <v>OABPREVNORDESTE</v>
          </cell>
          <cell r="B233" t="str">
            <v>Instituidor</v>
          </cell>
          <cell r="C233">
            <v>75</v>
          </cell>
          <cell r="D233">
            <v>30</v>
          </cell>
          <cell r="E233">
            <v>441</v>
          </cell>
          <cell r="F233">
            <v>546</v>
          </cell>
        </row>
        <row r="234">
          <cell r="A234" t="str">
            <v>JUSPREV</v>
          </cell>
          <cell r="B234" t="str">
            <v>Instituidor</v>
          </cell>
          <cell r="C234">
            <v>29</v>
          </cell>
          <cell r="D234">
            <v>22</v>
          </cell>
          <cell r="E234">
            <v>3875</v>
          </cell>
          <cell r="F234">
            <v>3926</v>
          </cell>
        </row>
        <row r="235">
          <cell r="A235" t="str">
            <v>CASANPREV</v>
          </cell>
          <cell r="B235" t="str">
            <v>Público</v>
          </cell>
          <cell r="C235">
            <v>771</v>
          </cell>
          <cell r="D235">
            <v>32</v>
          </cell>
          <cell r="E235">
            <v>1256</v>
          </cell>
          <cell r="F235">
            <v>2059</v>
          </cell>
        </row>
        <row r="236">
          <cell r="A236" t="str">
            <v>ALEPEPREV</v>
          </cell>
          <cell r="B236" t="str">
            <v>Público</v>
          </cell>
          <cell r="C236">
            <v>42</v>
          </cell>
          <cell r="D236">
            <v>1</v>
          </cell>
          <cell r="E236">
            <v>149</v>
          </cell>
          <cell r="F236">
            <v>192</v>
          </cell>
        </row>
        <row r="237">
          <cell r="A237" t="str">
            <v>DATUSPREV</v>
          </cell>
          <cell r="B237" t="str">
            <v>Público</v>
          </cell>
          <cell r="C237">
            <v>64</v>
          </cell>
          <cell r="D237">
            <v>16</v>
          </cell>
          <cell r="E237">
            <v>304</v>
          </cell>
          <cell r="F237">
            <v>384</v>
          </cell>
        </row>
        <row r="238">
          <cell r="A238" t="str">
            <v>ANABBPREV</v>
          </cell>
          <cell r="B238" t="str">
            <v>Instituidor</v>
          </cell>
          <cell r="C238">
            <v>14</v>
          </cell>
          <cell r="D238">
            <v>0</v>
          </cell>
          <cell r="E238">
            <v>1344</v>
          </cell>
          <cell r="F238">
            <v>1358</v>
          </cell>
        </row>
        <row r="239">
          <cell r="A239" t="str">
            <v>EMBRAER PREV</v>
          </cell>
          <cell r="B239" t="str">
            <v>Privado</v>
          </cell>
          <cell r="C239">
            <v>1893</v>
          </cell>
          <cell r="D239">
            <v>221</v>
          </cell>
          <cell r="E239">
            <v>18785</v>
          </cell>
          <cell r="F239">
            <v>20899</v>
          </cell>
        </row>
        <row r="240">
          <cell r="A240" t="str">
            <v>PREVIDEXXONMOBIL</v>
          </cell>
          <cell r="B240" t="str">
            <v>Privado</v>
          </cell>
          <cell r="C240">
            <v>115</v>
          </cell>
          <cell r="D240">
            <v>20</v>
          </cell>
          <cell r="E240">
            <v>2200</v>
          </cell>
          <cell r="F240">
            <v>2335</v>
          </cell>
        </row>
        <row r="241">
          <cell r="A241" t="str">
            <v>PREVEME II</v>
          </cell>
          <cell r="B241" t="str">
            <v>Privado</v>
          </cell>
          <cell r="C241">
            <v>227</v>
          </cell>
          <cell r="D241">
            <v>8</v>
          </cell>
          <cell r="E241">
            <v>4042</v>
          </cell>
          <cell r="F241">
            <v>4277</v>
          </cell>
        </row>
        <row r="242">
          <cell r="A242" t="str">
            <v>SBOTPREV</v>
          </cell>
          <cell r="B242" t="str">
            <v>Instituidor</v>
          </cell>
          <cell r="C242">
            <v>5</v>
          </cell>
          <cell r="D242">
            <v>6</v>
          </cell>
          <cell r="E242">
            <v>1334</v>
          </cell>
          <cell r="F242">
            <v>1345</v>
          </cell>
        </row>
        <row r="243">
          <cell r="A243" t="str">
            <v>SUL PREVIDÊNCIA</v>
          </cell>
          <cell r="B243" t="str">
            <v>Privado</v>
          </cell>
          <cell r="C243">
            <v>79</v>
          </cell>
          <cell r="D243">
            <v>28</v>
          </cell>
          <cell r="E243">
            <v>2193</v>
          </cell>
          <cell r="F243">
            <v>2300</v>
          </cell>
        </row>
        <row r="244">
          <cell r="A244" t="str">
            <v>FUTURA II</v>
          </cell>
          <cell r="B244" t="str">
            <v>Privado</v>
          </cell>
          <cell r="C244">
            <v>29</v>
          </cell>
          <cell r="D244">
            <v>0</v>
          </cell>
          <cell r="E244">
            <v>7377</v>
          </cell>
          <cell r="F244">
            <v>7406</v>
          </cell>
        </row>
        <row r="245">
          <cell r="A245" t="str">
            <v>TOYOTA PREVI</v>
          </cell>
          <cell r="B245" t="str">
            <v>Privado</v>
          </cell>
          <cell r="C245">
            <v>134</v>
          </cell>
          <cell r="D245">
            <v>0</v>
          </cell>
          <cell r="E245">
            <v>4883</v>
          </cell>
          <cell r="F245">
            <v>5017</v>
          </cell>
        </row>
        <row r="246">
          <cell r="A246" t="str">
            <v>MÚTUOPREV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10194</v>
          </cell>
          <cell r="F246">
            <v>10194</v>
          </cell>
        </row>
        <row r="247">
          <cell r="A247" t="str">
            <v>RAIZPREV</v>
          </cell>
          <cell r="B247" t="str">
            <v>Privado</v>
          </cell>
          <cell r="C247">
            <v>77</v>
          </cell>
          <cell r="D247">
            <v>4</v>
          </cell>
          <cell r="E247">
            <v>28321</v>
          </cell>
          <cell r="F247">
            <v>28402</v>
          </cell>
        </row>
        <row r="248">
          <cell r="A248" t="str">
            <v>VIVA</v>
          </cell>
          <cell r="B248" t="str">
            <v>Instituidor</v>
          </cell>
          <cell r="C248">
            <v>6109</v>
          </cell>
          <cell r="D248">
            <v>545</v>
          </cell>
          <cell r="E248">
            <v>47994</v>
          </cell>
          <cell r="F248">
            <v>54648</v>
          </cell>
        </row>
        <row r="249">
          <cell r="A249" t="str">
            <v>SP-PREVCOM</v>
          </cell>
          <cell r="B249" t="str">
            <v>Público</v>
          </cell>
          <cell r="C249">
            <v>290</v>
          </cell>
          <cell r="D249">
            <v>11</v>
          </cell>
          <cell r="E249">
            <v>23836</v>
          </cell>
          <cell r="F249">
            <v>24137</v>
          </cell>
        </row>
        <row r="250">
          <cell r="A250" t="str">
            <v>MULTICOOP</v>
          </cell>
          <cell r="B250" t="str">
            <v>Privado</v>
          </cell>
          <cell r="C250">
            <v>118</v>
          </cell>
          <cell r="D250">
            <v>10</v>
          </cell>
          <cell r="E250">
            <v>9660</v>
          </cell>
          <cell r="F250">
            <v>9788</v>
          </cell>
        </row>
        <row r="251">
          <cell r="A251" t="str">
            <v>FUNPRESP-EXE</v>
          </cell>
          <cell r="B251" t="str">
            <v>Público</v>
          </cell>
          <cell r="C251">
            <v>70</v>
          </cell>
          <cell r="D251">
            <v>207</v>
          </cell>
          <cell r="E251">
            <v>114895</v>
          </cell>
          <cell r="F251">
            <v>115172</v>
          </cell>
        </row>
        <row r="252">
          <cell r="A252" t="str">
            <v>RJPREV</v>
          </cell>
          <cell r="B252" t="str">
            <v>Público</v>
          </cell>
          <cell r="C252">
            <v>3</v>
          </cell>
          <cell r="D252">
            <v>18</v>
          </cell>
          <cell r="E252">
            <v>3866</v>
          </cell>
          <cell r="F252">
            <v>3887</v>
          </cell>
        </row>
        <row r="253">
          <cell r="A253" t="str">
            <v>FUNPRESP-JUD</v>
          </cell>
          <cell r="B253" t="str">
            <v>Público</v>
          </cell>
          <cell r="C253">
            <v>4</v>
          </cell>
          <cell r="D253">
            <v>24</v>
          </cell>
          <cell r="E253">
            <v>31096</v>
          </cell>
          <cell r="F253">
            <v>31124</v>
          </cell>
        </row>
        <row r="254">
          <cell r="A254" t="str">
            <v>PREVES</v>
          </cell>
          <cell r="B254" t="str">
            <v>Público</v>
          </cell>
          <cell r="C254">
            <v>2</v>
          </cell>
          <cell r="D254">
            <v>3</v>
          </cell>
          <cell r="E254">
            <v>6852</v>
          </cell>
          <cell r="F254">
            <v>6857</v>
          </cell>
        </row>
        <row r="255">
          <cell r="A255" t="str">
            <v>PREVCOM-MG</v>
          </cell>
          <cell r="B255" t="str">
            <v>Público</v>
          </cell>
          <cell r="C255">
            <v>0</v>
          </cell>
          <cell r="D255">
            <v>0</v>
          </cell>
          <cell r="E255">
            <v>2101</v>
          </cell>
          <cell r="F255">
            <v>2101</v>
          </cell>
        </row>
        <row r="256">
          <cell r="A256" t="str">
            <v>PREVNORDESTE</v>
          </cell>
          <cell r="B256" t="str">
            <v>Público</v>
          </cell>
          <cell r="C256">
            <v>0</v>
          </cell>
          <cell r="D256">
            <v>4</v>
          </cell>
          <cell r="E256">
            <v>2407</v>
          </cell>
          <cell r="F256">
            <v>2411</v>
          </cell>
        </row>
        <row r="257">
          <cell r="A257" t="str">
            <v>RS-PREV</v>
          </cell>
          <cell r="B257" t="str">
            <v>Público</v>
          </cell>
          <cell r="C257">
            <v>0</v>
          </cell>
          <cell r="D257">
            <v>0</v>
          </cell>
          <cell r="E257">
            <v>2505</v>
          </cell>
          <cell r="F257">
            <v>2505</v>
          </cell>
        </row>
        <row r="258">
          <cell r="A258" t="str">
            <v>SCPREV</v>
          </cell>
          <cell r="B258" t="str">
            <v>Público</v>
          </cell>
          <cell r="C258">
            <v>0</v>
          </cell>
          <cell r="D258">
            <v>1</v>
          </cell>
          <cell r="E258">
            <v>2625</v>
          </cell>
          <cell r="F258">
            <v>2626</v>
          </cell>
        </row>
        <row r="259">
          <cell r="A259" t="str">
            <v>PREVCOM-BRC</v>
          </cell>
          <cell r="B259" t="str">
            <v>Público</v>
          </cell>
          <cell r="C259">
            <v>0</v>
          </cell>
          <cell r="D259">
            <v>0</v>
          </cell>
          <cell r="E259">
            <v>1268</v>
          </cell>
          <cell r="F259">
            <v>1268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4D-BE30-443E-8A4D-9C67A77F942A}">
  <dimension ref="A1:O275"/>
  <sheetViews>
    <sheetView tabSelected="1" topLeftCell="A240" workbookViewId="0">
      <selection activeCell="B274" sqref="B274"/>
    </sheetView>
  </sheetViews>
  <sheetFormatPr defaultRowHeight="15" x14ac:dyDescent="0.25"/>
  <cols>
    <col min="1" max="1" width="32.85546875" customWidth="1"/>
    <col min="2" max="2" width="86.85546875" customWidth="1"/>
    <col min="3" max="3" width="18.7109375" customWidth="1"/>
    <col min="4" max="4" width="10.5703125" style="8" customWidth="1"/>
    <col min="5" max="5" width="25.140625" style="8" customWidth="1"/>
    <col min="6" max="6" width="23.85546875" style="19" customWidth="1"/>
    <col min="7" max="7" width="18.85546875" style="19" customWidth="1"/>
    <col min="8" max="8" width="17.5703125" style="19" customWidth="1"/>
    <col min="9" max="9" width="17.7109375" style="20" customWidth="1"/>
    <col min="10" max="10" width="20.85546875" style="13" customWidth="1"/>
    <col min="11" max="11" width="16" style="13" customWidth="1"/>
    <col min="12" max="12" width="18.28515625" style="13" customWidth="1"/>
    <col min="13" max="13" width="21.140625" style="14" customWidth="1"/>
    <col min="14" max="14" width="26.42578125" style="8" customWidth="1"/>
    <col min="15" max="15" width="51.7109375" style="17" customWidth="1"/>
  </cols>
  <sheetData>
    <row r="1" spans="1:15" s="1" customFormat="1" ht="22.9" customHeight="1" x14ac:dyDescent="0.25">
      <c r="A1" s="5" t="s">
        <v>260</v>
      </c>
      <c r="B1" s="7" t="s">
        <v>267</v>
      </c>
      <c r="C1" s="6" t="s">
        <v>258</v>
      </c>
      <c r="D1" s="4" t="s">
        <v>264</v>
      </c>
      <c r="E1" s="4" t="s">
        <v>261</v>
      </c>
      <c r="F1" s="21" t="s">
        <v>257</v>
      </c>
      <c r="G1" s="21" t="s">
        <v>846</v>
      </c>
      <c r="H1" s="21" t="s">
        <v>847</v>
      </c>
      <c r="I1" s="21" t="s">
        <v>253</v>
      </c>
      <c r="J1" s="4" t="s">
        <v>254</v>
      </c>
      <c r="K1" s="4" t="s">
        <v>255</v>
      </c>
      <c r="L1" s="4" t="s">
        <v>256</v>
      </c>
      <c r="M1" s="4" t="s">
        <v>262</v>
      </c>
      <c r="N1" s="4" t="s">
        <v>263</v>
      </c>
      <c r="O1" s="15" t="s">
        <v>265</v>
      </c>
    </row>
    <row r="2" spans="1:15" ht="15.6" customHeight="1" x14ac:dyDescent="0.25">
      <c r="A2" s="2" t="s">
        <v>0</v>
      </c>
      <c r="B2" s="2" t="s">
        <v>285</v>
      </c>
      <c r="C2" s="2" t="s">
        <v>286</v>
      </c>
      <c r="D2" s="3" t="s">
        <v>825</v>
      </c>
      <c r="E2" s="3" t="s">
        <v>269</v>
      </c>
      <c r="F2" s="23">
        <f>VLOOKUP(A2,[1]Planilha3!A$4:B$274,2,FALSE)</f>
        <v>1705933979.79</v>
      </c>
      <c r="G2" s="18">
        <f>VLOOKUP(A2,[2]Planilha1!A$4:N$271,14,)</f>
        <v>20546726.73</v>
      </c>
      <c r="H2" s="18">
        <f>VLOOKUP(A2,[2]Planilha1!A$4:R$271,18,FALSE)</f>
        <v>69702437.390000001</v>
      </c>
      <c r="I2" s="18">
        <v>3248147.43</v>
      </c>
      <c r="J2" s="11">
        <f>VLOOKUP(A2,'[3]População das EFPC - detalhada'!A$1:F$259,5,FALSE)</f>
        <v>3980</v>
      </c>
      <c r="K2" s="11">
        <f>VLOOKUP(A2,'[3]População das EFPC - detalhada'!A$1:F$259,3,FALSE)</f>
        <v>1632</v>
      </c>
      <c r="L2" s="11">
        <f>VLOOKUP(A2,'[3]População das EFPC - detalhada'!A$1:F$259,4,FALSE)</f>
        <v>274</v>
      </c>
      <c r="M2" s="12">
        <v>1</v>
      </c>
      <c r="N2" s="9">
        <v>2</v>
      </c>
      <c r="O2" s="16" t="str">
        <f>VLOOKUP(A2,[4]Dados_EFPC!A$1:O$273,15,FALSE)</f>
        <v>http://www.aceprev.com.br</v>
      </c>
    </row>
    <row r="3" spans="1:15" ht="18" customHeight="1" x14ac:dyDescent="0.25">
      <c r="A3" s="2" t="s">
        <v>287</v>
      </c>
      <c r="B3" s="2" t="s">
        <v>288</v>
      </c>
      <c r="C3" s="2" t="s">
        <v>289</v>
      </c>
      <c r="D3" s="3" t="s">
        <v>268</v>
      </c>
      <c r="E3" s="3" t="s">
        <v>843</v>
      </c>
      <c r="F3" s="23">
        <v>0</v>
      </c>
      <c r="G3" s="18">
        <v>0</v>
      </c>
      <c r="H3" s="18">
        <v>0</v>
      </c>
      <c r="I3" s="18">
        <v>0</v>
      </c>
      <c r="J3" s="11">
        <v>0</v>
      </c>
      <c r="K3" s="11">
        <v>0</v>
      </c>
      <c r="L3" s="11">
        <v>0</v>
      </c>
      <c r="M3" s="12">
        <v>0</v>
      </c>
      <c r="N3" s="9">
        <v>0</v>
      </c>
      <c r="O3" s="16" t="str">
        <f>VLOOKUP(A3,[4]Dados_EFPC!A$1:O$273,15,FALSE)</f>
        <v>Sem site</v>
      </c>
    </row>
    <row r="4" spans="1:15" ht="18.600000000000001" customHeight="1" x14ac:dyDescent="0.25">
      <c r="A4" s="2" t="s">
        <v>1</v>
      </c>
      <c r="B4" s="2" t="s">
        <v>290</v>
      </c>
      <c r="C4" s="2" t="s">
        <v>291</v>
      </c>
      <c r="D4" s="3" t="s">
        <v>268</v>
      </c>
      <c r="E4" s="3" t="s">
        <v>269</v>
      </c>
      <c r="F4" s="23">
        <f>VLOOKUP(A4,[1]Planilha3!A$4:B$274,2,FALSE)</f>
        <v>25471807.52</v>
      </c>
      <c r="G4" s="18">
        <f>VLOOKUP(A4,[2]Planilha1!A$4:N$271,14,)</f>
        <v>0</v>
      </c>
      <c r="H4" s="18">
        <f>VLOOKUP(A4,[2]Planilha1!A$4:P$271,16,FALSE)</f>
        <v>0</v>
      </c>
      <c r="I4" s="18">
        <v>0</v>
      </c>
      <c r="J4" s="11">
        <v>0</v>
      </c>
      <c r="K4" s="11">
        <v>0</v>
      </c>
      <c r="L4" s="11">
        <v>0</v>
      </c>
      <c r="M4" s="12">
        <v>1</v>
      </c>
      <c r="N4" s="9">
        <v>2</v>
      </c>
      <c r="O4" s="16" t="str">
        <f>VLOOKUP(A4,[4]Dados_EFPC!A$1:O$273,15,FALSE)</f>
        <v>AEROS.COM.BR</v>
      </c>
    </row>
    <row r="5" spans="1:15" x14ac:dyDescent="0.25">
      <c r="A5" s="2" t="s">
        <v>2</v>
      </c>
      <c r="B5" s="2" t="s">
        <v>292</v>
      </c>
      <c r="C5" s="2" t="s">
        <v>293</v>
      </c>
      <c r="D5" s="3" t="s">
        <v>826</v>
      </c>
      <c r="E5" s="3" t="s">
        <v>269</v>
      </c>
      <c r="F5" s="23">
        <f>VLOOKUP(A5,[1]Planilha3!A$4:B$274,2,FALSE)</f>
        <v>792268092.38999999</v>
      </c>
      <c r="G5" s="18">
        <v>0</v>
      </c>
      <c r="H5" s="18">
        <v>0</v>
      </c>
      <c r="I5" s="18">
        <v>0</v>
      </c>
      <c r="J5" s="11">
        <v>0</v>
      </c>
      <c r="K5" s="11">
        <v>0</v>
      </c>
      <c r="L5" s="11">
        <v>0</v>
      </c>
      <c r="M5" s="12">
        <v>16</v>
      </c>
      <c r="N5" s="9">
        <v>13</v>
      </c>
      <c r="O5" s="16" t="s">
        <v>266</v>
      </c>
    </row>
    <row r="6" spans="1:15" x14ac:dyDescent="0.25">
      <c r="A6" s="2" t="s">
        <v>270</v>
      </c>
      <c r="B6" s="2" t="s">
        <v>294</v>
      </c>
      <c r="C6" s="2" t="s">
        <v>295</v>
      </c>
      <c r="D6" s="3" t="s">
        <v>825</v>
      </c>
      <c r="E6" s="3" t="s">
        <v>844</v>
      </c>
      <c r="F6" s="23">
        <f>VLOOKUP(A6,[1]Planilha3!A$4:B$274,2,FALSE)</f>
        <v>1157360031.1700001</v>
      </c>
      <c r="G6" s="18">
        <f>VLOOKUP(A6,[2]Planilha1!A$4:N$271,14,)</f>
        <v>4160172.3600000003</v>
      </c>
      <c r="H6" s="18">
        <f>VLOOKUP(A6,[2]Planilha1!A$4:P$271,16,FALSE)</f>
        <v>21068632.620000001</v>
      </c>
      <c r="I6" s="18">
        <v>8557377.9900000002</v>
      </c>
      <c r="J6" s="11">
        <f>VLOOKUP(A6,'[3]População das EFPC - detalhada'!A$1:F$259,5,FALSE)</f>
        <v>5379</v>
      </c>
      <c r="K6" s="11">
        <f>VLOOKUP(A6,'[3]População das EFPC - detalhada'!A$1:F$259,3,FALSE)</f>
        <v>430</v>
      </c>
      <c r="L6" s="11">
        <f>VLOOKUP(A6,'[3]População das EFPC - detalhada'!A$1:F$259,4,FALSE)</f>
        <v>392</v>
      </c>
      <c r="M6" s="12">
        <v>4</v>
      </c>
      <c r="N6" s="9">
        <v>7</v>
      </c>
      <c r="O6" s="16" t="str">
        <f>VLOOKUP(A6,[4]Dados_EFPC!A$1:O$273,15,FALSE)</f>
        <v>Sem site</v>
      </c>
    </row>
    <row r="7" spans="1:15" x14ac:dyDescent="0.25">
      <c r="A7" s="2" t="s">
        <v>3</v>
      </c>
      <c r="B7" s="2" t="s">
        <v>296</v>
      </c>
      <c r="C7" s="2" t="s">
        <v>297</v>
      </c>
      <c r="D7" s="3" t="s">
        <v>827</v>
      </c>
      <c r="E7" s="3" t="s">
        <v>844</v>
      </c>
      <c r="F7" s="23">
        <f>VLOOKUP(A7,[1]Planilha3!A$4:B$274,2,FALSE)</f>
        <v>126476927.26000001</v>
      </c>
      <c r="G7" s="18">
        <f>VLOOKUP(A7,[2]Planilha1!A$4:N$271,14,)</f>
        <v>7708653.8499999996</v>
      </c>
      <c r="H7" s="18">
        <f>VLOOKUP(A7,[2]Planilha1!A$4:P$271,16,FALSE)</f>
        <v>1053677.68</v>
      </c>
      <c r="I7" s="18">
        <v>9385532.75</v>
      </c>
      <c r="J7" s="11">
        <f>VLOOKUP(A7,'[3]População das EFPC - detalhada'!A$1:F$259,5,FALSE)</f>
        <v>229</v>
      </c>
      <c r="K7" s="11">
        <f>VLOOKUP(A7,'[3]População das EFPC - detalhada'!A$1:F$259,3,FALSE)</f>
        <v>9</v>
      </c>
      <c r="L7" s="11">
        <f>VLOOKUP(A7,'[3]População das EFPC - detalhada'!A$1:F$259,4,FALSE)</f>
        <v>12</v>
      </c>
      <c r="M7" s="12">
        <v>1</v>
      </c>
      <c r="N7" s="9">
        <v>1</v>
      </c>
      <c r="O7" s="16" t="str">
        <f>VLOOKUP(A7,[4]Dados_EFPC!A$1:O$273,15,FALSE)</f>
        <v>http://www.albaprev.com.br</v>
      </c>
    </row>
    <row r="8" spans="1:15" ht="15.75" customHeight="1" x14ac:dyDescent="0.25">
      <c r="A8" s="2" t="s">
        <v>4</v>
      </c>
      <c r="B8" s="2" t="s">
        <v>298</v>
      </c>
      <c r="C8" s="2" t="s">
        <v>299</v>
      </c>
      <c r="D8" s="3" t="s">
        <v>268</v>
      </c>
      <c r="E8" s="3" t="s">
        <v>269</v>
      </c>
      <c r="F8" s="23">
        <f>VLOOKUP(A8,[1]Planilha3!A$4:B$274,2,FALSE)</f>
        <v>786344661.17999995</v>
      </c>
      <c r="G8" s="18">
        <f>VLOOKUP(A8,[2]Planilha1!A$4:N$271,14,)</f>
        <v>26271255.66</v>
      </c>
      <c r="H8" s="18">
        <f>VLOOKUP(A8,[2]Planilha1!A$4:P$271,16,FALSE)</f>
        <v>21520225.899999999</v>
      </c>
      <c r="I8" s="18">
        <v>24279693.09</v>
      </c>
      <c r="J8" s="11">
        <f>VLOOKUP(A8,'[3]População das EFPC - detalhada'!A$1:F$259,5,FALSE)</f>
        <v>3625</v>
      </c>
      <c r="K8" s="11">
        <f>VLOOKUP(A8,'[3]População das EFPC - detalhada'!A$1:F$259,3,FALSE)</f>
        <v>154</v>
      </c>
      <c r="L8" s="11">
        <f>VLOOKUP(A8,'[3]População das EFPC - detalhada'!A$1:F$259,4,FALSE)</f>
        <v>10</v>
      </c>
      <c r="M8" s="12">
        <v>1</v>
      </c>
      <c r="N8" s="9">
        <v>4</v>
      </c>
      <c r="O8" s="16" t="s">
        <v>266</v>
      </c>
    </row>
    <row r="9" spans="1:15" x14ac:dyDescent="0.25">
      <c r="A9" s="2" t="s">
        <v>5</v>
      </c>
      <c r="B9" s="2" t="s">
        <v>300</v>
      </c>
      <c r="C9" s="2" t="s">
        <v>301</v>
      </c>
      <c r="D9" s="3" t="s">
        <v>828</v>
      </c>
      <c r="E9" s="3" t="s">
        <v>844</v>
      </c>
      <c r="F9" s="23">
        <f>VLOOKUP(A9,[1]Planilha3!A$4:B$274,2,FALSE)</f>
        <v>57812887.82</v>
      </c>
      <c r="G9" s="18">
        <f>VLOOKUP(A9,[2]Planilha1!A$4:N$271,14,)</f>
        <v>2371223.7199999997</v>
      </c>
      <c r="H9" s="18">
        <f>VLOOKUP(A9,[2]Planilha1!A$4:P$271,16,FALSE)</f>
        <v>3896825.28</v>
      </c>
      <c r="I9" s="18">
        <v>1573425.89</v>
      </c>
      <c r="J9" s="11">
        <f>VLOOKUP(A9,'[3]População das EFPC - detalhada'!A$1:F$259,5,FALSE)</f>
        <v>149</v>
      </c>
      <c r="K9" s="11">
        <f>VLOOKUP(A9,'[3]População das EFPC - detalhada'!A$1:F$259,3,FALSE)</f>
        <v>42</v>
      </c>
      <c r="L9" s="11">
        <f>VLOOKUP(A9,'[3]População das EFPC - detalhada'!A$1:F$259,4,FALSE)</f>
        <v>1</v>
      </c>
      <c r="M9" s="12">
        <v>1</v>
      </c>
      <c r="N9" s="9">
        <v>2</v>
      </c>
      <c r="O9" s="16" t="str">
        <f>VLOOKUP(A9,[4]Dados_EFPC!A$1:O$273,15,FALSE)</f>
        <v>http://www.alepeprev.org.br/</v>
      </c>
    </row>
    <row r="10" spans="1:15" x14ac:dyDescent="0.25">
      <c r="A10" s="2" t="s">
        <v>6</v>
      </c>
      <c r="B10" s="2" t="s">
        <v>302</v>
      </c>
      <c r="C10" s="2" t="s">
        <v>303</v>
      </c>
      <c r="D10" s="3" t="s">
        <v>268</v>
      </c>
      <c r="E10" s="3" t="s">
        <v>269</v>
      </c>
      <c r="F10" s="23">
        <f>VLOOKUP(A10,[1]Planilha3!A$4:B$274,2,FALSE)</f>
        <v>508644496.70999998</v>
      </c>
      <c r="G10" s="18">
        <f>VLOOKUP(A10,[2]Planilha1!A$4:N$271,14,)</f>
        <v>11575952.41</v>
      </c>
      <c r="H10" s="18">
        <f>VLOOKUP(A10,[2]Planilha1!A$4:P$271,16,FALSE)</f>
        <v>19384636.57</v>
      </c>
      <c r="I10" s="18">
        <v>3200691.78</v>
      </c>
      <c r="J10" s="11">
        <f>VLOOKUP(A10,'[3]População das EFPC - detalhada'!A$1:F$259,5,FALSE)</f>
        <v>16141</v>
      </c>
      <c r="K10" s="11">
        <f>VLOOKUP(A10,'[3]População das EFPC - detalhada'!A$1:F$259,3,FALSE)</f>
        <v>216</v>
      </c>
      <c r="L10" s="11">
        <f>VLOOKUP(A10,'[3]População das EFPC - detalhada'!A$1:F$259,4,FALSE)</f>
        <v>39</v>
      </c>
      <c r="M10" s="12">
        <v>2</v>
      </c>
      <c r="N10" s="9">
        <v>3</v>
      </c>
      <c r="O10" s="16" t="str">
        <f>VLOOKUP(A10,[4]Dados_EFPC!A$1:O$273,15,FALSE)</f>
        <v>https://www.portalprev.com.br/alpaprev/alpaprev</v>
      </c>
    </row>
    <row r="11" spans="1:15" x14ac:dyDescent="0.25">
      <c r="A11" s="2" t="s">
        <v>7</v>
      </c>
      <c r="B11" s="2" t="s">
        <v>304</v>
      </c>
      <c r="C11" s="2" t="s">
        <v>305</v>
      </c>
      <c r="D11" s="3" t="s">
        <v>829</v>
      </c>
      <c r="E11" s="3" t="s">
        <v>844</v>
      </c>
      <c r="F11" s="23">
        <f>VLOOKUP(A11,[1]Planilha3!A$4:B$274,2,FALSE)</f>
        <v>261360963.59999999</v>
      </c>
      <c r="G11" s="18">
        <f>VLOOKUP(A11,[2]Planilha1!A$4:N$271,14,)</f>
        <v>5997969.1400000006</v>
      </c>
      <c r="H11" s="18">
        <f>VLOOKUP(A11,[2]Planilha1!A$4:P$271,16,FALSE)</f>
        <v>7393729.0199999996</v>
      </c>
      <c r="I11" s="18">
        <v>992155.85</v>
      </c>
      <c r="J11" s="11">
        <f>VLOOKUP(A11,'[3]População das EFPC - detalhada'!A$1:F$259,5,FALSE)</f>
        <v>755</v>
      </c>
      <c r="K11" s="11">
        <f>VLOOKUP(A11,'[3]População das EFPC - detalhada'!A$1:F$259,3,FALSE)</f>
        <v>196</v>
      </c>
      <c r="L11" s="11">
        <f>VLOOKUP(A11,'[3]População das EFPC - detalhada'!A$1:F$259,4,FALSE)</f>
        <v>76</v>
      </c>
      <c r="M11" s="12">
        <v>1</v>
      </c>
      <c r="N11" s="9">
        <v>4</v>
      </c>
      <c r="O11" s="16" t="str">
        <f>VLOOKUP(A11,[4]Dados_EFPC!A$1:O$273,15,FALSE)</f>
        <v>http://www.fundacaoalpha.org.br</v>
      </c>
    </row>
    <row r="12" spans="1:15" x14ac:dyDescent="0.25">
      <c r="A12" s="2" t="s">
        <v>8</v>
      </c>
      <c r="B12" s="2" t="s">
        <v>306</v>
      </c>
      <c r="C12" s="2" t="s">
        <v>307</v>
      </c>
      <c r="D12" s="3" t="s">
        <v>830</v>
      </c>
      <c r="E12" s="3" t="s">
        <v>844</v>
      </c>
      <c r="F12" s="23">
        <f>VLOOKUP(A12,[1]Planilha3!A$4:B$274,2,FALSE)</f>
        <v>76180042.079999998</v>
      </c>
      <c r="G12" s="18">
        <f>VLOOKUP(A12,[2]Planilha1!A$4:N$271,14,)</f>
        <v>35234093.140000001</v>
      </c>
      <c r="H12" s="18">
        <f>VLOOKUP(A12,[2]Planilha1!A$4:P$271,16,FALSE)</f>
        <v>0</v>
      </c>
      <c r="I12" s="18">
        <v>20718.37</v>
      </c>
      <c r="J12" s="11">
        <v>0</v>
      </c>
      <c r="K12" s="11">
        <v>0</v>
      </c>
      <c r="L12" s="11">
        <v>0</v>
      </c>
      <c r="M12" s="12">
        <v>1</v>
      </c>
      <c r="N12" s="9">
        <v>6</v>
      </c>
      <c r="O12" s="16" t="str">
        <f>VLOOKUP(A12,[4]Dados_EFPC!A$1:O$273,15,FALSE)</f>
        <v>WWW.ALPREV.COM.BR</v>
      </c>
    </row>
    <row r="13" spans="1:15" x14ac:dyDescent="0.25">
      <c r="A13" s="2" t="s">
        <v>9</v>
      </c>
      <c r="B13" s="2" t="s">
        <v>308</v>
      </c>
      <c r="C13" s="2" t="s">
        <v>309</v>
      </c>
      <c r="D13" s="3" t="s">
        <v>831</v>
      </c>
      <c r="E13" s="3" t="s">
        <v>843</v>
      </c>
      <c r="F13" s="23">
        <f>VLOOKUP(A13,[1]Planilha3!A$4:B$274,2,FALSE)</f>
        <v>77031065.560000002</v>
      </c>
      <c r="G13" s="18">
        <f>VLOOKUP(A13,[2]Planilha1!A$4:N$271,14,)</f>
        <v>1780205.1</v>
      </c>
      <c r="H13" s="18">
        <f>VLOOKUP(A13,[2]Planilha1!A$4:P$271,16,FALSE)</f>
        <v>1853403.11</v>
      </c>
      <c r="I13" s="18">
        <v>16897166.969999999</v>
      </c>
      <c r="J13" s="11">
        <f>VLOOKUP(A13,'[3]População das EFPC - detalhada'!A$1:F$259,5,FALSE)</f>
        <v>1344</v>
      </c>
      <c r="K13" s="11">
        <f>VLOOKUP(A13,'[3]População das EFPC - detalhada'!A$1:F$259,3,FALSE)</f>
        <v>14</v>
      </c>
      <c r="L13" s="11">
        <f>VLOOKUP(A13,'[3]População das EFPC - detalhada'!A$1:F$259,4,FALSE)</f>
        <v>0</v>
      </c>
      <c r="M13" s="12">
        <v>2</v>
      </c>
      <c r="N13" s="9">
        <v>3</v>
      </c>
      <c r="O13" s="16" t="str">
        <f>VLOOKUP(A13,[4]Dados_EFPC!A$1:O$273,15,FALSE)</f>
        <v>http://www.anabbprev.org.br</v>
      </c>
    </row>
    <row r="14" spans="1:15" x14ac:dyDescent="0.25">
      <c r="A14" s="2" t="s">
        <v>10</v>
      </c>
      <c r="B14" s="2" t="s">
        <v>310</v>
      </c>
      <c r="C14" s="2" t="s">
        <v>311</v>
      </c>
      <c r="D14" s="3" t="s">
        <v>268</v>
      </c>
      <c r="E14" s="3" t="s">
        <v>843</v>
      </c>
      <c r="F14" s="23">
        <f>VLOOKUP(A14,[1]Planilha3!A$4:B$274,2,FALSE)</f>
        <v>28301875.68</v>
      </c>
      <c r="G14" s="18">
        <f>VLOOKUP(A14,[2]Planilha1!A$4:N$271,14,)</f>
        <v>1164080.3600000001</v>
      </c>
      <c r="H14" s="18">
        <f>VLOOKUP(A14,[2]Planilha1!A$4:P$271,16,FALSE)</f>
        <v>96250.06</v>
      </c>
      <c r="I14" s="18">
        <v>3568466.23</v>
      </c>
      <c r="J14" s="11">
        <f>VLOOKUP(A14,'[3]População das EFPC - detalhada'!A$1:F$259,5,FALSE)</f>
        <v>933</v>
      </c>
      <c r="K14" s="11">
        <f>VLOOKUP(A14,'[3]População das EFPC - detalhada'!A$1:F$259,3,FALSE)</f>
        <v>5</v>
      </c>
      <c r="L14" s="11">
        <f>VLOOKUP(A14,'[3]População das EFPC - detalhada'!A$1:F$259,4,FALSE)</f>
        <v>5</v>
      </c>
      <c r="M14" s="12">
        <v>1</v>
      </c>
      <c r="N14" s="9">
        <v>2</v>
      </c>
      <c r="O14" s="16" t="str">
        <f>VLOOKUP(A14,[4]Dados_EFPC!A$1:O$273,15,FALSE)</f>
        <v>WWW.APCDPREV.ORG.BR</v>
      </c>
    </row>
    <row r="15" spans="1:15" x14ac:dyDescent="0.25">
      <c r="A15" s="2" t="s">
        <v>11</v>
      </c>
      <c r="B15" s="2" t="s">
        <v>312</v>
      </c>
      <c r="C15" s="2" t="s">
        <v>313</v>
      </c>
      <c r="D15" s="3" t="s">
        <v>268</v>
      </c>
      <c r="E15" s="3" t="s">
        <v>269</v>
      </c>
      <c r="F15" s="23">
        <f>VLOOKUP(A15,[1]Planilha3!A$4:B$274,2,FALSE)</f>
        <v>298912948.79000002</v>
      </c>
      <c r="G15" s="18">
        <f>VLOOKUP(A15,[2]Planilha1!A$4:N$271,14,)</f>
        <v>13278272.9</v>
      </c>
      <c r="H15" s="18">
        <f>VLOOKUP(A15,[2]Planilha1!A$4:P$271,16,FALSE)</f>
        <v>5462325.46</v>
      </c>
      <c r="I15" s="18">
        <v>35024040.030000001</v>
      </c>
      <c r="J15" s="11">
        <f>VLOOKUP(A15,'[3]População das EFPC - detalhada'!A$1:F$259,5,FALSE)</f>
        <v>6212</v>
      </c>
      <c r="K15" s="11">
        <f>VLOOKUP(A15,'[3]População das EFPC - detalhada'!A$1:F$259,3,FALSE)</f>
        <v>90</v>
      </c>
      <c r="L15" s="11">
        <f>VLOOKUP(A15,'[3]População das EFPC - detalhada'!A$1:F$259,4,FALSE)</f>
        <v>0</v>
      </c>
      <c r="M15" s="12">
        <v>1</v>
      </c>
      <c r="N15" s="9">
        <v>12</v>
      </c>
      <c r="O15" s="16" t="str">
        <f>VLOOKUP(A15,[4]Dados_EFPC!A$1:O$273,15,FALSE)</f>
        <v>http://www.avonprev.com.br</v>
      </c>
    </row>
    <row r="16" spans="1:15" x14ac:dyDescent="0.25">
      <c r="A16" s="2" t="s">
        <v>12</v>
      </c>
      <c r="B16" s="2" t="s">
        <v>314</v>
      </c>
      <c r="C16" s="2" t="s">
        <v>315</v>
      </c>
      <c r="D16" s="3" t="s">
        <v>828</v>
      </c>
      <c r="E16" s="3" t="s">
        <v>269</v>
      </c>
      <c r="F16" s="23">
        <f>VLOOKUP(A16,[1]Planilha3!A$4:B$274,2,FALSE)</f>
        <v>2339211990.0500002</v>
      </c>
      <c r="G16" s="18">
        <f>VLOOKUP(A16,[2]Planilha1!A$4:N$271,14,)</f>
        <v>9080758.4600000009</v>
      </c>
      <c r="H16" s="18">
        <f>VLOOKUP(A16,[2]Planilha1!A$4:P$271,16,FALSE)</f>
        <v>116979721.06</v>
      </c>
      <c r="I16" s="18">
        <v>0</v>
      </c>
      <c r="J16" s="11">
        <f>VLOOKUP(A16,'[3]População das EFPC - detalhada'!A$1:F$259,5,FALSE)</f>
        <v>322</v>
      </c>
      <c r="K16" s="11">
        <f>VLOOKUP(A16,'[3]População das EFPC - detalhada'!A$1:F$259,3,FALSE)</f>
        <v>1422</v>
      </c>
      <c r="L16" s="11">
        <f>VLOOKUP(A16,'[3]População das EFPC - detalhada'!A$1:F$259,4,FALSE)</f>
        <v>447</v>
      </c>
      <c r="M16" s="12">
        <v>3</v>
      </c>
      <c r="N16" s="9">
        <v>3</v>
      </c>
      <c r="O16" s="16" t="str">
        <f>VLOOKUP(A16,[4]Dados_EFPC!A$1:O$273,15,FALSE)</f>
        <v>http://www.bandeprev.com.br</v>
      </c>
    </row>
    <row r="17" spans="1:15" x14ac:dyDescent="0.25">
      <c r="A17" s="2" t="s">
        <v>13</v>
      </c>
      <c r="B17" s="2" t="s">
        <v>316</v>
      </c>
      <c r="C17" s="2" t="s">
        <v>317</v>
      </c>
      <c r="D17" s="3" t="s">
        <v>832</v>
      </c>
      <c r="E17" s="3" t="s">
        <v>844</v>
      </c>
      <c r="F17" s="23">
        <f>VLOOKUP(A17,[1]Planilha3!A$4:B$274,2,FALSE)</f>
        <v>2320782171.6700001</v>
      </c>
      <c r="G17" s="18">
        <f>VLOOKUP(A17,[2]Planilha1!A$4:N$271,14,)</f>
        <v>31767648.130000003</v>
      </c>
      <c r="H17" s="18">
        <f>VLOOKUP(A17,[2]Planilha1!A$4:P$271,16,FALSE)</f>
        <v>121002807.08</v>
      </c>
      <c r="I17" s="18">
        <v>8265730</v>
      </c>
      <c r="J17" s="11">
        <f>VLOOKUP(A17,'[3]População das EFPC - detalhada'!A$1:F$259,5,FALSE)</f>
        <v>1897</v>
      </c>
      <c r="K17" s="11">
        <f>VLOOKUP(A17,'[3]População das EFPC - detalhada'!A$1:F$259,3,FALSE)</f>
        <v>2185</v>
      </c>
      <c r="L17" s="11">
        <f>VLOOKUP(A17,'[3]População das EFPC - detalhada'!A$1:F$259,4,FALSE)</f>
        <v>350</v>
      </c>
      <c r="M17" s="12">
        <v>2</v>
      </c>
      <c r="N17" s="9">
        <v>6</v>
      </c>
      <c r="O17" s="16" t="str">
        <f>VLOOKUP(A17,[4]Dados_EFPC!A$1:O$273,15,FALSE)</f>
        <v>http://www.baneses.com.br</v>
      </c>
    </row>
    <row r="18" spans="1:15" x14ac:dyDescent="0.25">
      <c r="A18" s="2" t="s">
        <v>14</v>
      </c>
      <c r="B18" s="2" t="s">
        <v>318</v>
      </c>
      <c r="C18" s="2" t="s">
        <v>319</v>
      </c>
      <c r="D18" s="3" t="s">
        <v>268</v>
      </c>
      <c r="E18" s="3" t="s">
        <v>269</v>
      </c>
      <c r="F18" s="23">
        <f>VLOOKUP(A18,[1]Planilha3!A$4:B$274,2,FALSE)</f>
        <v>29703102651</v>
      </c>
      <c r="G18" s="18">
        <f>VLOOKUP(A18,[2]Planilha1!A$4:N$271,14,)</f>
        <v>88291327.039999992</v>
      </c>
      <c r="H18" s="18">
        <f>VLOOKUP(A18,[2]Planilha1!A$4:P$271,16,FALSE)</f>
        <v>1758553939.0599999</v>
      </c>
      <c r="I18" s="18">
        <v>28390389.879999999</v>
      </c>
      <c r="J18" s="11">
        <f>VLOOKUP(A18,'[3]População das EFPC - detalhada'!A$1:F$259,5,FALSE)</f>
        <v>3719</v>
      </c>
      <c r="K18" s="11">
        <f>VLOOKUP(A18,'[3]População das EFPC - detalhada'!A$1:F$259,3,FALSE)</f>
        <v>20695</v>
      </c>
      <c r="L18" s="11">
        <f>VLOOKUP(A18,'[3]População das EFPC - detalhada'!A$1:F$259,4,FALSE)</f>
        <v>4172</v>
      </c>
      <c r="M18" s="12">
        <v>13</v>
      </c>
      <c r="N18" s="9">
        <v>16</v>
      </c>
      <c r="O18" s="16" t="str">
        <f>VLOOKUP(A18,[4]Dados_EFPC!A$1:O$273,15,FALSE)</f>
        <v>http://www.banesprev.com.br</v>
      </c>
    </row>
    <row r="19" spans="1:15" x14ac:dyDescent="0.25">
      <c r="A19" s="2" t="s">
        <v>271</v>
      </c>
      <c r="B19" s="2" t="s">
        <v>320</v>
      </c>
      <c r="C19" s="2" t="s">
        <v>321</v>
      </c>
      <c r="D19" s="3" t="s">
        <v>833</v>
      </c>
      <c r="E19" s="3" t="s">
        <v>844</v>
      </c>
      <c r="F19" s="23">
        <f>VLOOKUP(A19,[1]Planilha3!A$4:B$274,2,FALSE)</f>
        <v>6854737302.1499996</v>
      </c>
      <c r="G19" s="18">
        <f>VLOOKUP(A19,[2]Planilha1!A$4:N$271,14,)</f>
        <v>164398167.66999999</v>
      </c>
      <c r="H19" s="18">
        <f>VLOOKUP(A19,[2]Planilha1!A$4:P$271,16,FALSE)</f>
        <v>370754832.77999997</v>
      </c>
      <c r="I19" s="18">
        <v>31736694.219999999</v>
      </c>
      <c r="J19" s="11">
        <f>VLOOKUP(A19,'[3]População das EFPC - detalhada'!A$1:F$259,5,FALSE)</f>
        <v>8817</v>
      </c>
      <c r="K19" s="11">
        <f>VLOOKUP(A19,'[3]População das EFPC - detalhada'!A$1:F$259,3,FALSE)</f>
        <v>7436</v>
      </c>
      <c r="L19" s="11">
        <f>VLOOKUP(A19,'[3]População das EFPC - detalhada'!A$1:F$259,4,FALSE)</f>
        <v>1574</v>
      </c>
      <c r="M19" s="12">
        <v>7</v>
      </c>
      <c r="N19" s="9">
        <v>146</v>
      </c>
      <c r="O19" s="16" t="str">
        <f>VLOOKUP(A19,[4]Dados_EFPC!A$1:O$273,15,FALSE)</f>
        <v>Sem site</v>
      </c>
    </row>
    <row r="20" spans="1:15" ht="13.15" customHeight="1" x14ac:dyDescent="0.25">
      <c r="A20" s="2" t="s">
        <v>15</v>
      </c>
      <c r="B20" s="2" t="s">
        <v>322</v>
      </c>
      <c r="C20" s="2" t="s">
        <v>323</v>
      </c>
      <c r="D20" s="3" t="s">
        <v>827</v>
      </c>
      <c r="E20" s="3" t="s">
        <v>269</v>
      </c>
      <c r="F20" s="23">
        <f>VLOOKUP(A20,[1]Planilha3!A$4:B$274,2,FALSE)</f>
        <v>1002797751.2</v>
      </c>
      <c r="G20" s="18">
        <f>VLOOKUP(A20,[2]Planilha1!A$4:N$271,14,)</f>
        <v>5216138.83</v>
      </c>
      <c r="H20" s="18">
        <f>VLOOKUP(A20,[2]Planilha1!A$4:P$271,16,FALSE)</f>
        <v>68448682.680000007</v>
      </c>
      <c r="I20" s="18">
        <v>2461456.36</v>
      </c>
      <c r="J20" s="11">
        <f>VLOOKUP(A20,'[3]População das EFPC - detalhada'!A$1:F$259,5,FALSE)</f>
        <v>186</v>
      </c>
      <c r="K20" s="11">
        <f>VLOOKUP(A20,'[3]População das EFPC - detalhada'!A$1:F$259,3,FALSE)</f>
        <v>1247</v>
      </c>
      <c r="L20" s="11">
        <f>VLOOKUP(A20,'[3]População das EFPC - detalhada'!A$1:F$259,4,FALSE)</f>
        <v>307</v>
      </c>
      <c r="M20" s="12">
        <v>2</v>
      </c>
      <c r="N20" s="9">
        <v>3</v>
      </c>
      <c r="O20" s="16" t="str">
        <f>VLOOKUP(A20,[4]Dados_EFPC!A$1:O$273,15,FALSE)</f>
        <v>http://www.bases.org.br</v>
      </c>
    </row>
    <row r="21" spans="1:15" ht="14.25" customHeight="1" x14ac:dyDescent="0.25">
      <c r="A21" s="2" t="s">
        <v>16</v>
      </c>
      <c r="B21" s="2" t="s">
        <v>324</v>
      </c>
      <c r="C21" s="2" t="s">
        <v>325</v>
      </c>
      <c r="D21" s="3" t="s">
        <v>268</v>
      </c>
      <c r="E21" s="3" t="s">
        <v>269</v>
      </c>
      <c r="F21" s="23">
        <f>VLOOKUP(A21,[1]Planilha3!A$4:B$274,2,FALSE)</f>
        <v>2019310865.3499999</v>
      </c>
      <c r="G21" s="18">
        <f>VLOOKUP(A21,[2]Planilha1!A$4:N$271,14,)</f>
        <v>64415196.530000001</v>
      </c>
      <c r="H21" s="18">
        <f>VLOOKUP(A21,[2]Planilha1!A$4:P$271,16,FALSE)</f>
        <v>55940919.379999995</v>
      </c>
      <c r="I21" s="18">
        <v>17775259.690000001</v>
      </c>
      <c r="J21" s="11">
        <f>VLOOKUP(A21,'[3]População das EFPC - detalhada'!A$1:F$259,5,FALSE)</f>
        <v>4215</v>
      </c>
      <c r="K21" s="11">
        <f>VLOOKUP(A21,'[3]População das EFPC - detalhada'!A$1:F$259,3,FALSE)</f>
        <v>548</v>
      </c>
      <c r="L21" s="11">
        <f>VLOOKUP(A21,'[3]População das EFPC - detalhada'!A$1:F$259,4,FALSE)</f>
        <v>94</v>
      </c>
      <c r="M21" s="12">
        <v>1</v>
      </c>
      <c r="N21" s="9">
        <v>9</v>
      </c>
      <c r="O21" s="16" t="str">
        <f>VLOOKUP(A21,[4]Dados_EFPC!A$1:O$273,15,FALSE)</f>
        <v>WWW.BASF.COM/BR/PT/COMPANY/BASF-SOCIEDADE-DE-PREVIDENCIA-COMPLEMENTAR.HTML</v>
      </c>
    </row>
    <row r="22" spans="1:15" x14ac:dyDescent="0.25">
      <c r="A22" s="2" t="s">
        <v>17</v>
      </c>
      <c r="B22" s="2" t="s">
        <v>326</v>
      </c>
      <c r="C22" s="2" t="s">
        <v>327</v>
      </c>
      <c r="D22" s="3" t="s">
        <v>831</v>
      </c>
      <c r="E22" s="3" t="s">
        <v>269</v>
      </c>
      <c r="F22" s="23">
        <f>VLOOKUP(A22,[1]Planilha3!A$4:B$274,2,FALSE)</f>
        <v>9022371346.2299995</v>
      </c>
      <c r="G22" s="18">
        <f>VLOOKUP(A22,[2]Planilha1!A$4:N$271,14,)</f>
        <v>313996017.97000003</v>
      </c>
      <c r="H22" s="18">
        <f>VLOOKUP(A22,[2]Planilha1!A$4:P$271,16,FALSE)</f>
        <v>270368291.75999999</v>
      </c>
      <c r="I22" s="18">
        <v>142713899.68000001</v>
      </c>
      <c r="J22" s="11">
        <f>VLOOKUP(A22,'[3]População das EFPC - detalhada'!A$1:F$259,5,FALSE)</f>
        <v>220498</v>
      </c>
      <c r="K22" s="11">
        <f>VLOOKUP(A22,'[3]População das EFPC - detalhada'!A$1:F$259,3,FALSE)</f>
        <v>3325</v>
      </c>
      <c r="L22" s="11">
        <f>VLOOKUP(A22,'[3]População das EFPC - detalhada'!A$1:F$259,4,FALSE)</f>
        <v>924</v>
      </c>
      <c r="M22" s="12">
        <v>43</v>
      </c>
      <c r="N22" s="9">
        <v>249</v>
      </c>
      <c r="O22" s="16" t="str">
        <f>VLOOKUP(A22,[4]Dados_EFPC!A$1:O$273,15,FALSE)</f>
        <v>WWW.BBPREVIDENCIA.COM.BR</v>
      </c>
    </row>
    <row r="23" spans="1:15" x14ac:dyDescent="0.25">
      <c r="A23" s="2" t="s">
        <v>18</v>
      </c>
      <c r="B23" s="2" t="s">
        <v>328</v>
      </c>
      <c r="C23" s="2" t="s">
        <v>329</v>
      </c>
      <c r="D23" s="3" t="s">
        <v>268</v>
      </c>
      <c r="E23" s="3" t="s">
        <v>269</v>
      </c>
      <c r="F23" s="23">
        <f>VLOOKUP(A23,[1]Planilha3!A$4:B$274,2,FALSE)</f>
        <v>55273767.579999998</v>
      </c>
      <c r="G23" s="18">
        <f>VLOOKUP(A23,[2]Planilha1!A$4:N$271,14,)</f>
        <v>8954711.8499999996</v>
      </c>
      <c r="H23" s="18">
        <f>VLOOKUP(A23,[2]Planilha1!A$4:P$271,16,FALSE)</f>
        <v>0</v>
      </c>
      <c r="I23" s="18">
        <v>766593.34</v>
      </c>
      <c r="J23" s="11">
        <v>0</v>
      </c>
      <c r="K23" s="11">
        <v>0</v>
      </c>
      <c r="L23" s="11">
        <v>0</v>
      </c>
      <c r="M23" s="12">
        <v>1</v>
      </c>
      <c r="N23" s="9">
        <v>8</v>
      </c>
      <c r="O23" s="16" t="str">
        <f>VLOOKUP(A23,[4]Dados_EFPC!A$1:O$273,15,FALSE)</f>
        <v>Sem site</v>
      </c>
    </row>
    <row r="24" spans="1:15" x14ac:dyDescent="0.25">
      <c r="A24" s="2" t="s">
        <v>272</v>
      </c>
      <c r="B24" s="2" t="s">
        <v>330</v>
      </c>
      <c r="C24" s="2" t="s">
        <v>331</v>
      </c>
      <c r="D24" s="3" t="s">
        <v>829</v>
      </c>
      <c r="E24" s="3" t="s">
        <v>269</v>
      </c>
      <c r="F24" s="23">
        <f>VLOOKUP(A24,[1]Planilha3!A$4:B$274,2,FALSE)</f>
        <v>567763589.13</v>
      </c>
      <c r="G24" s="18">
        <f>VLOOKUP(A24,[2]Planilha1!A$4:N$271,14,)</f>
        <v>45479019.340000004</v>
      </c>
      <c r="H24" s="18">
        <f>VLOOKUP(A24,[2]Planilha1!A$4:P$271,16,FALSE)</f>
        <v>1651210.22</v>
      </c>
      <c r="I24" s="18">
        <v>10575093.27</v>
      </c>
      <c r="J24" s="11">
        <f>VLOOKUP(A24,'[3]População das EFPC - detalhada'!A$1:F$259,5,FALSE)</f>
        <v>12037</v>
      </c>
      <c r="K24" s="11">
        <f>VLOOKUP(A24,'[3]População das EFPC - detalhada'!A$1:F$259,3,FALSE)</f>
        <v>26</v>
      </c>
      <c r="L24" s="11">
        <f>VLOOKUP(A24,'[3]População das EFPC - detalhada'!A$1:F$259,4,FALSE)</f>
        <v>15</v>
      </c>
      <c r="M24" s="12">
        <v>1</v>
      </c>
      <c r="N24" s="9">
        <v>29</v>
      </c>
      <c r="O24" s="16" t="str">
        <f>VLOOKUP(A24,[4]Dados_EFPC!A$1:O$273,15,FALSE)</f>
        <v>Sem site</v>
      </c>
    </row>
    <row r="25" spans="1:15" x14ac:dyDescent="0.25">
      <c r="A25" s="2" t="s">
        <v>19</v>
      </c>
      <c r="B25" s="2" t="s">
        <v>332</v>
      </c>
      <c r="C25" s="2" t="s">
        <v>333</v>
      </c>
      <c r="D25" s="3" t="s">
        <v>826</v>
      </c>
      <c r="E25" s="3" t="s">
        <v>269</v>
      </c>
      <c r="F25" s="23">
        <f>VLOOKUP(A25,[1]Planilha3!A$4:B$274,2,FALSE)</f>
        <v>1534171350.3800001</v>
      </c>
      <c r="G25" s="18">
        <f>VLOOKUP(A25,[2]Planilha1!A$4:N$271,14,)</f>
        <v>15130918.620000001</v>
      </c>
      <c r="H25" s="18">
        <f>VLOOKUP(A25,[2]Planilha1!A$4:P$271,16,FALSE)</f>
        <v>94585005.670000002</v>
      </c>
      <c r="I25" s="18">
        <v>2460856.1</v>
      </c>
      <c r="J25" s="11">
        <f>VLOOKUP(A25,'[3]População das EFPC - detalhada'!A$1:F$259,5,FALSE)</f>
        <v>1166</v>
      </c>
      <c r="K25" s="11">
        <f>VLOOKUP(A25,'[3]População das EFPC - detalhada'!A$1:F$259,3,FALSE)</f>
        <v>1574</v>
      </c>
      <c r="L25" s="11">
        <f>VLOOKUP(A25,'[3]População das EFPC - detalhada'!A$1:F$259,4,FALSE)</f>
        <v>836</v>
      </c>
      <c r="M25" s="12">
        <v>2</v>
      </c>
      <c r="N25" s="9">
        <v>3</v>
      </c>
      <c r="O25" s="16" t="str">
        <f>VLOOKUP(A25,[4]Dados_EFPC!A$1:O$273,15,FALSE)</f>
        <v>http://www.brasiletros.com.br</v>
      </c>
    </row>
    <row r="26" spans="1:15" x14ac:dyDescent="0.25">
      <c r="A26" s="2" t="s">
        <v>20</v>
      </c>
      <c r="B26" s="2" t="s">
        <v>334</v>
      </c>
      <c r="C26" s="2" t="s">
        <v>335</v>
      </c>
      <c r="D26" s="3" t="s">
        <v>826</v>
      </c>
      <c r="E26" s="3" t="s">
        <v>269</v>
      </c>
      <c r="F26" s="23">
        <f>VLOOKUP(A26,[1]Planilha3!A$4:B$274,2,FALSE)</f>
        <v>3529028831.0599999</v>
      </c>
      <c r="G26" s="18">
        <f>VLOOKUP(A26,[2]Planilha1!A$4:N$271,14,)</f>
        <v>21213540.32</v>
      </c>
      <c r="H26" s="18">
        <f>VLOOKUP(A26,[2]Planilha1!A$4:P$271,16,FALSE)</f>
        <v>246871246.41</v>
      </c>
      <c r="I26" s="18">
        <v>40163652.760000005</v>
      </c>
      <c r="J26" s="11">
        <f>VLOOKUP(A26,'[3]População das EFPC - detalhada'!A$1:F$259,5,FALSE)</f>
        <v>4380</v>
      </c>
      <c r="K26" s="11">
        <f>VLOOKUP(A26,'[3]População das EFPC - detalhada'!A$1:F$259,3,FALSE)</f>
        <v>3138</v>
      </c>
      <c r="L26" s="11">
        <f>VLOOKUP(A26,'[3]População das EFPC - detalhada'!A$1:F$259,4,FALSE)</f>
        <v>1837</v>
      </c>
      <c r="M26" s="12">
        <v>3</v>
      </c>
      <c r="N26" s="9">
        <v>7</v>
      </c>
      <c r="O26" s="16" t="str">
        <f>VLOOKUP(A26,[4]Dados_EFPC!A$1:O$273,15,FALSE)</f>
        <v>http://www.braslight.com.br</v>
      </c>
    </row>
    <row r="27" spans="1:15" x14ac:dyDescent="0.25">
      <c r="A27" s="2" t="s">
        <v>21</v>
      </c>
      <c r="B27" s="2" t="s">
        <v>336</v>
      </c>
      <c r="C27" s="2" t="s">
        <v>337</v>
      </c>
      <c r="D27" s="3" t="s">
        <v>268</v>
      </c>
      <c r="E27" s="3" t="s">
        <v>269</v>
      </c>
      <c r="F27" s="23">
        <f>VLOOKUP(A27,[1]Planilha3!A$4:B$274,2,FALSE)</f>
        <v>4654643295.8699999</v>
      </c>
      <c r="G27" s="18">
        <f>VLOOKUP(A27,[2]Planilha1!A$4:N$271,14,)</f>
        <v>52807349.480000004</v>
      </c>
      <c r="H27" s="18">
        <f>VLOOKUP(A27,[2]Planilha1!A$4:P$271,16,FALSE)</f>
        <v>167795933.5</v>
      </c>
      <c r="I27" s="18">
        <v>65175578.269999996</v>
      </c>
      <c r="J27" s="11">
        <f>VLOOKUP(A27,'[3]População das EFPC - detalhada'!A$1:F$259,5,FALSE)</f>
        <v>40757</v>
      </c>
      <c r="K27" s="11">
        <f>VLOOKUP(A27,'[3]População das EFPC - detalhada'!A$1:F$259,3,FALSE)</f>
        <v>6875</v>
      </c>
      <c r="L27" s="11">
        <f>VLOOKUP(A27,'[3]População das EFPC - detalhada'!A$1:F$259,4,FALSE)</f>
        <v>1251</v>
      </c>
      <c r="M27" s="12">
        <v>4</v>
      </c>
      <c r="N27" s="9">
        <v>7</v>
      </c>
      <c r="O27" s="16" t="str">
        <f>VLOOKUP(A27,[4]Dados_EFPC!A$1:O$273,15,FALSE)</f>
        <v>http://www.brfprevidencia.com.br</v>
      </c>
    </row>
    <row r="28" spans="1:15" x14ac:dyDescent="0.25">
      <c r="A28" s="2" t="s">
        <v>22</v>
      </c>
      <c r="B28" s="2" t="s">
        <v>338</v>
      </c>
      <c r="C28" s="2" t="s">
        <v>339</v>
      </c>
      <c r="D28" s="3" t="s">
        <v>268</v>
      </c>
      <c r="E28" s="3" t="s">
        <v>269</v>
      </c>
      <c r="F28" s="23">
        <f>VLOOKUP(A28,[1]Planilha3!A$4:B$274,2,FALSE)</f>
        <v>671116978.37</v>
      </c>
      <c r="G28" s="18">
        <f>VLOOKUP(A28,[2]Planilha1!A$4:N$271,14,)</f>
        <v>19404036</v>
      </c>
      <c r="H28" s="18">
        <f>VLOOKUP(A28,[2]Planilha1!A$4:P$271,16,FALSE)</f>
        <v>19718566.169999998</v>
      </c>
      <c r="I28" s="18">
        <v>1579159.66</v>
      </c>
      <c r="J28" s="11">
        <f>VLOOKUP(A28,'[3]População das EFPC - detalhada'!A$1:F$259,5,FALSE)</f>
        <v>9830</v>
      </c>
      <c r="K28" s="11">
        <f>VLOOKUP(A28,'[3]População das EFPC - detalhada'!A$1:F$259,3,FALSE)</f>
        <v>377</v>
      </c>
      <c r="L28" s="11">
        <f>VLOOKUP(A28,'[3]População das EFPC - detalhada'!A$1:F$259,4,FALSE)</f>
        <v>8</v>
      </c>
      <c r="M28" s="12">
        <v>1</v>
      </c>
      <c r="N28" s="9">
        <v>6</v>
      </c>
      <c r="O28" s="16" t="str">
        <f>VLOOKUP(A28,[4]Dados_EFPC!A$1:O$273,15,FALSE)</f>
        <v>http://www.bungeprev.com.br</v>
      </c>
    </row>
    <row r="29" spans="1:15" x14ac:dyDescent="0.25">
      <c r="A29" s="2" t="s">
        <v>23</v>
      </c>
      <c r="B29" s="2" t="s">
        <v>340</v>
      </c>
      <c r="C29" s="2" t="s">
        <v>341</v>
      </c>
      <c r="D29" s="3" t="s">
        <v>834</v>
      </c>
      <c r="E29" s="3" t="s">
        <v>269</v>
      </c>
      <c r="F29" s="23">
        <f>VLOOKUP(A29,[1]Planilha3!A$4:B$274,2,FALSE)</f>
        <v>508208958.97000003</v>
      </c>
      <c r="G29" s="18">
        <f>VLOOKUP(A29,[2]Planilha1!A$4:N$271,14,)</f>
        <v>15266619.15</v>
      </c>
      <c r="H29" s="18">
        <f>VLOOKUP(A29,[2]Planilha1!A$4:P$271,16,FALSE)</f>
        <v>43370131.039999999</v>
      </c>
      <c r="I29" s="18">
        <v>0</v>
      </c>
      <c r="J29" s="11">
        <f>VLOOKUP(A29,'[3]População das EFPC - detalhada'!A$1:F$259,5,FALSE)</f>
        <v>6</v>
      </c>
      <c r="K29" s="11">
        <f>VLOOKUP(A29,'[3]População das EFPC - detalhada'!A$1:F$259,3,FALSE)</f>
        <v>985</v>
      </c>
      <c r="L29" s="11">
        <f>VLOOKUP(A29,'[3]População das EFPC - detalhada'!A$1:F$259,4,FALSE)</f>
        <v>152</v>
      </c>
      <c r="M29" s="12">
        <v>1</v>
      </c>
      <c r="N29" s="9">
        <v>2</v>
      </c>
      <c r="O29" s="16" t="str">
        <f>VLOOKUP(A29,[4]Dados_EFPC!A$1:O$273,15,FALSE)</f>
        <v>http://www.cabec.com.br</v>
      </c>
    </row>
    <row r="30" spans="1:15" x14ac:dyDescent="0.25">
      <c r="A30" s="2" t="s">
        <v>24</v>
      </c>
      <c r="B30" s="2" t="s">
        <v>342</v>
      </c>
      <c r="C30" s="2" t="s">
        <v>343</v>
      </c>
      <c r="D30" s="3" t="s">
        <v>834</v>
      </c>
      <c r="E30" s="3" t="s">
        <v>844</v>
      </c>
      <c r="F30" s="23">
        <f>VLOOKUP(A30,[1]Planilha3!A$4:B$274,2,FALSE)</f>
        <v>349863297.02999997</v>
      </c>
      <c r="G30" s="18">
        <f>VLOOKUP(A30,[2]Planilha1!A$4:N$271,14,)</f>
        <v>11852742.59</v>
      </c>
      <c r="H30" s="18">
        <f>VLOOKUP(A30,[2]Planilha1!A$4:P$271,16,FALSE)</f>
        <v>7075666.9900000002</v>
      </c>
      <c r="I30" s="18">
        <v>286950.43</v>
      </c>
      <c r="J30" s="11">
        <f>VLOOKUP(A30,'[3]População das EFPC - detalhada'!A$1:F$259,5,FALSE)</f>
        <v>1246</v>
      </c>
      <c r="K30" s="11">
        <f>VLOOKUP(A30,'[3]População das EFPC - detalhada'!A$1:F$259,3,FALSE)</f>
        <v>107</v>
      </c>
      <c r="L30" s="11">
        <f>VLOOKUP(A30,'[3]População das EFPC - detalhada'!A$1:F$259,4,FALSE)</f>
        <v>41</v>
      </c>
      <c r="M30" s="12">
        <v>1</v>
      </c>
      <c r="N30" s="9">
        <v>1</v>
      </c>
      <c r="O30" s="16" t="str">
        <f>VLOOKUP(A30,[4]Dados_EFPC!A$1:O$273,15,FALSE)</f>
        <v>http://www.cageprev.com.br</v>
      </c>
    </row>
    <row r="31" spans="1:15" x14ac:dyDescent="0.25">
      <c r="A31" s="2" t="s">
        <v>25</v>
      </c>
      <c r="B31" s="2" t="s">
        <v>344</v>
      </c>
      <c r="C31" s="2" t="s">
        <v>345</v>
      </c>
      <c r="D31" s="3" t="s">
        <v>835</v>
      </c>
      <c r="E31" s="3" t="s">
        <v>844</v>
      </c>
      <c r="F31" s="23">
        <f>VLOOKUP(A31,[1]Planilha3!A$4:B$274,2,FALSE)</f>
        <v>157928935.59</v>
      </c>
      <c r="G31" s="18">
        <f>VLOOKUP(A31,[2]Planilha1!A$4:N$271,14,)</f>
        <v>9508701.8100000005</v>
      </c>
      <c r="H31" s="18">
        <f>VLOOKUP(A31,[2]Planilha1!A$4:P$271,16,FALSE)</f>
        <v>56053417.310000002</v>
      </c>
      <c r="I31" s="18">
        <v>2812522.25</v>
      </c>
      <c r="J31" s="11">
        <f>VLOOKUP(A31,'[3]População das EFPC - detalhada'!A$1:F$259,5,FALSE)</f>
        <v>118</v>
      </c>
      <c r="K31" s="11">
        <f>VLOOKUP(A31,'[3]População das EFPC - detalhada'!A$1:F$259,3,FALSE)</f>
        <v>547</v>
      </c>
      <c r="L31" s="11">
        <f>VLOOKUP(A31,'[3]População das EFPC - detalhada'!A$1:F$259,4,FALSE)</f>
        <v>338</v>
      </c>
      <c r="M31" s="12">
        <v>2</v>
      </c>
      <c r="N31" s="9">
        <v>2</v>
      </c>
      <c r="O31" s="16" t="str">
        <f>VLOOKUP(A31,[4]Dados_EFPC!A$1:O$273,15,FALSE)</f>
        <v>WWW.CAPAF.ORG.BR</v>
      </c>
    </row>
    <row r="32" spans="1:15" x14ac:dyDescent="0.25">
      <c r="A32" s="2" t="s">
        <v>26</v>
      </c>
      <c r="B32" s="2" t="s">
        <v>346</v>
      </c>
      <c r="C32" s="2" t="s">
        <v>347</v>
      </c>
      <c r="D32" s="3" t="s">
        <v>834</v>
      </c>
      <c r="E32" s="3" t="s">
        <v>844</v>
      </c>
      <c r="F32" s="23">
        <f>VLOOKUP(A32,[1]Planilha3!A$4:B$274,2,FALSE)</f>
        <v>6853545037.21</v>
      </c>
      <c r="G32" s="18">
        <f>VLOOKUP(A32,[2]Planilha1!A$4:N$271,14,)</f>
        <v>269293817.44</v>
      </c>
      <c r="H32" s="18">
        <f>VLOOKUP(A32,[2]Planilha1!A$4:P$271,16,FALSE)</f>
        <v>413860814.83999997</v>
      </c>
      <c r="I32" s="18">
        <v>1524380.2899999998</v>
      </c>
      <c r="J32" s="11">
        <f>VLOOKUP(A32,'[3]População das EFPC - detalhada'!A$1:F$259,5,FALSE)</f>
        <v>6850</v>
      </c>
      <c r="K32" s="11">
        <f>VLOOKUP(A32,'[3]População das EFPC - detalhada'!A$1:F$259,3,FALSE)</f>
        <v>4092</v>
      </c>
      <c r="L32" s="11">
        <f>VLOOKUP(A32,'[3]População das EFPC - detalhada'!A$1:F$259,4,FALSE)</f>
        <v>1615</v>
      </c>
      <c r="M32" s="12">
        <v>3</v>
      </c>
      <c r="N32" s="9">
        <v>3</v>
      </c>
      <c r="O32" s="16" t="str">
        <f>VLOOKUP(A32,[4]Dados_EFPC!A$1:O$273,15,FALSE)</f>
        <v>http://www.capef.com.br</v>
      </c>
    </row>
    <row r="33" spans="1:15" x14ac:dyDescent="0.25">
      <c r="A33" s="2" t="s">
        <v>27</v>
      </c>
      <c r="B33" s="2" t="s">
        <v>348</v>
      </c>
      <c r="C33" s="2" t="s">
        <v>349</v>
      </c>
      <c r="D33" s="3" t="s">
        <v>826</v>
      </c>
      <c r="E33" s="3" t="s">
        <v>844</v>
      </c>
      <c r="F33" s="23">
        <f>VLOOKUP(A33,[1]Planilha3!A$4:B$274,2,FALSE)</f>
        <v>700848543.95000005</v>
      </c>
      <c r="G33" s="18">
        <f>VLOOKUP(A33,[2]Planilha1!A$4:N$271,14,)</f>
        <v>6463868.3700000001</v>
      </c>
      <c r="H33" s="18">
        <f>VLOOKUP(A33,[2]Planilha1!A$4:P$271,16,FALSE)</f>
        <v>20615072.98</v>
      </c>
      <c r="I33" s="18">
        <v>7152735.3599999994</v>
      </c>
      <c r="J33" s="11">
        <f>VLOOKUP(A33,'[3]População das EFPC - detalhada'!A$1:F$259,5,FALSE)</f>
        <v>25645</v>
      </c>
      <c r="K33" s="11">
        <f>VLOOKUP(A33,'[3]População das EFPC - detalhada'!A$1:F$259,3,FALSE)</f>
        <v>404</v>
      </c>
      <c r="L33" s="11">
        <f>VLOOKUP(A33,'[3]População das EFPC - detalhada'!A$1:F$259,4,FALSE)</f>
        <v>221</v>
      </c>
      <c r="M33" s="12">
        <v>5</v>
      </c>
      <c r="N33" s="9">
        <v>19</v>
      </c>
      <c r="O33" s="16" t="str">
        <f>VLOOKUP(A33,[4]Dados_EFPC!A$1:O$273,15,FALSE)</f>
        <v>http://www.capesesp.com.br</v>
      </c>
    </row>
    <row r="34" spans="1:15" x14ac:dyDescent="0.25">
      <c r="A34" s="2" t="s">
        <v>28</v>
      </c>
      <c r="B34" s="2" t="s">
        <v>350</v>
      </c>
      <c r="C34" s="2" t="s">
        <v>351</v>
      </c>
      <c r="D34" s="3" t="s">
        <v>832</v>
      </c>
      <c r="E34" s="3" t="s">
        <v>844</v>
      </c>
      <c r="F34" s="23">
        <f>VLOOKUP(A34,[1]Planilha3!A$4:B$274,2,FALSE)</f>
        <v>540403761.32000005</v>
      </c>
      <c r="G34" s="18">
        <f>VLOOKUP(A34,[2]Planilha1!A$4:N$271,14,)</f>
        <v>13997792.350000001</v>
      </c>
      <c r="H34" s="18">
        <f>VLOOKUP(A34,[2]Planilha1!A$4:P$271,16,FALSE)</f>
        <v>25886919.469999999</v>
      </c>
      <c r="I34" s="18">
        <v>295050.2</v>
      </c>
      <c r="J34" s="11">
        <f>VLOOKUP(A34,'[3]População das EFPC - detalhada'!A$1:F$259,5,FALSE)</f>
        <v>937</v>
      </c>
      <c r="K34" s="11">
        <f>VLOOKUP(A34,'[3]População das EFPC - detalhada'!A$1:F$259,3,FALSE)</f>
        <v>707</v>
      </c>
      <c r="L34" s="11">
        <f>VLOOKUP(A34,'[3]População das EFPC - detalhada'!A$1:F$259,4,FALSE)</f>
        <v>262</v>
      </c>
      <c r="M34" s="12">
        <v>3</v>
      </c>
      <c r="N34" s="9">
        <v>2</v>
      </c>
      <c r="O34" s="16" t="str">
        <f>VLOOKUP(A34,[4]Dados_EFPC!A$1:O$273,15,FALSE)</f>
        <v>http://www.faeces.com.br</v>
      </c>
    </row>
    <row r="35" spans="1:15" x14ac:dyDescent="0.25">
      <c r="A35" s="2" t="s">
        <v>28</v>
      </c>
      <c r="B35" s="2" t="s">
        <v>352</v>
      </c>
      <c r="C35" s="2" t="s">
        <v>353</v>
      </c>
      <c r="D35" s="3" t="s">
        <v>268</v>
      </c>
      <c r="E35" s="3" t="s">
        <v>269</v>
      </c>
      <c r="F35" s="23">
        <f>VLOOKUP(A35,[1]Planilha3!A$4:B$274,2,FALSE)</f>
        <v>540403761.32000005</v>
      </c>
      <c r="G35" s="18">
        <f>VLOOKUP(A35,[2]Planilha1!A$4:N$271,14,)</f>
        <v>13997792.350000001</v>
      </c>
      <c r="H35" s="18">
        <f>VLOOKUP(A35,[2]Planilha1!A$4:P$271,16,FALSE)</f>
        <v>25886919.469999999</v>
      </c>
      <c r="I35" s="18">
        <v>295050.2</v>
      </c>
      <c r="J35" s="11">
        <f>VLOOKUP(A35,'[3]População das EFPC - detalhada'!A$1:F$259,5,FALSE)</f>
        <v>937</v>
      </c>
      <c r="K35" s="11">
        <f>VLOOKUP(A35,'[3]População das EFPC - detalhada'!A$1:F$259,3,FALSE)</f>
        <v>707</v>
      </c>
      <c r="L35" s="11">
        <f>VLOOKUP(A35,'[3]População das EFPC - detalhada'!A$1:F$259,4,FALSE)</f>
        <v>262</v>
      </c>
      <c r="M35" s="12">
        <v>0</v>
      </c>
      <c r="N35" s="9">
        <v>0</v>
      </c>
      <c r="O35" s="16" t="str">
        <f>VLOOKUP(A35,[4]Dados_EFPC!A$1:O$273,15,FALSE)</f>
        <v>http://www.faeces.com.br</v>
      </c>
    </row>
    <row r="36" spans="1:15" x14ac:dyDescent="0.25">
      <c r="A36" s="2" t="s">
        <v>273</v>
      </c>
      <c r="B36" s="2" t="s">
        <v>354</v>
      </c>
      <c r="C36" s="2" t="s">
        <v>355</v>
      </c>
      <c r="D36" s="3" t="s">
        <v>836</v>
      </c>
      <c r="E36" s="3" t="s">
        <v>269</v>
      </c>
      <c r="F36" s="23">
        <f>VLOOKUP(A36,[1]Planilha3!A$4:B$274,2,FALSE)</f>
        <v>306745367.87</v>
      </c>
      <c r="G36" s="18">
        <f>VLOOKUP(A36,[2]Planilha1!A$4:N$271,14,)</f>
        <v>4869314.1400000006</v>
      </c>
      <c r="H36" s="18">
        <f>VLOOKUP(A36,[2]Planilha1!A$4:P$271,16,FALSE)</f>
        <v>22310048.349999998</v>
      </c>
      <c r="I36" s="18">
        <v>2637145.04</v>
      </c>
      <c r="J36" s="11">
        <f>VLOOKUP(A36,'[3]População das EFPC - detalhada'!A$1:F$259,5,FALSE)</f>
        <v>39</v>
      </c>
      <c r="K36" s="11">
        <f>VLOOKUP(A36,'[3]População das EFPC - detalhada'!A$1:F$259,3,FALSE)</f>
        <v>254</v>
      </c>
      <c r="L36" s="11">
        <f>VLOOKUP(A36,'[3]População das EFPC - detalhada'!A$1:F$259,4,FALSE)</f>
        <v>126</v>
      </c>
      <c r="M36" s="12">
        <v>1</v>
      </c>
      <c r="N36" s="9">
        <v>2</v>
      </c>
      <c r="O36" s="16" t="str">
        <f>VLOOKUP(A36,[4]Dados_EFPC!A$1:O$273,15,FALSE)</f>
        <v>Sem site</v>
      </c>
    </row>
    <row r="37" spans="1:15" x14ac:dyDescent="0.25">
      <c r="A37" s="2" t="s">
        <v>29</v>
      </c>
      <c r="B37" s="2" t="s">
        <v>356</v>
      </c>
      <c r="C37" s="2" t="s">
        <v>357</v>
      </c>
      <c r="D37" s="3" t="s">
        <v>268</v>
      </c>
      <c r="E37" s="3" t="s">
        <v>269</v>
      </c>
      <c r="F37" s="23">
        <f>VLOOKUP(A37,[1]Planilha3!A$4:B$274,2,FALSE)</f>
        <v>277509039.42000002</v>
      </c>
      <c r="G37" s="18">
        <f>VLOOKUP(A37,[2]Planilha1!A$4:N$271,14,)</f>
        <v>7273296.1299999999</v>
      </c>
      <c r="H37" s="18">
        <f>VLOOKUP(A37,[2]Planilha1!A$4:P$271,16,FALSE)</f>
        <v>10599155.380000001</v>
      </c>
      <c r="I37" s="18">
        <v>1575301.64</v>
      </c>
      <c r="J37" s="11">
        <f>VLOOKUP(A37,'[3]População das EFPC - detalhada'!A$1:F$259,5,FALSE)</f>
        <v>809</v>
      </c>
      <c r="K37" s="11">
        <f>VLOOKUP(A37,'[3]População das EFPC - detalhada'!A$1:F$259,3,FALSE)</f>
        <v>190</v>
      </c>
      <c r="L37" s="11">
        <f>VLOOKUP(A37,'[3]População das EFPC - detalhada'!A$1:F$259,4,FALSE)</f>
        <v>23</v>
      </c>
      <c r="M37" s="12">
        <v>1</v>
      </c>
      <c r="N37" s="9">
        <v>2</v>
      </c>
      <c r="O37" s="16" t="str">
        <f>VLOOKUP(A37,[4]Dados_EFPC!A$1:O$273,15,FALSE)</f>
        <v>https://www.portalprev.com.br/carboprev</v>
      </c>
    </row>
    <row r="38" spans="1:15" x14ac:dyDescent="0.25">
      <c r="A38" s="2" t="s">
        <v>30</v>
      </c>
      <c r="B38" s="2" t="s">
        <v>358</v>
      </c>
      <c r="C38" s="2" t="s">
        <v>359</v>
      </c>
      <c r="D38" s="3" t="s">
        <v>268</v>
      </c>
      <c r="E38" s="3" t="s">
        <v>269</v>
      </c>
      <c r="F38" s="23">
        <f>VLOOKUP(A38,[1]Planilha3!A$4:B$274,2,FALSE)</f>
        <v>1878690157.3900001</v>
      </c>
      <c r="G38" s="18">
        <f>VLOOKUP(A38,[2]Planilha1!A$4:N$271,14,)</f>
        <v>72320539.370000005</v>
      </c>
      <c r="H38" s="18">
        <f>VLOOKUP(A38,[2]Planilha1!A$4:P$271,16,FALSE)</f>
        <v>46832924.479999997</v>
      </c>
      <c r="I38" s="18">
        <v>17508875.699999999</v>
      </c>
      <c r="J38" s="11">
        <f>VLOOKUP(A38,'[3]População das EFPC - detalhada'!A$1:F$259,5,FALSE)</f>
        <v>7053</v>
      </c>
      <c r="K38" s="11">
        <f>VLOOKUP(A38,'[3]População das EFPC - detalhada'!A$1:F$259,3,FALSE)</f>
        <v>374</v>
      </c>
      <c r="L38" s="11">
        <f>VLOOKUP(A38,'[3]População das EFPC - detalhada'!A$1:F$259,4,FALSE)</f>
        <v>37</v>
      </c>
      <c r="M38" s="12">
        <v>3</v>
      </c>
      <c r="N38" s="9">
        <v>16</v>
      </c>
      <c r="O38" s="16" t="str">
        <f>VLOOKUP(A38,[4]Dados_EFPC!A$1:O$273,15,FALSE)</f>
        <v>http://www.cargillprev.com.br</v>
      </c>
    </row>
    <row r="39" spans="1:15" x14ac:dyDescent="0.25">
      <c r="A39" s="2" t="s">
        <v>31</v>
      </c>
      <c r="B39" s="2" t="s">
        <v>360</v>
      </c>
      <c r="C39" s="2" t="s">
        <v>361</v>
      </c>
      <c r="D39" s="3" t="s">
        <v>268</v>
      </c>
      <c r="E39" s="3" t="s">
        <v>269</v>
      </c>
      <c r="F39" s="23">
        <f>VLOOKUP(A39,[1]Planilha3!A$4:B$274,2,FALSE)</f>
        <v>621939461.14999998</v>
      </c>
      <c r="G39" s="18">
        <f>VLOOKUP(A39,[2]Planilha1!A$4:N$271,14,)</f>
        <v>23438505.039999999</v>
      </c>
      <c r="H39" s="18">
        <f>VLOOKUP(A39,[2]Planilha1!A$4:P$271,16,FALSE)</f>
        <v>26629517.34</v>
      </c>
      <c r="I39" s="18">
        <v>3885163.05</v>
      </c>
      <c r="J39" s="11">
        <f>VLOOKUP(A39,'[3]População das EFPC - detalhada'!A$1:F$259,5,FALSE)</f>
        <v>50546</v>
      </c>
      <c r="K39" s="11">
        <f>VLOOKUP(A39,'[3]População das EFPC - detalhada'!A$1:F$259,3,FALSE)</f>
        <v>268</v>
      </c>
      <c r="L39" s="11">
        <f>VLOOKUP(A39,'[3]População das EFPC - detalhada'!A$1:F$259,4,FALSE)</f>
        <v>10</v>
      </c>
      <c r="M39" s="12">
        <v>1</v>
      </c>
      <c r="N39" s="9">
        <v>13</v>
      </c>
      <c r="O39" s="16" t="str">
        <f>VLOOKUP(A39,[4]Dados_EFPC!A$1:O$273,15,FALSE)</f>
        <v>http://www.carrefourprev.com.br</v>
      </c>
    </row>
    <row r="40" spans="1:15" x14ac:dyDescent="0.25">
      <c r="A40" s="2" t="s">
        <v>32</v>
      </c>
      <c r="B40" s="2" t="s">
        <v>362</v>
      </c>
      <c r="C40" s="2" t="s">
        <v>363</v>
      </c>
      <c r="D40" s="3" t="s">
        <v>831</v>
      </c>
      <c r="E40" s="3" t="s">
        <v>843</v>
      </c>
      <c r="F40" s="23">
        <f>VLOOKUP(A40,[1]Planilha3!A$4:B$274,2,FALSE)</f>
        <v>127310.42</v>
      </c>
      <c r="G40" s="18">
        <v>0</v>
      </c>
      <c r="H40" s="18">
        <v>0</v>
      </c>
      <c r="I40" s="18">
        <v>0</v>
      </c>
      <c r="J40" s="11">
        <v>0</v>
      </c>
      <c r="K40" s="11">
        <v>0</v>
      </c>
      <c r="L40" s="11">
        <v>0</v>
      </c>
      <c r="M40" s="12">
        <v>1</v>
      </c>
      <c r="N40" s="9">
        <v>5</v>
      </c>
      <c r="O40" s="16" t="str">
        <f>VLOOKUP(A40,[4]Dados_EFPC!A$1:O$273,15,FALSE)</f>
        <v>WWW.CNBPREV.ORG.BR</v>
      </c>
    </row>
    <row r="41" spans="1:15" x14ac:dyDescent="0.25">
      <c r="A41" s="2" t="s">
        <v>33</v>
      </c>
      <c r="B41" s="2" t="s">
        <v>364</v>
      </c>
      <c r="C41" s="2" t="s">
        <v>365</v>
      </c>
      <c r="D41" s="3" t="s">
        <v>837</v>
      </c>
      <c r="E41" s="3" t="s">
        <v>844</v>
      </c>
      <c r="F41" s="23">
        <f>VLOOKUP(A41,[1]Planilha3!A$4:B$274,2,FALSE)</f>
        <v>362300691.36000001</v>
      </c>
      <c r="G41" s="18">
        <f>VLOOKUP(A41,[2]Planilha1!A$4:N$271,14,)</f>
        <v>7541983.1299999999</v>
      </c>
      <c r="H41" s="18">
        <f>VLOOKUP(A41,[2]Planilha1!A$4:P$271,16,FALSE)</f>
        <v>16556905.859999999</v>
      </c>
      <c r="I41" s="18">
        <v>407871.34</v>
      </c>
      <c r="J41" s="11">
        <f>VLOOKUP(A41,'[3]População das EFPC - detalhada'!A$1:F$259,5,FALSE)</f>
        <v>1256</v>
      </c>
      <c r="K41" s="11">
        <f>VLOOKUP(A41,'[3]População das EFPC - detalhada'!A$1:F$259,3,FALSE)</f>
        <v>771</v>
      </c>
      <c r="L41" s="11">
        <f>VLOOKUP(A41,'[3]População das EFPC - detalhada'!A$1:F$259,4,FALSE)</f>
        <v>32</v>
      </c>
      <c r="M41" s="12">
        <v>1</v>
      </c>
      <c r="N41" s="9">
        <v>2</v>
      </c>
      <c r="O41" s="16" t="str">
        <f>VLOOKUP(A41,[4]Dados_EFPC!A$1:O$273,15,FALSE)</f>
        <v>http://www.casanprev.com.br</v>
      </c>
    </row>
    <row r="42" spans="1:15" x14ac:dyDescent="0.25">
      <c r="A42" s="2" t="s">
        <v>274</v>
      </c>
      <c r="B42" s="2" t="s">
        <v>366</v>
      </c>
      <c r="C42" s="2" t="s">
        <v>367</v>
      </c>
      <c r="D42" s="3" t="s">
        <v>825</v>
      </c>
      <c r="E42" s="3" t="s">
        <v>269</v>
      </c>
      <c r="F42" s="23">
        <f>VLOOKUP(A42,[1]Planilha3!A$4:B$274,2,FALSE)</f>
        <v>600193568.88999999</v>
      </c>
      <c r="G42" s="18">
        <f>VLOOKUP(A42,[2]Planilha1!A$4:N$271,14,)</f>
        <v>20390264.030000001</v>
      </c>
      <c r="H42" s="18">
        <f>VLOOKUP(A42,[2]Planilha1!A$4:P$271,16,FALSE)</f>
        <v>14959013.629999999</v>
      </c>
      <c r="I42" s="18">
        <v>17989118.040000003</v>
      </c>
      <c r="J42" s="11">
        <f>VLOOKUP(A42,'[3]População das EFPC - detalhada'!A$1:F$259,5,FALSE)</f>
        <v>5379</v>
      </c>
      <c r="K42" s="11">
        <f>VLOOKUP(A42,'[3]População das EFPC - detalhada'!A$1:F$259,3,FALSE)</f>
        <v>705</v>
      </c>
      <c r="L42" s="11">
        <f>VLOOKUP(A42,'[3]População das EFPC - detalhada'!A$1:F$259,4,FALSE)</f>
        <v>178</v>
      </c>
      <c r="M42" s="12">
        <v>2</v>
      </c>
      <c r="N42" s="9">
        <v>6</v>
      </c>
      <c r="O42" s="16" t="str">
        <f>VLOOKUP(A42,[4]Dados_EFPC!A$1:O$273,15,FALSE)</f>
        <v>Sem site</v>
      </c>
    </row>
    <row r="43" spans="1:15" x14ac:dyDescent="0.25">
      <c r="A43" s="2" t="s">
        <v>34</v>
      </c>
      <c r="B43" s="2" t="s">
        <v>368</v>
      </c>
      <c r="C43" s="2" t="s">
        <v>369</v>
      </c>
      <c r="D43" s="3" t="s">
        <v>825</v>
      </c>
      <c r="E43" s="3" t="s">
        <v>269</v>
      </c>
      <c r="F43" s="23">
        <f>VLOOKUP(A43,[1]Planilha3!A$4:B$274,2,FALSE)</f>
        <v>3495508.54</v>
      </c>
      <c r="G43" s="18">
        <f>VLOOKUP(A43,[2]Planilha1!A$4:N$271,14,)</f>
        <v>2029135.54</v>
      </c>
      <c r="H43" s="18">
        <f>VLOOKUP(A43,[2]Planilha1!A$4:P$271,16,FALSE)</f>
        <v>37738745.969999999</v>
      </c>
      <c r="I43" s="18">
        <v>0</v>
      </c>
      <c r="J43" s="11">
        <f>VLOOKUP(A43,'[3]População das EFPC - detalhada'!A$1:F$259,5,FALSE)</f>
        <v>0</v>
      </c>
      <c r="K43" s="11">
        <f>VLOOKUP(A43,'[3]População das EFPC - detalhada'!A$1:F$259,3,FALSE)</f>
        <v>485</v>
      </c>
      <c r="L43" s="11">
        <f>VLOOKUP(A43,'[3]População das EFPC - detalhada'!A$1:F$259,4,FALSE)</f>
        <v>0</v>
      </c>
      <c r="M43" s="12">
        <v>1</v>
      </c>
      <c r="N43" s="9">
        <v>0</v>
      </c>
      <c r="O43" s="16" t="str">
        <f>VLOOKUP(A43,[4]Dados_EFPC!A$1:O$273,15,FALSE)</f>
        <v>http://www.cava.org.br</v>
      </c>
    </row>
    <row r="44" spans="1:15" x14ac:dyDescent="0.25">
      <c r="A44" s="2" t="s">
        <v>35</v>
      </c>
      <c r="B44" s="2" t="s">
        <v>370</v>
      </c>
      <c r="C44" s="2" t="s">
        <v>371</v>
      </c>
      <c r="D44" s="3" t="s">
        <v>268</v>
      </c>
      <c r="E44" s="3" t="s">
        <v>269</v>
      </c>
      <c r="F44" s="23">
        <f>VLOOKUP(A44,[1]Planilha3!A$4:B$274,2,FALSE)</f>
        <v>6419878773.7799997</v>
      </c>
      <c r="G44" s="18">
        <f>VLOOKUP(A44,[2]Planilha1!A$4:N$271,14,)</f>
        <v>73020499.810000002</v>
      </c>
      <c r="H44" s="18">
        <f>VLOOKUP(A44,[2]Planilha1!A$4:P$271,16,FALSE)</f>
        <v>277629989.81</v>
      </c>
      <c r="I44" s="18">
        <v>51015488.18</v>
      </c>
      <c r="J44" s="11">
        <f>VLOOKUP(A44,'[3]População das EFPC - detalhada'!A$1:F$259,5,FALSE)</f>
        <v>22223</v>
      </c>
      <c r="K44" s="11">
        <f>VLOOKUP(A44,'[3]População das EFPC - detalhada'!A$1:F$259,3,FALSE)</f>
        <v>7611</v>
      </c>
      <c r="L44" s="11">
        <f>VLOOKUP(A44,'[3]População das EFPC - detalhada'!A$1:F$259,4,FALSE)</f>
        <v>4469</v>
      </c>
      <c r="M44" s="12">
        <v>4</v>
      </c>
      <c r="N44" s="9">
        <v>14</v>
      </c>
      <c r="O44" s="16" t="str">
        <f>VLOOKUP(A44,[4]Dados_EFPC!A$1:O$273,15,FALSE)</f>
        <v>CBSPREV.COM.BR</v>
      </c>
    </row>
    <row r="45" spans="1:15" x14ac:dyDescent="0.25">
      <c r="A45" s="2" t="s">
        <v>36</v>
      </c>
      <c r="B45" s="2" t="s">
        <v>372</v>
      </c>
      <c r="C45" s="2" t="s">
        <v>373</v>
      </c>
      <c r="D45" s="3" t="s">
        <v>837</v>
      </c>
      <c r="E45" s="3" t="s">
        <v>844</v>
      </c>
      <c r="F45" s="23">
        <f>VLOOKUP(A45,[1]Planilha3!A$4:B$274,2,FALSE)</f>
        <v>4625792956.9799995</v>
      </c>
      <c r="G45" s="18">
        <f>VLOOKUP(A45,[2]Planilha1!A$4:N$271,14,)</f>
        <v>126059132.43000001</v>
      </c>
      <c r="H45" s="18">
        <f>VLOOKUP(A45,[2]Planilha1!A$4:P$271,16,FALSE)</f>
        <v>289378010.01999998</v>
      </c>
      <c r="I45" s="18">
        <v>9707895.6899999995</v>
      </c>
      <c r="J45" s="11">
        <f>VLOOKUP(A45,'[3]População das EFPC - detalhada'!A$1:F$259,5,FALSE)</f>
        <v>7504</v>
      </c>
      <c r="K45" s="11">
        <f>VLOOKUP(A45,'[3]População das EFPC - detalhada'!A$1:F$259,3,FALSE)</f>
        <v>4637</v>
      </c>
      <c r="L45" s="11">
        <f>VLOOKUP(A45,'[3]População das EFPC - detalhada'!A$1:F$259,4,FALSE)</f>
        <v>1408</v>
      </c>
      <c r="M45" s="12">
        <v>5</v>
      </c>
      <c r="N45" s="9">
        <v>3</v>
      </c>
      <c r="O45" s="16" t="str">
        <f>VLOOKUP(A45,[4]Dados_EFPC!A$1:O$273,15,FALSE)</f>
        <v>http://www.celos.com.br</v>
      </c>
    </row>
    <row r="46" spans="1:15" x14ac:dyDescent="0.25">
      <c r="A46" s="2" t="s">
        <v>37</v>
      </c>
      <c r="B46" s="2" t="s">
        <v>374</v>
      </c>
      <c r="C46" s="2" t="s">
        <v>375</v>
      </c>
      <c r="D46" s="3" t="s">
        <v>831</v>
      </c>
      <c r="E46" s="3" t="s">
        <v>844</v>
      </c>
      <c r="F46" s="23">
        <f>VLOOKUP(A46,[1]Planilha3!A$4:B$274,2,FALSE)</f>
        <v>6732458090.4700003</v>
      </c>
      <c r="G46" s="18">
        <f>VLOOKUP(A46,[2]Planilha1!A$4:N$271,14,)</f>
        <v>10615586.940000001</v>
      </c>
      <c r="H46" s="18">
        <f>VLOOKUP(A46,[2]Planilha1!A$4:P$271,16,FALSE)</f>
        <v>274209225.88</v>
      </c>
      <c r="I46" s="18">
        <v>3004577.4400000004</v>
      </c>
      <c r="J46" s="11">
        <f>VLOOKUP(A46,'[3]População das EFPC - detalhada'!A$1:F$259,5,FALSE)</f>
        <v>1201</v>
      </c>
      <c r="K46" s="11">
        <f>VLOOKUP(A46,'[3]População das EFPC - detalhada'!A$1:F$259,3,FALSE)</f>
        <v>541</v>
      </c>
      <c r="L46" s="11">
        <f>VLOOKUP(A46,'[3]População das EFPC - detalhada'!A$1:F$259,4,FALSE)</f>
        <v>729</v>
      </c>
      <c r="M46" s="12">
        <v>4</v>
      </c>
      <c r="N46" s="9">
        <v>7</v>
      </c>
      <c r="O46" s="16" t="str">
        <f>VLOOKUP(A46,[4]Dados_EFPC!A$1:O$273,15,FALSE)</f>
        <v>http://www.centrus.org.br</v>
      </c>
    </row>
    <row r="47" spans="1:15" x14ac:dyDescent="0.25">
      <c r="A47" s="2" t="s">
        <v>38</v>
      </c>
      <c r="B47" s="2" t="s">
        <v>376</v>
      </c>
      <c r="C47" s="2" t="s">
        <v>377</v>
      </c>
      <c r="D47" s="3" t="s">
        <v>838</v>
      </c>
      <c r="E47" s="3" t="s">
        <v>844</v>
      </c>
      <c r="F47" s="23">
        <f>VLOOKUP(A47,[1]Planilha3!A$4:B$274,2,FALSE)</f>
        <v>8579350.75</v>
      </c>
      <c r="G47" s="18">
        <v>0</v>
      </c>
      <c r="H47" s="18">
        <v>0</v>
      </c>
      <c r="I47" s="18">
        <v>0</v>
      </c>
      <c r="J47" s="11">
        <v>0</v>
      </c>
      <c r="K47" s="11">
        <v>0</v>
      </c>
      <c r="L47" s="11">
        <v>0</v>
      </c>
      <c r="M47" s="12">
        <v>1</v>
      </c>
      <c r="N47" s="9">
        <v>0</v>
      </c>
      <c r="O47" s="16" t="str">
        <f>VLOOKUP(A47,[4]Dados_EFPC!A$1:O$273,15,FALSE)</f>
        <v>Sem site</v>
      </c>
    </row>
    <row r="48" spans="1:15" ht="15.6" customHeight="1" x14ac:dyDescent="0.25">
      <c r="A48" s="2" t="s">
        <v>39</v>
      </c>
      <c r="B48" s="2" t="s">
        <v>378</v>
      </c>
      <c r="C48" s="2" t="s">
        <v>379</v>
      </c>
      <c r="D48" s="3" t="s">
        <v>827</v>
      </c>
      <c r="E48" s="3" t="s">
        <v>844</v>
      </c>
      <c r="F48" s="23">
        <v>0</v>
      </c>
      <c r="G48" s="18">
        <f>VLOOKUP(A48,[2]Planilha1!A$4:N$271,14,)</f>
        <v>0</v>
      </c>
      <c r="H48" s="18">
        <f>VLOOKUP(A48,[2]Planilha1!A$4:P$271,16,FALSE)</f>
        <v>0</v>
      </c>
      <c r="I48" s="18">
        <v>0</v>
      </c>
      <c r="J48" s="11">
        <v>0</v>
      </c>
      <c r="K48" s="11">
        <v>0</v>
      </c>
      <c r="L48" s="11">
        <v>0</v>
      </c>
      <c r="M48" s="12">
        <v>1</v>
      </c>
      <c r="N48" s="9">
        <v>0</v>
      </c>
      <c r="O48" s="16" t="str">
        <f>VLOOKUP(A48,[4]Dados_EFPC!A$1:O$273,15,FALSE)</f>
        <v>Sem site</v>
      </c>
    </row>
    <row r="49" spans="1:15" ht="17.45" customHeight="1" x14ac:dyDescent="0.25">
      <c r="A49" s="2" t="s">
        <v>40</v>
      </c>
      <c r="B49" s="2" t="s">
        <v>380</v>
      </c>
      <c r="C49" s="2" t="s">
        <v>381</v>
      </c>
      <c r="D49" s="3" t="s">
        <v>834</v>
      </c>
      <c r="E49" s="3" t="s">
        <v>844</v>
      </c>
      <c r="F49" s="23">
        <f>VLOOKUP(A49,[1]Planilha3!A$4:B$274,2,FALSE)</f>
        <v>51370517.520000003</v>
      </c>
      <c r="G49" s="18">
        <f>VLOOKUP(A49,[2]Planilha1!A$4:N$271,14,)</f>
        <v>8963200.1199999992</v>
      </c>
      <c r="H49" s="18">
        <f>VLOOKUP(A49,[2]Planilha1!A$4:P$271,16,FALSE)</f>
        <v>0</v>
      </c>
      <c r="I49" s="18">
        <v>31870.880000000001</v>
      </c>
      <c r="J49" s="11">
        <v>0</v>
      </c>
      <c r="K49" s="11">
        <v>0</v>
      </c>
      <c r="L49" s="11">
        <v>0</v>
      </c>
      <c r="M49" s="12">
        <v>2</v>
      </c>
      <c r="N49" s="9">
        <v>21</v>
      </c>
      <c r="O49" s="16" t="str">
        <f>VLOOKUP(A49,[4]Dados_EFPC!A$1:O$273,15,FALSE)</f>
        <v>https://www.ceara.gov.br/organograma/fundacao-de-previdencia-complementar-do-estado-do-ceara/</v>
      </c>
    </row>
    <row r="50" spans="1:15" ht="15" customHeight="1" x14ac:dyDescent="0.25">
      <c r="A50" s="2" t="s">
        <v>41</v>
      </c>
      <c r="B50" s="2" t="s">
        <v>382</v>
      </c>
      <c r="C50" s="2" t="s">
        <v>383</v>
      </c>
      <c r="D50" s="3" t="s">
        <v>831</v>
      </c>
      <c r="E50" s="3" t="s">
        <v>844</v>
      </c>
      <c r="F50" s="23">
        <f>VLOOKUP(A50,[1]Planilha3!A$4:B$274,2,FALSE)</f>
        <v>11311066300.57</v>
      </c>
      <c r="G50" s="18">
        <f>VLOOKUP(A50,[2]Planilha1!A$4:N$271,14,)</f>
        <v>238469194.74000001</v>
      </c>
      <c r="H50" s="18">
        <f>VLOOKUP(A50,[2]Planilha1!A$4:P$271,16,FALSE)</f>
        <v>394035096.63999999</v>
      </c>
      <c r="I50" s="18">
        <v>6170875.9500000011</v>
      </c>
      <c r="J50" s="11">
        <f>VLOOKUP(A50,'[3]População das EFPC - detalhada'!A$1:F$259,5,FALSE)</f>
        <v>12698</v>
      </c>
      <c r="K50" s="11">
        <f>VLOOKUP(A50,'[3]População das EFPC - detalhada'!A$1:F$259,3,FALSE)</f>
        <v>7410</v>
      </c>
      <c r="L50" s="11">
        <f>VLOOKUP(A50,'[3]População das EFPC - detalhada'!A$1:F$259,4,FALSE)</f>
        <v>2213</v>
      </c>
      <c r="M50" s="12">
        <v>18</v>
      </c>
      <c r="N50" s="9">
        <v>10</v>
      </c>
      <c r="O50" s="16" t="str">
        <f>VLOOKUP(A50,[4]Dados_EFPC!A$1:O$273,15,FALSE)</f>
        <v>http://www.ceres.org.br</v>
      </c>
    </row>
    <row r="51" spans="1:15" x14ac:dyDescent="0.25">
      <c r="A51" s="2" t="s">
        <v>42</v>
      </c>
      <c r="B51" s="2" t="s">
        <v>384</v>
      </c>
      <c r="C51" s="2" t="s">
        <v>385</v>
      </c>
      <c r="D51" s="3" t="s">
        <v>268</v>
      </c>
      <c r="E51" s="3" t="s">
        <v>843</v>
      </c>
      <c r="F51" s="23">
        <f>VLOOKUP(A51,[1]Planilha3!A$4:B$274,2,FALSE)</f>
        <v>6726494.0999999996</v>
      </c>
      <c r="G51" s="18">
        <f>VLOOKUP(A51,[2]Planilha1!A$4:N$271,14,)</f>
        <v>1188681</v>
      </c>
      <c r="H51" s="18">
        <f>VLOOKUP(A51,[2]Planilha1!A$4:P$271,16,FALSE)</f>
        <v>0</v>
      </c>
      <c r="I51" s="18">
        <v>0</v>
      </c>
      <c r="J51" s="11">
        <f>VLOOKUP(A51,'[3]População das EFPC - detalhada'!A$1:F$259,5,FALSE)</f>
        <v>28270</v>
      </c>
      <c r="K51" s="11">
        <f>VLOOKUP(A51,'[3]População das EFPC - detalhada'!A$1:F$259,3,FALSE)</f>
        <v>0</v>
      </c>
      <c r="L51" s="11">
        <f>VLOOKUP(A51,'[3]População das EFPC - detalhada'!A$1:F$259,4,FALSE)</f>
        <v>0</v>
      </c>
      <c r="M51" s="12">
        <v>1</v>
      </c>
      <c r="N51" s="9">
        <v>0</v>
      </c>
      <c r="O51" s="16" t="str">
        <f>VLOOKUP(A51,[4]Dados_EFPC!A$1:O$273,15,FALSE)</f>
        <v>WWW.CIASPREV.COM.BR</v>
      </c>
    </row>
    <row r="52" spans="1:15" x14ac:dyDescent="0.25">
      <c r="A52" s="2" t="s">
        <v>43</v>
      </c>
      <c r="B52" s="2" t="s">
        <v>386</v>
      </c>
      <c r="C52" s="2" t="s">
        <v>387</v>
      </c>
      <c r="D52" s="3" t="s">
        <v>831</v>
      </c>
      <c r="E52" s="3" t="s">
        <v>844</v>
      </c>
      <c r="F52" s="23">
        <f>VLOOKUP(A52,[1]Planilha3!A$4:B$274,2,FALSE)</f>
        <v>2944894728.4499998</v>
      </c>
      <c r="G52" s="18">
        <f>VLOOKUP(A52,[2]Planilha1!A$4:N$271,14,)</f>
        <v>44683266.590000004</v>
      </c>
      <c r="H52" s="18">
        <f>VLOOKUP(A52,[2]Planilha1!A$4:P$271,16,FALSE)</f>
        <v>78079145.680000007</v>
      </c>
      <c r="I52" s="18">
        <v>3359149.9200000004</v>
      </c>
      <c r="J52" s="11">
        <f>VLOOKUP(A52,'[3]População das EFPC - detalhada'!A$1:F$259,5,FALSE)</f>
        <v>2735</v>
      </c>
      <c r="K52" s="11">
        <f>VLOOKUP(A52,'[3]População das EFPC - detalhada'!A$1:F$259,3,FALSE)</f>
        <v>1266</v>
      </c>
      <c r="L52" s="11">
        <f>VLOOKUP(A52,'[3]População das EFPC - detalhada'!A$1:F$259,4,FALSE)</f>
        <v>547</v>
      </c>
      <c r="M52" s="12">
        <v>4</v>
      </c>
      <c r="N52" s="9">
        <v>2</v>
      </c>
      <c r="O52" s="16" t="str">
        <f>VLOOKUP(A52,[4]Dados_EFPC!A$1:O$273,15,FALSE)</f>
        <v>http://www.cibrius.com.br</v>
      </c>
    </row>
    <row r="53" spans="1:15" x14ac:dyDescent="0.25">
      <c r="A53" s="2" t="s">
        <v>275</v>
      </c>
      <c r="B53" s="2" t="s">
        <v>388</v>
      </c>
      <c r="C53" s="2" t="s">
        <v>389</v>
      </c>
      <c r="D53" s="3" t="s">
        <v>826</v>
      </c>
      <c r="E53" s="3" t="s">
        <v>844</v>
      </c>
      <c r="F53" s="23">
        <f>VLOOKUP(A53,[1]Planilha3!A$4:B$274,2,FALSE)</f>
        <v>492002148.62</v>
      </c>
      <c r="G53" s="18">
        <f>VLOOKUP(A53,[2]Planilha1!A$4:N$271,14,)</f>
        <v>24242826.620000001</v>
      </c>
      <c r="H53" s="18">
        <f>VLOOKUP(A53,[2]Planilha1!A$4:P$271,16,FALSE)</f>
        <v>33560296.18</v>
      </c>
      <c r="I53" s="18">
        <v>217690.40000000002</v>
      </c>
      <c r="J53" s="11">
        <f>VLOOKUP(A53,'[3]População das EFPC - detalhada'!A$1:F$259,5,FALSE)</f>
        <v>644</v>
      </c>
      <c r="K53" s="11">
        <f>VLOOKUP(A53,'[3]População das EFPC - detalhada'!A$1:F$259,3,FALSE)</f>
        <v>755</v>
      </c>
      <c r="L53" s="11">
        <f>VLOOKUP(A53,'[3]População das EFPC - detalhada'!A$1:F$259,4,FALSE)</f>
        <v>276</v>
      </c>
      <c r="M53" s="12">
        <v>2</v>
      </c>
      <c r="N53" s="9">
        <v>2</v>
      </c>
      <c r="O53" s="16" t="str">
        <f>VLOOKUP(A53,[4]Dados_EFPC!A$1:O$273,15,FALSE)</f>
        <v>Sem site</v>
      </c>
    </row>
    <row r="54" spans="1:15" x14ac:dyDescent="0.25">
      <c r="A54" s="2" t="s">
        <v>44</v>
      </c>
      <c r="B54" s="2" t="s">
        <v>390</v>
      </c>
      <c r="C54" s="2" t="s">
        <v>391</v>
      </c>
      <c r="D54" s="3" t="s">
        <v>268</v>
      </c>
      <c r="E54" s="3" t="s">
        <v>269</v>
      </c>
      <c r="F54" s="23">
        <f>VLOOKUP(A54,[1]Planilha3!A$4:B$274,2,FALSE)</f>
        <v>4312625235.6599998</v>
      </c>
      <c r="G54" s="18">
        <f>VLOOKUP(A54,[2]Planilha1!A$4:N$271,14,)</f>
        <v>96818755.930000007</v>
      </c>
      <c r="H54" s="18">
        <f>VLOOKUP(A54,[2]Planilha1!A$4:P$271,16,FALSE)</f>
        <v>174801190.63000003</v>
      </c>
      <c r="I54" s="18">
        <v>13333575.919999998</v>
      </c>
      <c r="J54" s="11">
        <f>VLOOKUP(A54,'[3]População das EFPC - detalhada'!A$1:F$259,5,FALSE)</f>
        <v>3457</v>
      </c>
      <c r="K54" s="11">
        <f>VLOOKUP(A54,'[3]População das EFPC - detalhada'!A$1:F$259,3,FALSE)</f>
        <v>950</v>
      </c>
      <c r="L54" s="11">
        <f>VLOOKUP(A54,'[3]População das EFPC - detalhada'!A$1:F$259,4,FALSE)</f>
        <v>95</v>
      </c>
      <c r="M54" s="12">
        <v>4</v>
      </c>
      <c r="N54" s="9">
        <v>16</v>
      </c>
      <c r="O54" s="16" t="str">
        <f>VLOOKUP(A54,[4]Dados_EFPC!A$1:O$273,15,FALSE)</f>
        <v>https://www.citiprevi.com.br/</v>
      </c>
    </row>
    <row r="55" spans="1:15" x14ac:dyDescent="0.25">
      <c r="A55" s="2" t="s">
        <v>45</v>
      </c>
      <c r="B55" s="2" t="s">
        <v>392</v>
      </c>
      <c r="C55" s="2" t="s">
        <v>393</v>
      </c>
      <c r="D55" s="3" t="s">
        <v>828</v>
      </c>
      <c r="E55" s="3" t="s">
        <v>844</v>
      </c>
      <c r="F55" s="23">
        <f>VLOOKUP(A55,[1]Planilha3!A$4:B$274,2,FALSE)</f>
        <v>1294857902.3</v>
      </c>
      <c r="G55" s="18">
        <f>VLOOKUP(A55,[2]Planilha1!A$4:N$271,14,)</f>
        <v>20371663.640000001</v>
      </c>
      <c r="H55" s="18">
        <f>VLOOKUP(A55,[2]Planilha1!A$4:P$271,16,FALSE)</f>
        <v>51454945.149999999</v>
      </c>
      <c r="I55" s="18">
        <v>541074.12</v>
      </c>
      <c r="J55" s="11">
        <f>VLOOKUP(A55,'[3]População das EFPC - detalhada'!A$1:F$259,5,FALSE)</f>
        <v>2555</v>
      </c>
      <c r="K55" s="11">
        <f>VLOOKUP(A55,'[3]População das EFPC - detalhada'!A$1:F$259,3,FALSE)</f>
        <v>1757</v>
      </c>
      <c r="L55" s="11">
        <f>VLOOKUP(A55,'[3]População das EFPC - detalhada'!A$1:F$259,4,FALSE)</f>
        <v>879</v>
      </c>
      <c r="M55" s="12">
        <v>3</v>
      </c>
      <c r="N55" s="9">
        <v>1</v>
      </c>
      <c r="O55" s="16" t="str">
        <f>VLOOKUP(A55,[4]Dados_EFPC!A$1:O$273,15,FALSE)</f>
        <v>http://www.compesaprev.com.br</v>
      </c>
    </row>
    <row r="56" spans="1:15" x14ac:dyDescent="0.25">
      <c r="A56" s="2" t="s">
        <v>46</v>
      </c>
      <c r="B56" s="2" t="s">
        <v>394</v>
      </c>
      <c r="C56" s="2" t="s">
        <v>395</v>
      </c>
      <c r="D56" s="3" t="s">
        <v>826</v>
      </c>
      <c r="E56" s="3" t="s">
        <v>269</v>
      </c>
      <c r="F56" s="23">
        <f>VLOOKUP(A56,[1]Planilha3!A$4:B$274,2,FALSE)</f>
        <v>1434190061.6700001</v>
      </c>
      <c r="G56" s="18">
        <f>VLOOKUP(A56,[2]Planilha1!A$4:N$271,14,)</f>
        <v>13266779.720000001</v>
      </c>
      <c r="H56" s="18">
        <f>VLOOKUP(A56,[2]Planilha1!A$4:P$271,16,FALSE)</f>
        <v>56019084.170000002</v>
      </c>
      <c r="I56" s="18">
        <v>308097.12</v>
      </c>
      <c r="J56" s="11">
        <f>VLOOKUP(A56,'[3]População das EFPC - detalhada'!A$1:F$259,5,FALSE)</f>
        <v>1263</v>
      </c>
      <c r="K56" s="11">
        <f>VLOOKUP(A56,'[3]População das EFPC - detalhada'!A$1:F$259,3,FALSE)</f>
        <v>480</v>
      </c>
      <c r="L56" s="11">
        <f>VLOOKUP(A56,'[3]População das EFPC - detalhada'!A$1:F$259,4,FALSE)</f>
        <v>76</v>
      </c>
      <c r="M56" s="12">
        <v>2</v>
      </c>
      <c r="N56" s="9">
        <v>1</v>
      </c>
      <c r="O56" s="16" t="str">
        <f>VLOOKUP(A56,[4]Dados_EFPC!A$1:O$273,15,FALSE)</f>
        <v>http://www.portalprev.com.br/comshell</v>
      </c>
    </row>
    <row r="57" spans="1:15" x14ac:dyDescent="0.25">
      <c r="A57" s="2" t="s">
        <v>47</v>
      </c>
      <c r="B57" s="2" t="s">
        <v>396</v>
      </c>
      <c r="C57" s="2" t="s">
        <v>397</v>
      </c>
      <c r="D57" s="3" t="s">
        <v>268</v>
      </c>
      <c r="E57" s="3" t="s">
        <v>269</v>
      </c>
      <c r="F57" s="23">
        <f>VLOOKUP(A57,[1]Planilha3!A$4:B$274,2,FALSE)</f>
        <v>626922762.49000001</v>
      </c>
      <c r="G57" s="18">
        <f>VLOOKUP(A57,[2]Planilha1!A$4:N$271,14,)</f>
        <v>20903186.32</v>
      </c>
      <c r="H57" s="18">
        <f>VLOOKUP(A57,[2]Planilha1!A$4:P$271,16,FALSE)</f>
        <v>15738961.57</v>
      </c>
      <c r="I57" s="18">
        <v>6694289.5300000003</v>
      </c>
      <c r="J57" s="11">
        <f>VLOOKUP(A57,'[3]População das EFPC - detalhada'!A$1:F$259,5,FALSE)</f>
        <v>2948</v>
      </c>
      <c r="K57" s="11">
        <f>VLOOKUP(A57,'[3]População das EFPC - detalhada'!A$1:F$259,3,FALSE)</f>
        <v>189</v>
      </c>
      <c r="L57" s="11">
        <f>VLOOKUP(A57,'[3]População das EFPC - detalhada'!A$1:F$259,4,FALSE)</f>
        <v>7</v>
      </c>
      <c r="M57" s="12">
        <v>1</v>
      </c>
      <c r="N57" s="9">
        <v>2</v>
      </c>
      <c r="O57" s="16" t="str">
        <f>VLOOKUP(A57,[4]Dados_EFPC!A$1:O$273,15,FALSE)</f>
        <v>http://www.portalprev.com.br/cpprev/cpprev</v>
      </c>
    </row>
    <row r="58" spans="1:15" x14ac:dyDescent="0.25">
      <c r="A58" s="2" t="s">
        <v>48</v>
      </c>
      <c r="B58" s="2" t="s">
        <v>398</v>
      </c>
      <c r="C58" s="2" t="s">
        <v>399</v>
      </c>
      <c r="D58" s="3" t="s">
        <v>829</v>
      </c>
      <c r="E58" s="3" t="s">
        <v>844</v>
      </c>
      <c r="F58" s="23">
        <f>VLOOKUP(A58,[1]Planilha3!A$4:B$274,2,FALSE)</f>
        <v>25811876.02</v>
      </c>
      <c r="G58" s="18">
        <f>VLOOKUP(A58,[2]Planilha1!A$4:N$271,14,)</f>
        <v>5778584.2800000003</v>
      </c>
      <c r="H58" s="18">
        <f>VLOOKUP(A58,[2]Planilha1!A$4:P$271,16,FALSE)</f>
        <v>0</v>
      </c>
      <c r="I58" s="18">
        <v>476546.63</v>
      </c>
      <c r="J58" s="11">
        <v>0</v>
      </c>
      <c r="K58" s="11">
        <v>0</v>
      </c>
      <c r="L58" s="11">
        <v>0</v>
      </c>
      <c r="M58" s="12">
        <v>4</v>
      </c>
      <c r="N58" s="9">
        <v>18</v>
      </c>
      <c r="O58" s="16" t="str">
        <f>VLOOKUP(A58,[4]Dados_EFPC!A$1:O$273,15,FALSE)</f>
        <v>HTTP://WWW.CURITIBAPREV.COM.BR/</v>
      </c>
    </row>
    <row r="59" spans="1:15" x14ac:dyDescent="0.25">
      <c r="A59" s="2" t="s">
        <v>49</v>
      </c>
      <c r="B59" s="2" t="s">
        <v>400</v>
      </c>
      <c r="C59" s="2" t="s">
        <v>401</v>
      </c>
      <c r="D59" s="3" t="s">
        <v>268</v>
      </c>
      <c r="E59" s="3" t="s">
        <v>269</v>
      </c>
      <c r="F59" s="23">
        <f>VLOOKUP(A59,[1]Planilha3!A$4:B$274,2,FALSE)</f>
        <v>974061376.62</v>
      </c>
      <c r="G59" s="18">
        <f>VLOOKUP(A59,[2]Planilha1!A$4:N$271,14,)</f>
        <v>10127475.870000001</v>
      </c>
      <c r="H59" s="18">
        <f>VLOOKUP(A59,[2]Planilha1!A$4:P$271,16,FALSE)</f>
        <v>32353193.510000002</v>
      </c>
      <c r="I59" s="18">
        <v>1369642.07</v>
      </c>
      <c r="J59" s="11">
        <f>VLOOKUP(A59,'[3]População das EFPC - detalhada'!A$1:F$259,5,FALSE)</f>
        <v>10347</v>
      </c>
      <c r="K59" s="11">
        <f>VLOOKUP(A59,'[3]População das EFPC - detalhada'!A$1:F$259,3,FALSE)</f>
        <v>195</v>
      </c>
      <c r="L59" s="11">
        <f>VLOOKUP(A59,'[3]População das EFPC - detalhada'!A$1:F$259,4,FALSE)</f>
        <v>13</v>
      </c>
      <c r="M59" s="12">
        <v>2</v>
      </c>
      <c r="N59" s="9">
        <v>8</v>
      </c>
      <c r="O59" s="16" t="str">
        <f>VLOOKUP(A59,[4]Dados_EFPC!A$1:O$273,15,FALSE)</f>
        <v>WWW.CYAMPREV.COM.BR</v>
      </c>
    </row>
    <row r="60" spans="1:15" x14ac:dyDescent="0.25">
      <c r="A60" s="2" t="s">
        <v>50</v>
      </c>
      <c r="B60" s="2" t="s">
        <v>402</v>
      </c>
      <c r="C60" s="2" t="s">
        <v>403</v>
      </c>
      <c r="D60" s="3" t="s">
        <v>833</v>
      </c>
      <c r="E60" s="3" t="s">
        <v>269</v>
      </c>
      <c r="F60" s="23">
        <f>VLOOKUP(A60,[1]Planilha3!A$4:B$274,2,FALSE)</f>
        <v>345433919.94999999</v>
      </c>
      <c r="G60" s="18">
        <f>VLOOKUP(A60,[2]Planilha1!A$4:N$271,14,)</f>
        <v>8494237.25</v>
      </c>
      <c r="H60" s="18">
        <f>VLOOKUP(A60,[2]Planilha1!A$4:P$271,16,FALSE)</f>
        <v>12163774.51</v>
      </c>
      <c r="I60" s="18">
        <v>342198.87</v>
      </c>
      <c r="J60" s="11">
        <f>VLOOKUP(A60,'[3]População das EFPC - detalhada'!A$1:F$259,5,FALSE)</f>
        <v>4975</v>
      </c>
      <c r="K60" s="11">
        <f>VLOOKUP(A60,'[3]População das EFPC - detalhada'!A$1:F$259,3,FALSE)</f>
        <v>169</v>
      </c>
      <c r="L60" s="11">
        <f>VLOOKUP(A60,'[3]População das EFPC - detalhada'!A$1:F$259,4,FALSE)</f>
        <v>4</v>
      </c>
      <c r="M60" s="12">
        <v>1</v>
      </c>
      <c r="N60" s="9">
        <v>3</v>
      </c>
      <c r="O60" s="16" t="str">
        <f>VLOOKUP(A60,[4]Dados_EFPC!A$1:O$273,15,FALSE)</f>
        <v>http://www.portalprev.com.br/danaprev</v>
      </c>
    </row>
    <row r="61" spans="1:15" x14ac:dyDescent="0.25">
      <c r="A61" s="2" t="s">
        <v>51</v>
      </c>
      <c r="B61" s="2" t="s">
        <v>404</v>
      </c>
      <c r="C61" s="2" t="s">
        <v>405</v>
      </c>
      <c r="D61" s="3" t="s">
        <v>837</v>
      </c>
      <c r="E61" s="3" t="s">
        <v>844</v>
      </c>
      <c r="F61" s="23">
        <f>VLOOKUP(A61,[1]Planilha3!A$4:B$274,2,FALSE)</f>
        <v>173438713.71000001</v>
      </c>
      <c r="G61" s="18">
        <f>VLOOKUP(A61,[2]Planilha1!A$4:N$271,14,)</f>
        <v>8069765.9900000002</v>
      </c>
      <c r="H61" s="18">
        <f>VLOOKUP(A61,[2]Planilha1!A$4:P$271,16,FALSE)</f>
        <v>1855949.75</v>
      </c>
      <c r="I61" s="18">
        <v>201725.58</v>
      </c>
      <c r="J61" s="11">
        <f>VLOOKUP(A61,'[3]População das EFPC - detalhada'!A$1:F$259,5,FALSE)</f>
        <v>304</v>
      </c>
      <c r="K61" s="11">
        <f>VLOOKUP(A61,'[3]População das EFPC - detalhada'!A$1:F$259,3,FALSE)</f>
        <v>64</v>
      </c>
      <c r="L61" s="11">
        <f>VLOOKUP(A61,'[3]População das EFPC - detalhada'!A$1:F$259,4,FALSE)</f>
        <v>16</v>
      </c>
      <c r="M61" s="12">
        <v>1</v>
      </c>
      <c r="N61" s="9">
        <v>1</v>
      </c>
      <c r="O61" s="16" t="str">
        <f>VLOOKUP(A61,[4]Dados_EFPC!A$1:O$273,15,FALSE)</f>
        <v>http://www.datusprev.com.br</v>
      </c>
    </row>
    <row r="62" spans="1:15" x14ac:dyDescent="0.25">
      <c r="A62" s="2" t="s">
        <v>52</v>
      </c>
      <c r="B62" s="2" t="s">
        <v>406</v>
      </c>
      <c r="C62" s="2" t="s">
        <v>407</v>
      </c>
      <c r="D62" s="3" t="s">
        <v>825</v>
      </c>
      <c r="E62" s="3" t="s">
        <v>844</v>
      </c>
      <c r="F62" s="23">
        <f>VLOOKUP(A62,[1]Planilha3!A$4:B$274,2,FALSE)</f>
        <v>649428119.59000003</v>
      </c>
      <c r="G62" s="18">
        <f>VLOOKUP(A62,[2]Planilha1!A$4:N$271,14,)</f>
        <v>861934</v>
      </c>
      <c r="H62" s="18">
        <f>VLOOKUP(A62,[2]Planilha1!A$4:P$271,16,FALSE)</f>
        <v>18966264.289999999</v>
      </c>
      <c r="I62" s="18">
        <v>0</v>
      </c>
      <c r="J62" s="11">
        <f>VLOOKUP(A62,'[3]População das EFPC - detalhada'!A$1:F$259,5,FALSE)</f>
        <v>4688</v>
      </c>
      <c r="K62" s="11">
        <f>VLOOKUP(A62,'[3]População das EFPC - detalhada'!A$1:F$259,3,FALSE)</f>
        <v>7</v>
      </c>
      <c r="L62" s="11">
        <f>VLOOKUP(A62,'[3]População das EFPC - detalhada'!A$1:F$259,4,FALSE)</f>
        <v>3921</v>
      </c>
      <c r="M62" s="12">
        <v>1</v>
      </c>
      <c r="N62" s="9">
        <v>1</v>
      </c>
      <c r="O62" s="16" t="str">
        <f>VLOOKUP(A62,[4]Dados_EFPC!A$1:O$273,15,FALSE)</f>
        <v>http://www.derminas.org.br</v>
      </c>
    </row>
    <row r="63" spans="1:15" x14ac:dyDescent="0.25">
      <c r="A63" s="2" t="s">
        <v>53</v>
      </c>
      <c r="B63" s="2" t="s">
        <v>408</v>
      </c>
      <c r="C63" s="2" t="s">
        <v>409</v>
      </c>
      <c r="D63" s="3" t="s">
        <v>825</v>
      </c>
      <c r="E63" s="3" t="s">
        <v>844</v>
      </c>
      <c r="F63" s="23">
        <f>VLOOKUP(A63,[1]Planilha3!A$4:B$274,2,FALSE)</f>
        <v>1201192860.1600001</v>
      </c>
      <c r="G63" s="18">
        <f>VLOOKUP(A63,[2]Planilha1!A$4:N$271,14,)</f>
        <v>29836941.68</v>
      </c>
      <c r="H63" s="18">
        <f>VLOOKUP(A63,[2]Planilha1!A$4:P$271,16,FALSE)</f>
        <v>78832530.309999987</v>
      </c>
      <c r="I63" s="18">
        <v>80071.17</v>
      </c>
      <c r="J63" s="11">
        <f>VLOOKUP(A63,'[3]População das EFPC - detalhada'!A$1:F$259,5,FALSE)</f>
        <v>367</v>
      </c>
      <c r="K63" s="11">
        <f>VLOOKUP(A63,'[3]População das EFPC - detalhada'!A$1:F$259,3,FALSE)</f>
        <v>440</v>
      </c>
      <c r="L63" s="11">
        <f>VLOOKUP(A63,'[3]População das EFPC - detalhada'!A$1:F$259,4,FALSE)</f>
        <v>133</v>
      </c>
      <c r="M63" s="12">
        <v>5</v>
      </c>
      <c r="N63" s="9">
        <v>4</v>
      </c>
      <c r="O63" s="16" t="str">
        <f>VLOOKUP(A63,[4]Dados_EFPC!A$1:O$273,15,FALSE)</f>
        <v>http://www.desban.org.br</v>
      </c>
    </row>
    <row r="64" spans="1:15" x14ac:dyDescent="0.25">
      <c r="A64" s="2" t="s">
        <v>54</v>
      </c>
      <c r="B64" s="2" t="s">
        <v>410</v>
      </c>
      <c r="C64" s="2" t="s">
        <v>411</v>
      </c>
      <c r="D64" s="3" t="s">
        <v>831</v>
      </c>
      <c r="E64" s="3" t="s">
        <v>844</v>
      </c>
      <c r="F64" s="23">
        <f>VLOOKUP(A64,[1]Planilha3!A$4:B$274,2,FALSE)</f>
        <v>80536597.390000001</v>
      </c>
      <c r="G64" s="18">
        <f>VLOOKUP(A64,[2]Planilha1!A$4:N$271,14,)</f>
        <v>16488843.530000001</v>
      </c>
      <c r="H64" s="18">
        <f>VLOOKUP(A64,[2]Planilha1!A$4:P$271,16,FALSE)</f>
        <v>0</v>
      </c>
      <c r="I64" s="18">
        <v>93769.83</v>
      </c>
      <c r="J64" s="11">
        <v>0</v>
      </c>
      <c r="K64" s="11">
        <v>0</v>
      </c>
      <c r="L64" s="11">
        <v>0</v>
      </c>
      <c r="M64" s="12">
        <v>1</v>
      </c>
      <c r="N64" s="9">
        <v>4</v>
      </c>
      <c r="O64" s="16" t="str">
        <f>VLOOKUP(A64,[4]Dados_EFPC!A$1:O$273,15,FALSE)</f>
        <v>https://dfprevicom.com.br/</v>
      </c>
    </row>
    <row r="65" spans="1:15" x14ac:dyDescent="0.25">
      <c r="A65" s="2" t="s">
        <v>55</v>
      </c>
      <c r="B65" s="2" t="s">
        <v>412</v>
      </c>
      <c r="C65" s="2" t="s">
        <v>413</v>
      </c>
      <c r="D65" s="3" t="s">
        <v>268</v>
      </c>
      <c r="E65" s="3" t="s">
        <v>844</v>
      </c>
      <c r="F65" s="23">
        <f>VLOOKUP(A65,[1]Planilha3!A$4:B$274,2,FALSE)</f>
        <v>11123686238.16</v>
      </c>
      <c r="G65" s="18">
        <f>VLOOKUP(A65,[2]Planilha1!A$4:N$271,14,)</f>
        <v>272298572.31999999</v>
      </c>
      <c r="H65" s="18">
        <f>VLOOKUP(A65,[2]Planilha1!A$4:P$271,16,FALSE)</f>
        <v>591536041.13999999</v>
      </c>
      <c r="I65" s="18">
        <v>2754266.66</v>
      </c>
      <c r="J65" s="11">
        <f>VLOOKUP(A65,'[3]População das EFPC - detalhada'!A$1:F$259,5,FALSE)</f>
        <v>8362</v>
      </c>
      <c r="K65" s="11">
        <f>VLOOKUP(A65,'[3]População das EFPC - detalhada'!A$1:F$259,3,FALSE)</f>
        <v>9182</v>
      </c>
      <c r="L65" s="11">
        <f>VLOOKUP(A65,'[3]População das EFPC - detalhada'!A$1:F$259,4,FALSE)</f>
        <v>874</v>
      </c>
      <c r="M65" s="12">
        <v>5</v>
      </c>
      <c r="N65" s="9">
        <v>3</v>
      </c>
      <c r="O65" s="16" t="str">
        <f>VLOOKUP(A65,[4]Dados_EFPC!A$1:O$273,15,FALSE)</f>
        <v>http://www.economus.com.br</v>
      </c>
    </row>
    <row r="66" spans="1:15" x14ac:dyDescent="0.25">
      <c r="A66" s="2" t="s">
        <v>56</v>
      </c>
      <c r="B66" s="2" t="s">
        <v>414</v>
      </c>
      <c r="C66" s="2" t="s">
        <v>415</v>
      </c>
      <c r="D66" s="3" t="s">
        <v>827</v>
      </c>
      <c r="E66" s="3" t="s">
        <v>269</v>
      </c>
      <c r="F66" s="23">
        <f>VLOOKUP(A66,[1]Planilha3!A$4:B$274,2,FALSE)</f>
        <v>969305007.71000004</v>
      </c>
      <c r="G66" s="18">
        <f>VLOOKUP(A66,[2]Planilha1!A$4:N$271,14,)</f>
        <v>359283.33999999997</v>
      </c>
      <c r="H66" s="18">
        <f>VLOOKUP(A66,[2]Planilha1!A$4:P$271,16,FALSE)</f>
        <v>63684936.469999999</v>
      </c>
      <c r="I66" s="18">
        <v>444340.78</v>
      </c>
      <c r="J66" s="11">
        <f>VLOOKUP(A66,'[3]População das EFPC - detalhada'!A$1:F$259,5,FALSE)</f>
        <v>45</v>
      </c>
      <c r="K66" s="11">
        <f>VLOOKUP(A66,'[3]População das EFPC - detalhada'!A$1:F$259,3,FALSE)</f>
        <v>410</v>
      </c>
      <c r="L66" s="11">
        <f>VLOOKUP(A66,'[3]População das EFPC - detalhada'!A$1:F$259,4,FALSE)</f>
        <v>279</v>
      </c>
      <c r="M66" s="12">
        <v>2</v>
      </c>
      <c r="N66" s="9">
        <v>15</v>
      </c>
      <c r="O66" s="16" t="str">
        <f>VLOOKUP(A66,[4]Dados_EFPC!A$1:O$273,15,FALSE)</f>
        <v>http://www.fundacaoecos.org.br</v>
      </c>
    </row>
    <row r="67" spans="1:15" x14ac:dyDescent="0.25">
      <c r="A67" s="2" t="s">
        <v>57</v>
      </c>
      <c r="B67" s="2" t="s">
        <v>416</v>
      </c>
      <c r="C67" s="2" t="s">
        <v>417</v>
      </c>
      <c r="D67" s="3" t="s">
        <v>268</v>
      </c>
      <c r="E67" s="3" t="s">
        <v>269</v>
      </c>
      <c r="F67" s="23">
        <f>VLOOKUP(A67,[1]Planilha3!A$4:B$274,2,FALSE)</f>
        <v>119255497.09999999</v>
      </c>
      <c r="G67" s="18">
        <f>VLOOKUP(A67,[2]Planilha1!A$4:N$271,14,)</f>
        <v>5941136.3499999996</v>
      </c>
      <c r="H67" s="18">
        <f>VLOOKUP(A67,[2]Planilha1!A$4:P$271,16,FALSE)</f>
        <v>4267188.1900000004</v>
      </c>
      <c r="I67" s="18">
        <v>107483.27</v>
      </c>
      <c r="J67" s="11">
        <v>0</v>
      </c>
      <c r="K67" s="11">
        <v>0</v>
      </c>
      <c r="L67" s="11">
        <v>0</v>
      </c>
      <c r="M67" s="12">
        <v>3</v>
      </c>
      <c r="N67" s="9">
        <v>1</v>
      </c>
      <c r="O67" s="16" t="str">
        <f>VLOOKUP(A67,[4]Dados_EFPC!A$1:O$273,15,FALSE)</f>
        <v>Sem site</v>
      </c>
    </row>
    <row r="68" spans="1:15" x14ac:dyDescent="0.25">
      <c r="A68" s="2" t="s">
        <v>58</v>
      </c>
      <c r="B68" s="2" t="s">
        <v>418</v>
      </c>
      <c r="C68" s="2" t="s">
        <v>419</v>
      </c>
      <c r="D68" s="3" t="s">
        <v>839</v>
      </c>
      <c r="E68" s="3" t="s">
        <v>269</v>
      </c>
      <c r="F68" s="23">
        <f>VLOOKUP(A68,[1]Planilha3!A$4:B$274,2,FALSE)</f>
        <v>812272114.83000004</v>
      </c>
      <c r="G68" s="18">
        <f>VLOOKUP(A68,[2]Planilha1!A$4:N$271,14,)</f>
        <v>19742915.789999999</v>
      </c>
      <c r="H68" s="18">
        <f>VLOOKUP(A68,[2]Planilha1!A$4:P$271,16,FALSE)</f>
        <v>44817091.210000001</v>
      </c>
      <c r="I68" s="18">
        <v>37454029.530000001</v>
      </c>
      <c r="J68" s="11">
        <f>VLOOKUP(A68,'[3]População das EFPC - detalhada'!A$1:F$259,5,FALSE)</f>
        <v>949</v>
      </c>
      <c r="K68" s="11">
        <f>VLOOKUP(A68,'[3]População das EFPC - detalhada'!A$1:F$259,3,FALSE)</f>
        <v>808</v>
      </c>
      <c r="L68" s="11">
        <f>VLOOKUP(A68,'[3]População das EFPC - detalhada'!A$1:F$259,4,FALSE)</f>
        <v>425</v>
      </c>
      <c r="M68" s="12">
        <v>2</v>
      </c>
      <c r="N68" s="9">
        <v>4</v>
      </c>
      <c r="O68" s="16" t="str">
        <f>VLOOKUP(A68,[4]Dados_EFPC!A$1:O$273,15,FALSE)</f>
        <v>http://www.eletra.org.br</v>
      </c>
    </row>
    <row r="69" spans="1:15" x14ac:dyDescent="0.25">
      <c r="A69" s="2" t="s">
        <v>59</v>
      </c>
      <c r="B69" s="2" t="s">
        <v>420</v>
      </c>
      <c r="C69" s="2" t="s">
        <v>421</v>
      </c>
      <c r="D69" s="3" t="s">
        <v>826</v>
      </c>
      <c r="E69" s="3" t="s">
        <v>844</v>
      </c>
      <c r="F69" s="23">
        <f>VLOOKUP(A69,[1]Planilha3!A$4:B$274,2,FALSE)</f>
        <v>5853784437.5900002</v>
      </c>
      <c r="G69" s="18">
        <f>VLOOKUP(A69,[2]Planilha1!A$4:N$271,14,)</f>
        <v>161454425.99000001</v>
      </c>
      <c r="H69" s="18">
        <f>VLOOKUP(A69,[2]Planilha1!A$4:P$271,16,FALSE)</f>
        <v>356197187.00999999</v>
      </c>
      <c r="I69" s="18">
        <v>40703404.480000004</v>
      </c>
      <c r="J69" s="11">
        <f>VLOOKUP(A69,'[3]População das EFPC - detalhada'!A$1:F$259,5,FALSE)</f>
        <v>2429</v>
      </c>
      <c r="K69" s="11">
        <f>VLOOKUP(A69,'[3]População das EFPC - detalhada'!A$1:F$259,3,FALSE)</f>
        <v>2087</v>
      </c>
      <c r="L69" s="11">
        <f>VLOOKUP(A69,'[3]População das EFPC - detalhada'!A$1:F$259,4,FALSE)</f>
        <v>633</v>
      </c>
      <c r="M69" s="12">
        <v>6</v>
      </c>
      <c r="N69" s="9">
        <v>8</v>
      </c>
      <c r="O69" s="16" t="str">
        <f>VLOOKUP(A69,[4]Dados_EFPC!A$1:O$273,15,FALSE)</f>
        <v>http://www.eletros.com.br</v>
      </c>
    </row>
    <row r="70" spans="1:15" x14ac:dyDescent="0.25">
      <c r="A70" s="2" t="s">
        <v>60</v>
      </c>
      <c r="B70" s="2" t="s">
        <v>422</v>
      </c>
      <c r="C70" s="2" t="s">
        <v>423</v>
      </c>
      <c r="D70" s="3" t="s">
        <v>837</v>
      </c>
      <c r="E70" s="3" t="s">
        <v>269</v>
      </c>
      <c r="F70" s="23">
        <f>VLOOKUP(A70,[1]Planilha3!A$4:B$274,2,FALSE)</f>
        <v>4777275351.7799997</v>
      </c>
      <c r="G70" s="18">
        <f>VLOOKUP(A70,[2]Planilha1!A$4:N$271,14,)</f>
        <v>92141754.879999995</v>
      </c>
      <c r="H70" s="18">
        <f>VLOOKUP(A70,[2]Planilha1!A$4:P$271,16,FALSE)</f>
        <v>292210014.74000001</v>
      </c>
      <c r="I70" s="18">
        <v>7617831.5600000005</v>
      </c>
      <c r="J70" s="11">
        <f>VLOOKUP(A70,'[3]População das EFPC - detalhada'!A$1:F$259,5,FALSE)</f>
        <v>1250</v>
      </c>
      <c r="K70" s="11">
        <f>VLOOKUP(A70,'[3]População das EFPC - detalhada'!A$1:F$259,3,FALSE)</f>
        <v>2854</v>
      </c>
      <c r="L70" s="11">
        <f>VLOOKUP(A70,'[3]População das EFPC - detalhada'!A$1:F$259,4,FALSE)</f>
        <v>843</v>
      </c>
      <c r="M70" s="12">
        <v>6</v>
      </c>
      <c r="N70" s="9">
        <v>4</v>
      </c>
      <c r="O70" s="16" t="s">
        <v>266</v>
      </c>
    </row>
    <row r="71" spans="1:15" x14ac:dyDescent="0.25">
      <c r="A71" s="2" t="s">
        <v>61</v>
      </c>
      <c r="B71" s="2" t="s">
        <v>424</v>
      </c>
      <c r="C71" s="2" t="s">
        <v>425</v>
      </c>
      <c r="D71" s="3" t="s">
        <v>268</v>
      </c>
      <c r="E71" s="3" t="s">
        <v>269</v>
      </c>
      <c r="F71" s="23">
        <f>VLOOKUP(A71,[1]Planilha3!A$4:B$274,2,FALSE)</f>
        <v>4800962099.4200001</v>
      </c>
      <c r="G71" s="18">
        <f>VLOOKUP(A71,[2]Planilha1!A$4:N$271,14,)</f>
        <v>132164031.36000001</v>
      </c>
      <c r="H71" s="18">
        <f>VLOOKUP(A71,[2]Planilha1!A$4:P$271,16,FALSE)</f>
        <v>86784639.950000003</v>
      </c>
      <c r="I71" s="18">
        <v>43141794.590000004</v>
      </c>
      <c r="J71" s="11">
        <f>VLOOKUP(A71,'[3]População das EFPC - detalhada'!A$1:F$259,5,FALSE)</f>
        <v>18785</v>
      </c>
      <c r="K71" s="11">
        <f>VLOOKUP(A71,'[3]População das EFPC - detalhada'!A$1:F$259,3,FALSE)</f>
        <v>1893</v>
      </c>
      <c r="L71" s="11">
        <f>VLOOKUP(A71,'[3]População das EFPC - detalhada'!A$1:F$259,4,FALSE)</f>
        <v>221</v>
      </c>
      <c r="M71" s="12">
        <v>1</v>
      </c>
      <c r="N71" s="9">
        <v>8</v>
      </c>
      <c r="O71" s="16" t="str">
        <f>VLOOKUP(A71,[4]Dados_EFPC!A$1:O$273,15,FALSE)</f>
        <v>http://www.embraerprev.com.br</v>
      </c>
    </row>
    <row r="72" spans="1:15" x14ac:dyDescent="0.25">
      <c r="A72" s="2" t="s">
        <v>62</v>
      </c>
      <c r="B72" s="2" t="s">
        <v>426</v>
      </c>
      <c r="C72" s="2" t="s">
        <v>427</v>
      </c>
      <c r="D72" s="3" t="s">
        <v>268</v>
      </c>
      <c r="E72" s="3" t="s">
        <v>269</v>
      </c>
      <c r="F72" s="23">
        <f>VLOOKUP(A72,[1]Planilha3!A$4:B$274,2,FALSE)</f>
        <v>1960944542.1800001</v>
      </c>
      <c r="G72" s="18">
        <f>VLOOKUP(A72,[2]Planilha1!A$4:N$271,14,)</f>
        <v>60484236.670000002</v>
      </c>
      <c r="H72" s="18">
        <f>VLOOKUP(A72,[2]Planilha1!A$4:P$271,16,FALSE)</f>
        <v>120585137.43000001</v>
      </c>
      <c r="I72" s="18">
        <v>24149196.479999997</v>
      </c>
      <c r="J72" s="11">
        <f>VLOOKUP(A72,'[3]População das EFPC - detalhada'!A$1:F$259,5,FALSE)</f>
        <v>11254</v>
      </c>
      <c r="K72" s="11">
        <f>VLOOKUP(A72,'[3]População das EFPC - detalhada'!A$1:F$259,3,FALSE)</f>
        <v>2005</v>
      </c>
      <c r="L72" s="11">
        <f>VLOOKUP(A72,'[3]População das EFPC - detalhada'!A$1:F$259,4,FALSE)</f>
        <v>992</v>
      </c>
      <c r="M72" s="12">
        <v>15</v>
      </c>
      <c r="N72" s="9">
        <v>32</v>
      </c>
      <c r="O72" s="16" t="str">
        <f>VLOOKUP(A72,[4]Dados_EFPC!A$1:O$273,15,FALSE)</f>
        <v>http://www.energisaprev.com.br/</v>
      </c>
    </row>
    <row r="73" spans="1:15" x14ac:dyDescent="0.25">
      <c r="A73" s="2" t="s">
        <v>63</v>
      </c>
      <c r="B73" s="2" t="s">
        <v>428</v>
      </c>
      <c r="C73" s="2" t="s">
        <v>429</v>
      </c>
      <c r="D73" s="3" t="s">
        <v>268</v>
      </c>
      <c r="E73" s="3" t="s">
        <v>269</v>
      </c>
      <c r="F73" s="23">
        <f>VLOOKUP(A73,[1]Planilha3!A$4:B$274,2,FALSE)</f>
        <v>2576424566.9699998</v>
      </c>
      <c r="G73" s="18">
        <f>VLOOKUP(A73,[2]Planilha1!A$4:N$271,14,)</f>
        <v>37043041.460000001</v>
      </c>
      <c r="H73" s="18">
        <f>VLOOKUP(A73,[2]Planilha1!A$4:P$271,16,FALSE)</f>
        <v>110332337.03999999</v>
      </c>
      <c r="I73" s="18">
        <v>3026447.2</v>
      </c>
      <c r="J73" s="11">
        <f>VLOOKUP(A73,'[3]População das EFPC - detalhada'!A$1:F$259,5,FALSE)</f>
        <v>2651</v>
      </c>
      <c r="K73" s="11">
        <f>VLOOKUP(A73,'[3]População das EFPC - detalhada'!A$1:F$259,3,FALSE)</f>
        <v>2161</v>
      </c>
      <c r="L73" s="11">
        <f>VLOOKUP(A73,'[3]População das EFPC - detalhada'!A$1:F$259,4,FALSE)</f>
        <v>411</v>
      </c>
      <c r="M73" s="12">
        <v>3</v>
      </c>
      <c r="N73" s="9">
        <v>26</v>
      </c>
      <c r="O73" s="16" t="str">
        <f>VLOOKUP(A73,[4]Dados_EFPC!A$1:O$273,15,FALSE)</f>
        <v>http://www.enerprev.com.br</v>
      </c>
    </row>
    <row r="74" spans="1:15" x14ac:dyDescent="0.25">
      <c r="A74" s="2" t="s">
        <v>64</v>
      </c>
      <c r="B74" s="2" t="s">
        <v>430</v>
      </c>
      <c r="C74" s="2" t="s">
        <v>431</v>
      </c>
      <c r="D74" s="3" t="s">
        <v>836</v>
      </c>
      <c r="E74" s="3" t="s">
        <v>269</v>
      </c>
      <c r="F74" s="23">
        <f>VLOOKUP(A74,[1]Planilha3!A$4:B$274,2,FALSE)</f>
        <v>2242573533.3899999</v>
      </c>
      <c r="G74" s="18">
        <f>VLOOKUP(A74,[2]Planilha1!A$4:N$271,14,)</f>
        <v>17627285.5</v>
      </c>
      <c r="H74" s="18">
        <f>VLOOKUP(A74,[2]Planilha1!A$4:P$271,16,FALSE)</f>
        <v>98036143.25999999</v>
      </c>
      <c r="I74" s="18">
        <v>8435742.4199999999</v>
      </c>
      <c r="J74" s="11">
        <f>VLOOKUP(A74,'[3]População das EFPC - detalhada'!A$1:F$259,5,FALSE)</f>
        <v>3063</v>
      </c>
      <c r="K74" s="11">
        <f>VLOOKUP(A74,'[3]População das EFPC - detalhada'!A$1:F$259,3,FALSE)</f>
        <v>2720</v>
      </c>
      <c r="L74" s="11">
        <f>VLOOKUP(A74,'[3]População das EFPC - detalhada'!A$1:F$259,4,FALSE)</f>
        <v>1160</v>
      </c>
      <c r="M74" s="12">
        <v>9</v>
      </c>
      <c r="N74" s="9">
        <v>16</v>
      </c>
      <c r="O74" s="16" t="str">
        <f>VLOOKUP(A74,[4]Dados_EFPC!A$1:O$273,15,FALSE)</f>
        <v>http://www.fascemar.org.br</v>
      </c>
    </row>
    <row r="75" spans="1:15" x14ac:dyDescent="0.25">
      <c r="A75" s="2" t="s">
        <v>65</v>
      </c>
      <c r="B75" s="2" t="s">
        <v>432</v>
      </c>
      <c r="C75" s="2" t="s">
        <v>433</v>
      </c>
      <c r="D75" s="3" t="s">
        <v>827</v>
      </c>
      <c r="E75" s="3" t="s">
        <v>844</v>
      </c>
      <c r="F75" s="23">
        <f>VLOOKUP(A75,[1]Planilha3!A$4:B$274,2,FALSE)</f>
        <v>1110313563.3099999</v>
      </c>
      <c r="G75" s="18">
        <f>VLOOKUP(A75,[2]Planilha1!A$4:N$271,14,)</f>
        <v>42227766.129999995</v>
      </c>
      <c r="H75" s="18">
        <f>VLOOKUP(A75,[2]Planilha1!A$4:P$271,16,FALSE)</f>
        <v>41541905.899999999</v>
      </c>
      <c r="I75" s="18">
        <v>15191470.16</v>
      </c>
      <c r="J75" s="11">
        <f>VLOOKUP(A75,'[3]População das EFPC - detalhada'!A$1:F$259,5,FALSE)</f>
        <v>3470</v>
      </c>
      <c r="K75" s="11">
        <f>VLOOKUP(A75,'[3]População das EFPC - detalhada'!A$1:F$259,3,FALSE)</f>
        <v>949</v>
      </c>
      <c r="L75" s="11">
        <f>VLOOKUP(A75,'[3]População das EFPC - detalhada'!A$1:F$259,4,FALSE)</f>
        <v>93</v>
      </c>
      <c r="M75" s="12">
        <v>2</v>
      </c>
      <c r="N75" s="9">
        <v>2</v>
      </c>
      <c r="O75" s="16" t="str">
        <f>VLOOKUP(A75,[4]Dados_EFPC!A$1:O$273,15,FALSE)</f>
        <v>http://www.fabasa.com.br</v>
      </c>
    </row>
    <row r="76" spans="1:15" x14ac:dyDescent="0.25">
      <c r="A76" s="2" t="s">
        <v>66</v>
      </c>
      <c r="B76" s="2" t="s">
        <v>434</v>
      </c>
      <c r="C76" s="2" t="s">
        <v>435</v>
      </c>
      <c r="D76" s="3" t="s">
        <v>831</v>
      </c>
      <c r="E76" s="3" t="s">
        <v>844</v>
      </c>
      <c r="F76" s="23">
        <f>VLOOKUP(A76,[1]Planilha3!A$4:B$274,2,FALSE)</f>
        <v>1528089613.71</v>
      </c>
      <c r="G76" s="18">
        <f>VLOOKUP(A76,[2]Planilha1!A$4:N$271,14,)</f>
        <v>9335658.1199999992</v>
      </c>
      <c r="H76" s="18">
        <f>VLOOKUP(A76,[2]Planilha1!A$4:P$271,16,FALSE)</f>
        <v>117810644.86</v>
      </c>
      <c r="I76" s="18">
        <v>52241134.140000001</v>
      </c>
      <c r="J76" s="11">
        <f>VLOOKUP(A76,'[3]População das EFPC - detalhada'!A$1:F$259,5,FALSE)</f>
        <v>418</v>
      </c>
      <c r="K76" s="11">
        <f>VLOOKUP(A76,'[3]População das EFPC - detalhada'!A$1:F$259,3,FALSE)</f>
        <v>1357</v>
      </c>
      <c r="L76" s="11">
        <f>VLOOKUP(A76,'[3]População das EFPC - detalhada'!A$1:F$259,4,FALSE)</f>
        <v>445</v>
      </c>
      <c r="M76" s="12">
        <v>4</v>
      </c>
      <c r="N76" s="9">
        <v>2</v>
      </c>
      <c r="O76" s="16" t="str">
        <f>VLOOKUP(A76,[4]Dados_EFPC!A$1:O$273,15,FALSE)</f>
        <v>http://www.faceb.com.br</v>
      </c>
    </row>
    <row r="77" spans="1:15" x14ac:dyDescent="0.25">
      <c r="A77" s="2" t="s">
        <v>67</v>
      </c>
      <c r="B77" s="2" t="s">
        <v>436</v>
      </c>
      <c r="C77" s="2" t="s">
        <v>437</v>
      </c>
      <c r="D77" s="3" t="s">
        <v>828</v>
      </c>
      <c r="E77" s="3" t="s">
        <v>844</v>
      </c>
      <c r="F77" s="23">
        <f>VLOOKUP(A77,[1]Planilha3!A$4:B$274,2,FALSE)</f>
        <v>12356779485.41</v>
      </c>
      <c r="G77" s="18">
        <f>VLOOKUP(A77,[2]Planilha1!A$4:N$271,14,)</f>
        <v>167550124.66999999</v>
      </c>
      <c r="H77" s="18">
        <f>VLOOKUP(A77,[2]Planilha1!A$4:P$271,16,FALSE)</f>
        <v>672321825.36000001</v>
      </c>
      <c r="I77" s="18">
        <v>349767876.11000001</v>
      </c>
      <c r="J77" s="11">
        <f>VLOOKUP(A77,'[3]População das EFPC - detalhada'!A$1:F$259,5,FALSE)</f>
        <v>6999</v>
      </c>
      <c r="K77" s="11">
        <f>VLOOKUP(A77,'[3]População das EFPC - detalhada'!A$1:F$259,3,FALSE)</f>
        <v>7516</v>
      </c>
      <c r="L77" s="11">
        <f>VLOOKUP(A77,'[3]População das EFPC - detalhada'!A$1:F$259,4,FALSE)</f>
        <v>2985</v>
      </c>
      <c r="M77" s="12">
        <v>6</v>
      </c>
      <c r="N77" s="9">
        <v>3</v>
      </c>
      <c r="O77" s="16" t="str">
        <f>VLOOKUP(A77,[4]Dados_EFPC!A$1:O$273,15,FALSE)</f>
        <v>http://www.fachesf.com.br</v>
      </c>
    </row>
    <row r="78" spans="1:15" x14ac:dyDescent="0.25">
      <c r="A78" s="2" t="s">
        <v>68</v>
      </c>
      <c r="B78" s="2" t="s">
        <v>438</v>
      </c>
      <c r="C78" s="2" t="s">
        <v>439</v>
      </c>
      <c r="D78" s="3" t="s">
        <v>834</v>
      </c>
      <c r="E78" s="3" t="s">
        <v>269</v>
      </c>
      <c r="F78" s="23">
        <f>VLOOKUP(A78,[1]Planilha3!A$4:B$274,2,FALSE)</f>
        <v>1565732186.9000001</v>
      </c>
      <c r="G78" s="18">
        <f>VLOOKUP(A78,[2]Planilha1!A$4:N$271,14,)</f>
        <v>13230908.9</v>
      </c>
      <c r="H78" s="18">
        <f>VLOOKUP(A78,[2]Planilha1!A$4:P$271,16,FALSE)</f>
        <v>85954136.510000005</v>
      </c>
      <c r="I78" s="18">
        <v>7344655.4900000002</v>
      </c>
      <c r="J78" s="11">
        <f>VLOOKUP(A78,'[3]População das EFPC - detalhada'!A$1:F$259,5,FALSE)</f>
        <v>976</v>
      </c>
      <c r="K78" s="11">
        <f>VLOOKUP(A78,'[3]População das EFPC - detalhada'!A$1:F$259,3,FALSE)</f>
        <v>1628</v>
      </c>
      <c r="L78" s="11">
        <f>VLOOKUP(A78,'[3]População das EFPC - detalhada'!A$1:F$259,4,FALSE)</f>
        <v>784</v>
      </c>
      <c r="M78" s="12">
        <v>2</v>
      </c>
      <c r="N78" s="9">
        <v>2</v>
      </c>
      <c r="O78" s="16" t="str">
        <f>VLOOKUP(A78,[4]Dados_EFPC!A$1:O$273,15,FALSE)</f>
        <v>http://www.faelce.com.br</v>
      </c>
    </row>
    <row r="79" spans="1:15" x14ac:dyDescent="0.25">
      <c r="A79" s="2" t="s">
        <v>276</v>
      </c>
      <c r="B79" s="2" t="s">
        <v>440</v>
      </c>
      <c r="C79" s="2" t="s">
        <v>441</v>
      </c>
      <c r="D79" s="3" t="s">
        <v>833</v>
      </c>
      <c r="E79" s="3" t="s">
        <v>269</v>
      </c>
      <c r="F79" s="23">
        <f>VLOOKUP(A79,[1]Planilha3!A$4:B$274,2,FALSE)</f>
        <v>6801860247.6499996</v>
      </c>
      <c r="G79" s="18">
        <f>VLOOKUP(A79,[2]Planilha1!A$4:N$271,14,)</f>
        <v>272994353.36000001</v>
      </c>
      <c r="H79" s="18">
        <f>VLOOKUP(A79,[2]Planilha1!A$4:P$271,16,FALSE)</f>
        <v>597841527.06000006</v>
      </c>
      <c r="I79" s="18">
        <v>84174633.339999974</v>
      </c>
      <c r="J79" s="11">
        <f>VLOOKUP(A79,'[3]População das EFPC - detalhada'!A$1:F$259,5,FALSE)</f>
        <v>9685</v>
      </c>
      <c r="K79" s="11">
        <f>VLOOKUP(A79,'[3]População das EFPC - detalhada'!A$1:F$259,3,FALSE)</f>
        <v>5753</v>
      </c>
      <c r="L79" s="11">
        <f>VLOOKUP(A79,'[3]População das EFPC - detalhada'!A$1:F$259,4,FALSE)</f>
        <v>3072</v>
      </c>
      <c r="M79" s="12">
        <v>11</v>
      </c>
      <c r="N79" s="9">
        <v>135</v>
      </c>
      <c r="O79" s="16" t="str">
        <f>VLOOKUP(A79,[4]Dados_EFPC!A$1:O$273,15,FALSE)</f>
        <v>Sem site</v>
      </c>
    </row>
    <row r="80" spans="1:15" x14ac:dyDescent="0.25">
      <c r="A80" s="2" t="s">
        <v>69</v>
      </c>
      <c r="B80" s="2" t="s">
        <v>442</v>
      </c>
      <c r="C80" s="2" t="s">
        <v>443</v>
      </c>
      <c r="D80" s="3" t="s">
        <v>834</v>
      </c>
      <c r="E80" s="3" t="s">
        <v>844</v>
      </c>
      <c r="F80" s="23">
        <f>VLOOKUP(A80,[1]Planilha3!A$4:B$274,2,FALSE)</f>
        <v>322211985.91000003</v>
      </c>
      <c r="G80" s="18">
        <f>VLOOKUP(A80,[2]Planilha1!A$4:N$271,14,)</f>
        <v>3394203.1799999997</v>
      </c>
      <c r="H80" s="18">
        <f>VLOOKUP(A80,[2]Planilha1!A$4:P$271,16,FALSE)</f>
        <v>4944167.96</v>
      </c>
      <c r="I80" s="18">
        <v>66598.42</v>
      </c>
      <c r="J80" s="11">
        <f>VLOOKUP(A80,'[3]População das EFPC - detalhada'!A$1:F$259,5,FALSE)</f>
        <v>291</v>
      </c>
      <c r="K80" s="11">
        <f>VLOOKUP(A80,'[3]População das EFPC - detalhada'!A$1:F$259,3,FALSE)</f>
        <v>110</v>
      </c>
      <c r="L80" s="11">
        <f>VLOOKUP(A80,'[3]População das EFPC - detalhada'!A$1:F$259,4,FALSE)</f>
        <v>45</v>
      </c>
      <c r="M80" s="12">
        <v>1</v>
      </c>
      <c r="N80" s="9">
        <v>2</v>
      </c>
      <c r="O80" s="16" t="str">
        <f>VLOOKUP(A80,[4]Dados_EFPC!A$1:O$273,15,FALSE)</f>
        <v>http://www.fapece.com.br</v>
      </c>
    </row>
    <row r="81" spans="1:15" x14ac:dyDescent="0.25">
      <c r="A81" s="2" t="s">
        <v>70</v>
      </c>
      <c r="B81" s="2" t="s">
        <v>444</v>
      </c>
      <c r="C81" s="2" t="s">
        <v>445</v>
      </c>
      <c r="D81" s="3" t="s">
        <v>833</v>
      </c>
      <c r="E81" s="3" t="s">
        <v>269</v>
      </c>
      <c r="F81" s="23">
        <f>VLOOKUP(A81,[1]Planilha3!A$4:B$274,2,FALSE)</f>
        <v>721487836.92999995</v>
      </c>
      <c r="G81" s="18">
        <f>VLOOKUP(A81,[2]Planilha1!A$4:N$271,14,)</f>
        <v>18570919.809999999</v>
      </c>
      <c r="H81" s="18">
        <f>VLOOKUP(A81,[2]Planilha1!A$4:P$271,16,FALSE)</f>
        <v>34850650.130000003</v>
      </c>
      <c r="I81" s="18">
        <v>5196536.29</v>
      </c>
      <c r="J81" s="11">
        <f>VLOOKUP(A81,'[3]População das EFPC - detalhada'!A$1:F$259,5,FALSE)</f>
        <v>1399</v>
      </c>
      <c r="K81" s="11">
        <f>VLOOKUP(A81,'[3]População das EFPC - detalhada'!A$1:F$259,3,FALSE)</f>
        <v>777</v>
      </c>
      <c r="L81" s="11">
        <f>VLOOKUP(A81,'[3]População das EFPC - detalhada'!A$1:F$259,4,FALSE)</f>
        <v>145</v>
      </c>
      <c r="M81" s="12">
        <v>4</v>
      </c>
      <c r="N81" s="9">
        <v>2</v>
      </c>
      <c r="O81" s="16" t="str">
        <f>VLOOKUP(A81,[4]Dados_EFPC!A$1:O$273,15,FALSE)</f>
        <v>http://www.fapers.org.br</v>
      </c>
    </row>
    <row r="82" spans="1:15" x14ac:dyDescent="0.25">
      <c r="A82" s="2" t="s">
        <v>71</v>
      </c>
      <c r="B82" s="2" t="s">
        <v>446</v>
      </c>
      <c r="C82" s="2" t="s">
        <v>447</v>
      </c>
      <c r="D82" s="3" t="s">
        <v>826</v>
      </c>
      <c r="E82" s="3" t="s">
        <v>844</v>
      </c>
      <c r="F82" s="23">
        <f>VLOOKUP(A82,[1]Planilha3!A$4:B$274,2,FALSE)</f>
        <v>16601528271.1</v>
      </c>
      <c r="G82" s="18">
        <f>VLOOKUP(A82,[2]Planilha1!A$4:N$271,14,)</f>
        <v>410245208.50999999</v>
      </c>
      <c r="H82" s="18">
        <f>VLOOKUP(A82,[2]Planilha1!A$4:P$271,16,FALSE)</f>
        <v>886189138.08999991</v>
      </c>
      <c r="I82" s="18">
        <v>1364364.11</v>
      </c>
      <c r="J82" s="11">
        <f>VLOOKUP(A82,'[3]População das EFPC - detalhada'!A$1:F$259,5,FALSE)</f>
        <v>2775</v>
      </c>
      <c r="K82" s="11">
        <f>VLOOKUP(A82,'[3]População das EFPC - detalhada'!A$1:F$259,3,FALSE)</f>
        <v>1854</v>
      </c>
      <c r="L82" s="11">
        <f>VLOOKUP(A82,'[3]População das EFPC - detalhada'!A$1:F$259,4,FALSE)</f>
        <v>459</v>
      </c>
      <c r="M82" s="12">
        <v>5</v>
      </c>
      <c r="N82" s="9">
        <v>4</v>
      </c>
      <c r="O82" s="16" t="str">
        <f>VLOOKUP(A82,[4]Dados_EFPC!A$1:O$273,15,FALSE)</f>
        <v>http://www.fapes.com.br</v>
      </c>
    </row>
    <row r="83" spans="1:15" x14ac:dyDescent="0.25">
      <c r="A83" s="2" t="s">
        <v>72</v>
      </c>
      <c r="B83" s="2" t="s">
        <v>448</v>
      </c>
      <c r="C83" s="2" t="s">
        <v>449</v>
      </c>
      <c r="D83" s="3" t="s">
        <v>833</v>
      </c>
      <c r="E83" s="3" t="s">
        <v>269</v>
      </c>
      <c r="F83" s="23">
        <v>0</v>
      </c>
      <c r="G83" s="18">
        <f>VLOOKUP(A83,[2]Planilha1!A$4:N$271,14,)</f>
        <v>0</v>
      </c>
      <c r="H83" s="18">
        <f>VLOOKUP(A83,[2]Planilha1!A$4:P$271,16,FALSE)</f>
        <v>0</v>
      </c>
      <c r="I83" s="18">
        <v>0</v>
      </c>
      <c r="J83" s="11">
        <f>VLOOKUP(A83,'[3]População das EFPC - detalhada'!A$1:F$259,5,FALSE)</f>
        <v>40</v>
      </c>
      <c r="K83" s="11">
        <f>VLOOKUP(A83,'[3]População das EFPC - detalhada'!A$1:F$259,3,FALSE)</f>
        <v>26</v>
      </c>
      <c r="L83" s="11">
        <f>VLOOKUP(A83,'[3]População das EFPC - detalhada'!A$1:F$259,4,FALSE)</f>
        <v>12</v>
      </c>
      <c r="M83" s="12">
        <v>1</v>
      </c>
      <c r="N83" s="9">
        <v>11</v>
      </c>
      <c r="O83" s="16" t="str">
        <f>VLOOKUP(A83,[4]Dados_EFPC!A$1:O$273,15,FALSE)</f>
        <v>www.fapieb.org.br</v>
      </c>
    </row>
    <row r="84" spans="1:15" x14ac:dyDescent="0.25">
      <c r="A84" s="2" t="s">
        <v>73</v>
      </c>
      <c r="B84" s="2" t="s">
        <v>450</v>
      </c>
      <c r="C84" s="2" t="s">
        <v>451</v>
      </c>
      <c r="D84" s="3" t="s">
        <v>268</v>
      </c>
      <c r="E84" s="3" t="s">
        <v>269</v>
      </c>
      <c r="F84" s="23">
        <f>VLOOKUP(A84,[1]Planilha3!A$4:B$274,2,FALSE)</f>
        <v>1932952521.0999999</v>
      </c>
      <c r="G84" s="18">
        <f>VLOOKUP(A84,[2]Planilha1!A$4:N$271,14,)</f>
        <v>30200248.609999999</v>
      </c>
      <c r="H84" s="18">
        <f>VLOOKUP(A84,[2]Planilha1!A$4:P$271,16,FALSE)</f>
        <v>83851183.909999996</v>
      </c>
      <c r="I84" s="18">
        <v>9085604.6300000008</v>
      </c>
      <c r="J84" s="11">
        <f>VLOOKUP(A84,'[3]População das EFPC - detalhada'!A$1:F$259,5,FALSE)</f>
        <v>4206</v>
      </c>
      <c r="K84" s="11">
        <f>VLOOKUP(A84,'[3]População das EFPC - detalhada'!A$1:F$259,3,FALSE)</f>
        <v>778</v>
      </c>
      <c r="L84" s="11">
        <f>VLOOKUP(A84,'[3]População das EFPC - detalhada'!A$1:F$259,4,FALSE)</f>
        <v>198</v>
      </c>
      <c r="M84" s="12">
        <v>2</v>
      </c>
      <c r="N84" s="9">
        <v>3</v>
      </c>
      <c r="O84" s="16" t="str">
        <f>VLOOKUP(A84,[4]Dados_EFPC!A$1:O$273,15,FALSE)</f>
        <v>http://www.fascprev.com.br</v>
      </c>
    </row>
    <row r="85" spans="1:15" x14ac:dyDescent="0.25">
      <c r="A85" s="2" t="s">
        <v>74</v>
      </c>
      <c r="B85" s="2" t="s">
        <v>452</v>
      </c>
      <c r="C85" s="2" t="s">
        <v>453</v>
      </c>
      <c r="D85" s="3" t="s">
        <v>826</v>
      </c>
      <c r="E85" s="3" t="s">
        <v>269</v>
      </c>
      <c r="F85" s="23">
        <f>VLOOKUP(A85,[1]Planilha3!A$4:B$274,2,FALSE)</f>
        <v>13369045848.379999</v>
      </c>
      <c r="G85" s="18">
        <f>VLOOKUP(A85,[2]Planilha1!A$4:N$271,14,)</f>
        <v>31282087.780000001</v>
      </c>
      <c r="H85" s="18">
        <f>VLOOKUP(A85,[2]Planilha1!A$4:P$271,16,FALSE)</f>
        <v>581921329.81000006</v>
      </c>
      <c r="I85" s="18">
        <v>170174511.91999999</v>
      </c>
      <c r="J85" s="11">
        <f>VLOOKUP(A85,'[3]População das EFPC - detalhada'!A$1:F$259,5,FALSE)</f>
        <v>8153</v>
      </c>
      <c r="K85" s="11">
        <f>VLOOKUP(A85,'[3]População das EFPC - detalhada'!A$1:F$259,3,FALSE)</f>
        <v>13108</v>
      </c>
      <c r="L85" s="11">
        <f>VLOOKUP(A85,'[3]População das EFPC - detalhada'!A$1:F$259,4,FALSE)</f>
        <v>2189</v>
      </c>
      <c r="M85" s="12">
        <v>6</v>
      </c>
      <c r="N85" s="9">
        <v>11</v>
      </c>
      <c r="O85" s="16" t="str">
        <f>VLOOKUP(A85,[4]Dados_EFPC!A$1:O$273,15,FALSE)</f>
        <v>WWW.FUNDACAOATLANTICO.COM.BR</v>
      </c>
    </row>
    <row r="86" spans="1:15" x14ac:dyDescent="0.25">
      <c r="A86" s="2" t="s">
        <v>75</v>
      </c>
      <c r="B86" s="2" t="s">
        <v>454</v>
      </c>
      <c r="C86" s="2" t="s">
        <v>455</v>
      </c>
      <c r="D86" s="3" t="s">
        <v>826</v>
      </c>
      <c r="E86" s="3" t="s">
        <v>269</v>
      </c>
      <c r="F86" s="23">
        <f>VLOOKUP(A86,[1]Planilha3!A$4:B$274,2,FALSE)</f>
        <v>890658697.13</v>
      </c>
      <c r="G86" s="18">
        <f>VLOOKUP(A86,[2]Planilha1!A$4:N$271,14,)</f>
        <v>27676619.630000003</v>
      </c>
      <c r="H86" s="18">
        <f>VLOOKUP(A86,[2]Planilha1!A$4:P$271,16,FALSE)</f>
        <v>13924917.460000001</v>
      </c>
      <c r="I86" s="18">
        <v>13940494.699999999</v>
      </c>
      <c r="J86" s="11">
        <f>VLOOKUP(A86,'[3]População das EFPC - detalhada'!A$1:F$259,5,FALSE)</f>
        <v>2405</v>
      </c>
      <c r="K86" s="11">
        <f>VLOOKUP(A86,'[3]População das EFPC - detalhada'!A$1:F$259,3,FALSE)</f>
        <v>169</v>
      </c>
      <c r="L86" s="11">
        <f>VLOOKUP(A86,'[3]População das EFPC - detalhada'!A$1:F$259,4,FALSE)</f>
        <v>14</v>
      </c>
      <c r="M86" s="12">
        <v>1</v>
      </c>
      <c r="N86" s="9">
        <v>1</v>
      </c>
      <c r="O86" s="16" t="str">
        <f>VLOOKUP(A86,[4]Dados_EFPC!A$1:O$273,15,FALSE)</f>
        <v>https://www.portalprev.com.br/FGVPrevi/FGVPrevi</v>
      </c>
    </row>
    <row r="87" spans="1:15" x14ac:dyDescent="0.25">
      <c r="A87" s="2" t="s">
        <v>76</v>
      </c>
      <c r="B87" s="2" t="s">
        <v>456</v>
      </c>
      <c r="C87" s="2" t="s">
        <v>457</v>
      </c>
      <c r="D87" s="3" t="s">
        <v>829</v>
      </c>
      <c r="E87" s="3" t="s">
        <v>269</v>
      </c>
      <c r="F87" s="23">
        <f>VLOOKUP(A87,[1]Planilha3!A$4:B$274,2,FALSE)</f>
        <v>6308061445.5100002</v>
      </c>
      <c r="G87" s="18">
        <f>VLOOKUP(A87,[2]Planilha1!A$4:N$271,14,)</f>
        <v>114755070.88</v>
      </c>
      <c r="H87" s="18">
        <f>VLOOKUP(A87,[2]Planilha1!A$4:P$271,16,FALSE)</f>
        <v>303088974.91000003</v>
      </c>
      <c r="I87" s="18">
        <v>2757197.37</v>
      </c>
      <c r="J87" s="11">
        <f>VLOOKUP(A87,'[3]População das EFPC - detalhada'!A$1:F$259,5,FALSE)</f>
        <v>2068</v>
      </c>
      <c r="K87" s="11">
        <f>VLOOKUP(A87,'[3]População das EFPC - detalhada'!A$1:F$259,3,FALSE)</f>
        <v>1701</v>
      </c>
      <c r="L87" s="11">
        <f>VLOOKUP(A87,'[3]População das EFPC - detalhada'!A$1:F$259,4,FALSE)</f>
        <v>346</v>
      </c>
      <c r="M87" s="12">
        <v>2</v>
      </c>
      <c r="N87" s="9">
        <v>4</v>
      </c>
      <c r="O87" s="16" t="str">
        <f>VLOOKUP(A87,[4]Dados_EFPC!A$1:O$273,15,FALSE)</f>
        <v>http://www.fundacaoitaipu.com.br</v>
      </c>
    </row>
    <row r="88" spans="1:15" x14ac:dyDescent="0.25">
      <c r="A88" s="2" t="s">
        <v>77</v>
      </c>
      <c r="B88" s="2" t="s">
        <v>458</v>
      </c>
      <c r="C88" s="2" t="s">
        <v>459</v>
      </c>
      <c r="D88" s="3" t="s">
        <v>826</v>
      </c>
      <c r="E88" s="3" t="s">
        <v>844</v>
      </c>
      <c r="F88" s="23">
        <f>VLOOKUP(A88,[1]Planilha3!A$4:B$274,2,FALSE)</f>
        <v>72615543.129999995</v>
      </c>
      <c r="G88" s="18">
        <f>VLOOKUP(A88,[2]Planilha1!A$4:N$271,14,)</f>
        <v>0</v>
      </c>
      <c r="H88" s="18">
        <f>VLOOKUP(A88,[2]Planilha1!A$4:P$271,16,FALSE)</f>
        <v>0</v>
      </c>
      <c r="I88" s="18">
        <v>0</v>
      </c>
      <c r="J88" s="11">
        <f>VLOOKUP(A88,'[3]População das EFPC - detalhada'!A$1:F$259,5,FALSE)</f>
        <v>0</v>
      </c>
      <c r="K88" s="11">
        <f>VLOOKUP(A88,'[3]População das EFPC - detalhada'!A$1:F$259,3,FALSE)</f>
        <v>0</v>
      </c>
      <c r="L88" s="11">
        <f>VLOOKUP(A88,'[3]População das EFPC - detalhada'!A$1:F$259,4,FALSE)</f>
        <v>0</v>
      </c>
      <c r="M88" s="12">
        <v>2</v>
      </c>
      <c r="N88" s="9">
        <v>0</v>
      </c>
      <c r="O88" s="16" t="str">
        <f>VLOOKUP(A88,[4]Dados_EFPC!A$1:O$273,15,FALSE)</f>
        <v>http://www.fioprev.org.br</v>
      </c>
    </row>
    <row r="89" spans="1:15" x14ac:dyDescent="0.25">
      <c r="A89" s="2" t="s">
        <v>78</v>
      </c>
      <c r="B89" s="2" t="s">
        <v>460</v>
      </c>
      <c r="C89" s="2" t="s">
        <v>461</v>
      </c>
      <c r="D89" s="3" t="s">
        <v>831</v>
      </c>
      <c r="E89" s="3" t="s">
        <v>844</v>
      </c>
      <c r="F89" s="23">
        <f>VLOOKUP(A89,[1]Planilha3!A$4:B$274,2,FALSE)</f>
        <v>2141625570.1800001</v>
      </c>
      <c r="G89" s="18">
        <f>VLOOKUP(A89,[2]Planilha1!A$4:N$271,14,)</f>
        <v>18786171.120000001</v>
      </c>
      <c r="H89" s="18">
        <f>VLOOKUP(A89,[2]Planilha1!A$4:P$271,16,FALSE)</f>
        <v>59186479.100000001</v>
      </c>
      <c r="I89" s="18">
        <v>684981.99</v>
      </c>
      <c r="J89" s="11">
        <f>VLOOKUP(A89,'[3]População das EFPC - detalhada'!A$1:F$259,5,FALSE)</f>
        <v>11755</v>
      </c>
      <c r="K89" s="11">
        <f>VLOOKUP(A89,'[3]População das EFPC - detalhada'!A$1:F$259,3,FALSE)</f>
        <v>357</v>
      </c>
      <c r="L89" s="11">
        <f>VLOOKUP(A89,'[3]População das EFPC - detalhada'!A$1:F$259,4,FALSE)</f>
        <v>123</v>
      </c>
      <c r="M89" s="12">
        <v>3</v>
      </c>
      <c r="N89" s="9">
        <v>33</v>
      </c>
      <c r="O89" s="16" t="str">
        <f>VLOOKUP(A89,[4]Dados_EFPC!A$1:O$273,15,FALSE)</f>
        <v>http://www.fipecq.org.br</v>
      </c>
    </row>
    <row r="90" spans="1:15" x14ac:dyDescent="0.25">
      <c r="A90" s="2" t="s">
        <v>79</v>
      </c>
      <c r="B90" s="2" t="s">
        <v>462</v>
      </c>
      <c r="C90" s="2" t="s">
        <v>463</v>
      </c>
      <c r="D90" s="3" t="s">
        <v>825</v>
      </c>
      <c r="E90" s="3" t="s">
        <v>844</v>
      </c>
      <c r="F90" s="23">
        <f>VLOOKUP(A90,[1]Planilha3!A$4:B$274,2,FALSE)</f>
        <v>21129141032.630001</v>
      </c>
      <c r="G90" s="18">
        <f>VLOOKUP(A90,[2]Planilha1!A$4:N$271,14,)</f>
        <v>209337260.00999999</v>
      </c>
      <c r="H90" s="18">
        <f>VLOOKUP(A90,[2]Planilha1!A$4:P$271,16,FALSE)</f>
        <v>1237618238.72</v>
      </c>
      <c r="I90" s="18">
        <v>18281275.490000002</v>
      </c>
      <c r="J90" s="11">
        <f>VLOOKUP(A90,'[3]População das EFPC - detalhada'!A$1:F$259,5,FALSE)</f>
        <v>6344</v>
      </c>
      <c r="K90" s="11">
        <f>VLOOKUP(A90,'[3]População das EFPC - detalhada'!A$1:F$259,3,FALSE)</f>
        <v>13375</v>
      </c>
      <c r="L90" s="11">
        <f>VLOOKUP(A90,'[3]População das EFPC - detalhada'!A$1:F$259,4,FALSE)</f>
        <v>3340</v>
      </c>
      <c r="M90" s="12">
        <v>3</v>
      </c>
      <c r="N90" s="9">
        <v>27</v>
      </c>
      <c r="O90" s="16" t="s">
        <v>266</v>
      </c>
    </row>
    <row r="91" spans="1:15" ht="15" customHeight="1" x14ac:dyDescent="0.25">
      <c r="A91" s="2" t="s">
        <v>464</v>
      </c>
      <c r="B91" s="2" t="s">
        <v>465</v>
      </c>
      <c r="C91" s="2" t="s">
        <v>466</v>
      </c>
      <c r="D91" s="3" t="s">
        <v>268</v>
      </c>
      <c r="E91" s="3" t="s">
        <v>269</v>
      </c>
      <c r="F91" s="23">
        <v>0</v>
      </c>
      <c r="G91" s="18">
        <v>0</v>
      </c>
      <c r="H91" s="18">
        <v>0</v>
      </c>
      <c r="I91" s="18">
        <v>0</v>
      </c>
      <c r="J91" s="11">
        <v>0</v>
      </c>
      <c r="K91" s="11">
        <v>0</v>
      </c>
      <c r="L91" s="11">
        <v>0</v>
      </c>
      <c r="M91" s="12">
        <v>0</v>
      </c>
      <c r="N91" s="9">
        <v>0</v>
      </c>
      <c r="O91" s="16" t="str">
        <f>VLOOKUP(A91,[4]Dados_EFPC!A$1:O$273,15,FALSE)</f>
        <v>WWW.FORDPREV.COM.BR</v>
      </c>
    </row>
    <row r="92" spans="1:15" x14ac:dyDescent="0.25">
      <c r="A92" s="2" t="s">
        <v>80</v>
      </c>
      <c r="B92" s="2" t="s">
        <v>467</v>
      </c>
      <c r="C92" s="2" t="s">
        <v>468</v>
      </c>
      <c r="D92" s="3" t="s">
        <v>833</v>
      </c>
      <c r="E92" s="3" t="s">
        <v>844</v>
      </c>
      <c r="F92" s="23">
        <f>VLOOKUP(A92,[1]Planilha3!A$4:B$274,2,FALSE)</f>
        <v>17671108.84</v>
      </c>
      <c r="G92" s="18">
        <v>0</v>
      </c>
      <c r="H92" s="18">
        <v>0</v>
      </c>
      <c r="I92" s="18">
        <v>0</v>
      </c>
      <c r="J92" s="11">
        <v>0</v>
      </c>
      <c r="K92" s="11">
        <v>0</v>
      </c>
      <c r="L92" s="11">
        <v>0</v>
      </c>
      <c r="M92" s="12">
        <v>1</v>
      </c>
      <c r="N92" s="9">
        <v>0</v>
      </c>
      <c r="O92" s="16" t="str">
        <f>VLOOKUP(A92,[4]Dados_EFPC!A$1:O$273,15,FALSE)</f>
        <v>http://www.fucae.com.br/</v>
      </c>
    </row>
    <row r="93" spans="1:15" ht="15" customHeight="1" x14ac:dyDescent="0.25">
      <c r="A93" s="2" t="s">
        <v>81</v>
      </c>
      <c r="B93" s="2" t="s">
        <v>469</v>
      </c>
      <c r="C93" s="2" t="s">
        <v>470</v>
      </c>
      <c r="D93" s="3" t="s">
        <v>826</v>
      </c>
      <c r="E93" s="3" t="s">
        <v>269</v>
      </c>
      <c r="F93" s="23">
        <f>VLOOKUP(A93,[1]Planilha3!A$4:B$274,2,FALSE)</f>
        <v>298767158.72000003</v>
      </c>
      <c r="G93" s="18">
        <f>VLOOKUP(A93,[2]Planilha1!A$4:N$271,14,)</f>
        <v>3846695.21</v>
      </c>
      <c r="H93" s="18">
        <f>VLOOKUP(A93,[2]Planilha1!A$4:P$271,16,FALSE)</f>
        <v>11859914.539999999</v>
      </c>
      <c r="I93" s="18">
        <v>1184202.05</v>
      </c>
      <c r="J93" s="11">
        <f>VLOOKUP(A93,'[3]População das EFPC - detalhada'!A$1:F$259,5,FALSE)</f>
        <v>867</v>
      </c>
      <c r="K93" s="11">
        <f>VLOOKUP(A93,'[3]População das EFPC - detalhada'!A$1:F$259,3,FALSE)</f>
        <v>218</v>
      </c>
      <c r="L93" s="11">
        <f>VLOOKUP(A93,'[3]População das EFPC - detalhada'!A$1:F$259,4,FALSE)</f>
        <v>66</v>
      </c>
      <c r="M93" s="12">
        <v>2</v>
      </c>
      <c r="N93" s="9">
        <v>9</v>
      </c>
      <c r="O93" s="16" t="str">
        <f>VLOOKUP(A93,[4]Dados_EFPC!A$1:O$273,15,FALSE)</f>
        <v>http://www.fucap.org.br</v>
      </c>
    </row>
    <row r="94" spans="1:15" x14ac:dyDescent="0.25">
      <c r="A94" s="2" t="s">
        <v>471</v>
      </c>
      <c r="B94" s="2" t="s">
        <v>472</v>
      </c>
      <c r="C94" s="2" t="s">
        <v>473</v>
      </c>
      <c r="D94" s="3" t="s">
        <v>268</v>
      </c>
      <c r="E94" s="3" t="s">
        <v>269</v>
      </c>
      <c r="F94" s="23">
        <v>0</v>
      </c>
      <c r="G94" s="18">
        <v>0</v>
      </c>
      <c r="H94" s="18">
        <v>0</v>
      </c>
      <c r="I94" s="18">
        <v>0</v>
      </c>
      <c r="J94" s="11">
        <v>0</v>
      </c>
      <c r="K94" s="11">
        <v>0</v>
      </c>
      <c r="L94" s="11">
        <v>0</v>
      </c>
      <c r="M94" s="12">
        <v>0</v>
      </c>
      <c r="N94" s="9">
        <v>0</v>
      </c>
      <c r="O94" s="16" t="str">
        <f>VLOOKUP(A94,[4]Dados_EFPC!A$1:O$273,15,FALSE)</f>
        <v>Sem site</v>
      </c>
    </row>
    <row r="95" spans="1:15" x14ac:dyDescent="0.25">
      <c r="A95" s="2" t="s">
        <v>82</v>
      </c>
      <c r="B95" s="2" t="s">
        <v>474</v>
      </c>
      <c r="C95" s="2" t="s">
        <v>475</v>
      </c>
      <c r="D95" s="3" t="s">
        <v>837</v>
      </c>
      <c r="E95" s="3" t="s">
        <v>844</v>
      </c>
      <c r="F95" s="23">
        <f>VLOOKUP(A95,[1]Planilha3!A$4:B$274,2,FALSE)</f>
        <v>287600788.69999999</v>
      </c>
      <c r="G95" s="18">
        <f>VLOOKUP(A95,[2]Planilha1!A$4:N$271,14,)</f>
        <v>7069331.7799999993</v>
      </c>
      <c r="H95" s="18">
        <f>VLOOKUP(A95,[2]Planilha1!A$4:P$271,16,FALSE)</f>
        <v>9422120.9199999999</v>
      </c>
      <c r="I95" s="18">
        <v>122465.95000000001</v>
      </c>
      <c r="J95" s="11">
        <f>VLOOKUP(A95,'[3]População das EFPC - detalhada'!A$1:F$259,5,FALSE)</f>
        <v>651</v>
      </c>
      <c r="K95" s="11">
        <f>VLOOKUP(A95,'[3]População das EFPC - detalhada'!A$1:F$259,3,FALSE)</f>
        <v>388</v>
      </c>
      <c r="L95" s="11">
        <f>VLOOKUP(A95,'[3]População das EFPC - detalhada'!A$1:F$259,4,FALSE)</f>
        <v>91</v>
      </c>
      <c r="M95" s="12">
        <v>3</v>
      </c>
      <c r="N95" s="9">
        <v>3</v>
      </c>
      <c r="O95" s="16" t="str">
        <f>VLOOKUP(A95,[4]Dados_EFPC!A$1:O$273,15,FALSE)</f>
        <v>http://www.fumpresc.com.br</v>
      </c>
    </row>
    <row r="96" spans="1:15" x14ac:dyDescent="0.25">
      <c r="A96" s="2" t="s">
        <v>83</v>
      </c>
      <c r="B96" s="2" t="s">
        <v>476</v>
      </c>
      <c r="C96" s="2" t="s">
        <v>477</v>
      </c>
      <c r="D96" s="3" t="s">
        <v>829</v>
      </c>
      <c r="E96" s="3" t="s">
        <v>269</v>
      </c>
      <c r="F96" s="23">
        <f>VLOOKUP(A96,[1]Planilha3!A$4:B$274,2,FALSE)</f>
        <v>7595607173.5699997</v>
      </c>
      <c r="G96" s="18">
        <f>VLOOKUP(A96,[2]Planilha1!A$4:N$271,14,)</f>
        <v>60818756.240000002</v>
      </c>
      <c r="H96" s="18">
        <f>VLOOKUP(A96,[2]Planilha1!A$4:P$271,16,FALSE)</f>
        <v>534920466.97999996</v>
      </c>
      <c r="I96" s="18">
        <v>333394.94000000006</v>
      </c>
      <c r="J96" s="11">
        <f>VLOOKUP(A96,'[3]População das EFPC - detalhada'!A$1:F$259,5,FALSE)</f>
        <v>216</v>
      </c>
      <c r="K96" s="11">
        <f>VLOOKUP(A96,'[3]População das EFPC - detalhada'!A$1:F$259,3,FALSE)</f>
        <v>5122</v>
      </c>
      <c r="L96" s="11">
        <f>VLOOKUP(A96,'[3]População das EFPC - detalhada'!A$1:F$259,4,FALSE)</f>
        <v>1028</v>
      </c>
      <c r="M96" s="12">
        <v>2</v>
      </c>
      <c r="N96" s="9">
        <v>7</v>
      </c>
      <c r="O96" s="16" t="str">
        <f>VLOOKUP(A96,[4]Dados_EFPC!A$1:O$273,15,FALSE)</f>
        <v>https://www.funbep.com.br/</v>
      </c>
    </row>
    <row r="97" spans="1:15" x14ac:dyDescent="0.25">
      <c r="A97" s="2" t="s">
        <v>84</v>
      </c>
      <c r="B97" s="2" t="s">
        <v>478</v>
      </c>
      <c r="C97" s="2" t="s">
        <v>479</v>
      </c>
      <c r="D97" s="3" t="s">
        <v>830</v>
      </c>
      <c r="E97" s="3" t="s">
        <v>844</v>
      </c>
      <c r="F97" s="23">
        <f>VLOOKUP(A97,[1]Planilha3!A$4:B$274,2,FALSE)</f>
        <v>280076887.83999997</v>
      </c>
      <c r="G97" s="18">
        <f>VLOOKUP(A97,[2]Planilha1!A$4:N$271,14,)</f>
        <v>2733926.55</v>
      </c>
      <c r="H97" s="18">
        <f>VLOOKUP(A97,[2]Planilha1!A$4:P$271,16,FALSE)</f>
        <v>14659546.57</v>
      </c>
      <c r="I97" s="18">
        <v>22600.82</v>
      </c>
      <c r="J97" s="11">
        <f>VLOOKUP(A97,'[3]População das EFPC - detalhada'!A$1:F$259,5,FALSE)</f>
        <v>435</v>
      </c>
      <c r="K97" s="11">
        <f>VLOOKUP(A97,'[3]População das EFPC - detalhada'!A$1:F$259,3,FALSE)</f>
        <v>648</v>
      </c>
      <c r="L97" s="11">
        <f>VLOOKUP(A97,'[3]População das EFPC - detalhada'!A$1:F$259,4,FALSE)</f>
        <v>187</v>
      </c>
      <c r="M97" s="12">
        <v>1</v>
      </c>
      <c r="N97" s="9">
        <v>2</v>
      </c>
      <c r="O97" s="16" t="str">
        <f>VLOOKUP(A97,[4]Dados_EFPC!A$1:O$273,15,FALSE)</f>
        <v>http://www.funcasal.com.br</v>
      </c>
    </row>
    <row r="98" spans="1:15" x14ac:dyDescent="0.25">
      <c r="A98" s="2" t="s">
        <v>85</v>
      </c>
      <c r="B98" s="2" t="s">
        <v>480</v>
      </c>
      <c r="C98" s="2" t="s">
        <v>481</v>
      </c>
      <c r="D98" s="3" t="s">
        <v>831</v>
      </c>
      <c r="E98" s="3" t="s">
        <v>844</v>
      </c>
      <c r="F98" s="23">
        <f>VLOOKUP(A98,[1]Planilha3!A$4:B$274,2,FALSE)</f>
        <v>115768325136.5</v>
      </c>
      <c r="G98" s="18">
        <f>VLOOKUP(A98,[2]Planilha1!A$4:N$271,14,)</f>
        <v>3119884841</v>
      </c>
      <c r="H98" s="18">
        <f>VLOOKUP(A98,[2]Planilha1!A$4:P$271,16,FALSE)</f>
        <v>4219721476.0299997</v>
      </c>
      <c r="I98" s="18">
        <v>266514072.84999999</v>
      </c>
      <c r="J98" s="11">
        <f>VLOOKUP(A98,'[3]População das EFPC - detalhada'!A$1:F$259,5,FALSE)</f>
        <v>86109</v>
      </c>
      <c r="K98" s="11">
        <f>VLOOKUP(A98,'[3]População das EFPC - detalhada'!A$1:F$259,3,FALSE)</f>
        <v>45057</v>
      </c>
      <c r="L98" s="11">
        <f>VLOOKUP(A98,'[3]População das EFPC - detalhada'!A$1:F$259,4,FALSE)</f>
        <v>8371</v>
      </c>
      <c r="M98" s="12">
        <v>3</v>
      </c>
      <c r="N98" s="9">
        <v>2</v>
      </c>
      <c r="O98" s="16" t="str">
        <f>VLOOKUP(A98,[4]Dados_EFPC!A$1:O$273,15,FALSE)</f>
        <v>http://www.funcef.com.br</v>
      </c>
    </row>
    <row r="99" spans="1:15" x14ac:dyDescent="0.25">
      <c r="A99" s="2" t="s">
        <v>482</v>
      </c>
      <c r="B99" s="2" t="s">
        <v>277</v>
      </c>
      <c r="C99" s="2" t="s">
        <v>259</v>
      </c>
      <c r="D99" s="3" t="s">
        <v>268</v>
      </c>
      <c r="E99" s="3" t="s">
        <v>269</v>
      </c>
      <c r="F99" s="23">
        <f>VLOOKUP(A99,[1]Planilha3!A$4:B$274,2,FALSE)</f>
        <v>49205384791.57</v>
      </c>
      <c r="G99" s="18">
        <f>VLOOKUP(A99,[2]Planilha1!A$4:N$271,14,)</f>
        <v>258169667.63</v>
      </c>
      <c r="H99" s="18">
        <f>VLOOKUP(A99,[2]Planilha1!A$4:P$271,16,FALSE)</f>
        <v>3494871841.6399999</v>
      </c>
      <c r="I99" s="18">
        <v>50193282.350000001</v>
      </c>
      <c r="J99" s="11">
        <f>VLOOKUP(A99,'[3]População das EFPC - detalhada'!A$1:F$259,5,FALSE)</f>
        <v>22147</v>
      </c>
      <c r="K99" s="11">
        <f>VLOOKUP(A99,'[3]População das EFPC - detalhada'!A$1:F$259,3,FALSE)</f>
        <v>26382</v>
      </c>
      <c r="L99" s="11">
        <f>VLOOKUP(A99,'[3]População das EFPC - detalhada'!A$1:F$259,4,FALSE)</f>
        <v>7346</v>
      </c>
      <c r="M99" s="12">
        <v>26</v>
      </c>
      <c r="N99" s="9">
        <v>24</v>
      </c>
      <c r="O99" s="16" t="e">
        <f>VLOOKUP(A99,[4]Dados_EFPC!A$1:O$273,15,FALSE)</f>
        <v>#N/A</v>
      </c>
    </row>
    <row r="100" spans="1:15" s="10" customFormat="1" x14ac:dyDescent="0.25">
      <c r="A100" s="2" t="s">
        <v>86</v>
      </c>
      <c r="B100" s="2" t="s">
        <v>483</v>
      </c>
      <c r="C100" s="2" t="s">
        <v>484</v>
      </c>
      <c r="D100" s="3" t="s">
        <v>829</v>
      </c>
      <c r="E100" s="3" t="s">
        <v>269</v>
      </c>
      <c r="F100" s="23">
        <f>VLOOKUP(A100,[1]Planilha3!A$4:B$274,2,FALSE)</f>
        <v>42207215.770000003</v>
      </c>
      <c r="G100" s="18">
        <f>VLOOKUP(A100,[2]Planilha1!A$4:N$271,14,)</f>
        <v>113065.9</v>
      </c>
      <c r="H100" s="18">
        <f>VLOOKUP(A100,[2]Planilha1!A$4:P$271,16,FALSE)</f>
        <v>277275.07</v>
      </c>
      <c r="I100" s="18">
        <v>31677.67</v>
      </c>
      <c r="J100" s="11">
        <f>VLOOKUP(A100,'[3]População das EFPC - detalhada'!A$1:F$259,5,FALSE)</f>
        <v>142</v>
      </c>
      <c r="K100" s="11">
        <f>VLOOKUP(A100,'[3]População das EFPC - detalhada'!A$1:F$259,3,FALSE)</f>
        <v>7</v>
      </c>
      <c r="L100" s="11">
        <f>VLOOKUP(A100,'[3]População das EFPC - detalhada'!A$1:F$259,4,FALSE)</f>
        <v>0</v>
      </c>
      <c r="M100" s="12">
        <v>1</v>
      </c>
      <c r="N100" s="9">
        <v>2</v>
      </c>
      <c r="O100" s="16" t="str">
        <f>VLOOKUP(A100,[4]Dados_EFPC!A$1:O$273,15,FALSE)</f>
        <v>WWW.BRASILSAT.COM.BR</v>
      </c>
    </row>
    <row r="101" spans="1:15" x14ac:dyDescent="0.25">
      <c r="A101" s="2" t="s">
        <v>87</v>
      </c>
      <c r="B101" s="2" t="s">
        <v>485</v>
      </c>
      <c r="C101" s="2" t="s">
        <v>486</v>
      </c>
      <c r="D101" s="3" t="s">
        <v>829</v>
      </c>
      <c r="E101" s="3" t="s">
        <v>844</v>
      </c>
      <c r="F101" s="23">
        <f>VLOOKUP(A101,[1]Planilha3!A$4:B$274,2,FALSE)</f>
        <v>14407368280.860001</v>
      </c>
      <c r="G101" s="18">
        <f>VLOOKUP(A101,[2]Planilha1!A$4:N$271,14,)</f>
        <v>159353391.34999999</v>
      </c>
      <c r="H101" s="18">
        <f>VLOOKUP(A101,[2]Planilha1!A$4:P$271,16,FALSE)</f>
        <v>642127408.88</v>
      </c>
      <c r="I101" s="18">
        <v>13833296.199999999</v>
      </c>
      <c r="J101" s="11">
        <f>VLOOKUP(A101,'[3]População das EFPC - detalhada'!A$1:F$259,5,FALSE)</f>
        <v>11878</v>
      </c>
      <c r="K101" s="11">
        <f>VLOOKUP(A101,'[3]População das EFPC - detalhada'!A$1:F$259,3,FALSE)</f>
        <v>7911</v>
      </c>
      <c r="L101" s="11">
        <f>VLOOKUP(A101,'[3]População das EFPC - detalhada'!A$1:F$259,4,FALSE)</f>
        <v>1956</v>
      </c>
      <c r="M101" s="12">
        <v>5</v>
      </c>
      <c r="N101" s="9">
        <v>14</v>
      </c>
      <c r="O101" s="16" t="str">
        <f>VLOOKUP(A101,[4]Dados_EFPC!A$1:O$273,15,FALSE)</f>
        <v>FCOPEL.ORG.BR</v>
      </c>
    </row>
    <row r="102" spans="1:15" x14ac:dyDescent="0.25">
      <c r="A102" s="2" t="s">
        <v>88</v>
      </c>
      <c r="B102" s="2" t="s">
        <v>487</v>
      </c>
      <c r="C102" s="2" t="s">
        <v>488</v>
      </c>
      <c r="D102" s="3" t="s">
        <v>833</v>
      </c>
      <c r="E102" s="3" t="s">
        <v>844</v>
      </c>
      <c r="F102" s="23">
        <f>VLOOKUP(A102,[1]Planilha3!A$4:B$274,2,FALSE)</f>
        <v>2572504381.52</v>
      </c>
      <c r="G102" s="18">
        <f>VLOOKUP(A102,[2]Planilha1!A$4:N$271,14,)</f>
        <v>487284549.81999999</v>
      </c>
      <c r="H102" s="18">
        <f>VLOOKUP(A102,[2]Planilha1!A$4:P$271,16,FALSE)</f>
        <v>181199354.20999998</v>
      </c>
      <c r="I102" s="18">
        <v>75050045.569999993</v>
      </c>
      <c r="J102" s="11">
        <f>VLOOKUP(A102,'[3]População das EFPC - detalhada'!A$1:F$259,5,FALSE)</f>
        <v>4029</v>
      </c>
      <c r="K102" s="11">
        <f>VLOOKUP(A102,'[3]População das EFPC - detalhada'!A$1:F$259,3,FALSE)</f>
        <v>2811</v>
      </c>
      <c r="L102" s="11">
        <f>VLOOKUP(A102,'[3]População das EFPC - detalhada'!A$1:F$259,4,FALSE)</f>
        <v>1399</v>
      </c>
      <c r="M102" s="12">
        <v>1</v>
      </c>
      <c r="N102" s="9">
        <v>2</v>
      </c>
      <c r="O102" s="16" t="str">
        <f>VLOOKUP(A102,[4]Dados_EFPC!A$1:O$273,15,FALSE)</f>
        <v>WWW.FUNCORSAN.COM.BR</v>
      </c>
    </row>
    <row r="103" spans="1:15" x14ac:dyDescent="0.25">
      <c r="A103" s="2" t="s">
        <v>89</v>
      </c>
      <c r="B103" s="2" t="s">
        <v>489</v>
      </c>
      <c r="C103" s="2" t="s">
        <v>490</v>
      </c>
      <c r="D103" s="3" t="s">
        <v>825</v>
      </c>
      <c r="E103" s="3" t="s">
        <v>844</v>
      </c>
      <c r="F103" s="23">
        <f>VLOOKUP(A103,[1]Planilha3!A$4:B$274,2,FALSE)</f>
        <v>4710108163.1999998</v>
      </c>
      <c r="G103" s="18">
        <f>VLOOKUP(A103,[2]Planilha1!A$4:N$271,14,)</f>
        <v>108956956.31999999</v>
      </c>
      <c r="H103" s="18">
        <f>VLOOKUP(A103,[2]Planilha1!A$4:P$271,16,FALSE)</f>
        <v>163762930.75999999</v>
      </c>
      <c r="I103" s="18">
        <v>50534603.029999994</v>
      </c>
      <c r="J103" s="11">
        <f>VLOOKUP(A103,'[3]População das EFPC - detalhada'!A$1:F$259,5,FALSE)</f>
        <v>15607</v>
      </c>
      <c r="K103" s="11">
        <f>VLOOKUP(A103,'[3]População das EFPC - detalhada'!A$1:F$259,3,FALSE)</f>
        <v>4501</v>
      </c>
      <c r="L103" s="11">
        <f>VLOOKUP(A103,'[3]População das EFPC - detalhada'!A$1:F$259,4,FALSE)</f>
        <v>935</v>
      </c>
      <c r="M103" s="12">
        <v>18</v>
      </c>
      <c r="N103" s="9">
        <v>19</v>
      </c>
      <c r="O103" s="16" t="str">
        <f>VLOOKUP(A103,[4]Dados_EFPC!A$1:O$273,15,FALSE)</f>
        <v>http://www.fundacaolibertas.com.br</v>
      </c>
    </row>
    <row r="104" spans="1:15" x14ac:dyDescent="0.25">
      <c r="A104" s="2" t="s">
        <v>90</v>
      </c>
      <c r="B104" s="2" t="s">
        <v>491</v>
      </c>
      <c r="C104" s="2" t="s">
        <v>492</v>
      </c>
      <c r="D104" s="3" t="s">
        <v>825</v>
      </c>
      <c r="E104" s="3" t="s">
        <v>269</v>
      </c>
      <c r="F104" s="23">
        <f>VLOOKUP(A104,[1]Planilha3!A$4:B$274,2,FALSE)</f>
        <v>1182861729.74</v>
      </c>
      <c r="G104" s="18">
        <f>VLOOKUP(A104,[2]Planilha1!A$4:N$271,14,)</f>
        <v>37543190.530000001</v>
      </c>
      <c r="H104" s="18">
        <f>VLOOKUP(A104,[2]Planilha1!A$4:P$271,16,FALSE)</f>
        <v>46975066.690000005</v>
      </c>
      <c r="I104" s="18">
        <v>9679313.8599999994</v>
      </c>
      <c r="J104" s="11">
        <f>VLOOKUP(A104,'[3]População das EFPC - detalhada'!A$1:F$259,5,FALSE)</f>
        <v>4977</v>
      </c>
      <c r="K104" s="11">
        <f>VLOOKUP(A104,'[3]População das EFPC - detalhada'!A$1:F$259,3,FALSE)</f>
        <v>555</v>
      </c>
      <c r="L104" s="11">
        <f>VLOOKUP(A104,'[3]População das EFPC - detalhada'!A$1:F$259,4,FALSE)</f>
        <v>90</v>
      </c>
      <c r="M104" s="12">
        <v>2</v>
      </c>
      <c r="N104" s="9">
        <v>9</v>
      </c>
      <c r="O104" s="16" t="str">
        <f>VLOOKUP(A104,[4]Dados_EFPC!A$1:O$273,15,FALSE)</f>
        <v>http://www.fundambras.com.br</v>
      </c>
    </row>
    <row r="105" spans="1:15" x14ac:dyDescent="0.25">
      <c r="A105" s="2" t="s">
        <v>91</v>
      </c>
      <c r="B105" s="2" t="s">
        <v>493</v>
      </c>
      <c r="C105" s="2" t="s">
        <v>494</v>
      </c>
      <c r="D105" s="3" t="s">
        <v>831</v>
      </c>
      <c r="E105" s="3" t="s">
        <v>844</v>
      </c>
      <c r="F105" s="23">
        <f>VLOOKUP(A105,[1]Planilha3!A$4:B$274,2,FALSE)</f>
        <v>1453608809.8399999</v>
      </c>
      <c r="G105" s="18">
        <f>VLOOKUP(A105,[2]Planilha1!A$4:N$271,14,)</f>
        <v>52605392.640000001</v>
      </c>
      <c r="H105" s="18">
        <f>VLOOKUP(A105,[2]Planilha1!A$4:P$271,16,FALSE)</f>
        <v>54161916.539999999</v>
      </c>
      <c r="I105" s="18">
        <v>14187411.15</v>
      </c>
      <c r="J105" s="11">
        <f>VLOOKUP(A105,'[3]População das EFPC - detalhada'!A$1:F$259,5,FALSE)</f>
        <v>2182</v>
      </c>
      <c r="K105" s="11">
        <f>VLOOKUP(A105,'[3]População das EFPC - detalhada'!A$1:F$259,3,FALSE)</f>
        <v>1382</v>
      </c>
      <c r="L105" s="11">
        <f>VLOOKUP(A105,'[3]População das EFPC - detalhada'!A$1:F$259,4,FALSE)</f>
        <v>515</v>
      </c>
      <c r="M105" s="12">
        <v>4</v>
      </c>
      <c r="N105" s="9">
        <v>3</v>
      </c>
      <c r="O105" s="16" t="str">
        <f>VLOOKUP(A105,[4]Dados_EFPC!A$1:O$273,15,FALSE)</f>
        <v>www.fundiagua.com.br</v>
      </c>
    </row>
    <row r="106" spans="1:15" ht="15" customHeight="1" x14ac:dyDescent="0.25">
      <c r="A106" s="2" t="s">
        <v>92</v>
      </c>
      <c r="B106" s="2" t="s">
        <v>495</v>
      </c>
      <c r="C106" s="2" t="s">
        <v>496</v>
      </c>
      <c r="D106" s="3" t="s">
        <v>268</v>
      </c>
      <c r="E106" s="3" t="s">
        <v>269</v>
      </c>
      <c r="F106" s="23">
        <f>VLOOKUP(A106,[1]Planilha3!A$4:B$274,2,FALSE)</f>
        <v>3951342836.52</v>
      </c>
      <c r="G106" s="18">
        <f>VLOOKUP(A106,[2]Planilha1!A$4:N$271,14,)</f>
        <v>73300718.569999993</v>
      </c>
      <c r="H106" s="18">
        <f>VLOOKUP(A106,[2]Planilha1!A$4:P$271,16,FALSE)</f>
        <v>164284893.13</v>
      </c>
      <c r="I106" s="18">
        <v>40540971.130000003</v>
      </c>
      <c r="J106" s="11">
        <f>VLOOKUP(A106,'[3]População das EFPC - detalhada'!A$1:F$259,5,FALSE)</f>
        <v>22094</v>
      </c>
      <c r="K106" s="11">
        <f>VLOOKUP(A106,'[3]População das EFPC - detalhada'!A$1:F$259,3,FALSE)</f>
        <v>2137</v>
      </c>
      <c r="L106" s="11">
        <f>VLOOKUP(A106,'[3]População das EFPC - detalhada'!A$1:F$259,4,FALSE)</f>
        <v>359</v>
      </c>
      <c r="M106" s="12">
        <v>3</v>
      </c>
      <c r="N106" s="9">
        <v>12</v>
      </c>
      <c r="O106" s="16" t="str">
        <f>VLOOKUP(A106,[4]Dados_EFPC!A$1:O$273,15,FALSE)</f>
        <v>http://www.funepp.com.br</v>
      </c>
    </row>
    <row r="107" spans="1:15" x14ac:dyDescent="0.25">
      <c r="A107" s="2" t="s">
        <v>93</v>
      </c>
      <c r="B107" s="2" t="s">
        <v>497</v>
      </c>
      <c r="C107" s="2" t="s">
        <v>498</v>
      </c>
      <c r="D107" s="3" t="s">
        <v>831</v>
      </c>
      <c r="E107" s="3" t="s">
        <v>844</v>
      </c>
      <c r="F107" s="23">
        <f>VLOOKUP(A107,[1]Planilha3!A$4:B$274,2,FALSE)</f>
        <v>9273123712.5200005</v>
      </c>
      <c r="G107" s="18">
        <f>VLOOKUP(A107,[2]Planilha1!A$4:N$271,14,)</f>
        <v>1115440291.96</v>
      </c>
      <c r="H107" s="18">
        <f>VLOOKUP(A107,[2]Planilha1!A$4:P$271,16,FALSE)</f>
        <v>44503532.649999999</v>
      </c>
      <c r="I107" s="18">
        <v>5949167.3100000005</v>
      </c>
      <c r="J107" s="11">
        <f>VLOOKUP(A107,'[3]População das EFPC - detalhada'!A$1:F$259,5,FALSE)</f>
        <v>114895</v>
      </c>
      <c r="K107" s="11">
        <f>VLOOKUP(A107,'[3]População das EFPC - detalhada'!A$1:F$259,3,FALSE)</f>
        <v>70</v>
      </c>
      <c r="L107" s="11">
        <f>VLOOKUP(A107,'[3]População das EFPC - detalhada'!A$1:F$259,4,FALSE)</f>
        <v>207</v>
      </c>
      <c r="M107" s="12">
        <v>2</v>
      </c>
      <c r="N107" s="9">
        <v>205</v>
      </c>
      <c r="O107" s="16" t="str">
        <f>VLOOKUP(A107,[4]Dados_EFPC!A$1:O$273,15,FALSE)</f>
        <v>https://www.funpresp.com.br/portal/</v>
      </c>
    </row>
    <row r="108" spans="1:15" x14ac:dyDescent="0.25">
      <c r="A108" s="2" t="s">
        <v>94</v>
      </c>
      <c r="B108" s="2" t="s">
        <v>499</v>
      </c>
      <c r="C108" s="2" t="s">
        <v>500</v>
      </c>
      <c r="D108" s="3" t="s">
        <v>831</v>
      </c>
      <c r="E108" s="3" t="s">
        <v>844</v>
      </c>
      <c r="F108" s="23">
        <f>VLOOKUP(A108,[1]Planilha3!A$4:B$274,2,FALSE)</f>
        <v>3330024211.3000002</v>
      </c>
      <c r="G108" s="18">
        <f>VLOOKUP(A108,[2]Planilha1!A$4:N$271,14,)</f>
        <v>472329505.67999995</v>
      </c>
      <c r="H108" s="18">
        <f>VLOOKUP(A108,[2]Planilha1!A$4:P$271,16,FALSE)</f>
        <v>815280.1100000001</v>
      </c>
      <c r="I108" s="18">
        <v>3489304.34</v>
      </c>
      <c r="J108" s="11">
        <f>VLOOKUP(A108,'[3]População das EFPC - detalhada'!A$1:F$259,5,FALSE)</f>
        <v>31096</v>
      </c>
      <c r="K108" s="11">
        <f>VLOOKUP(A108,'[3]População das EFPC - detalhada'!A$1:F$259,3,FALSE)</f>
        <v>4</v>
      </c>
      <c r="L108" s="11">
        <f>VLOOKUP(A108,'[3]População das EFPC - detalhada'!A$1:F$259,4,FALSE)</f>
        <v>24</v>
      </c>
      <c r="M108" s="12">
        <v>1</v>
      </c>
      <c r="N108" s="9">
        <v>99</v>
      </c>
      <c r="O108" s="16" t="str">
        <f>VLOOKUP(A108,[4]Dados_EFPC!A$1:O$273,15,FALSE)</f>
        <v>http://www.funprespjud.com.br/</v>
      </c>
    </row>
    <row r="109" spans="1:15" x14ac:dyDescent="0.25">
      <c r="A109" s="2" t="s">
        <v>95</v>
      </c>
      <c r="B109" s="2" t="s">
        <v>501</v>
      </c>
      <c r="C109" s="2" t="s">
        <v>502</v>
      </c>
      <c r="D109" s="3" t="s">
        <v>268</v>
      </c>
      <c r="E109" s="3" t="s">
        <v>269</v>
      </c>
      <c r="F109" s="23">
        <f>VLOOKUP(A109,[1]Planilha3!A$4:B$274,2,FALSE)</f>
        <v>2117407715.76</v>
      </c>
      <c r="G109" s="18">
        <f>VLOOKUP(A109,[2]Planilha1!A$4:N$271,14,)</f>
        <v>60842319.060000002</v>
      </c>
      <c r="H109" s="18">
        <f>VLOOKUP(A109,[2]Planilha1!A$4:P$271,16,FALSE)</f>
        <v>40640219.640000001</v>
      </c>
      <c r="I109" s="18">
        <v>39629956.810000002</v>
      </c>
      <c r="J109" s="11">
        <f>VLOOKUP(A109,'[3]População das EFPC - detalhada'!A$1:F$259,5,FALSE)</f>
        <v>16867</v>
      </c>
      <c r="K109" s="11">
        <f>VLOOKUP(A109,'[3]População das EFPC - detalhada'!A$1:F$259,3,FALSE)</f>
        <v>809</v>
      </c>
      <c r="L109" s="11">
        <f>VLOOKUP(A109,'[3]População das EFPC - detalhada'!A$1:F$259,4,FALSE)</f>
        <v>40</v>
      </c>
      <c r="M109" s="12">
        <v>2</v>
      </c>
      <c r="N109" s="9">
        <v>25</v>
      </c>
      <c r="O109" s="16" t="str">
        <f>VLOOKUP(A109,[4]Dados_EFPC!A$1:O$273,15,FALSE)</f>
        <v>http://www.funsejem.org.br</v>
      </c>
    </row>
    <row r="110" spans="1:15" x14ac:dyDescent="0.25">
      <c r="A110" s="2" t="s">
        <v>96</v>
      </c>
      <c r="B110" s="2" t="s">
        <v>503</v>
      </c>
      <c r="C110" s="2" t="s">
        <v>504</v>
      </c>
      <c r="D110" s="3" t="s">
        <v>832</v>
      </c>
      <c r="E110" s="3" t="s">
        <v>269</v>
      </c>
      <c r="F110" s="23">
        <f>VLOOKUP(A110,[1]Planilha3!A$4:B$274,2,FALSE)</f>
        <v>4188003285.9499998</v>
      </c>
      <c r="G110" s="18">
        <f>VLOOKUP(A110,[2]Planilha1!A$4:N$271,14,)</f>
        <v>47248559.310000002</v>
      </c>
      <c r="H110" s="18">
        <f>VLOOKUP(A110,[2]Planilha1!A$4:P$271,16,FALSE)</f>
        <v>193528726.19000003</v>
      </c>
      <c r="I110" s="18">
        <v>26090788.390000001</v>
      </c>
      <c r="J110" s="11">
        <f>VLOOKUP(A110,'[3]População das EFPC - detalhada'!A$1:F$259,5,FALSE)</f>
        <v>7792</v>
      </c>
      <c r="K110" s="11">
        <f>VLOOKUP(A110,'[3]População das EFPC - detalhada'!A$1:F$259,3,FALSE)</f>
        <v>2966</v>
      </c>
      <c r="L110" s="11">
        <f>VLOOKUP(A110,'[3]População das EFPC - detalhada'!A$1:F$259,4,FALSE)</f>
        <v>555</v>
      </c>
      <c r="M110" s="12">
        <v>6</v>
      </c>
      <c r="N110" s="9">
        <v>6</v>
      </c>
      <c r="O110" s="16" t="str">
        <f>VLOOKUP(A110,[4]Dados_EFPC!A$1:O$273,15,FALSE)</f>
        <v>http://www.funssest.com.br</v>
      </c>
    </row>
    <row r="111" spans="1:15" x14ac:dyDescent="0.25">
      <c r="A111" s="2" t="s">
        <v>97</v>
      </c>
      <c r="B111" s="2" t="s">
        <v>505</v>
      </c>
      <c r="C111" s="2" t="s">
        <v>506</v>
      </c>
      <c r="D111" s="3" t="s">
        <v>829</v>
      </c>
      <c r="E111" s="3" t="s">
        <v>844</v>
      </c>
      <c r="F111" s="23">
        <f>VLOOKUP(A111,[1]Planilha3!A$4:B$274,2,FALSE)</f>
        <v>2813721064.5999999</v>
      </c>
      <c r="G111" s="18">
        <f>VLOOKUP(A111,[2]Planilha1!A$4:N$271,14,)</f>
        <v>64699305.390000001</v>
      </c>
      <c r="H111" s="18">
        <f>VLOOKUP(A111,[2]Planilha1!A$4:P$271,16,FALSE)</f>
        <v>98288776.269999996</v>
      </c>
      <c r="I111" s="18">
        <v>10905895.789999999</v>
      </c>
      <c r="J111" s="11">
        <f>VLOOKUP(A111,'[3]População das EFPC - detalhada'!A$1:F$259,5,FALSE)</f>
        <v>6894</v>
      </c>
      <c r="K111" s="11">
        <f>VLOOKUP(A111,'[3]População das EFPC - detalhada'!A$1:F$259,3,FALSE)</f>
        <v>2164</v>
      </c>
      <c r="L111" s="11">
        <f>VLOOKUP(A111,'[3]População das EFPC - detalhada'!A$1:F$259,4,FALSE)</f>
        <v>954</v>
      </c>
      <c r="M111" s="12">
        <v>4</v>
      </c>
      <c r="N111" s="9">
        <v>36</v>
      </c>
      <c r="O111" s="16" t="str">
        <f>VLOOKUP(A111,[4]Dados_EFPC!A$1:O$273,15,FALSE)</f>
        <v>http://www.fundacaosanepar.com.br</v>
      </c>
    </row>
    <row r="112" spans="1:15" x14ac:dyDescent="0.25">
      <c r="A112" s="2" t="s">
        <v>98</v>
      </c>
      <c r="B112" s="2" t="s">
        <v>507</v>
      </c>
      <c r="C112" s="2" t="s">
        <v>508</v>
      </c>
      <c r="D112" s="3" t="s">
        <v>837</v>
      </c>
      <c r="E112" s="3" t="s">
        <v>844</v>
      </c>
      <c r="F112" s="23">
        <f>VLOOKUP(A112,[1]Planilha3!A$4:B$274,2,FALSE)</f>
        <v>3005167887.75</v>
      </c>
      <c r="G112" s="18">
        <f>VLOOKUP(A112,[2]Planilha1!A$4:N$271,14,)</f>
        <v>28224643.289999999</v>
      </c>
      <c r="H112" s="18">
        <f>VLOOKUP(A112,[2]Planilha1!A$4:P$271,16,FALSE)</f>
        <v>123085270.19</v>
      </c>
      <c r="I112" s="18">
        <v>5633298</v>
      </c>
      <c r="J112" s="11">
        <f>VLOOKUP(A112,'[3]População das EFPC - detalhada'!A$1:F$259,5,FALSE)</f>
        <v>1952</v>
      </c>
      <c r="K112" s="11">
        <f>VLOOKUP(A112,'[3]População das EFPC - detalhada'!A$1:F$259,3,FALSE)</f>
        <v>4081</v>
      </c>
      <c r="L112" s="11">
        <f>VLOOKUP(A112,'[3]População das EFPC - detalhada'!A$1:F$259,4,FALSE)</f>
        <v>775</v>
      </c>
      <c r="M112" s="12">
        <v>3</v>
      </c>
      <c r="N112" s="9">
        <v>6</v>
      </c>
      <c r="O112" s="16" t="str">
        <f>VLOOKUP(A112,[4]Dados_EFPC!A$1:O$273,15,FALSE)</f>
        <v>http://www.fusesc.com.br</v>
      </c>
    </row>
    <row r="113" spans="1:15" x14ac:dyDescent="0.25">
      <c r="A113" s="2" t="s">
        <v>99</v>
      </c>
      <c r="B113" s="2" t="s">
        <v>509</v>
      </c>
      <c r="C113" s="2" t="s">
        <v>510</v>
      </c>
      <c r="D113" s="3" t="s">
        <v>268</v>
      </c>
      <c r="E113" s="3" t="s">
        <v>269</v>
      </c>
      <c r="F113" s="23">
        <f>VLOOKUP(A113,[1]Planilha3!A$4:B$274,2,FALSE)</f>
        <v>247820778.03999999</v>
      </c>
      <c r="G113" s="18">
        <f>VLOOKUP(A113,[2]Planilha1!A$4:N$271,14,)</f>
        <v>31414574.509999998</v>
      </c>
      <c r="H113" s="18">
        <f>VLOOKUP(A113,[2]Planilha1!A$4:P$271,16,FALSE)</f>
        <v>1564882.67</v>
      </c>
      <c r="I113" s="18">
        <v>3027428.2600000002</v>
      </c>
      <c r="J113" s="11">
        <f>VLOOKUP(A113,'[3]População das EFPC - detalhada'!A$1:F$259,5,FALSE)</f>
        <v>7377</v>
      </c>
      <c r="K113" s="11">
        <f>VLOOKUP(A113,'[3]População das EFPC - detalhada'!A$1:F$259,3,FALSE)</f>
        <v>29</v>
      </c>
      <c r="L113" s="11">
        <f>VLOOKUP(A113,'[3]População das EFPC - detalhada'!A$1:F$259,4,FALSE)</f>
        <v>0</v>
      </c>
      <c r="M113" s="12">
        <v>2</v>
      </c>
      <c r="N113" s="9">
        <v>26</v>
      </c>
      <c r="O113" s="16" t="str">
        <f>VLOOKUP(A113,[4]Dados_EFPC!A$1:O$273,15,FALSE)</f>
        <v>https://www.futuraprev.org.br</v>
      </c>
    </row>
    <row r="114" spans="1:15" x14ac:dyDescent="0.25">
      <c r="A114" s="2" t="s">
        <v>100</v>
      </c>
      <c r="B114" s="2" t="s">
        <v>511</v>
      </c>
      <c r="C114" s="2" t="s">
        <v>512</v>
      </c>
      <c r="D114" s="3" t="s">
        <v>268</v>
      </c>
      <c r="E114" s="3" t="s">
        <v>269</v>
      </c>
      <c r="F114" s="23">
        <f>VLOOKUP(A114,[1]Planilha3!A$4:B$274,2,FALSE)</f>
        <v>648678066.36000001</v>
      </c>
      <c r="G114" s="18">
        <f>VLOOKUP(A114,[2]Planilha1!A$4:N$271,14,)</f>
        <v>3808470.46</v>
      </c>
      <c r="H114" s="18">
        <f>VLOOKUP(A114,[2]Planilha1!A$4:P$271,16,FALSE)</f>
        <v>40955690.909999996</v>
      </c>
      <c r="I114" s="18">
        <v>135603.31</v>
      </c>
      <c r="J114" s="11">
        <f>VLOOKUP(A114,'[3]População das EFPC - detalhada'!A$1:F$259,5,FALSE)</f>
        <v>765</v>
      </c>
      <c r="K114" s="11">
        <f>VLOOKUP(A114,'[3]População das EFPC - detalhada'!A$1:F$259,3,FALSE)</f>
        <v>337</v>
      </c>
      <c r="L114" s="11">
        <f>VLOOKUP(A114,'[3]População das EFPC - detalhada'!A$1:F$259,4,FALSE)</f>
        <v>71</v>
      </c>
      <c r="M114" s="12">
        <v>1</v>
      </c>
      <c r="N114" s="9">
        <v>1</v>
      </c>
      <c r="O114" s="16" t="str">
        <f>VLOOKUP(A114,[4]Dados_EFPC!A$1:O$273,15,FALSE)</f>
        <v>WWW.PORTALPREV.COM.BR</v>
      </c>
    </row>
    <row r="115" spans="1:15" x14ac:dyDescent="0.25">
      <c r="A115" s="2" t="s">
        <v>101</v>
      </c>
      <c r="B115" s="2" t="s">
        <v>513</v>
      </c>
      <c r="C115" s="2" t="s">
        <v>514</v>
      </c>
      <c r="D115" s="3" t="s">
        <v>826</v>
      </c>
      <c r="E115" s="3" t="s">
        <v>269</v>
      </c>
      <c r="F115" s="23">
        <f>VLOOKUP(A115,[1]Planilha3!A$4:B$274,2,FALSE)</f>
        <v>499354060.19</v>
      </c>
      <c r="G115" s="18">
        <f>VLOOKUP(A115,[2]Planilha1!A$4:N$271,14,)</f>
        <v>4260631.5199999996</v>
      </c>
      <c r="H115" s="18">
        <f>VLOOKUP(A115,[2]Planilha1!A$4:P$271,16,FALSE)</f>
        <v>33454332.729999997</v>
      </c>
      <c r="I115" s="18">
        <v>0</v>
      </c>
      <c r="J115" s="11">
        <f>VLOOKUP(A115,'[3]População das EFPC - detalhada'!A$1:F$259,5,FALSE)</f>
        <v>13</v>
      </c>
      <c r="K115" s="11">
        <f>VLOOKUP(A115,'[3]População das EFPC - detalhada'!A$1:F$259,3,FALSE)</f>
        <v>550</v>
      </c>
      <c r="L115" s="11">
        <f>VLOOKUP(A115,'[3]População das EFPC - detalhada'!A$1:F$259,4,FALSE)</f>
        <v>396</v>
      </c>
      <c r="M115" s="12">
        <v>1</v>
      </c>
      <c r="N115" s="9">
        <v>1</v>
      </c>
      <c r="O115" s="16" t="str">
        <f>VLOOKUP(A115,[4]Dados_EFPC!A$1:O$273,15,FALSE)</f>
        <v>http://www.gasius.com.br</v>
      </c>
    </row>
    <row r="116" spans="1:15" x14ac:dyDescent="0.25">
      <c r="A116" s="2" t="s">
        <v>102</v>
      </c>
      <c r="B116" s="2" t="s">
        <v>515</v>
      </c>
      <c r="C116" s="2" t="s">
        <v>516</v>
      </c>
      <c r="D116" s="3" t="s">
        <v>268</v>
      </c>
      <c r="E116" s="3" t="s">
        <v>269</v>
      </c>
      <c r="F116" s="23">
        <f>VLOOKUP(A116,[1]Planilha3!A$4:B$274,2,FALSE)</f>
        <v>2336593939.3800001</v>
      </c>
      <c r="G116" s="18">
        <f>VLOOKUP(A116,[2]Planilha1!A$4:N$271,14,)</f>
        <v>61900254.269999996</v>
      </c>
      <c r="H116" s="18">
        <f>VLOOKUP(A116,[2]Planilha1!A$4:P$271,16,FALSE)</f>
        <v>46693684.880000003</v>
      </c>
      <c r="I116" s="18">
        <v>29926204.760000002</v>
      </c>
      <c r="J116" s="11">
        <f>VLOOKUP(A116,'[3]População das EFPC - detalhada'!A$1:F$259,5,FALSE)</f>
        <v>8590</v>
      </c>
      <c r="K116" s="11">
        <f>VLOOKUP(A116,'[3]População das EFPC - detalhada'!A$1:F$259,3,FALSE)</f>
        <v>715</v>
      </c>
      <c r="L116" s="11">
        <f>VLOOKUP(A116,'[3]População das EFPC - detalhada'!A$1:F$259,4,FALSE)</f>
        <v>39</v>
      </c>
      <c r="M116" s="12">
        <v>3</v>
      </c>
      <c r="N116" s="9">
        <v>16</v>
      </c>
      <c r="O116" s="16" t="str">
        <f>VLOOKUP(A116,[4]Dados_EFPC!A$1:O$273,15,FALSE)</f>
        <v>http://www.gebsaprev.org.br</v>
      </c>
    </row>
    <row r="117" spans="1:15" x14ac:dyDescent="0.25">
      <c r="A117" s="2" t="s">
        <v>103</v>
      </c>
      <c r="B117" s="2" t="s">
        <v>517</v>
      </c>
      <c r="C117" s="2" t="s">
        <v>518</v>
      </c>
      <c r="D117" s="3" t="s">
        <v>831</v>
      </c>
      <c r="E117" s="3" t="s">
        <v>844</v>
      </c>
      <c r="F117" s="23">
        <f>VLOOKUP(A117,[1]Planilha3!A$4:B$274,2,FALSE)</f>
        <v>199534911</v>
      </c>
      <c r="G117" s="18">
        <f>VLOOKUP(A117,[2]Planilha1!A$4:N$271,14,)</f>
        <v>49728081.259999998</v>
      </c>
      <c r="H117" s="18">
        <f>VLOOKUP(A117,[2]Planilha1!A$4:P$271,16,FALSE)</f>
        <v>24183224.93</v>
      </c>
      <c r="I117" s="18">
        <v>0</v>
      </c>
      <c r="J117" s="11">
        <f>VLOOKUP(A117,'[3]População das EFPC - detalhada'!A$1:F$259,5,FALSE)</f>
        <v>30</v>
      </c>
      <c r="K117" s="11">
        <f>VLOOKUP(A117,'[3]População das EFPC - detalhada'!A$1:F$259,3,FALSE)</f>
        <v>217</v>
      </c>
      <c r="L117" s="11">
        <f>VLOOKUP(A117,'[3]População das EFPC - detalhada'!A$1:F$259,4,FALSE)</f>
        <v>85</v>
      </c>
      <c r="M117" s="12">
        <v>1</v>
      </c>
      <c r="N117" s="9">
        <v>2</v>
      </c>
      <c r="O117" s="16" t="str">
        <f>VLOOKUP(A117,[4]Dados_EFPC!A$1:O$273,15,FALSE)</f>
        <v>www.geiprev.com.br</v>
      </c>
    </row>
    <row r="118" spans="1:15" x14ac:dyDescent="0.25">
      <c r="A118" s="2" t="s">
        <v>104</v>
      </c>
      <c r="B118" s="2" t="s">
        <v>519</v>
      </c>
      <c r="C118" s="2" t="s">
        <v>520</v>
      </c>
      <c r="D118" s="3" t="s">
        <v>833</v>
      </c>
      <c r="E118" s="3" t="s">
        <v>269</v>
      </c>
      <c r="F118" s="23">
        <f>VLOOKUP(A118,[1]Planilha3!A$4:B$274,2,FALSE)</f>
        <v>4603986083.29</v>
      </c>
      <c r="G118" s="18">
        <f>VLOOKUP(A118,[2]Planilha1!A$4:N$271,14,)</f>
        <v>88248860.049999997</v>
      </c>
      <c r="H118" s="18">
        <f>VLOOKUP(A118,[2]Planilha1!A$4:P$271,16,FALSE)</f>
        <v>155258285.58000001</v>
      </c>
      <c r="I118" s="18">
        <v>55494356.439999998</v>
      </c>
      <c r="J118" s="11">
        <f>VLOOKUP(A118,'[3]População das EFPC - detalhada'!A$1:F$259,5,FALSE)</f>
        <v>16529</v>
      </c>
      <c r="K118" s="11">
        <f>VLOOKUP(A118,'[3]População das EFPC - detalhada'!A$1:F$259,3,FALSE)</f>
        <v>2605</v>
      </c>
      <c r="L118" s="11">
        <f>VLOOKUP(A118,'[3]População das EFPC - detalhada'!A$1:F$259,4,FALSE)</f>
        <v>568</v>
      </c>
      <c r="M118" s="12">
        <v>3</v>
      </c>
      <c r="N118" s="9">
        <v>20</v>
      </c>
      <c r="O118" s="16" t="str">
        <f>VLOOKUP(A118,[4]Dados_EFPC!A$1:O$273,15,FALSE)</f>
        <v>WWW.GERDAUPREVIDENCIA.COM.BR</v>
      </c>
    </row>
    <row r="119" spans="1:15" x14ac:dyDescent="0.25">
      <c r="A119" s="2" t="s">
        <v>105</v>
      </c>
      <c r="B119" s="2" t="s">
        <v>521</v>
      </c>
      <c r="C119" s="2" t="s">
        <v>522</v>
      </c>
      <c r="D119" s="3" t="s">
        <v>268</v>
      </c>
      <c r="E119" s="3" t="s">
        <v>269</v>
      </c>
      <c r="F119" s="23">
        <f>VLOOKUP(A119,[1]Planilha3!A$4:B$274,2,FALSE)</f>
        <v>2458887.6800000002</v>
      </c>
      <c r="G119" s="18">
        <v>0</v>
      </c>
      <c r="H119" s="18">
        <v>0</v>
      </c>
      <c r="I119" s="18">
        <v>0</v>
      </c>
      <c r="J119" s="11">
        <f>VLOOKUP(A119,'[3]População das EFPC - detalhada'!A$1:F$259,5,FALSE)</f>
        <v>0</v>
      </c>
      <c r="K119" s="11">
        <f>VLOOKUP(A119,'[3]População das EFPC - detalhada'!A$1:F$259,3,FALSE)</f>
        <v>0</v>
      </c>
      <c r="L119" s="11">
        <f>VLOOKUP(A119,'[3]População das EFPC - detalhada'!A$1:F$259,4,FALSE)</f>
        <v>0</v>
      </c>
      <c r="M119" s="12">
        <v>1</v>
      </c>
      <c r="N119" s="9">
        <v>2</v>
      </c>
      <c r="O119" s="16" t="str">
        <f>VLOOKUP(A119,[4]Dados_EFPC!A$1:O$273,15,FALSE)</f>
        <v>https://www.portalprev.com.br/gpp/gpp</v>
      </c>
    </row>
    <row r="120" spans="1:15" x14ac:dyDescent="0.25">
      <c r="A120" s="2" t="s">
        <v>106</v>
      </c>
      <c r="B120" s="2" t="s">
        <v>523</v>
      </c>
      <c r="C120" s="2" t="s">
        <v>524</v>
      </c>
      <c r="D120" s="3" t="s">
        <v>831</v>
      </c>
      <c r="E120" s="3" t="s">
        <v>269</v>
      </c>
      <c r="F120" s="23">
        <f>VLOOKUP(A120,[1]Planilha3!A$4:B$274,2,FALSE)</f>
        <v>1621473091.9000001</v>
      </c>
      <c r="G120" s="18">
        <f>VLOOKUP(A120,[2]Planilha1!A$4:N$271,14,)</f>
        <v>65838920.689999998</v>
      </c>
      <c r="H120" s="18">
        <f>VLOOKUP(A120,[2]Planilha1!A$4:P$271,16,FALSE)</f>
        <v>82262400.180000007</v>
      </c>
      <c r="I120" s="18">
        <v>14965650.050000001</v>
      </c>
      <c r="J120" s="11">
        <f>VLOOKUP(A120,'[3]População das EFPC - detalhada'!A$1:F$259,5,FALSE)</f>
        <v>8741</v>
      </c>
      <c r="K120" s="11">
        <f>VLOOKUP(A120,'[3]População das EFPC - detalhada'!A$1:F$259,3,FALSE)</f>
        <v>1188</v>
      </c>
      <c r="L120" s="11">
        <f>VLOOKUP(A120,'[3]População das EFPC - detalhada'!A$1:F$259,4,FALSE)</f>
        <v>234</v>
      </c>
      <c r="M120" s="12">
        <v>3</v>
      </c>
      <c r="N120" s="9">
        <v>41</v>
      </c>
      <c r="O120" s="16" t="str">
        <f>VLOOKUP(A120,[4]Dados_EFPC!A$1:O$273,15,FALSE)</f>
        <v>http://www.iaja.org.br</v>
      </c>
    </row>
    <row r="121" spans="1:15" x14ac:dyDescent="0.25">
      <c r="A121" s="2" t="s">
        <v>107</v>
      </c>
      <c r="B121" s="2" t="s">
        <v>525</v>
      </c>
      <c r="C121" s="2" t="s">
        <v>526</v>
      </c>
      <c r="D121" s="3" t="s">
        <v>826</v>
      </c>
      <c r="E121" s="3" t="s">
        <v>269</v>
      </c>
      <c r="F121" s="23">
        <f>VLOOKUP(A121,[1]Planilha3!A$4:B$274,2,FALSE)</f>
        <v>6068397190.5</v>
      </c>
      <c r="G121" s="18">
        <f>VLOOKUP(A121,[2]Planilha1!A$4:N$271,14,)</f>
        <v>115152600.87</v>
      </c>
      <c r="H121" s="18">
        <f>VLOOKUP(A121,[2]Planilha1!A$4:P$271,16,FALSE)</f>
        <v>163400775.11000001</v>
      </c>
      <c r="I121" s="18">
        <v>76336519.049999997</v>
      </c>
      <c r="J121" s="11">
        <f>VLOOKUP(A121,'[3]População das EFPC - detalhada'!A$1:F$259,5,FALSE)</f>
        <v>7249</v>
      </c>
      <c r="K121" s="11">
        <f>VLOOKUP(A121,'[3]População das EFPC - detalhada'!A$1:F$259,3,FALSE)</f>
        <v>1974</v>
      </c>
      <c r="L121" s="11">
        <f>VLOOKUP(A121,'[3]População das EFPC - detalhada'!A$1:F$259,4,FALSE)</f>
        <v>17</v>
      </c>
      <c r="M121" s="12">
        <v>3</v>
      </c>
      <c r="N121" s="9">
        <v>3</v>
      </c>
      <c r="O121" s="16" t="str">
        <f>VLOOKUP(A121,[4]Dados_EFPC!A$1:O$273,15,FALSE)</f>
        <v>WWW.FUNDACAOIBM.COM.BR</v>
      </c>
    </row>
    <row r="122" spans="1:15" x14ac:dyDescent="0.25">
      <c r="A122" s="2" t="s">
        <v>108</v>
      </c>
      <c r="B122" s="2" t="s">
        <v>527</v>
      </c>
      <c r="C122" s="2" t="s">
        <v>528</v>
      </c>
      <c r="D122" s="3" t="s">
        <v>826</v>
      </c>
      <c r="E122" s="3" t="s">
        <v>269</v>
      </c>
      <c r="F122" s="23">
        <f>VLOOKUP(A122,[1]Planilha3!A$4:B$274,2,FALSE)</f>
        <v>3184260869.9099998</v>
      </c>
      <c r="G122" s="18">
        <f>VLOOKUP(A122,[2]Planilha1!A$4:N$271,14,)</f>
        <v>104708658.69</v>
      </c>
      <c r="H122" s="18">
        <f>VLOOKUP(A122,[2]Planilha1!A$4:P$271,16,FALSE)</f>
        <v>101430598.97</v>
      </c>
      <c r="I122" s="18">
        <v>63572749.909999996</v>
      </c>
      <c r="J122" s="11">
        <f>VLOOKUP(A122,'[3]População das EFPC - detalhada'!A$1:F$259,5,FALSE)</f>
        <v>33856</v>
      </c>
      <c r="K122" s="11">
        <f>VLOOKUP(A122,'[3]População das EFPC - detalhada'!A$1:F$259,3,FALSE)</f>
        <v>1589</v>
      </c>
      <c r="L122" s="11">
        <f>VLOOKUP(A122,'[3]População das EFPC - detalhada'!A$1:F$259,4,FALSE)</f>
        <v>301</v>
      </c>
      <c r="M122" s="12">
        <v>43</v>
      </c>
      <c r="N122" s="9">
        <v>103</v>
      </c>
      <c r="O122" s="16" t="str">
        <f>VLOOKUP(A122,[4]Dados_EFPC!A$1:O$273,15,FALSE)</f>
        <v>https://portal.icatuseguros.com.br/</v>
      </c>
    </row>
    <row r="123" spans="1:15" x14ac:dyDescent="0.25">
      <c r="A123" s="2" t="s">
        <v>109</v>
      </c>
      <c r="B123" s="2" t="s">
        <v>529</v>
      </c>
      <c r="C123" s="2" t="s">
        <v>530</v>
      </c>
      <c r="D123" s="3" t="s">
        <v>268</v>
      </c>
      <c r="E123" s="3" t="s">
        <v>269</v>
      </c>
      <c r="F123" s="23">
        <f>VLOOKUP(A123,[1]Planilha3!A$4:B$274,2,FALSE)</f>
        <v>4108452923.5599999</v>
      </c>
      <c r="G123" s="18">
        <f>VLOOKUP(A123,[2]Planilha1!A$4:N$271,14,)</f>
        <v>171719333.26999998</v>
      </c>
      <c r="H123" s="18">
        <f>VLOOKUP(A123,[2]Planilha1!A$4:P$271,16,FALSE)</f>
        <v>82107951.609999999</v>
      </c>
      <c r="I123" s="18">
        <v>81120015.12000002</v>
      </c>
      <c r="J123" s="11">
        <f>VLOOKUP(A123,'[3]População das EFPC - detalhada'!A$1:F$259,5,FALSE)</f>
        <v>40340</v>
      </c>
      <c r="K123" s="11">
        <f>VLOOKUP(A123,'[3]População das EFPC - detalhada'!A$1:F$259,3,FALSE)</f>
        <v>1293</v>
      </c>
      <c r="L123" s="11">
        <f>VLOOKUP(A123,'[3]População das EFPC - detalhada'!A$1:F$259,4,FALSE)</f>
        <v>110</v>
      </c>
      <c r="M123" s="12">
        <v>32</v>
      </c>
      <c r="N123" s="9">
        <v>49</v>
      </c>
      <c r="O123" s="16" t="str">
        <f>VLOOKUP(A123,[4]Dados_EFPC!A$1:O$273,15,FALSE)</f>
        <v>http://https//www.ifmprev.com.br</v>
      </c>
    </row>
    <row r="124" spans="1:15" x14ac:dyDescent="0.25">
      <c r="A124" s="2" t="s">
        <v>110</v>
      </c>
      <c r="B124" s="2" t="s">
        <v>531</v>
      </c>
      <c r="C124" s="2" t="s">
        <v>532</v>
      </c>
      <c r="D124" s="3" t="s">
        <v>833</v>
      </c>
      <c r="E124" s="3" t="s">
        <v>269</v>
      </c>
      <c r="F124" s="23">
        <f>VLOOKUP(A124,[1]Planilha3!A$4:B$274,2,FALSE)</f>
        <v>654230548.5</v>
      </c>
      <c r="G124" s="18">
        <f>VLOOKUP(A124,[2]Planilha1!A$4:N$271,14,)</f>
        <v>16156727.66</v>
      </c>
      <c r="H124" s="18">
        <f>VLOOKUP(A124,[2]Planilha1!A$4:P$271,16,FALSE)</f>
        <v>28092362.140000001</v>
      </c>
      <c r="I124" s="18">
        <v>7904719.8600000003</v>
      </c>
      <c r="J124" s="11">
        <f>VLOOKUP(A124,'[3]População das EFPC - detalhada'!A$1:F$259,5,FALSE)</f>
        <v>2064</v>
      </c>
      <c r="K124" s="11">
        <f>VLOOKUP(A124,'[3]População das EFPC - detalhada'!A$1:F$259,3,FALSE)</f>
        <v>470</v>
      </c>
      <c r="L124" s="11">
        <f>VLOOKUP(A124,'[3]População das EFPC - detalhada'!A$1:F$259,4,FALSE)</f>
        <v>121</v>
      </c>
      <c r="M124" s="12">
        <v>6</v>
      </c>
      <c r="N124" s="9">
        <v>7</v>
      </c>
      <c r="O124" s="16" t="str">
        <f>VLOOKUP(A124,[4]Dados_EFPC!A$1:O$273,15,FALSE)</f>
        <v>http://www.indusprevi.com.br</v>
      </c>
    </row>
    <row r="125" spans="1:15" x14ac:dyDescent="0.25">
      <c r="A125" s="2" t="s">
        <v>111</v>
      </c>
      <c r="B125" s="2" t="s">
        <v>533</v>
      </c>
      <c r="C125" s="2" t="s">
        <v>534</v>
      </c>
      <c r="D125" s="3" t="s">
        <v>840</v>
      </c>
      <c r="E125" s="3" t="s">
        <v>269</v>
      </c>
      <c r="F125" s="23">
        <f>VLOOKUP(A125,[1]Planilha3!A$4:B$274,2,FALSE)</f>
        <v>92870690.040000007</v>
      </c>
      <c r="G125" s="18">
        <f>VLOOKUP(A125,[2]Planilha1!A$4:N$271,14,)</f>
        <v>7660618</v>
      </c>
      <c r="H125" s="18">
        <f>VLOOKUP(A125,[2]Planilha1!A$4:P$271,16,FALSE)</f>
        <v>3355504.96</v>
      </c>
      <c r="I125" s="18">
        <v>0</v>
      </c>
      <c r="J125" s="11">
        <f>VLOOKUP(A125,'[3]População das EFPC - detalhada'!A$1:F$259,5,FALSE)</f>
        <v>0</v>
      </c>
      <c r="K125" s="11">
        <f>VLOOKUP(A125,'[3]População das EFPC - detalhada'!A$1:F$259,3,FALSE)</f>
        <v>72</v>
      </c>
      <c r="L125" s="11">
        <f>VLOOKUP(A125,'[3]População das EFPC - detalhada'!A$1:F$259,4,FALSE)</f>
        <v>31</v>
      </c>
      <c r="M125" s="12">
        <v>1</v>
      </c>
      <c r="N125" s="9">
        <v>2</v>
      </c>
      <c r="O125" s="16" t="str">
        <f>VLOOKUP(A125,[4]Dados_EFPC!A$1:O$273,15,FALSE)</f>
        <v>http://www.inergus.com.br</v>
      </c>
    </row>
    <row r="126" spans="1:15" x14ac:dyDescent="0.25">
      <c r="A126" s="2" t="s">
        <v>112</v>
      </c>
      <c r="B126" s="2" t="s">
        <v>535</v>
      </c>
      <c r="C126" s="2" t="s">
        <v>536</v>
      </c>
      <c r="D126" s="3" t="s">
        <v>826</v>
      </c>
      <c r="E126" s="3" t="s">
        <v>844</v>
      </c>
      <c r="F126" s="23">
        <f>VLOOKUP(A126,[1]Planilha3!A$4:B$274,2,FALSE)</f>
        <v>4261857477.1199999</v>
      </c>
      <c r="G126" s="18">
        <f>VLOOKUP(A126,[2]Planilha1!A$4:N$271,14,)</f>
        <v>66023076.910000004</v>
      </c>
      <c r="H126" s="18">
        <f>VLOOKUP(A126,[2]Planilha1!A$4:P$271,16,FALSE)</f>
        <v>195868966.74000001</v>
      </c>
      <c r="I126" s="18">
        <v>14128763.25</v>
      </c>
      <c r="J126" s="11">
        <f>VLOOKUP(A126,'[3]População das EFPC - detalhada'!A$1:F$259,5,FALSE)</f>
        <v>5839</v>
      </c>
      <c r="K126" s="11">
        <f>VLOOKUP(A126,'[3]População das EFPC - detalhada'!A$1:F$259,3,FALSE)</f>
        <v>4056</v>
      </c>
      <c r="L126" s="11">
        <f>VLOOKUP(A126,'[3]População das EFPC - detalhada'!A$1:F$259,4,FALSE)</f>
        <v>1096</v>
      </c>
      <c r="M126" s="12">
        <v>4</v>
      </c>
      <c r="N126" s="9">
        <v>14</v>
      </c>
      <c r="O126" s="16" t="str">
        <f>VLOOKUP(A126,[4]Dados_EFPC!A$1:O$273,15,FALSE)</f>
        <v>http://www.infraprev.org.br</v>
      </c>
    </row>
    <row r="127" spans="1:15" x14ac:dyDescent="0.25">
      <c r="A127" s="2" t="s">
        <v>113</v>
      </c>
      <c r="B127" s="2" t="s">
        <v>537</v>
      </c>
      <c r="C127" s="2" t="s">
        <v>538</v>
      </c>
      <c r="D127" s="3" t="s">
        <v>268</v>
      </c>
      <c r="E127" s="3" t="s">
        <v>269</v>
      </c>
      <c r="F127" s="23">
        <f>VLOOKUP(A127,[1]Planilha3!A$4:B$274,2,FALSE)</f>
        <v>1072898434.8200001</v>
      </c>
      <c r="G127" s="18">
        <f>VLOOKUP(A127,[2]Planilha1!A$4:N$271,14,)</f>
        <v>1472008.1700000002</v>
      </c>
      <c r="H127" s="18">
        <f>VLOOKUP(A127,[2]Planilha1!A$4:P$271,16,FALSE)</f>
        <v>62173265.020000003</v>
      </c>
      <c r="I127" s="18">
        <v>62244294.390000001</v>
      </c>
      <c r="J127" s="11">
        <f>VLOOKUP(A127,'[3]População das EFPC - detalhada'!A$1:F$259,5,FALSE)</f>
        <v>3759</v>
      </c>
      <c r="K127" s="11">
        <f>VLOOKUP(A127,'[3]População das EFPC - detalhada'!A$1:F$259,3,FALSE)</f>
        <v>802</v>
      </c>
      <c r="L127" s="11">
        <f>VLOOKUP(A127,'[3]População das EFPC - detalhada'!A$1:F$259,4,FALSE)</f>
        <v>54</v>
      </c>
      <c r="M127" s="12">
        <v>2</v>
      </c>
      <c r="N127" s="9">
        <v>6</v>
      </c>
      <c r="O127" s="16" t="str">
        <f>VLOOKUP(A127,[4]Dados_EFPC!A$1:O$273,15,FALSE)</f>
        <v>WWW.INOVARPREVIDENCIA.COM.BR</v>
      </c>
    </row>
    <row r="128" spans="1:15" x14ac:dyDescent="0.25">
      <c r="A128" s="2" t="s">
        <v>114</v>
      </c>
      <c r="B128" s="2" t="s">
        <v>539</v>
      </c>
      <c r="C128" s="2" t="s">
        <v>540</v>
      </c>
      <c r="D128" s="3" t="s">
        <v>268</v>
      </c>
      <c r="E128" s="3" t="s">
        <v>269</v>
      </c>
      <c r="F128" s="23">
        <f>VLOOKUP(A128,[1]Planilha3!A$4:B$274,2,FALSE)</f>
        <v>2553418109.7199998</v>
      </c>
      <c r="G128" s="18">
        <f>VLOOKUP(A128,[2]Planilha1!A$4:N$271,14,)</f>
        <v>72970636.299999997</v>
      </c>
      <c r="H128" s="18">
        <f>VLOOKUP(A128,[2]Planilha1!A$4:P$271,16,FALSE)</f>
        <v>88562161.320000008</v>
      </c>
      <c r="I128" s="18">
        <v>15360403.52</v>
      </c>
      <c r="J128" s="11">
        <f>VLOOKUP(A128,'[3]População das EFPC - detalhada'!A$1:F$259,5,FALSE)</f>
        <v>9003</v>
      </c>
      <c r="K128" s="11">
        <f>VLOOKUP(A128,'[3]População das EFPC - detalhada'!A$1:F$259,3,FALSE)</f>
        <v>704</v>
      </c>
      <c r="L128" s="11">
        <f>VLOOKUP(A128,'[3]População das EFPC - detalhada'!A$1:F$259,4,FALSE)</f>
        <v>435</v>
      </c>
      <c r="M128" s="12">
        <v>2</v>
      </c>
      <c r="N128" s="9">
        <v>9</v>
      </c>
      <c r="O128" s="16" t="str">
        <f>VLOOKUP(A128,[4]Dados_EFPC!A$1:O$273,15,FALSE)</f>
        <v>http://iapp.com.br/pt-br/home/</v>
      </c>
    </row>
    <row r="129" spans="1:15" x14ac:dyDescent="0.25">
      <c r="A129" s="2" t="s">
        <v>115</v>
      </c>
      <c r="B129" s="2" t="s">
        <v>541</v>
      </c>
      <c r="C129" s="2" t="s">
        <v>542</v>
      </c>
      <c r="D129" s="3" t="s">
        <v>833</v>
      </c>
      <c r="E129" s="3" t="s">
        <v>844</v>
      </c>
      <c r="F129" s="23">
        <f>VLOOKUP(A129,[1]Planilha3!A$4:B$274,2,FALSE)</f>
        <v>1469672399.6400001</v>
      </c>
      <c r="G129" s="18">
        <f>VLOOKUP(A129,[2]Planilha1!A$4:N$271,14,)</f>
        <v>26880107.509999998</v>
      </c>
      <c r="H129" s="18">
        <f>VLOOKUP(A129,[2]Planilha1!A$4:P$271,16,FALSE)</f>
        <v>68355521.659999996</v>
      </c>
      <c r="I129" s="18">
        <v>0</v>
      </c>
      <c r="J129" s="11">
        <f>VLOOKUP(A129,'[3]População das EFPC - detalhada'!A$1:F$259,5,FALSE)</f>
        <v>422</v>
      </c>
      <c r="K129" s="11">
        <f>VLOOKUP(A129,'[3]População das EFPC - detalhada'!A$1:F$259,3,FALSE)</f>
        <v>392</v>
      </c>
      <c r="L129" s="11">
        <f>VLOOKUP(A129,'[3]População das EFPC - detalhada'!A$1:F$259,4,FALSE)</f>
        <v>118</v>
      </c>
      <c r="M129" s="12">
        <v>2</v>
      </c>
      <c r="N129" s="9">
        <v>2</v>
      </c>
      <c r="O129" s="16" t="str">
        <f>VLOOKUP(A129,[4]Dados_EFPC!A$1:O$273,15,FALSE)</f>
        <v>http://www.isbre.com.br</v>
      </c>
    </row>
    <row r="130" spans="1:15" x14ac:dyDescent="0.25">
      <c r="A130" s="2" t="s">
        <v>116</v>
      </c>
      <c r="B130" s="2" t="s">
        <v>543</v>
      </c>
      <c r="C130" s="2" t="s">
        <v>544</v>
      </c>
      <c r="D130" s="3" t="s">
        <v>268</v>
      </c>
      <c r="E130" s="3" t="s">
        <v>269</v>
      </c>
      <c r="F130" s="23">
        <f>VLOOKUP(A130,[1]Planilha3!A$4:B$274,2,FALSE)</f>
        <v>32971767083.700001</v>
      </c>
      <c r="G130" s="18">
        <f>VLOOKUP(A130,[2]Planilha1!A$4:N$271,14,)</f>
        <v>247346728.71000001</v>
      </c>
      <c r="H130" s="18">
        <f>VLOOKUP(A130,[2]Planilha1!A$4:P$271,16,FALSE)</f>
        <v>1359930760.03</v>
      </c>
      <c r="I130" s="18">
        <v>24648816.449999999</v>
      </c>
      <c r="J130" s="11">
        <f>VLOOKUP(A130,'[3]População das EFPC - detalhada'!A$1:F$259,5,FALSE)</f>
        <v>25242</v>
      </c>
      <c r="K130" s="11">
        <f>VLOOKUP(A130,'[3]População das EFPC - detalhada'!A$1:F$259,3,FALSE)</f>
        <v>24402</v>
      </c>
      <c r="L130" s="11">
        <f>VLOOKUP(A130,'[3]População das EFPC - detalhada'!A$1:F$259,4,FALSE)</f>
        <v>1666</v>
      </c>
      <c r="M130" s="12">
        <v>17</v>
      </c>
      <c r="N130" s="9">
        <v>39</v>
      </c>
      <c r="O130" s="16" t="str">
        <f>VLOOKUP(A130,[4]Dados_EFPC!A$1:O$273,15,FALSE)</f>
        <v>WW.FUNDACAOITAUUNIBANCO.COM.BR</v>
      </c>
    </row>
    <row r="131" spans="1:15" x14ac:dyDescent="0.25">
      <c r="A131" s="2" t="s">
        <v>117</v>
      </c>
      <c r="B131" s="2" t="s">
        <v>545</v>
      </c>
      <c r="C131" s="2" t="s">
        <v>546</v>
      </c>
      <c r="D131" s="3" t="s">
        <v>268</v>
      </c>
      <c r="E131" s="3" t="s">
        <v>269</v>
      </c>
      <c r="F131" s="23">
        <f>VLOOKUP(A131,[1]Planilha3!A$4:B$274,2,FALSE)</f>
        <v>3620465238.1300001</v>
      </c>
      <c r="G131" s="18">
        <f>VLOOKUP(A131,[2]Planilha1!A$4:N$271,14,)</f>
        <v>22402366.939999998</v>
      </c>
      <c r="H131" s="18">
        <f>VLOOKUP(A131,[2]Planilha1!A$4:P$271,16,FALSE)</f>
        <v>74250672.659999996</v>
      </c>
      <c r="I131" s="18">
        <v>6020388.79</v>
      </c>
      <c r="J131" s="11">
        <f>VLOOKUP(A131,'[3]População das EFPC - detalhada'!A$1:F$259,5,FALSE)</f>
        <v>5359</v>
      </c>
      <c r="K131" s="11">
        <f>VLOOKUP(A131,'[3]População das EFPC - detalhada'!A$1:F$259,3,FALSE)</f>
        <v>1253</v>
      </c>
      <c r="L131" s="11">
        <f>VLOOKUP(A131,'[3]População das EFPC - detalhada'!A$1:F$259,4,FALSE)</f>
        <v>3</v>
      </c>
      <c r="M131" s="12">
        <v>2</v>
      </c>
      <c r="N131" s="9">
        <v>12</v>
      </c>
      <c r="O131" s="16" t="str">
        <f>VLOOKUP(A131,[4]Dados_EFPC!A$1:O$273,15,FALSE)</f>
        <v>WWW.FUNDITAUSAIND.COM.BR</v>
      </c>
    </row>
    <row r="132" spans="1:15" x14ac:dyDescent="0.25">
      <c r="A132" s="2" t="s">
        <v>118</v>
      </c>
      <c r="B132" s="2" t="s">
        <v>547</v>
      </c>
      <c r="C132" s="2" t="s">
        <v>548</v>
      </c>
      <c r="D132" s="3" t="s">
        <v>268</v>
      </c>
      <c r="E132" s="3" t="s">
        <v>269</v>
      </c>
      <c r="F132" s="23">
        <f>VLOOKUP(A132,[1]Planilha3!A$4:B$274,2,FALSE)</f>
        <v>2383135458.5</v>
      </c>
      <c r="G132" s="18">
        <f>VLOOKUP(A132,[2]Planilha1!A$4:N$271,14,)</f>
        <v>9009278.1099999994</v>
      </c>
      <c r="H132" s="18">
        <f>VLOOKUP(A132,[2]Planilha1!A$4:P$271,16,FALSE)</f>
        <v>78529900.309999987</v>
      </c>
      <c r="I132" s="18">
        <v>41463845.710000001</v>
      </c>
      <c r="J132" s="11">
        <f>VLOOKUP(A132,'[3]População das EFPC - detalhada'!A$1:F$259,5,FALSE)</f>
        <v>8650</v>
      </c>
      <c r="K132" s="11">
        <f>VLOOKUP(A132,'[3]População das EFPC - detalhada'!A$1:F$259,3,FALSE)</f>
        <v>1038</v>
      </c>
      <c r="L132" s="11">
        <f>VLOOKUP(A132,'[3]População das EFPC - detalhada'!A$1:F$259,4,FALSE)</f>
        <v>152</v>
      </c>
      <c r="M132" s="12">
        <v>1</v>
      </c>
      <c r="N132" s="9">
        <v>8</v>
      </c>
      <c r="O132" s="16" t="str">
        <f>VLOOKUP(A132,[4]Dados_EFPC!A$1:O$273,15,FALSE)</f>
        <v>WWW.PORTALPREV.COM.BR/JOHNSON/JOHNSON</v>
      </c>
    </row>
    <row r="133" spans="1:15" x14ac:dyDescent="0.25">
      <c r="A133" s="2" t="s">
        <v>119</v>
      </c>
      <c r="B133" s="2" t="s">
        <v>549</v>
      </c>
      <c r="C133" s="2" t="s">
        <v>550</v>
      </c>
      <c r="D133" s="3" t="s">
        <v>829</v>
      </c>
      <c r="E133" s="3" t="s">
        <v>843</v>
      </c>
      <c r="F133" s="23">
        <f>VLOOKUP(A133,[1]Planilha3!A$4:B$274,2,FALSE)</f>
        <v>541985666.98000002</v>
      </c>
      <c r="G133" s="18">
        <f>VLOOKUP(A133,[2]Planilha1!A$4:N$271,14,)</f>
        <v>28481460.510000002</v>
      </c>
      <c r="H133" s="18">
        <f>VLOOKUP(A133,[2]Planilha1!A$4:P$271,16,FALSE)</f>
        <v>1717724.57</v>
      </c>
      <c r="I133" s="18">
        <v>13884440.26</v>
      </c>
      <c r="J133" s="11">
        <f>VLOOKUP(A133,'[3]População das EFPC - detalhada'!A$1:F$259,5,FALSE)</f>
        <v>3875</v>
      </c>
      <c r="K133" s="11">
        <f>VLOOKUP(A133,'[3]População das EFPC - detalhada'!A$1:F$259,3,FALSE)</f>
        <v>29</v>
      </c>
      <c r="L133" s="11">
        <f>VLOOKUP(A133,'[3]População das EFPC - detalhada'!A$1:F$259,4,FALSE)</f>
        <v>22</v>
      </c>
      <c r="M133" s="12">
        <v>1</v>
      </c>
      <c r="N133" s="9">
        <v>103</v>
      </c>
      <c r="O133" s="16" t="str">
        <f>VLOOKUP(A133,[4]Dados_EFPC!A$1:O$273,15,FALSE)</f>
        <v>http://www.jusprev.org.br</v>
      </c>
    </row>
    <row r="134" spans="1:15" ht="15" customHeight="1" x14ac:dyDescent="0.25">
      <c r="A134" s="2" t="s">
        <v>120</v>
      </c>
      <c r="B134" s="2" t="s">
        <v>551</v>
      </c>
      <c r="C134" s="2" t="s">
        <v>552</v>
      </c>
      <c r="D134" s="3" t="s">
        <v>268</v>
      </c>
      <c r="E134" s="3" t="s">
        <v>269</v>
      </c>
      <c r="F134" s="23">
        <f>VLOOKUP(A134,[1]Planilha3!A$4:B$274,2,FALSE)</f>
        <v>731132377.36000001</v>
      </c>
      <c r="G134" s="18">
        <f>VLOOKUP(A134,[2]Planilha1!A$4:N$271,14,)</f>
        <v>53226144.950000003</v>
      </c>
      <c r="H134" s="18">
        <f>VLOOKUP(A134,[2]Planilha1!A$4:P$271,16,FALSE)</f>
        <v>25674951.169999998</v>
      </c>
      <c r="I134" s="18">
        <v>6530541.8700000001</v>
      </c>
      <c r="J134" s="11">
        <f>VLOOKUP(A134,'[3]População das EFPC - detalhada'!A$1:F$259,5,FALSE)</f>
        <v>7009</v>
      </c>
      <c r="K134" s="11">
        <f>VLOOKUP(A134,'[3]População das EFPC - detalhada'!A$1:F$259,3,FALSE)</f>
        <v>83</v>
      </c>
      <c r="L134" s="11">
        <f>VLOOKUP(A134,'[3]População das EFPC - detalhada'!A$1:F$259,4,FALSE)</f>
        <v>6</v>
      </c>
      <c r="M134" s="12">
        <v>1</v>
      </c>
      <c r="N134" s="9">
        <v>16</v>
      </c>
      <c r="O134" s="16" t="str">
        <f>VLOOKUP(A134,[4]Dados_EFPC!A$1:O$273,15,FALSE)</f>
        <v>http://www.kpmg.com.br/kpmgprevlogin.asp</v>
      </c>
    </row>
    <row r="135" spans="1:15" x14ac:dyDescent="0.25">
      <c r="A135" s="2" t="s">
        <v>121</v>
      </c>
      <c r="B135" s="2" t="s">
        <v>553</v>
      </c>
      <c r="C135" s="2" t="s">
        <v>554</v>
      </c>
      <c r="D135" s="3" t="s">
        <v>268</v>
      </c>
      <c r="E135" s="3" t="s">
        <v>269</v>
      </c>
      <c r="F135" s="23">
        <f>VLOOKUP(A135,[1]Planilha3!A$4:B$274,2,FALSE)</f>
        <v>390883072.17000002</v>
      </c>
      <c r="G135" s="18">
        <f>VLOOKUP(A135,[2]Planilha1!A$4:N$271,14,)</f>
        <v>8692773.8599999994</v>
      </c>
      <c r="H135" s="18">
        <f>VLOOKUP(A135,[2]Planilha1!A$4:P$271,16,FALSE)</f>
        <v>10901535.189999999</v>
      </c>
      <c r="I135" s="18">
        <v>769341.33</v>
      </c>
      <c r="J135" s="11">
        <f>VLOOKUP(A135,'[3]População das EFPC - detalhada'!A$1:F$259,5,FALSE)</f>
        <v>643</v>
      </c>
      <c r="K135" s="11">
        <f>VLOOKUP(A135,'[3]População das EFPC - detalhada'!A$1:F$259,3,FALSE)</f>
        <v>244</v>
      </c>
      <c r="L135" s="11">
        <f>VLOOKUP(A135,'[3]População das EFPC - detalhada'!A$1:F$259,4,FALSE)</f>
        <v>38</v>
      </c>
      <c r="M135" s="12">
        <v>1</v>
      </c>
      <c r="N135" s="9">
        <v>2</v>
      </c>
      <c r="O135" s="16" t="str">
        <f>VLOOKUP(A135,[4]Dados_EFPC!A$1:O$273,15,FALSE)</f>
        <v>Sem site</v>
      </c>
    </row>
    <row r="136" spans="1:15" x14ac:dyDescent="0.25">
      <c r="A136" s="2" t="s">
        <v>122</v>
      </c>
      <c r="B136" s="2" t="s">
        <v>555</v>
      </c>
      <c r="C136" s="2" t="s">
        <v>556</v>
      </c>
      <c r="D136" s="3" t="s">
        <v>829</v>
      </c>
      <c r="E136" s="3" t="s">
        <v>269</v>
      </c>
      <c r="F136" s="23">
        <f>VLOOKUP(A136,[1]Planilha3!A$4:B$274,2,FALSE)</f>
        <v>203358708.40000001</v>
      </c>
      <c r="G136" s="18">
        <f>VLOOKUP(A136,[2]Planilha1!A$4:N$271,14,)</f>
        <v>7855825.6799999997</v>
      </c>
      <c r="H136" s="18">
        <f>VLOOKUP(A136,[2]Planilha1!A$4:P$271,16,FALSE)</f>
        <v>2534314.36</v>
      </c>
      <c r="I136" s="18">
        <v>11293886.32</v>
      </c>
      <c r="J136" s="11">
        <f>VLOOKUP(A136,'[3]População das EFPC - detalhada'!A$1:F$259,5,FALSE)</f>
        <v>4163</v>
      </c>
      <c r="K136" s="11">
        <f>VLOOKUP(A136,'[3]População das EFPC - detalhada'!A$1:F$259,3,FALSE)</f>
        <v>63</v>
      </c>
      <c r="L136" s="11">
        <f>VLOOKUP(A136,'[3]População das EFPC - detalhada'!A$1:F$259,4,FALSE)</f>
        <v>19</v>
      </c>
      <c r="M136" s="12">
        <v>6</v>
      </c>
      <c r="N136" s="9">
        <v>41</v>
      </c>
      <c r="O136" s="16" t="str">
        <f>VLOOKUP(A136,[4]Dados_EFPC!A$1:O$273,15,FALSE)</f>
        <v>https://maisfuturo.com.br/</v>
      </c>
    </row>
    <row r="137" spans="1:15" x14ac:dyDescent="0.25">
      <c r="A137" s="2" t="s">
        <v>123</v>
      </c>
      <c r="B137" s="2" t="s">
        <v>557</v>
      </c>
      <c r="C137" s="2" t="s">
        <v>558</v>
      </c>
      <c r="D137" s="3" t="s">
        <v>268</v>
      </c>
      <c r="E137" s="3" t="s">
        <v>269</v>
      </c>
      <c r="F137" s="23">
        <f>VLOOKUP(A137,[1]Planilha3!A$4:B$274,2,FALSE)</f>
        <v>935863996.48000002</v>
      </c>
      <c r="G137" s="18">
        <f>VLOOKUP(A137,[2]Planilha1!A$4:N$271,14,)</f>
        <v>22856357.5</v>
      </c>
      <c r="H137" s="18">
        <f>VLOOKUP(A137,[2]Planilha1!A$4:P$271,16,FALSE)</f>
        <v>13416873.57</v>
      </c>
      <c r="I137" s="18">
        <v>5411982.8099999996</v>
      </c>
      <c r="J137" s="11">
        <f>VLOOKUP(A137,'[3]População das EFPC - detalhada'!A$1:F$259,5,FALSE)</f>
        <v>1159</v>
      </c>
      <c r="K137" s="11">
        <f>VLOOKUP(A137,'[3]População das EFPC - detalhada'!A$1:F$259,3,FALSE)</f>
        <v>189</v>
      </c>
      <c r="L137" s="11">
        <f>VLOOKUP(A137,'[3]População das EFPC - detalhada'!A$1:F$259,4,FALSE)</f>
        <v>11</v>
      </c>
      <c r="M137" s="12">
        <v>4</v>
      </c>
      <c r="N137" s="9">
        <v>4</v>
      </c>
      <c r="O137" s="16" t="str">
        <f>VLOOKUP(A137,[4]Dados_EFPC!A$1:O$273,15,FALSE)</f>
        <v>WWW.MAISVIDAPREV.ORG.BR</v>
      </c>
    </row>
    <row r="138" spans="1:15" x14ac:dyDescent="0.25">
      <c r="A138" s="2" t="s">
        <v>124</v>
      </c>
      <c r="B138" s="2" t="s">
        <v>559</v>
      </c>
      <c r="C138" s="2" t="s">
        <v>560</v>
      </c>
      <c r="D138" s="3" t="s">
        <v>268</v>
      </c>
      <c r="E138" s="3" t="s">
        <v>269</v>
      </c>
      <c r="F138" s="23">
        <f>VLOOKUP(A138,[1]Planilha3!A$4:B$274,2,FALSE)</f>
        <v>4510736.4000000004</v>
      </c>
      <c r="G138" s="18">
        <f>VLOOKUP(A138,[2]Planilha1!A$4:N$271,14,)</f>
        <v>0</v>
      </c>
      <c r="H138" s="18">
        <f>VLOOKUP(A138,[2]Planilha1!A$4:P$271,16,FALSE)</f>
        <v>0</v>
      </c>
      <c r="I138" s="18">
        <v>0</v>
      </c>
      <c r="J138" s="11">
        <v>0</v>
      </c>
      <c r="K138" s="11">
        <v>0</v>
      </c>
      <c r="L138" s="11">
        <v>0</v>
      </c>
      <c r="M138" s="12">
        <v>1</v>
      </c>
      <c r="N138" s="9">
        <v>0</v>
      </c>
      <c r="O138" s="16" t="str">
        <f>VLOOKUP(A138,[4]Dados_EFPC!A$1:O$273,15,FALSE)</f>
        <v>Sem site</v>
      </c>
    </row>
    <row r="139" spans="1:15" x14ac:dyDescent="0.25">
      <c r="A139" s="2" t="s">
        <v>125</v>
      </c>
      <c r="B139" s="2" t="s">
        <v>561</v>
      </c>
      <c r="C139" s="2" t="s">
        <v>562</v>
      </c>
      <c r="D139" s="3" t="s">
        <v>833</v>
      </c>
      <c r="E139" s="3" t="s">
        <v>269</v>
      </c>
      <c r="F139" s="23">
        <f>VLOOKUP(A139,[1]Planilha3!A$4:B$274,2,FALSE)</f>
        <v>492285510.02999997</v>
      </c>
      <c r="G139" s="18">
        <f>VLOOKUP(A139,[2]Planilha1!A$4:N$271,14,)</f>
        <v>9786679.8200000003</v>
      </c>
      <c r="H139" s="18">
        <f>VLOOKUP(A139,[2]Planilha1!A$4:P$271,16,FALSE)</f>
        <v>19446722.849999998</v>
      </c>
      <c r="I139" s="18">
        <v>6827297.8100000005</v>
      </c>
      <c r="J139" s="11">
        <f>VLOOKUP(A139,'[3]População das EFPC - detalhada'!A$1:F$259,5,FALSE)</f>
        <v>8476</v>
      </c>
      <c r="K139" s="11">
        <f>VLOOKUP(A139,'[3]População das EFPC - detalhada'!A$1:F$259,3,FALSE)</f>
        <v>236</v>
      </c>
      <c r="L139" s="11">
        <f>VLOOKUP(A139,'[3]População das EFPC - detalhada'!A$1:F$259,4,FALSE)</f>
        <v>18</v>
      </c>
      <c r="M139" s="12">
        <v>3</v>
      </c>
      <c r="N139" s="9">
        <v>8</v>
      </c>
      <c r="O139" s="16" t="str">
        <f>VLOOKUP(A139,[4]Dados_EFPC!A$1:O$273,15,FALSE)</f>
        <v>WWW.MARCOPREV.COM.BR</v>
      </c>
    </row>
    <row r="140" spans="1:15" x14ac:dyDescent="0.25">
      <c r="A140" s="2" t="s">
        <v>126</v>
      </c>
      <c r="B140" s="2" t="s">
        <v>563</v>
      </c>
      <c r="C140" s="2" t="s">
        <v>564</v>
      </c>
      <c r="D140" s="3" t="s">
        <v>826</v>
      </c>
      <c r="E140" s="3" t="s">
        <v>269</v>
      </c>
      <c r="F140" s="23">
        <f>VLOOKUP(A140,[1]Planilha3!A$4:B$274,2,FALSE)</f>
        <v>467235739.30000001</v>
      </c>
      <c r="G140" s="18">
        <f>VLOOKUP(A140,[2]Planilha1!A$4:N$271,14,)</f>
        <v>16632850.880000001</v>
      </c>
      <c r="H140" s="18">
        <f>VLOOKUP(A140,[2]Planilha1!A$4:P$271,16,FALSE)</f>
        <v>18656496.23</v>
      </c>
      <c r="I140" s="18">
        <v>3953813.75</v>
      </c>
      <c r="J140" s="11">
        <f>VLOOKUP(A140,'[3]População das EFPC - detalhada'!A$1:F$259,5,FALSE)</f>
        <v>5835</v>
      </c>
      <c r="K140" s="11">
        <f>VLOOKUP(A140,'[3]População das EFPC - detalhada'!A$1:F$259,3,FALSE)</f>
        <v>250</v>
      </c>
      <c r="L140" s="11">
        <f>VLOOKUP(A140,'[3]População das EFPC - detalhada'!A$1:F$259,4,FALSE)</f>
        <v>25</v>
      </c>
      <c r="M140" s="12">
        <v>1</v>
      </c>
      <c r="N140" s="9">
        <v>12</v>
      </c>
      <c r="O140" s="16" t="str">
        <f>VLOOKUP(A140,[4]Dados_EFPC!A$1:O$273,15,FALSE)</f>
        <v>WWW.MAUAPREV.COM.BR</v>
      </c>
    </row>
    <row r="141" spans="1:15" x14ac:dyDescent="0.25">
      <c r="A141" s="2" t="s">
        <v>127</v>
      </c>
      <c r="B141" s="2" t="s">
        <v>565</v>
      </c>
      <c r="C141" s="2" t="s">
        <v>566</v>
      </c>
      <c r="D141" s="3" t="s">
        <v>268</v>
      </c>
      <c r="E141" s="3" t="s">
        <v>269</v>
      </c>
      <c r="F141" s="23">
        <f>VLOOKUP(A141,[1]Planilha3!A$4:B$274,2,FALSE)</f>
        <v>1276230010.1199999</v>
      </c>
      <c r="G141" s="18">
        <f>VLOOKUP(A141,[2]Planilha1!A$4:N$271,14,)</f>
        <v>27005574.109999999</v>
      </c>
      <c r="H141" s="18">
        <f>VLOOKUP(A141,[2]Planilha1!A$4:P$271,16,FALSE)</f>
        <v>44000682.420000002</v>
      </c>
      <c r="I141" s="18">
        <v>1951430.25</v>
      </c>
      <c r="J141" s="11">
        <f>VLOOKUP(A141,'[3]População das EFPC - detalhada'!A$1:F$259,5,FALSE)</f>
        <v>10519</v>
      </c>
      <c r="K141" s="11">
        <f>VLOOKUP(A141,'[3]População das EFPC - detalhada'!A$1:F$259,3,FALSE)</f>
        <v>1473</v>
      </c>
      <c r="L141" s="11">
        <f>VLOOKUP(A141,'[3]População das EFPC - detalhada'!A$1:F$259,4,FALSE)</f>
        <v>112</v>
      </c>
      <c r="M141" s="12">
        <v>1</v>
      </c>
      <c r="N141" s="9">
        <v>5</v>
      </c>
      <c r="O141" s="16" t="str">
        <f>VLOOKUP(A141,[4]Dados_EFPC!A$1:O$273,15,FALSE)</f>
        <v>http://www.mbprevidencia.com.br</v>
      </c>
    </row>
    <row r="142" spans="1:15" ht="15" customHeight="1" x14ac:dyDescent="0.25">
      <c r="A142" s="2" t="s">
        <v>128</v>
      </c>
      <c r="B142" s="2" t="s">
        <v>567</v>
      </c>
      <c r="C142" s="2" t="s">
        <v>568</v>
      </c>
      <c r="D142" s="3" t="s">
        <v>825</v>
      </c>
      <c r="E142" s="3" t="s">
        <v>269</v>
      </c>
      <c r="F142" s="23">
        <f>VLOOKUP(A142,[1]Planilha3!A$4:B$274,2,FALSE)</f>
        <v>51034772.530000001</v>
      </c>
      <c r="G142" s="18">
        <f>VLOOKUP(A142,[2]Planilha1!A$4:N$271,14,)</f>
        <v>0</v>
      </c>
      <c r="H142" s="18">
        <f>VLOOKUP(A142,[2]Planilha1!A$4:P$271,16,FALSE)</f>
        <v>0</v>
      </c>
      <c r="I142" s="18">
        <v>86140.43</v>
      </c>
      <c r="J142" s="11">
        <v>0</v>
      </c>
      <c r="K142" s="11">
        <v>0</v>
      </c>
      <c r="L142" s="11">
        <v>0</v>
      </c>
      <c r="M142" s="12">
        <v>2</v>
      </c>
      <c r="N142" s="9">
        <v>12</v>
      </c>
      <c r="O142" s="16" t="str">
        <f>VLOOKUP(A142,[4]Dados_EFPC!A$1:O$273,15,FALSE)</f>
        <v>www.mendesprev.org.br</v>
      </c>
    </row>
    <row r="143" spans="1:15" x14ac:dyDescent="0.25">
      <c r="A143" s="2" t="s">
        <v>129</v>
      </c>
      <c r="B143" s="2" t="s">
        <v>569</v>
      </c>
      <c r="C143" s="2" t="s">
        <v>570</v>
      </c>
      <c r="D143" s="3" t="s">
        <v>268</v>
      </c>
      <c r="E143" s="3" t="s">
        <v>269</v>
      </c>
      <c r="F143" s="23">
        <f>VLOOKUP(A143,[1]Planilha3!A$4:B$274,2,FALSE)</f>
        <v>463711774.95999998</v>
      </c>
      <c r="G143" s="18">
        <f>VLOOKUP(A143,[2]Planilha1!A$4:N$271,14,)</f>
        <v>30347289.59</v>
      </c>
      <c r="H143" s="18">
        <f>VLOOKUP(A143,[2]Planilha1!A$4:P$271,16,FALSE)</f>
        <v>7432258.6999999993</v>
      </c>
      <c r="I143" s="18">
        <v>4042490.12</v>
      </c>
      <c r="J143" s="11">
        <f>VLOOKUP(A143,'[3]População das EFPC - detalhada'!A$1:F$259,5,FALSE)</f>
        <v>3558</v>
      </c>
      <c r="K143" s="11">
        <f>VLOOKUP(A143,'[3]População das EFPC - detalhada'!A$1:F$259,3,FALSE)</f>
        <v>74</v>
      </c>
      <c r="L143" s="11">
        <f>VLOOKUP(A143,'[3]População das EFPC - detalhada'!A$1:F$259,4,FALSE)</f>
        <v>1</v>
      </c>
      <c r="M143" s="12">
        <v>5</v>
      </c>
      <c r="N143" s="9">
        <v>7</v>
      </c>
      <c r="O143" s="16" t="str">
        <f>VLOOKUP(A143,[4]Dados_EFPC!A$1:O$273,15,FALSE)</f>
        <v>http://www.mercerprev.com.br/mercerprev/</v>
      </c>
    </row>
    <row r="144" spans="1:15" x14ac:dyDescent="0.25">
      <c r="A144" s="2" t="s">
        <v>130</v>
      </c>
      <c r="B144" s="2" t="s">
        <v>571</v>
      </c>
      <c r="C144" s="2" t="s">
        <v>572</v>
      </c>
      <c r="D144" s="3" t="s">
        <v>268</v>
      </c>
      <c r="E144" s="3" t="s">
        <v>844</v>
      </c>
      <c r="F144" s="23">
        <f>VLOOKUP(A144,[1]Planilha3!A$4:B$274,2,FALSE)</f>
        <v>4026750811.3000002</v>
      </c>
      <c r="G144" s="18">
        <f>VLOOKUP(A144,[2]Planilha1!A$4:N$271,14,)</f>
        <v>74788622.170000002</v>
      </c>
      <c r="H144" s="18">
        <f>VLOOKUP(A144,[2]Planilha1!A$4:P$271,16,FALSE)</f>
        <v>130425209.29000001</v>
      </c>
      <c r="I144" s="18">
        <v>37525216.739999995</v>
      </c>
      <c r="J144" s="11">
        <f>VLOOKUP(A144,'[3]População das EFPC - detalhada'!A$1:F$259,5,FALSE)</f>
        <v>7758</v>
      </c>
      <c r="K144" s="11">
        <f>VLOOKUP(A144,'[3]População das EFPC - detalhada'!A$1:F$259,3,FALSE)</f>
        <v>3816</v>
      </c>
      <c r="L144" s="11">
        <f>VLOOKUP(A144,'[3]População das EFPC - detalhada'!A$1:F$259,4,FALSE)</f>
        <v>856</v>
      </c>
      <c r="M144" s="12">
        <v>4</v>
      </c>
      <c r="N144" s="9">
        <v>5</v>
      </c>
      <c r="O144" s="16" t="str">
        <f>VLOOKUP(A144,[4]Dados_EFPC!A$1:O$273,15,FALSE)</f>
        <v>http://www.metrus.org.br</v>
      </c>
    </row>
    <row r="145" spans="1:15" x14ac:dyDescent="0.25">
      <c r="A145" s="2" t="s">
        <v>283</v>
      </c>
      <c r="B145" s="2" t="s">
        <v>573</v>
      </c>
      <c r="C145" s="2" t="s">
        <v>574</v>
      </c>
      <c r="D145" s="3" t="s">
        <v>268</v>
      </c>
      <c r="E145" s="3" t="s">
        <v>269</v>
      </c>
      <c r="F145" s="23">
        <f>VLOOKUP(A145,[1]Planilha3!A$4:B$274,2,FALSE)</f>
        <v>62048112.600000001</v>
      </c>
      <c r="G145" s="18">
        <f>VLOOKUP(A145,[2]Planilha1!A$4:N$271,14,)</f>
        <v>2486925.12</v>
      </c>
      <c r="H145" s="18">
        <f>VLOOKUP(A145,[2]Planilha1!A$4:P$271,16,FALSE)</f>
        <v>649299.99</v>
      </c>
      <c r="I145" s="18">
        <v>2620939.5299999998</v>
      </c>
      <c r="J145" s="11">
        <f>VLOOKUP(A145,'[3]População das EFPC - detalhada'!A$1:F$259,5,FALSE)</f>
        <v>2192</v>
      </c>
      <c r="K145" s="11">
        <f>VLOOKUP(A145,'[3]População das EFPC - detalhada'!A$1:F$259,3,FALSE)</f>
        <v>29</v>
      </c>
      <c r="L145" s="11">
        <f>VLOOKUP(A145,'[3]População das EFPC - detalhada'!A$1:F$259,4,FALSE)</f>
        <v>5</v>
      </c>
      <c r="M145" s="12">
        <v>1</v>
      </c>
      <c r="N145" s="9">
        <v>4</v>
      </c>
      <c r="O145" s="16" t="e">
        <f>VLOOKUP(A145,[4]Dados_EFPC!A$1:O$273,15,FALSE)</f>
        <v>#N/A</v>
      </c>
    </row>
    <row r="146" spans="1:15" x14ac:dyDescent="0.25">
      <c r="A146" s="2" t="s">
        <v>131</v>
      </c>
      <c r="B146" s="2" t="s">
        <v>575</v>
      </c>
      <c r="C146" s="2" t="s">
        <v>576</v>
      </c>
      <c r="D146" s="3" t="s">
        <v>826</v>
      </c>
      <c r="E146" s="3" t="s">
        <v>269</v>
      </c>
      <c r="F146" s="23">
        <f>VLOOKUP(A146,[1]Planilha3!A$4:B$274,2,FALSE)</f>
        <v>135330954.03999999</v>
      </c>
      <c r="G146" s="18">
        <f>VLOOKUP(A146,[2]Planilha1!A$4:N$271,14,)</f>
        <v>18677498.539999999</v>
      </c>
      <c r="H146" s="18">
        <f>VLOOKUP(A146,[2]Planilha1!A$4:P$271,16,FALSE)</f>
        <v>1761853.27</v>
      </c>
      <c r="I146" s="18">
        <v>5859915.2700000005</v>
      </c>
      <c r="J146" s="11">
        <f>VLOOKUP(A146,'[3]População das EFPC - detalhada'!A$1:F$259,5,FALSE)</f>
        <v>3158</v>
      </c>
      <c r="K146" s="11">
        <f>VLOOKUP(A146,'[3]População das EFPC - detalhada'!A$1:F$259,3,FALSE)</f>
        <v>25</v>
      </c>
      <c r="L146" s="11">
        <f>VLOOKUP(A146,'[3]População das EFPC - detalhada'!A$1:F$259,4,FALSE)</f>
        <v>8</v>
      </c>
      <c r="M146" s="12">
        <v>9</v>
      </c>
      <c r="N146" s="9">
        <v>84</v>
      </c>
      <c r="O146" s="16" t="str">
        <f>VLOOKUP(A146,[4]Dados_EFPC!A$1:O$273,15,FALSE)</f>
        <v>WWW.MONGERAL.COM.BR</v>
      </c>
    </row>
    <row r="147" spans="1:15" x14ac:dyDescent="0.25">
      <c r="A147" s="2" t="s">
        <v>132</v>
      </c>
      <c r="B147" s="2" t="s">
        <v>577</v>
      </c>
      <c r="C147" s="2" t="s">
        <v>578</v>
      </c>
      <c r="D147" s="3" t="s">
        <v>268</v>
      </c>
      <c r="E147" s="3" t="s">
        <v>269</v>
      </c>
      <c r="F147" s="23">
        <f>VLOOKUP(A147,[1]Planilha3!A$4:B$274,2,FALSE)</f>
        <v>756966545.80999994</v>
      </c>
      <c r="G147" s="18">
        <f>VLOOKUP(A147,[2]Planilha1!A$4:N$271,14,)</f>
        <v>25099178.309999999</v>
      </c>
      <c r="H147" s="18">
        <f>VLOOKUP(A147,[2]Planilha1!A$4:P$271,16,FALSE)</f>
        <v>13869582.84</v>
      </c>
      <c r="I147" s="18">
        <v>19806613.690000001</v>
      </c>
      <c r="J147" s="11">
        <f>VLOOKUP(A147,'[3]População das EFPC - detalhada'!A$1:F$259,5,FALSE)</f>
        <v>1444</v>
      </c>
      <c r="K147" s="11">
        <f>VLOOKUP(A147,'[3]População das EFPC - detalhada'!A$1:F$259,3,FALSE)</f>
        <v>280</v>
      </c>
      <c r="L147" s="11">
        <f>VLOOKUP(A147,'[3]População das EFPC - detalhada'!A$1:F$259,4,FALSE)</f>
        <v>5</v>
      </c>
      <c r="M147" s="12">
        <v>1</v>
      </c>
      <c r="N147" s="9">
        <v>7</v>
      </c>
      <c r="O147" s="16" t="str">
        <f>VLOOKUP(A147,[4]Dados_EFPC!A$1:O$273,15,FALSE)</f>
        <v>http://www.msdprev.com.br</v>
      </c>
    </row>
    <row r="148" spans="1:15" x14ac:dyDescent="0.25">
      <c r="A148" s="2" t="s">
        <v>133</v>
      </c>
      <c r="B148" s="2" t="s">
        <v>579</v>
      </c>
      <c r="C148" s="2" t="s">
        <v>580</v>
      </c>
      <c r="D148" s="3" t="s">
        <v>268</v>
      </c>
      <c r="E148" s="3" t="s">
        <v>269</v>
      </c>
      <c r="F148" s="23">
        <f>VLOOKUP(A148,[1]Planilha3!A$4:B$274,2,FALSE)</f>
        <v>9729439857.1200008</v>
      </c>
      <c r="G148" s="18">
        <f>VLOOKUP(A148,[2]Planilha1!A$4:N$271,14,)</f>
        <v>261217837.19999999</v>
      </c>
      <c r="H148" s="18">
        <f>VLOOKUP(A148,[2]Planilha1!A$4:P$271,16,FALSE)</f>
        <v>412681490.49000001</v>
      </c>
      <c r="I148" s="18">
        <v>196573636.26000011</v>
      </c>
      <c r="J148" s="11">
        <f>VLOOKUP(A148,'[3]População das EFPC - detalhada'!A$1:F$259,5,FALSE)</f>
        <v>47979</v>
      </c>
      <c r="K148" s="11">
        <f>VLOOKUP(A148,'[3]População das EFPC - detalhada'!A$1:F$259,3,FALSE)</f>
        <v>6031</v>
      </c>
      <c r="L148" s="11">
        <f>VLOOKUP(A148,'[3]População das EFPC - detalhada'!A$1:F$259,4,FALSE)</f>
        <v>2513</v>
      </c>
      <c r="M148" s="12">
        <v>118</v>
      </c>
      <c r="N148" s="9">
        <v>167</v>
      </c>
      <c r="O148" s="16" t="str">
        <f>VLOOKUP(A148,[4]Dados_EFPC!A$1:O$273,15,FALSE)</f>
        <v>Sem site</v>
      </c>
    </row>
    <row r="149" spans="1:15" x14ac:dyDescent="0.25">
      <c r="A149" s="2" t="s">
        <v>134</v>
      </c>
      <c r="B149" s="2" t="s">
        <v>581</v>
      </c>
      <c r="C149" s="2" t="s">
        <v>582</v>
      </c>
      <c r="D149" s="3" t="s">
        <v>268</v>
      </c>
      <c r="E149" s="3" t="s">
        <v>843</v>
      </c>
      <c r="F149" s="23">
        <f>VLOOKUP(A149,[1]Planilha3!A$4:B$274,2,FALSE)</f>
        <v>2044386.63</v>
      </c>
      <c r="G149" s="18">
        <f>VLOOKUP(A149,[2]Planilha1!A$4:N$271,14,)</f>
        <v>142872.54999999999</v>
      </c>
      <c r="H149" s="18">
        <f>VLOOKUP(A149,[2]Planilha1!A$4:P$271,16,FALSE)</f>
        <v>13913.25</v>
      </c>
      <c r="I149" s="18">
        <v>2258178.12</v>
      </c>
      <c r="J149" s="11">
        <f>VLOOKUP(A149,'[3]População das EFPC - detalhada'!A$1:F$259,5,FALSE)</f>
        <v>27</v>
      </c>
      <c r="K149" s="11">
        <f>VLOOKUP(A149,'[3]População das EFPC - detalhada'!A$1:F$259,3,FALSE)</f>
        <v>100</v>
      </c>
      <c r="L149" s="11">
        <f>VLOOKUP(A149,'[3]População das EFPC - detalhada'!A$1:F$259,4,FALSE)</f>
        <v>19</v>
      </c>
      <c r="M149" s="12">
        <v>4</v>
      </c>
      <c r="N149" s="9">
        <v>1</v>
      </c>
      <c r="O149" s="16" t="str">
        <f>VLOOKUP(A149,[4]Dados_EFPC!A$1:O$273,15,FALSE)</f>
        <v>Sem site</v>
      </c>
    </row>
    <row r="150" spans="1:15" x14ac:dyDescent="0.25">
      <c r="A150" s="2" t="s">
        <v>135</v>
      </c>
      <c r="B150" s="2" t="s">
        <v>583</v>
      </c>
      <c r="C150" s="2" t="s">
        <v>584</v>
      </c>
      <c r="D150" s="3" t="s">
        <v>268</v>
      </c>
      <c r="E150" s="3" t="s">
        <v>269</v>
      </c>
      <c r="F150" s="23">
        <f>VLOOKUP(A150,[1]Planilha3!A$4:B$274,2,FALSE)</f>
        <v>2258530055.9400001</v>
      </c>
      <c r="G150" s="18">
        <f>VLOOKUP(A150,[2]Planilha1!A$4:N$271,14,)</f>
        <v>172488141.31</v>
      </c>
      <c r="H150" s="18">
        <f>VLOOKUP(A150,[2]Planilha1!A$4:P$271,16,FALSE)</f>
        <v>32178856.640000001</v>
      </c>
      <c r="I150" s="18">
        <v>27809022.719999995</v>
      </c>
      <c r="J150" s="11">
        <f>VLOOKUP(A150,'[3]População das EFPC - detalhada'!A$1:F$259,5,FALSE)</f>
        <v>9660</v>
      </c>
      <c r="K150" s="11">
        <f>VLOOKUP(A150,'[3]População das EFPC - detalhada'!A$1:F$259,3,FALSE)</f>
        <v>118</v>
      </c>
      <c r="L150" s="11">
        <f>VLOOKUP(A150,'[3]População das EFPC - detalhada'!A$1:F$259,4,FALSE)</f>
        <v>10</v>
      </c>
      <c r="M150" s="12">
        <v>5</v>
      </c>
      <c r="N150" s="9">
        <v>51</v>
      </c>
      <c r="O150" s="16" t="str">
        <f>VLOOKUP(A150,[4]Dados_EFPC!A$1:O$273,15,FALSE)</f>
        <v>https://www.portalprev.com.br/unimed/unimed</v>
      </c>
    </row>
    <row r="151" spans="1:15" ht="13.5" customHeight="1" x14ac:dyDescent="0.25">
      <c r="A151" s="2" t="s">
        <v>136</v>
      </c>
      <c r="B151" s="2" t="s">
        <v>585</v>
      </c>
      <c r="C151" s="2" t="s">
        <v>586</v>
      </c>
      <c r="D151" s="3" t="s">
        <v>268</v>
      </c>
      <c r="E151" s="3" t="s">
        <v>269</v>
      </c>
      <c r="F151" s="23">
        <v>0</v>
      </c>
      <c r="G151" s="18">
        <f>VLOOKUP(A151,[2]Planilha1!A$4:N$271,14,)</f>
        <v>155280795.31999999</v>
      </c>
      <c r="H151" s="18">
        <f>VLOOKUP(A151,[2]Planilha1!A$4:P$271,16,FALSE)</f>
        <v>130489403.93000001</v>
      </c>
      <c r="I151" s="18">
        <v>0</v>
      </c>
      <c r="J151" s="11">
        <f>VLOOKUP(A151,'[3]População das EFPC - detalhada'!A$1:F$259,5,FALSE)</f>
        <v>64107</v>
      </c>
      <c r="K151" s="11">
        <f>VLOOKUP(A151,'[3]População das EFPC - detalhada'!A$1:F$259,3,FALSE)</f>
        <v>3495</v>
      </c>
      <c r="L151" s="11">
        <f>VLOOKUP(A151,'[3]População das EFPC - detalhada'!A$1:F$259,4,FALSE)</f>
        <v>350</v>
      </c>
      <c r="M151" s="12">
        <v>26</v>
      </c>
      <c r="N151" s="9">
        <v>137</v>
      </c>
      <c r="O151" s="16" t="str">
        <f>VLOOKUP(A151,[4]Dados_EFPC!A$1:O$273,15,FALSE)</f>
        <v>WWW.BRADESCOPREVIDENCIA.COM.BR/MULTIPENSIONS/</v>
      </c>
    </row>
    <row r="152" spans="1:15" x14ac:dyDescent="0.25">
      <c r="A152" s="2" t="s">
        <v>137</v>
      </c>
      <c r="B152" s="2" t="s">
        <v>587</v>
      </c>
      <c r="C152" s="2" t="s">
        <v>588</v>
      </c>
      <c r="D152" s="3" t="s">
        <v>268</v>
      </c>
      <c r="E152" s="3" t="s">
        <v>269</v>
      </c>
      <c r="F152" s="23">
        <f>VLOOKUP(A152,[1]Planilha3!A$4:B$274,2,FALSE)</f>
        <v>2761621819.98</v>
      </c>
      <c r="G152" s="18">
        <f>VLOOKUP(A152,[2]Planilha1!A$4:N$271,14,)</f>
        <v>63130452.260000005</v>
      </c>
      <c r="H152" s="18">
        <f>VLOOKUP(A152,[2]Planilha1!A$4:P$271,16,FALSE)</f>
        <v>82818770.689999998</v>
      </c>
      <c r="I152" s="18">
        <v>16761426.890000001</v>
      </c>
      <c r="J152" s="11">
        <f>VLOOKUP(A152,'[3]População das EFPC - detalhada'!A$1:F$259,5,FALSE)</f>
        <v>21448</v>
      </c>
      <c r="K152" s="11">
        <f>VLOOKUP(A152,'[3]População das EFPC - detalhada'!A$1:F$259,3,FALSE)</f>
        <v>999</v>
      </c>
      <c r="L152" s="11">
        <f>VLOOKUP(A152,'[3]População das EFPC - detalhada'!A$1:F$259,4,FALSE)</f>
        <v>112</v>
      </c>
      <c r="M152" s="12">
        <v>4</v>
      </c>
      <c r="N152" s="9">
        <v>4</v>
      </c>
      <c r="O152" s="16" t="str">
        <f>VLOOKUP(A152,[4]Dados_EFPC!A$1:O$273,15,FALSE)</f>
        <v>MULTIPLAPREV.COM.BR</v>
      </c>
    </row>
    <row r="153" spans="1:15" x14ac:dyDescent="0.25">
      <c r="A153" s="2" t="s">
        <v>138</v>
      </c>
      <c r="B153" s="2" t="s">
        <v>589</v>
      </c>
      <c r="C153" s="2" t="s">
        <v>590</v>
      </c>
      <c r="D153" s="3" t="s">
        <v>268</v>
      </c>
      <c r="E153" s="3" t="s">
        <v>269</v>
      </c>
      <c r="F153" s="23">
        <f>VLOOKUP(A153,[1]Planilha3!A$4:B$274,2,FALSE)</f>
        <v>11596358805.01</v>
      </c>
      <c r="G153" s="18">
        <f>VLOOKUP(A153,[2]Planilha1!A$4:N$271,14,)</f>
        <v>452097863.25999999</v>
      </c>
      <c r="H153" s="18">
        <f>VLOOKUP(A153,[2]Planilha1!A$4:P$271,16,FALSE)</f>
        <v>239587217.42000002</v>
      </c>
      <c r="I153" s="18">
        <v>256434749.64000008</v>
      </c>
      <c r="J153" s="11">
        <f>VLOOKUP(A153,'[3]População das EFPC - detalhada'!A$1:F$259,5,FALSE)</f>
        <v>64515</v>
      </c>
      <c r="K153" s="11">
        <f>VLOOKUP(A153,'[3]População das EFPC - detalhada'!A$1:F$259,3,FALSE)</f>
        <v>3975</v>
      </c>
      <c r="L153" s="11">
        <f>VLOOKUP(A153,'[3]População das EFPC - detalhada'!A$1:F$259,4,FALSE)</f>
        <v>365</v>
      </c>
      <c r="M153" s="12">
        <v>94</v>
      </c>
      <c r="N153" s="9">
        <v>155</v>
      </c>
      <c r="O153" s="16" t="str">
        <f>VLOOKUP(A153,[4]Dados_EFPC!A$1:O$273,15,FALSE)</f>
        <v>https://www.metlife.com.br</v>
      </c>
    </row>
    <row r="154" spans="1:15" x14ac:dyDescent="0.25">
      <c r="A154" s="2" t="s">
        <v>278</v>
      </c>
      <c r="B154" s="2" t="s">
        <v>591</v>
      </c>
      <c r="C154" s="2" t="s">
        <v>592</v>
      </c>
      <c r="D154" s="3" t="s">
        <v>268</v>
      </c>
      <c r="E154" s="3" t="s">
        <v>843</v>
      </c>
      <c r="F154" s="23">
        <f>VLOOKUP(A154,[1]Planilha3!A$4:B$274,2,FALSE)</f>
        <v>171634952.46000001</v>
      </c>
      <c r="G154" s="18">
        <f>VLOOKUP(A154,[2]Planilha1!A$4:N$271,14,)</f>
        <v>12244321.67</v>
      </c>
      <c r="H154" s="18">
        <f>VLOOKUP(A154,[2]Planilha1!A$4:P$271,16,FALSE)</f>
        <v>9158795.8100000005</v>
      </c>
      <c r="I154" s="18">
        <v>4733294.2300000004</v>
      </c>
      <c r="J154" s="11">
        <f>VLOOKUP(A154,'[3]População das EFPC - detalhada'!A$1:F$259,5,FALSE)</f>
        <v>10194</v>
      </c>
      <c r="K154" s="11">
        <f>VLOOKUP(A154,'[3]População das EFPC - detalhada'!A$1:F$259,3,FALSE)</f>
        <v>0</v>
      </c>
      <c r="L154" s="11">
        <f>VLOOKUP(A154,'[3]População das EFPC - detalhada'!A$1:F$259,4,FALSE)</f>
        <v>0</v>
      </c>
      <c r="M154" s="12">
        <v>3</v>
      </c>
      <c r="N154" s="9">
        <v>5</v>
      </c>
      <c r="O154" s="16" t="str">
        <f>VLOOKUP(A154,[4]Dados_EFPC!A$1:O$273,15,FALSE)</f>
        <v>Sem site</v>
      </c>
    </row>
    <row r="155" spans="1:15" x14ac:dyDescent="0.25">
      <c r="A155" s="2" t="s">
        <v>139</v>
      </c>
      <c r="B155" s="2" t="s">
        <v>593</v>
      </c>
      <c r="C155" s="2" t="s">
        <v>594</v>
      </c>
      <c r="D155" s="3" t="s">
        <v>827</v>
      </c>
      <c r="E155" s="3" t="s">
        <v>269</v>
      </c>
      <c r="F155" s="23">
        <f>VLOOKUP(A155,[1]Planilha3!A$4:B$274,2,FALSE)</f>
        <v>3805626223.8099999</v>
      </c>
      <c r="G155" s="18">
        <f>VLOOKUP(A155,[2]Planilha1!A$4:N$271,14,)</f>
        <v>104501188.39</v>
      </c>
      <c r="H155" s="18">
        <f>VLOOKUP(A155,[2]Planilha1!A$4:P$271,16,FALSE)</f>
        <v>205768836.95000002</v>
      </c>
      <c r="I155" s="18">
        <v>25825986.550000001</v>
      </c>
      <c r="J155" s="11">
        <v>0</v>
      </c>
      <c r="K155" s="11">
        <v>0</v>
      </c>
      <c r="L155" s="11">
        <v>0</v>
      </c>
      <c r="M155" s="12">
        <v>7</v>
      </c>
      <c r="N155" s="9">
        <v>42</v>
      </c>
      <c r="O155" s="16" t="str">
        <f>VLOOKUP(A155,[4]Dados_EFPC!A$1:O$273,15,FALSE)</f>
        <v>Sem site</v>
      </c>
    </row>
    <row r="156" spans="1:15" x14ac:dyDescent="0.25">
      <c r="A156" s="2" t="s">
        <v>140</v>
      </c>
      <c r="B156" s="2" t="s">
        <v>595</v>
      </c>
      <c r="C156" s="2" t="s">
        <v>596</v>
      </c>
      <c r="D156" s="3" t="s">
        <v>826</v>
      </c>
      <c r="E156" s="3" t="s">
        <v>844</v>
      </c>
      <c r="F156" s="23">
        <f>VLOOKUP(A156,[1]Planilha3!A$4:B$274,2,FALSE)</f>
        <v>4594144220.9799995</v>
      </c>
      <c r="G156" s="18">
        <f>VLOOKUP(A156,[2]Planilha1!A$4:N$271,14,)</f>
        <v>78465529.459999993</v>
      </c>
      <c r="H156" s="18">
        <f>VLOOKUP(A156,[2]Planilha1!A$4:P$271,16,FALSE)</f>
        <v>179646244.53999999</v>
      </c>
      <c r="I156" s="18">
        <v>2102137.08</v>
      </c>
      <c r="J156" s="11">
        <f>VLOOKUP(A156,'[3]População das EFPC - detalhada'!A$1:F$259,5,FALSE)</f>
        <v>2929</v>
      </c>
      <c r="K156" s="11">
        <f>VLOOKUP(A156,'[3]População das EFPC - detalhada'!A$1:F$259,3,FALSE)</f>
        <v>1542</v>
      </c>
      <c r="L156" s="11">
        <f>VLOOKUP(A156,'[3]População das EFPC - detalhada'!A$1:F$259,4,FALSE)</f>
        <v>417</v>
      </c>
      <c r="M156" s="12">
        <v>4</v>
      </c>
      <c r="N156" s="9">
        <v>4</v>
      </c>
      <c r="O156" s="16" t="str">
        <f>VLOOKUP(A156,[4]Dados_EFPC!A$1:O$273,15,FALSE)</f>
        <v>http://www.nucleos.com.br</v>
      </c>
    </row>
    <row r="157" spans="1:15" x14ac:dyDescent="0.25">
      <c r="A157" s="2" t="s">
        <v>141</v>
      </c>
      <c r="B157" s="2" t="s">
        <v>597</v>
      </c>
      <c r="C157" s="2" t="s">
        <v>598</v>
      </c>
      <c r="D157" s="3" t="s">
        <v>839</v>
      </c>
      <c r="E157" s="3" t="s">
        <v>843</v>
      </c>
      <c r="F157" s="23">
        <f>VLOOKUP(A157,[1]Planilha3!A$4:B$274,2,FALSE)</f>
        <v>166304289.87</v>
      </c>
      <c r="G157" s="18">
        <f>VLOOKUP(A157,[2]Planilha1!A$4:N$271,14,)</f>
        <v>7956342.5199999996</v>
      </c>
      <c r="H157" s="18">
        <f>VLOOKUP(A157,[2]Planilha1!A$4:P$271,16,FALSE)</f>
        <v>2534070.88</v>
      </c>
      <c r="I157" s="18">
        <v>10293053.16</v>
      </c>
      <c r="J157" s="11">
        <f>VLOOKUP(A157,'[3]População das EFPC - detalhada'!A$1:F$259,5,FALSE)</f>
        <v>4540</v>
      </c>
      <c r="K157" s="11">
        <f>VLOOKUP(A157,'[3]População das EFPC - detalhada'!A$1:F$259,3,FALSE)</f>
        <v>55</v>
      </c>
      <c r="L157" s="11">
        <f>VLOOKUP(A157,'[3]População das EFPC - detalhada'!A$1:F$259,4,FALSE)</f>
        <v>49</v>
      </c>
      <c r="M157" s="12">
        <v>1</v>
      </c>
      <c r="N157" s="9">
        <v>4</v>
      </c>
      <c r="O157" s="16" t="str">
        <f>VLOOKUP(A157,[4]Dados_EFPC!A$1:O$273,15,FALSE)</f>
        <v>http://www.oabprevgo.org.br</v>
      </c>
    </row>
    <row r="158" spans="1:15" x14ac:dyDescent="0.25">
      <c r="A158" s="2" t="s">
        <v>142</v>
      </c>
      <c r="B158" s="2" t="s">
        <v>599</v>
      </c>
      <c r="C158" s="2" t="s">
        <v>600</v>
      </c>
      <c r="D158" s="3" t="s">
        <v>825</v>
      </c>
      <c r="E158" s="3" t="s">
        <v>843</v>
      </c>
      <c r="F158" s="23">
        <f>VLOOKUP(A158,[1]Planilha3!A$4:B$274,2,FALSE)</f>
        <v>370145234.86000001</v>
      </c>
      <c r="G158" s="18">
        <f>VLOOKUP(A158,[2]Planilha1!A$4:N$271,14,)</f>
        <v>23132269.420000002</v>
      </c>
      <c r="H158" s="18">
        <f>VLOOKUP(A158,[2]Planilha1!A$4:P$271,16,FALSE)</f>
        <v>2214890.6</v>
      </c>
      <c r="I158" s="18">
        <v>15626391.279999999</v>
      </c>
      <c r="J158" s="11">
        <f>VLOOKUP(A158,'[3]População das EFPC - detalhada'!A$1:F$259,5,FALSE)</f>
        <v>11445</v>
      </c>
      <c r="K158" s="11">
        <f>VLOOKUP(A158,'[3]População das EFPC - detalhada'!A$1:F$259,3,FALSE)</f>
        <v>65</v>
      </c>
      <c r="L158" s="11">
        <f>VLOOKUP(A158,'[3]População das EFPC - detalhada'!A$1:F$259,4,FALSE)</f>
        <v>34</v>
      </c>
      <c r="M158" s="12">
        <v>1</v>
      </c>
      <c r="N158" s="9">
        <v>22</v>
      </c>
      <c r="O158" s="16" t="str">
        <f>VLOOKUP(A158,[4]Dados_EFPC!A$1:O$273,15,FALSE)</f>
        <v>http://www.oabprev-mg.com.br</v>
      </c>
    </row>
    <row r="159" spans="1:15" x14ac:dyDescent="0.25">
      <c r="A159" s="2" t="s">
        <v>143</v>
      </c>
      <c r="B159" s="2" t="s">
        <v>601</v>
      </c>
      <c r="C159" s="2" t="s">
        <v>602</v>
      </c>
      <c r="D159" s="3" t="s">
        <v>841</v>
      </c>
      <c r="E159" s="3" t="s">
        <v>843</v>
      </c>
      <c r="F159" s="23">
        <f>VLOOKUP(A159,[1]Planilha3!A$4:B$274,2,FALSE)</f>
        <v>16536081.689999999</v>
      </c>
      <c r="G159" s="18">
        <f>VLOOKUP(A159,[2]Planilha1!A$4:N$271,14,)</f>
        <v>302849.15000000002</v>
      </c>
      <c r="H159" s="18">
        <f>VLOOKUP(A159,[2]Planilha1!A$4:P$271,16,FALSE)</f>
        <v>2115371.81</v>
      </c>
      <c r="I159" s="18">
        <v>395577.07</v>
      </c>
      <c r="J159" s="11">
        <f>VLOOKUP(A159,'[3]População das EFPC - detalhada'!A$1:F$259,5,FALSE)</f>
        <v>441</v>
      </c>
      <c r="K159" s="11">
        <f>VLOOKUP(A159,'[3]População das EFPC - detalhada'!A$1:F$259,3,FALSE)</f>
        <v>75</v>
      </c>
      <c r="L159" s="11">
        <f>VLOOKUP(A159,'[3]População das EFPC - detalhada'!A$1:F$259,4,FALSE)</f>
        <v>30</v>
      </c>
      <c r="M159" s="12">
        <v>1</v>
      </c>
      <c r="N159" s="9">
        <v>3</v>
      </c>
      <c r="O159" s="16" t="str">
        <f>VLOOKUP(A159,[4]Dados_EFPC!A$1:O$273,15,FALSE)</f>
        <v>oabprevnordeste.org.br</v>
      </c>
    </row>
    <row r="160" spans="1:15" x14ac:dyDescent="0.25">
      <c r="A160" s="2" t="s">
        <v>144</v>
      </c>
      <c r="B160" s="2" t="s">
        <v>603</v>
      </c>
      <c r="C160" s="2" t="s">
        <v>604</v>
      </c>
      <c r="D160" s="3" t="s">
        <v>829</v>
      </c>
      <c r="E160" s="3" t="s">
        <v>843</v>
      </c>
      <c r="F160" s="23">
        <f>VLOOKUP(A160,[1]Planilha3!A$4:B$274,2,FALSE)</f>
        <v>753286713.42999995</v>
      </c>
      <c r="G160" s="18">
        <f>VLOOKUP(A160,[2]Planilha1!A$4:N$271,14,)</f>
        <v>44365455.530000001</v>
      </c>
      <c r="H160" s="18">
        <f>VLOOKUP(A160,[2]Planilha1!A$4:P$271,16,FALSE)</f>
        <v>4008346.21</v>
      </c>
      <c r="I160" s="18">
        <v>28706308.010000002</v>
      </c>
      <c r="J160" s="11">
        <f>VLOOKUP(A160,'[3]População das EFPC - detalhada'!A$1:F$259,5,FALSE)</f>
        <v>18515</v>
      </c>
      <c r="K160" s="11">
        <f>VLOOKUP(A160,'[3]População das EFPC - detalhada'!A$1:F$259,3,FALSE)</f>
        <v>104</v>
      </c>
      <c r="L160" s="11">
        <f>VLOOKUP(A160,'[3]População das EFPC - detalhada'!A$1:F$259,4,FALSE)</f>
        <v>120</v>
      </c>
      <c r="M160" s="12">
        <v>1</v>
      </c>
      <c r="N160" s="9">
        <v>2</v>
      </c>
      <c r="O160" s="16" t="str">
        <f>VLOOKUP(A160,[4]Dados_EFPC!A$1:O$273,15,FALSE)</f>
        <v>http://www.oabprev-pr.org.br</v>
      </c>
    </row>
    <row r="161" spans="1:15" x14ac:dyDescent="0.25">
      <c r="A161" s="2" t="s">
        <v>145</v>
      </c>
      <c r="B161" s="2" t="s">
        <v>605</v>
      </c>
      <c r="C161" s="2" t="s">
        <v>606</v>
      </c>
      <c r="D161" s="3" t="s">
        <v>826</v>
      </c>
      <c r="E161" s="3" t="s">
        <v>843</v>
      </c>
      <c r="F161" s="23">
        <f>VLOOKUP(A161,[1]Planilha3!A$4:B$274,2,FALSE)</f>
        <v>59529973.780000001</v>
      </c>
      <c r="G161" s="18">
        <f>VLOOKUP(A161,[2]Planilha1!A$4:N$271,14,)</f>
        <v>5915937.0299999993</v>
      </c>
      <c r="H161" s="18">
        <f>VLOOKUP(A161,[2]Planilha1!A$4:P$271,16,FALSE)</f>
        <v>384890.55</v>
      </c>
      <c r="I161" s="18">
        <v>0</v>
      </c>
      <c r="J161" s="11">
        <f>VLOOKUP(A161,'[3]População das EFPC - detalhada'!A$1:F$259,5,FALSE)</f>
        <v>4656</v>
      </c>
      <c r="K161" s="11">
        <f>VLOOKUP(A161,'[3]População das EFPC - detalhada'!A$1:F$259,3,FALSE)</f>
        <v>14</v>
      </c>
      <c r="L161" s="11">
        <f>VLOOKUP(A161,'[3]População das EFPC - detalhada'!A$1:F$259,4,FALSE)</f>
        <v>13</v>
      </c>
      <c r="M161" s="12">
        <v>1</v>
      </c>
      <c r="N161" s="9">
        <v>2</v>
      </c>
      <c r="O161" s="16" t="str">
        <f>VLOOKUP(A161,[4]Dados_EFPC!A$1:O$273,15,FALSE)</f>
        <v>http://www.oabprev-rj.com.br</v>
      </c>
    </row>
    <row r="162" spans="1:15" x14ac:dyDescent="0.25">
      <c r="A162" s="2" t="s">
        <v>146</v>
      </c>
      <c r="B162" s="2" t="s">
        <v>607</v>
      </c>
      <c r="C162" s="2" t="s">
        <v>608</v>
      </c>
      <c r="D162" s="3" t="s">
        <v>833</v>
      </c>
      <c r="E162" s="3" t="s">
        <v>843</v>
      </c>
      <c r="F162" s="23">
        <f>VLOOKUP(A162,[1]Planilha3!A$4:B$274,2,FALSE)</f>
        <v>204489555.44999999</v>
      </c>
      <c r="G162" s="18">
        <f>VLOOKUP(A162,[2]Planilha1!A$4:N$271,14,)</f>
        <v>13305957.65</v>
      </c>
      <c r="H162" s="18">
        <f>VLOOKUP(A162,[2]Planilha1!A$4:P$271,16,FALSE)</f>
        <v>1294814.68</v>
      </c>
      <c r="I162" s="18">
        <v>9522122.6699999999</v>
      </c>
      <c r="J162" s="11">
        <f>VLOOKUP(A162,'[3]População das EFPC - detalhada'!A$1:F$259,5,FALSE)</f>
        <v>8282</v>
      </c>
      <c r="K162" s="11">
        <f>VLOOKUP(A162,'[3]População das EFPC - detalhada'!A$1:F$259,3,FALSE)</f>
        <v>45</v>
      </c>
      <c r="L162" s="11">
        <f>VLOOKUP(A162,'[3]População das EFPC - detalhada'!A$1:F$259,4,FALSE)</f>
        <v>30</v>
      </c>
      <c r="M162" s="12">
        <v>1</v>
      </c>
      <c r="N162" s="9">
        <v>2</v>
      </c>
      <c r="O162" s="16" t="str">
        <f>VLOOKUP(A162,[4]Dados_EFPC!A$1:O$273,15,FALSE)</f>
        <v>http://www.oabprev-rs.org.br</v>
      </c>
    </row>
    <row r="163" spans="1:15" x14ac:dyDescent="0.25">
      <c r="A163" s="2" t="s">
        <v>147</v>
      </c>
      <c r="B163" s="2" t="s">
        <v>147</v>
      </c>
      <c r="C163" s="2" t="s">
        <v>609</v>
      </c>
      <c r="D163" s="3" t="s">
        <v>837</v>
      </c>
      <c r="E163" s="3" t="s">
        <v>843</v>
      </c>
      <c r="F163" s="23">
        <f>VLOOKUP(A163,[1]Planilha3!A$4:B$274,2,FALSE)</f>
        <v>290965149.27999997</v>
      </c>
      <c r="G163" s="18">
        <f>VLOOKUP(A163,[2]Planilha1!A$4:N$271,14,)</f>
        <v>16133856.77</v>
      </c>
      <c r="H163" s="18">
        <f>VLOOKUP(A163,[2]Planilha1!A$4:P$271,16,FALSE)</f>
        <v>2240200.86</v>
      </c>
      <c r="I163" s="18">
        <v>15584537.130000001</v>
      </c>
      <c r="J163" s="11">
        <f>VLOOKUP(A163,'[3]População das EFPC - detalhada'!A$1:F$259,5,FALSE)</f>
        <v>8700</v>
      </c>
      <c r="K163" s="11">
        <f>VLOOKUP(A163,'[3]População das EFPC - detalhada'!A$1:F$259,3,FALSE)</f>
        <v>75</v>
      </c>
      <c r="L163" s="11">
        <f>VLOOKUP(A163,'[3]População das EFPC - detalhada'!A$1:F$259,4,FALSE)</f>
        <v>49</v>
      </c>
      <c r="M163" s="12">
        <v>1</v>
      </c>
      <c r="N163" s="9">
        <v>3</v>
      </c>
      <c r="O163" s="16" t="str">
        <f>VLOOKUP(A163,[4]Dados_EFPC!A$1:O$273,15,FALSE)</f>
        <v>http://www.oabprev-sc.org.br</v>
      </c>
    </row>
    <row r="164" spans="1:15" x14ac:dyDescent="0.25">
      <c r="A164" s="2" t="s">
        <v>148</v>
      </c>
      <c r="B164" s="2" t="s">
        <v>610</v>
      </c>
      <c r="C164" s="2" t="s">
        <v>611</v>
      </c>
      <c r="D164" s="3" t="s">
        <v>268</v>
      </c>
      <c r="E164" s="3" t="s">
        <v>843</v>
      </c>
      <c r="F164" s="23">
        <f>VLOOKUP(A164,[1]Planilha3!A$4:B$274,2,FALSE)</f>
        <v>1418401041.7</v>
      </c>
      <c r="G164" s="18">
        <f>VLOOKUP(A164,[2]Planilha1!A$4:N$271,14,)</f>
        <v>69691602.609999999</v>
      </c>
      <c r="H164" s="18">
        <f>VLOOKUP(A164,[2]Planilha1!A$4:P$271,16,FALSE)</f>
        <v>14005849.539999999</v>
      </c>
      <c r="I164" s="18">
        <v>66062842.149999999</v>
      </c>
      <c r="J164" s="11">
        <f>VLOOKUP(A164,'[3]População das EFPC - detalhada'!A$1:F$259,5,FALSE)</f>
        <v>51227</v>
      </c>
      <c r="K164" s="11">
        <f>VLOOKUP(A164,'[3]População das EFPC - detalhada'!A$1:F$259,3,FALSE)</f>
        <v>242</v>
      </c>
      <c r="L164" s="11">
        <f>VLOOKUP(A164,'[3]População das EFPC - detalhada'!A$1:F$259,4,FALSE)</f>
        <v>252</v>
      </c>
      <c r="M164" s="12">
        <v>1</v>
      </c>
      <c r="N164" s="9">
        <v>18</v>
      </c>
      <c r="O164" s="16" t="str">
        <f>VLOOKUP(A164,[4]Dados_EFPC!A$1:O$273,15,FALSE)</f>
        <v>http://www.oabprev-sp.org.br</v>
      </c>
    </row>
    <row r="165" spans="1:15" x14ac:dyDescent="0.25">
      <c r="A165" s="2" t="s">
        <v>149</v>
      </c>
      <c r="B165" s="2" t="s">
        <v>612</v>
      </c>
      <c r="C165" s="2" t="s">
        <v>613</v>
      </c>
      <c r="D165" s="3" t="s">
        <v>268</v>
      </c>
      <c r="E165" s="3" t="s">
        <v>269</v>
      </c>
      <c r="F165" s="23">
        <f>VLOOKUP(A165,[1]Planilha3!A$4:B$274,2,FALSE)</f>
        <v>13090417.720000001</v>
      </c>
      <c r="G165" s="18">
        <f>VLOOKUP(A165,[2]Planilha1!A$4:N$271,14,)</f>
        <v>325247.66000000003</v>
      </c>
      <c r="H165" s="18">
        <f>VLOOKUP(A165,[2]Planilha1!A$4:P$271,16,FALSE)</f>
        <v>1128554.68</v>
      </c>
      <c r="I165" s="18">
        <v>0</v>
      </c>
      <c r="J165" s="11">
        <f>VLOOKUP(A165,'[3]População das EFPC - detalhada'!A$1:F$259,5,FALSE)</f>
        <v>0</v>
      </c>
      <c r="K165" s="11">
        <f>VLOOKUP(A165,'[3]População das EFPC - detalhada'!A$1:F$259,3,FALSE)</f>
        <v>20</v>
      </c>
      <c r="L165" s="11">
        <f>VLOOKUP(A165,'[3]População das EFPC - detalhada'!A$1:F$259,4,FALSE)</f>
        <v>20</v>
      </c>
      <c r="M165" s="12">
        <v>1</v>
      </c>
      <c r="N165" s="9">
        <v>1</v>
      </c>
      <c r="O165" s="16" t="str">
        <f>VLOOKUP(A165,[4]Dados_EFPC!A$1:O$273,15,FALSE)</f>
        <v>SEM SITE</v>
      </c>
    </row>
    <row r="166" spans="1:15" x14ac:dyDescent="0.25">
      <c r="A166" s="2" t="s">
        <v>150</v>
      </c>
      <c r="B166" s="2" t="s">
        <v>614</v>
      </c>
      <c r="C166" s="2" t="s">
        <v>615</v>
      </c>
      <c r="D166" s="3" t="s">
        <v>268</v>
      </c>
      <c r="E166" s="3" t="s">
        <v>269</v>
      </c>
      <c r="F166" s="23">
        <f>VLOOKUP(A166,[1]Planilha3!A$4:B$274,2,FALSE)</f>
        <v>589268956.64999998</v>
      </c>
      <c r="G166" s="18">
        <f>VLOOKUP(A166,[2]Planilha1!A$4:N$271,14,)</f>
        <v>25950589.050000001</v>
      </c>
      <c r="H166" s="18">
        <f>VLOOKUP(A166,[2]Planilha1!A$4:P$271,16,FALSE)</f>
        <v>42025995.550000004</v>
      </c>
      <c r="I166" s="18">
        <v>5954990.54</v>
      </c>
      <c r="J166" s="11">
        <f>VLOOKUP(A166,'[3]População das EFPC - detalhada'!A$1:F$259,5,FALSE)</f>
        <v>4736</v>
      </c>
      <c r="K166" s="11">
        <f>VLOOKUP(A166,'[3]População das EFPC - detalhada'!A$1:F$259,3,FALSE)</f>
        <v>215</v>
      </c>
      <c r="L166" s="11">
        <f>VLOOKUP(A166,'[3]População das EFPC - detalhada'!A$1:F$259,4,FALSE)</f>
        <v>24</v>
      </c>
      <c r="M166" s="12">
        <v>2</v>
      </c>
      <c r="N166" s="9">
        <v>2</v>
      </c>
      <c r="O166" s="16" t="str">
        <f>VLOOKUP(A166,[4]Dados_EFPC!A$1:O$273,15,FALSE)</f>
        <v>http://www.portalprev.com.br/pgprev/</v>
      </c>
    </row>
    <row r="167" spans="1:15" x14ac:dyDescent="0.25">
      <c r="A167" s="2" t="s">
        <v>151</v>
      </c>
      <c r="B167" s="2" t="s">
        <v>616</v>
      </c>
      <c r="C167" s="2" t="s">
        <v>617</v>
      </c>
      <c r="D167" s="3" t="s">
        <v>826</v>
      </c>
      <c r="E167" s="3" t="s">
        <v>844</v>
      </c>
      <c r="F167" s="23">
        <f>VLOOKUP(A167,[1]Planilha3!A$4:B$274,2,FALSE)</f>
        <v>130462709039.2</v>
      </c>
      <c r="G167" s="18">
        <f>VLOOKUP(A167,[2]Planilha1!A$4:N$271,14,)</f>
        <v>5479120917.46</v>
      </c>
      <c r="H167" s="18">
        <f>VLOOKUP(A167,[2]Planilha1!A$4:P$271,16,FALSE)</f>
        <v>8185564637.8899994</v>
      </c>
      <c r="I167" s="18">
        <v>384984312.47999996</v>
      </c>
      <c r="J167" s="11">
        <f>VLOOKUP(A167,'[3]População das EFPC - detalhada'!A$1:F$259,5,FALSE)</f>
        <v>52581</v>
      </c>
      <c r="K167" s="11">
        <f>VLOOKUP(A167,'[3]População das EFPC - detalhada'!A$1:F$259,3,FALSE)</f>
        <v>59222</v>
      </c>
      <c r="L167" s="11">
        <f>VLOOKUP(A167,'[3]População das EFPC - detalhada'!A$1:F$259,4,FALSE)</f>
        <v>19921</v>
      </c>
      <c r="M167" s="12">
        <v>38</v>
      </c>
      <c r="N167" s="9">
        <v>62</v>
      </c>
      <c r="O167" s="16" t="str">
        <f>VLOOKUP(A167,[4]Dados_EFPC!A$1:O$273,15,FALSE)</f>
        <v>http://www.petros.com.br</v>
      </c>
    </row>
    <row r="168" spans="1:15" x14ac:dyDescent="0.25">
      <c r="A168" s="2" t="s">
        <v>152</v>
      </c>
      <c r="B168" s="2" t="s">
        <v>618</v>
      </c>
      <c r="C168" s="2" t="s">
        <v>619</v>
      </c>
      <c r="D168" s="3" t="s">
        <v>268</v>
      </c>
      <c r="E168" s="3" t="s">
        <v>269</v>
      </c>
      <c r="F168" s="23">
        <f>VLOOKUP(A168,[1]Planilha3!A$4:B$274,2,FALSE)</f>
        <v>686745182.39999998</v>
      </c>
      <c r="G168" s="18">
        <f>VLOOKUP(A168,[2]Planilha1!A$4:N$271,14,)</f>
        <v>21393306.690000001</v>
      </c>
      <c r="H168" s="18">
        <f>VLOOKUP(A168,[2]Planilha1!A$4:P$271,16,FALSE)</f>
        <v>13311074.189999999</v>
      </c>
      <c r="I168" s="18">
        <v>3195994.36</v>
      </c>
      <c r="J168" s="11">
        <f>VLOOKUP(A168,'[3]População das EFPC - detalhada'!A$1:F$259,5,FALSE)</f>
        <v>2023</v>
      </c>
      <c r="K168" s="11">
        <f>VLOOKUP(A168,'[3]População das EFPC - detalhada'!A$1:F$259,3,FALSE)</f>
        <v>256</v>
      </c>
      <c r="L168" s="11">
        <f>VLOOKUP(A168,'[3]População das EFPC - detalhada'!A$1:F$259,4,FALSE)</f>
        <v>19</v>
      </c>
      <c r="M168" s="12">
        <v>1</v>
      </c>
      <c r="N168" s="9">
        <v>3</v>
      </c>
      <c r="O168" s="16" t="str">
        <f>VLOOKUP(A168,[4]Dados_EFPC!A$1:O$273,15,FALSE)</f>
        <v>http://www.pfizerprev.com.br</v>
      </c>
    </row>
    <row r="169" spans="1:15" x14ac:dyDescent="0.25">
      <c r="A169" s="2" t="s">
        <v>153</v>
      </c>
      <c r="B169" s="2" t="s">
        <v>620</v>
      </c>
      <c r="C169" s="2" t="s">
        <v>621</v>
      </c>
      <c r="D169" s="3" t="s">
        <v>268</v>
      </c>
      <c r="E169" s="3" t="s">
        <v>269</v>
      </c>
      <c r="F169" s="23">
        <f>VLOOKUP(A169,[1]Planilha3!A$4:B$274,2,FALSE)</f>
        <v>1164412279.1500001</v>
      </c>
      <c r="G169" s="18">
        <f>VLOOKUP(A169,[2]Planilha1!A$4:N$271,14,)</f>
        <v>29360219.690000001</v>
      </c>
      <c r="H169" s="18">
        <f>VLOOKUP(A169,[2]Planilha1!A$4:P$271,16,FALSE)</f>
        <v>28085613.170000002</v>
      </c>
      <c r="I169" s="18">
        <v>3302021.93</v>
      </c>
      <c r="J169" s="11">
        <f>VLOOKUP(A169,'[3]População das EFPC - detalhada'!A$1:F$259,5,FALSE)</f>
        <v>4328</v>
      </c>
      <c r="K169" s="11">
        <f>VLOOKUP(A169,'[3]População das EFPC - detalhada'!A$1:F$259,3,FALSE)</f>
        <v>597</v>
      </c>
      <c r="L169" s="11">
        <f>VLOOKUP(A169,'[3]População das EFPC - detalhada'!A$1:F$259,4,FALSE)</f>
        <v>28</v>
      </c>
      <c r="M169" s="12">
        <v>1</v>
      </c>
      <c r="N169" s="9">
        <v>2</v>
      </c>
      <c r="O169" s="16" t="str">
        <f>VLOOKUP(A169,[4]Dados_EFPC!A$1:O$273,15,FALSE)</f>
        <v>http://www.portalprev.com.br/planejar</v>
      </c>
    </row>
    <row r="170" spans="1:15" x14ac:dyDescent="0.25">
      <c r="A170" s="2" t="s">
        <v>154</v>
      </c>
      <c r="B170" s="2" t="s">
        <v>622</v>
      </c>
      <c r="C170" s="2" t="s">
        <v>623</v>
      </c>
      <c r="D170" s="3" t="s">
        <v>268</v>
      </c>
      <c r="E170" s="3" t="s">
        <v>269</v>
      </c>
      <c r="F170" s="23">
        <f>VLOOKUP(A170,[1]Planilha3!A$4:B$274,2,FALSE)</f>
        <v>957003280.14999998</v>
      </c>
      <c r="G170" s="18">
        <f>VLOOKUP(A170,[2]Planilha1!A$4:N$271,14,)</f>
        <v>47412909.380000003</v>
      </c>
      <c r="H170" s="18">
        <f>VLOOKUP(A170,[2]Planilha1!A$4:P$271,16,FALSE)</f>
        <v>14283450.790000001</v>
      </c>
      <c r="I170" s="18">
        <v>14400701.359999999</v>
      </c>
      <c r="J170" s="11">
        <f>VLOOKUP(A170,'[3]População das EFPC - detalhada'!A$1:F$259,5,FALSE)</f>
        <v>9575</v>
      </c>
      <c r="K170" s="11">
        <f>VLOOKUP(A170,'[3]População das EFPC - detalhada'!A$1:F$259,3,FALSE)</f>
        <v>251</v>
      </c>
      <c r="L170" s="11">
        <f>VLOOKUP(A170,'[3]População das EFPC - detalhada'!A$1:F$259,4,FALSE)</f>
        <v>0</v>
      </c>
      <c r="M170" s="12">
        <v>2</v>
      </c>
      <c r="N170" s="9">
        <v>20</v>
      </c>
      <c r="O170" s="16" t="str">
        <f>VLOOKUP(A170,[4]Dados_EFPC!A$1:O$273,15,FALSE)</f>
        <v>http://www.portoprev.org.br</v>
      </c>
    </row>
    <row r="171" spans="1:15" x14ac:dyDescent="0.25">
      <c r="A171" s="2" t="s">
        <v>155</v>
      </c>
      <c r="B171" s="2" t="s">
        <v>624</v>
      </c>
      <c r="C171" s="2" t="s">
        <v>625</v>
      </c>
      <c r="D171" s="3" t="s">
        <v>826</v>
      </c>
      <c r="E171" s="3" t="s">
        <v>844</v>
      </c>
      <c r="F171" s="23">
        <f>VLOOKUP(A171,[1]Planilha3!A$4:B$274,2,FALSE)</f>
        <v>1717288981.53</v>
      </c>
      <c r="G171" s="18">
        <f>VLOOKUP(A171,[2]Planilha1!A$4:N$271,14,)</f>
        <v>95802217.609999999</v>
      </c>
      <c r="H171" s="18">
        <f>VLOOKUP(A171,[2]Planilha1!A$4:P$271,16,FALSE)</f>
        <v>197451568.47000003</v>
      </c>
      <c r="I171" s="18">
        <v>2694492.95</v>
      </c>
      <c r="J171" s="11">
        <f>VLOOKUP(A171,'[3]População das EFPC - detalhada'!A$1:F$259,5,FALSE)</f>
        <v>619</v>
      </c>
      <c r="K171" s="11">
        <f>VLOOKUP(A171,'[3]População das EFPC - detalhada'!A$1:F$259,3,FALSE)</f>
        <v>4231</v>
      </c>
      <c r="L171" s="11">
        <f>VLOOKUP(A171,'[3]População das EFPC - detalhada'!A$1:F$259,4,FALSE)</f>
        <v>3686</v>
      </c>
      <c r="M171" s="12">
        <v>6</v>
      </c>
      <c r="N171" s="9">
        <v>13</v>
      </c>
      <c r="O171" s="16" t="str">
        <f>VLOOKUP(A171,[4]Dados_EFPC!A$1:O$273,15,FALSE)</f>
        <v>http://www.portusinstituto.com.br</v>
      </c>
    </row>
    <row r="172" spans="1:15" x14ac:dyDescent="0.25">
      <c r="A172" s="2" t="s">
        <v>156</v>
      </c>
      <c r="B172" s="2" t="s">
        <v>626</v>
      </c>
      <c r="C172" s="2" t="s">
        <v>627</v>
      </c>
      <c r="D172" s="3" t="s">
        <v>831</v>
      </c>
      <c r="E172" s="3" t="s">
        <v>844</v>
      </c>
      <c r="F172" s="23">
        <f>VLOOKUP(A172,[1]Planilha3!A$4:B$274,2,FALSE)</f>
        <v>20411001770.459999</v>
      </c>
      <c r="G172" s="18">
        <f>VLOOKUP(A172,[2]Planilha1!A$4:N$271,14,)</f>
        <v>864987787.83999991</v>
      </c>
      <c r="H172" s="18">
        <f>VLOOKUP(A172,[2]Planilha1!A$4:P$271,16,FALSE)</f>
        <v>877523987.99000001</v>
      </c>
      <c r="I172" s="18">
        <v>133363188.96000001</v>
      </c>
      <c r="J172" s="11">
        <f>VLOOKUP(A172,'[3]População das EFPC - detalhada'!A$1:F$259,5,FALSE)</f>
        <v>139380</v>
      </c>
      <c r="K172" s="11">
        <f>VLOOKUP(A172,'[3]População das EFPC - detalhada'!A$1:F$259,3,FALSE)</f>
        <v>36375</v>
      </c>
      <c r="L172" s="11">
        <f>VLOOKUP(A172,'[3]População das EFPC - detalhada'!A$1:F$259,4,FALSE)</f>
        <v>11492</v>
      </c>
      <c r="M172" s="12">
        <v>2</v>
      </c>
      <c r="N172" s="9">
        <v>2</v>
      </c>
      <c r="O172" s="16" t="str">
        <f>VLOOKUP(A172,[4]Dados_EFPC!A$1:O$273,15,FALSE)</f>
        <v>http://www.postalis.org.br</v>
      </c>
    </row>
    <row r="173" spans="1:15" x14ac:dyDescent="0.25">
      <c r="A173" s="2" t="s">
        <v>157</v>
      </c>
      <c r="B173" s="2" t="s">
        <v>628</v>
      </c>
      <c r="C173" s="2" t="s">
        <v>629</v>
      </c>
      <c r="D173" s="3" t="s">
        <v>831</v>
      </c>
      <c r="E173" s="3" t="s">
        <v>269</v>
      </c>
      <c r="F173" s="23">
        <f>VLOOKUP(A173,[1]Planilha3!A$4:B$274,2,FALSE)</f>
        <v>672488190.17999995</v>
      </c>
      <c r="G173" s="18">
        <f>VLOOKUP(A173,[2]Planilha1!A$4:N$271,14,)</f>
        <v>19830697.079999998</v>
      </c>
      <c r="H173" s="18">
        <f>VLOOKUP(A173,[2]Planilha1!A$4:P$271,16,FALSE)</f>
        <v>13189810.43</v>
      </c>
      <c r="I173" s="18">
        <v>7600994.1100000003</v>
      </c>
      <c r="J173" s="11">
        <f>VLOOKUP(A173,'[3]População das EFPC - detalhada'!A$1:F$259,5,FALSE)</f>
        <v>1259</v>
      </c>
      <c r="K173" s="11">
        <f>VLOOKUP(A173,'[3]População das EFPC - detalhada'!A$1:F$259,3,FALSE)</f>
        <v>132</v>
      </c>
      <c r="L173" s="11">
        <f>VLOOKUP(A173,'[3]População das EFPC - detalhada'!A$1:F$259,4,FALSE)</f>
        <v>28</v>
      </c>
      <c r="M173" s="12">
        <v>1</v>
      </c>
      <c r="N173" s="9">
        <v>2</v>
      </c>
      <c r="O173" s="16" t="str">
        <f>VLOOKUP(A173,[4]Dados_EFPC!A$1:O$273,15,FALSE)</f>
        <v>http://www.pouprev.com.br</v>
      </c>
    </row>
    <row r="174" spans="1:15" x14ac:dyDescent="0.25">
      <c r="A174" s="2" t="s">
        <v>158</v>
      </c>
      <c r="B174" s="2" t="s">
        <v>630</v>
      </c>
      <c r="C174" s="2" t="s">
        <v>631</v>
      </c>
      <c r="D174" s="3" t="s">
        <v>826</v>
      </c>
      <c r="E174" s="3" t="s">
        <v>844</v>
      </c>
      <c r="F174" s="23">
        <f>VLOOKUP(A174,[1]Planilha3!A$4:B$274,2,FALSE)</f>
        <v>2342736857.0500002</v>
      </c>
      <c r="G174" s="18">
        <f>VLOOKUP(A174,[2]Planilha1!A$4:N$271,14,)</f>
        <v>47251897.230000004</v>
      </c>
      <c r="H174" s="18">
        <f>VLOOKUP(A174,[2]Planilha1!A$4:P$271,16,FALSE)</f>
        <v>177714548.36999997</v>
      </c>
      <c r="I174" s="18">
        <v>24454652.169999998</v>
      </c>
      <c r="J174" s="11">
        <f>VLOOKUP(A174,'[3]População das EFPC - detalhada'!A$1:F$259,5,FALSE)</f>
        <v>1443</v>
      </c>
      <c r="K174" s="11">
        <f>VLOOKUP(A174,'[3]População das EFPC - detalhada'!A$1:F$259,3,FALSE)</f>
        <v>3040</v>
      </c>
      <c r="L174" s="11">
        <f>VLOOKUP(A174,'[3]População das EFPC - detalhada'!A$1:F$259,4,FALSE)</f>
        <v>3438</v>
      </c>
      <c r="M174" s="12">
        <v>5</v>
      </c>
      <c r="N174" s="9">
        <v>3</v>
      </c>
      <c r="O174" s="16" t="str">
        <f>VLOOKUP(A174,[4]Dados_EFPC!A$1:O$273,15,FALSE)</f>
        <v>http://www.prece.com.br</v>
      </c>
    </row>
    <row r="175" spans="1:15" x14ac:dyDescent="0.25">
      <c r="A175" s="2" t="s">
        <v>159</v>
      </c>
      <c r="B175" s="2" t="s">
        <v>632</v>
      </c>
      <c r="C175" s="2" t="s">
        <v>633</v>
      </c>
      <c r="D175" s="3" t="s">
        <v>268</v>
      </c>
      <c r="E175" s="3" t="s">
        <v>269</v>
      </c>
      <c r="F175" s="23">
        <f>VLOOKUP(A175,[1]Planilha3!A$4:B$274,2,FALSE)</f>
        <v>541319402.27999997</v>
      </c>
      <c r="G175" s="18">
        <f>VLOOKUP(A175,[2]Planilha1!A$4:N$271,14,)</f>
        <v>23766616.329999998</v>
      </c>
      <c r="H175" s="18">
        <f>VLOOKUP(A175,[2]Planilha1!A$4:P$271,16,FALSE)</f>
        <v>11634225.24</v>
      </c>
      <c r="I175" s="18">
        <v>14579231.470000001</v>
      </c>
      <c r="J175" s="11">
        <f>VLOOKUP(A175,'[3]População das EFPC - detalhada'!A$1:F$259,5,FALSE)</f>
        <v>14364</v>
      </c>
      <c r="K175" s="11">
        <f>VLOOKUP(A175,'[3]População das EFPC - detalhada'!A$1:F$259,3,FALSE)</f>
        <v>132</v>
      </c>
      <c r="L175" s="11">
        <f>VLOOKUP(A175,'[3]População das EFPC - detalhada'!A$1:F$259,4,FALSE)</f>
        <v>11</v>
      </c>
      <c r="M175" s="12">
        <v>1</v>
      </c>
      <c r="N175" s="9">
        <v>5</v>
      </c>
      <c r="O175" s="16" t="str">
        <f>VLOOKUP(A175,[4]Dados_EFPC!A$1:O$273,15,FALSE)</f>
        <v>WWW.PREVPEPSICO.COM.BR</v>
      </c>
    </row>
    <row r="176" spans="1:15" x14ac:dyDescent="0.25">
      <c r="A176" s="2" t="s">
        <v>160</v>
      </c>
      <c r="B176" s="2" t="s">
        <v>634</v>
      </c>
      <c r="C176" s="2" t="s">
        <v>635</v>
      </c>
      <c r="D176" s="3" t="s">
        <v>842</v>
      </c>
      <c r="E176" s="3" t="s">
        <v>844</v>
      </c>
      <c r="F176" s="23">
        <f>VLOOKUP(A176,[1]Planilha3!A$4:B$274,2,FALSE)</f>
        <v>164250355.80000001</v>
      </c>
      <c r="G176" s="18">
        <f>VLOOKUP(A176,[2]Planilha1!A$4:N$271,14,)</f>
        <v>463447.35000000003</v>
      </c>
      <c r="H176" s="18">
        <f>VLOOKUP(A176,[2]Planilha1!A$4:P$271,16,FALSE)</f>
        <v>5267178.79</v>
      </c>
      <c r="I176" s="18">
        <v>0</v>
      </c>
      <c r="J176" s="11">
        <f>VLOOKUP(A176,'[3]População das EFPC - detalhada'!A$1:F$259,5,FALSE)</f>
        <v>16</v>
      </c>
      <c r="K176" s="11">
        <f>VLOOKUP(A176,'[3]População das EFPC - detalhada'!A$1:F$259,3,FALSE)</f>
        <v>129</v>
      </c>
      <c r="L176" s="11">
        <f>VLOOKUP(A176,'[3]População das EFPC - detalhada'!A$1:F$259,4,FALSE)</f>
        <v>39</v>
      </c>
      <c r="M176" s="12">
        <v>1</v>
      </c>
      <c r="N176" s="9">
        <v>3</v>
      </c>
      <c r="O176" s="16" t="str">
        <f>VLOOKUP(A176,[4]Dados_EFPC!A$1:O$273,15,FALSE)</f>
        <v>https://www.prevbep.com.br/</v>
      </c>
    </row>
    <row r="177" spans="1:15" x14ac:dyDescent="0.25">
      <c r="A177" s="2" t="s">
        <v>161</v>
      </c>
      <c r="B177" s="2" t="s">
        <v>636</v>
      </c>
      <c r="C177" s="2" t="s">
        <v>637</v>
      </c>
      <c r="D177" s="3" t="s">
        <v>839</v>
      </c>
      <c r="E177" s="3" t="s">
        <v>844</v>
      </c>
      <c r="F177" s="23">
        <f>VLOOKUP(A177,[1]Planilha3!A$4:B$274,2,FALSE)</f>
        <v>40162524.039999999</v>
      </c>
      <c r="G177" s="18">
        <f>VLOOKUP(A177,[2]Planilha1!A$4:N$271,14,)</f>
        <v>9790970.3000000007</v>
      </c>
      <c r="H177" s="18">
        <f>VLOOKUP(A177,[2]Planilha1!A$4:P$271,16,FALSE)</f>
        <v>0</v>
      </c>
      <c r="I177" s="18">
        <v>0</v>
      </c>
      <c r="J177" s="11">
        <f>VLOOKUP(A177,'[3]População das EFPC - detalhada'!A$1:F$259,5,FALSE)</f>
        <v>1268</v>
      </c>
      <c r="K177" s="11">
        <f>VLOOKUP(A177,'[3]População das EFPC - detalhada'!A$1:F$259,3,FALSE)</f>
        <v>0</v>
      </c>
      <c r="L177" s="11">
        <f>VLOOKUP(A177,'[3]População das EFPC - detalhada'!A$1:F$259,4,FALSE)</f>
        <v>0</v>
      </c>
      <c r="M177" s="12">
        <v>1</v>
      </c>
      <c r="N177" s="9">
        <v>7</v>
      </c>
      <c r="O177" s="16" t="str">
        <f>VLOOKUP(A177,[4]Dados_EFPC!A$1:O$273,15,FALSE)</f>
        <v>http://www.prevcom-brc.com.br/</v>
      </c>
    </row>
    <row r="178" spans="1:15" x14ac:dyDescent="0.25">
      <c r="A178" s="2" t="s">
        <v>162</v>
      </c>
      <c r="B178" s="2" t="s">
        <v>638</v>
      </c>
      <c r="C178" s="2" t="s">
        <v>639</v>
      </c>
      <c r="D178" s="3" t="s">
        <v>825</v>
      </c>
      <c r="E178" s="3" t="s">
        <v>844</v>
      </c>
      <c r="F178" s="23">
        <f>VLOOKUP(A178,[1]Planilha3!A$4:B$274,2,FALSE)</f>
        <v>169588449.81</v>
      </c>
      <c r="G178" s="18">
        <f>VLOOKUP(A178,[2]Planilha1!A$4:N$271,14,)</f>
        <v>33329235.699999999</v>
      </c>
      <c r="H178" s="18">
        <f>VLOOKUP(A178,[2]Planilha1!A$4:P$271,16,FALSE)</f>
        <v>0</v>
      </c>
      <c r="I178" s="18">
        <v>155830.81</v>
      </c>
      <c r="J178" s="11">
        <f>VLOOKUP(A178,'[3]População das EFPC - detalhada'!A$1:F$259,5,FALSE)</f>
        <v>2101</v>
      </c>
      <c r="K178" s="11">
        <f>VLOOKUP(A178,'[3]População das EFPC - detalhada'!A$1:F$259,3,FALSE)</f>
        <v>0</v>
      </c>
      <c r="L178" s="11">
        <f>VLOOKUP(A178,'[3]População das EFPC - detalhada'!A$1:F$259,4,FALSE)</f>
        <v>0</v>
      </c>
      <c r="M178" s="12">
        <v>2</v>
      </c>
      <c r="N178" s="9">
        <v>13</v>
      </c>
      <c r="O178" s="16" t="str">
        <f>VLOOKUP(A178,[4]Dados_EFPC!A$1:O$273,15,FALSE)</f>
        <v>http://www.prevcommg.com.br</v>
      </c>
    </row>
    <row r="179" spans="1:15" x14ac:dyDescent="0.25">
      <c r="A179" s="2" t="s">
        <v>163</v>
      </c>
      <c r="B179" s="2" t="s">
        <v>640</v>
      </c>
      <c r="C179" s="2" t="s">
        <v>641</v>
      </c>
      <c r="D179" s="3" t="s">
        <v>268</v>
      </c>
      <c r="E179" s="3" t="s">
        <v>269</v>
      </c>
      <c r="F179" s="23">
        <f>VLOOKUP(A179,[1]Planilha3!A$4:B$274,2,FALSE)</f>
        <v>511340639.69</v>
      </c>
      <c r="G179" s="18">
        <f>VLOOKUP(A179,[2]Planilha1!A$4:N$271,14,)</f>
        <v>15215315.08</v>
      </c>
      <c r="H179" s="18">
        <f>VLOOKUP(A179,[2]Planilha1!A$4:P$271,16,FALSE)</f>
        <v>11792450.76</v>
      </c>
      <c r="I179" s="18">
        <v>10121277.76</v>
      </c>
      <c r="J179" s="11">
        <f>VLOOKUP(A179,'[3]População das EFPC - detalhada'!A$1:F$259,5,FALSE)</f>
        <v>2670</v>
      </c>
      <c r="K179" s="11">
        <f>VLOOKUP(A179,'[3]População das EFPC - detalhada'!A$1:F$259,3,FALSE)</f>
        <v>178</v>
      </c>
      <c r="L179" s="11">
        <f>VLOOKUP(A179,'[3]População das EFPC - detalhada'!A$1:F$259,4,FALSE)</f>
        <v>40</v>
      </c>
      <c r="M179" s="12">
        <v>1</v>
      </c>
      <c r="N179" s="9">
        <v>3</v>
      </c>
      <c r="O179" s="16" t="str">
        <f>VLOOKUP(A179,[4]Dados_EFPC!A$1:O$273,15,FALSE)</f>
        <v>http://www.cummins.com.br/cla/rh_beneficios.php</v>
      </c>
    </row>
    <row r="180" spans="1:15" x14ac:dyDescent="0.25">
      <c r="A180" s="2" t="s">
        <v>164</v>
      </c>
      <c r="B180" s="2" t="s">
        <v>642</v>
      </c>
      <c r="C180" s="2" t="s">
        <v>643</v>
      </c>
      <c r="D180" s="3" t="s">
        <v>826</v>
      </c>
      <c r="E180" s="3" t="s">
        <v>844</v>
      </c>
      <c r="F180" s="23">
        <f>VLOOKUP(A180,[1]Planilha3!A$4:B$274,2,FALSE)</f>
        <v>2123001339.9400001</v>
      </c>
      <c r="G180" s="18">
        <f>VLOOKUP(A180,[2]Planilha1!A$4:N$271,14,)</f>
        <v>61322621.57</v>
      </c>
      <c r="H180" s="18">
        <f>VLOOKUP(A180,[2]Planilha1!A$4:P$271,16,FALSE)</f>
        <v>71316553.929999992</v>
      </c>
      <c r="I180" s="18">
        <v>937589.40999999992</v>
      </c>
      <c r="J180" s="11">
        <f>VLOOKUP(A180,'[3]População das EFPC - detalhada'!A$1:F$259,5,FALSE)</f>
        <v>2874</v>
      </c>
      <c r="K180" s="11">
        <f>VLOOKUP(A180,'[3]População das EFPC - detalhada'!A$1:F$259,3,FALSE)</f>
        <v>1451</v>
      </c>
      <c r="L180" s="11">
        <f>VLOOKUP(A180,'[3]População das EFPC - detalhada'!A$1:F$259,4,FALSE)</f>
        <v>479</v>
      </c>
      <c r="M180" s="12">
        <v>2</v>
      </c>
      <c r="N180" s="9">
        <v>2</v>
      </c>
      <c r="O180" s="16" t="str">
        <f>VLOOKUP(A180,[4]Dados_EFPC!A$1:O$273,15,FALSE)</f>
        <v>http://www.prevdata.org.br</v>
      </c>
    </row>
    <row r="181" spans="1:15" x14ac:dyDescent="0.25">
      <c r="A181" s="2" t="s">
        <v>165</v>
      </c>
      <c r="B181" s="2" t="s">
        <v>644</v>
      </c>
      <c r="C181" s="2" t="s">
        <v>645</v>
      </c>
      <c r="D181" s="3" t="s">
        <v>268</v>
      </c>
      <c r="E181" s="3" t="s">
        <v>269</v>
      </c>
      <c r="F181" s="23">
        <f>VLOOKUP(A181,[1]Planilha3!A$4:B$274,2,FALSE)</f>
        <v>2684189072.0999999</v>
      </c>
      <c r="G181" s="18">
        <f>VLOOKUP(A181,[2]Planilha1!A$4:N$271,14,)</f>
        <v>32860006.490000002</v>
      </c>
      <c r="H181" s="18">
        <f>VLOOKUP(A181,[2]Planilha1!A$4:P$271,16,FALSE)</f>
        <v>84781769.870000005</v>
      </c>
      <c r="I181" s="18">
        <v>5825039.6600000001</v>
      </c>
      <c r="J181" s="11">
        <f>VLOOKUP(A181,'[3]População das EFPC - detalhada'!A$1:F$259,5,FALSE)</f>
        <v>3023</v>
      </c>
      <c r="K181" s="11">
        <f>VLOOKUP(A181,'[3]População das EFPC - detalhada'!A$1:F$259,3,FALSE)</f>
        <v>793</v>
      </c>
      <c r="L181" s="11">
        <f>VLOOKUP(A181,'[3]População das EFPC - detalhada'!A$1:F$259,4,FALSE)</f>
        <v>101</v>
      </c>
      <c r="M181" s="12">
        <v>1</v>
      </c>
      <c r="N181" s="9">
        <v>8</v>
      </c>
      <c r="O181" s="16" t="str">
        <f>VLOOKUP(A181,[4]Dados_EFPC!A$1:O$273,15,FALSE)</f>
        <v>https://www.prevdow.com.br</v>
      </c>
    </row>
    <row r="182" spans="1:15" x14ac:dyDescent="0.25">
      <c r="A182" s="2" t="s">
        <v>166</v>
      </c>
      <c r="B182" s="2" t="s">
        <v>646</v>
      </c>
      <c r="C182" s="2" t="s">
        <v>647</v>
      </c>
      <c r="D182" s="3" t="s">
        <v>268</v>
      </c>
      <c r="E182" s="3" t="s">
        <v>269</v>
      </c>
      <c r="F182" s="23">
        <f>VLOOKUP(A182,[1]Planilha3!A$4:B$274,2,FALSE)</f>
        <v>977801018.07000005</v>
      </c>
      <c r="G182" s="18">
        <f>VLOOKUP(A182,[2]Planilha1!A$4:N$271,14,)</f>
        <v>0</v>
      </c>
      <c r="H182" s="18">
        <f>VLOOKUP(A182,[2]Planilha1!A$4:P$271,16,FALSE)</f>
        <v>48271834.670000002</v>
      </c>
      <c r="I182" s="18">
        <v>0</v>
      </c>
      <c r="J182" s="11">
        <f>VLOOKUP(A182,'[3]População das EFPC - detalhada'!A$1:F$259,5,FALSE)</f>
        <v>1048</v>
      </c>
      <c r="K182" s="11">
        <f>VLOOKUP(A182,'[3]População das EFPC - detalhada'!A$1:F$259,3,FALSE)</f>
        <v>680</v>
      </c>
      <c r="L182" s="11">
        <f>VLOOKUP(A182,'[3]População das EFPC - detalhada'!A$1:F$259,4,FALSE)</f>
        <v>131</v>
      </c>
      <c r="M182" s="12">
        <v>1</v>
      </c>
      <c r="N182" s="9">
        <v>3</v>
      </c>
      <c r="O182" s="16" t="str">
        <f>VLOOKUP(A182,[4]Dados_EFPC!A$1:O$273,15,FALSE)</f>
        <v>http://www.preveme.com.br</v>
      </c>
    </row>
    <row r="183" spans="1:15" x14ac:dyDescent="0.25">
      <c r="A183" s="2" t="s">
        <v>167</v>
      </c>
      <c r="B183" s="2" t="s">
        <v>648</v>
      </c>
      <c r="C183" s="2" t="s">
        <v>649</v>
      </c>
      <c r="D183" s="3" t="s">
        <v>268</v>
      </c>
      <c r="E183" s="3" t="s">
        <v>269</v>
      </c>
      <c r="F183" s="23">
        <f>VLOOKUP(A183,[1]Planilha3!A$4:B$274,2,FALSE)</f>
        <v>481227998.27999997</v>
      </c>
      <c r="G183" s="18">
        <f>VLOOKUP(A183,[2]Planilha1!A$4:N$271,14,)</f>
        <v>28968320.050000001</v>
      </c>
      <c r="H183" s="18">
        <f>VLOOKUP(A183,[2]Planilha1!A$4:P$271,16,FALSE)</f>
        <v>8134959.71</v>
      </c>
      <c r="I183" s="18">
        <v>14828062.390000001</v>
      </c>
      <c r="J183" s="11">
        <f>VLOOKUP(A183,'[3]População das EFPC - detalhada'!A$1:F$259,5,FALSE)</f>
        <v>4042</v>
      </c>
      <c r="K183" s="11">
        <f>VLOOKUP(A183,'[3]População das EFPC - detalhada'!A$1:F$259,3,FALSE)</f>
        <v>227</v>
      </c>
      <c r="L183" s="11">
        <f>VLOOKUP(A183,'[3]População das EFPC - detalhada'!A$1:F$259,4,FALSE)</f>
        <v>8</v>
      </c>
      <c r="M183" s="12">
        <v>1</v>
      </c>
      <c r="N183" s="9">
        <v>4</v>
      </c>
      <c r="O183" s="16" t="str">
        <f>VLOOKUP(A183,[4]Dados_EFPC!A$1:O$273,15,FALSE)</f>
        <v>http://www.preveme.com.br</v>
      </c>
    </row>
    <row r="184" spans="1:15" x14ac:dyDescent="0.25">
      <c r="A184" s="2" t="s">
        <v>168</v>
      </c>
      <c r="B184" s="2" t="s">
        <v>650</v>
      </c>
      <c r="C184" s="2" t="s">
        <v>651</v>
      </c>
      <c r="D184" s="3" t="s">
        <v>832</v>
      </c>
      <c r="E184" s="3" t="s">
        <v>844</v>
      </c>
      <c r="F184" s="23">
        <f>VLOOKUP(A184,[1]Planilha3!A$4:B$274,2,FALSE)</f>
        <v>113376770.06999999</v>
      </c>
      <c r="G184" s="18">
        <f>VLOOKUP(A184,[2]Planilha1!A$4:N$271,14,)</f>
        <v>10205552.93</v>
      </c>
      <c r="H184" s="18">
        <f>VLOOKUP(A184,[2]Planilha1!A$4:P$271,16,FALSE)</f>
        <v>180483.94</v>
      </c>
      <c r="I184" s="18">
        <v>539435.31000000006</v>
      </c>
      <c r="J184" s="11">
        <f>VLOOKUP(A184,'[3]População das EFPC - detalhada'!A$1:F$259,5,FALSE)</f>
        <v>6852</v>
      </c>
      <c r="K184" s="11">
        <f>VLOOKUP(A184,'[3]População das EFPC - detalhada'!A$1:F$259,3,FALSE)</f>
        <v>2</v>
      </c>
      <c r="L184" s="11">
        <f>VLOOKUP(A184,'[3]População das EFPC - detalhada'!A$1:F$259,4,FALSE)</f>
        <v>3</v>
      </c>
      <c r="M184" s="12">
        <v>3</v>
      </c>
      <c r="N184" s="9">
        <v>22</v>
      </c>
      <c r="O184" s="16" t="str">
        <f>VLOOKUP(A184,[4]Dados_EFPC!A$1:O$273,15,FALSE)</f>
        <v>http://www.preves.es.gov.br/</v>
      </c>
    </row>
    <row r="185" spans="1:15" x14ac:dyDescent="0.25">
      <c r="A185" s="2" t="s">
        <v>169</v>
      </c>
      <c r="B185" s="2" t="s">
        <v>652</v>
      </c>
      <c r="C185" s="2" t="s">
        <v>653</v>
      </c>
      <c r="D185" s="3" t="s">
        <v>826</v>
      </c>
      <c r="E185" s="3" t="s">
        <v>269</v>
      </c>
      <c r="F185" s="23">
        <f>VLOOKUP(A185,[1]Planilha3!A$4:B$274,2,FALSE)</f>
        <v>606227801.94000006</v>
      </c>
      <c r="G185" s="18">
        <f>VLOOKUP(A185,[2]Planilha1!A$4:N$271,14,)</f>
        <v>1523716.3</v>
      </c>
      <c r="H185" s="18">
        <f>VLOOKUP(A185,[2]Planilha1!A$4:P$271,16,FALSE)</f>
        <v>46067702.530000001</v>
      </c>
      <c r="I185" s="18">
        <v>463155.6</v>
      </c>
      <c r="J185" s="11">
        <v>0</v>
      </c>
      <c r="K185" s="11">
        <v>0</v>
      </c>
      <c r="L185" s="11">
        <v>0</v>
      </c>
      <c r="M185" s="12">
        <v>1</v>
      </c>
      <c r="N185" s="9">
        <v>0</v>
      </c>
      <c r="O185" s="16" t="str">
        <f>VLOOKUP(A185,[4]Dados_EFPC!A$1:O$273,15,FALSE)</f>
        <v>http://www.prevhab.com.br</v>
      </c>
    </row>
    <row r="186" spans="1:15" x14ac:dyDescent="0.25">
      <c r="A186" s="2" t="s">
        <v>170</v>
      </c>
      <c r="B186" s="2" t="s">
        <v>654</v>
      </c>
      <c r="C186" s="2" t="s">
        <v>655</v>
      </c>
      <c r="D186" s="3" t="s">
        <v>268</v>
      </c>
      <c r="E186" s="3" t="s">
        <v>269</v>
      </c>
      <c r="F186" s="23">
        <f>VLOOKUP(A186,[1]Planilha3!A$4:B$274,2,FALSE)</f>
        <v>1360139266.9100001</v>
      </c>
      <c r="G186" s="18">
        <f>VLOOKUP(A186,[2]Planilha1!A$4:N$271,14,)</f>
        <v>22768476.02</v>
      </c>
      <c r="H186" s="18">
        <f>VLOOKUP(A186,[2]Planilha1!A$4:P$271,16,FALSE)</f>
        <v>54956400.680000007</v>
      </c>
      <c r="I186" s="18">
        <v>8543625.7599999998</v>
      </c>
      <c r="J186" s="11">
        <f>VLOOKUP(A186,'[3]População das EFPC - detalhada'!A$1:F$259,5,FALSE)</f>
        <v>2480</v>
      </c>
      <c r="K186" s="11">
        <f>VLOOKUP(A186,'[3]População das EFPC - detalhada'!A$1:F$259,3,FALSE)</f>
        <v>538</v>
      </c>
      <c r="L186" s="11">
        <f>VLOOKUP(A186,'[3]População das EFPC - detalhada'!A$1:F$259,4,FALSE)</f>
        <v>136</v>
      </c>
      <c r="M186" s="12">
        <v>2</v>
      </c>
      <c r="N186" s="9">
        <v>3</v>
      </c>
      <c r="O186" s="16" t="str">
        <f>VLOOKUP(A186,[4]Dados_EFPC!A$1:O$273,15,FALSE)</f>
        <v>https://www.previnovartis.com.br/</v>
      </c>
    </row>
    <row r="187" spans="1:15" x14ac:dyDescent="0.25">
      <c r="A187" s="2" t="s">
        <v>171</v>
      </c>
      <c r="B187" s="2" t="s">
        <v>656</v>
      </c>
      <c r="C187" s="2" t="s">
        <v>657</v>
      </c>
      <c r="D187" s="3" t="s">
        <v>826</v>
      </c>
      <c r="E187" s="3" t="s">
        <v>844</v>
      </c>
      <c r="F187" s="23">
        <f>VLOOKUP(A187,[1]Planilha3!A$4:B$274,2,FALSE)</f>
        <v>287150521448.78003</v>
      </c>
      <c r="G187" s="18">
        <f>VLOOKUP(A187,[2]Planilha1!A$4:N$271,14,)</f>
        <v>2718705818.4400001</v>
      </c>
      <c r="H187" s="18">
        <f>VLOOKUP(A187,[2]Planilha1!A$4:P$271,16,FALSE)</f>
        <v>12464467999.82</v>
      </c>
      <c r="I187" s="18">
        <v>194248474.42000002</v>
      </c>
      <c r="J187" s="11">
        <f>VLOOKUP(A187,'[3]População das EFPC - detalhada'!A$1:F$259,5,FALSE)</f>
        <v>81694</v>
      </c>
      <c r="K187" s="11">
        <f>VLOOKUP(A187,'[3]População das EFPC - detalhada'!A$1:F$259,3,FALSE)</f>
        <v>84496</v>
      </c>
      <c r="L187" s="11">
        <f>VLOOKUP(A187,'[3]População das EFPC - detalhada'!A$1:F$259,4,FALSE)</f>
        <v>24228</v>
      </c>
      <c r="M187" s="12">
        <v>4</v>
      </c>
      <c r="N187" s="9">
        <v>3</v>
      </c>
      <c r="O187" s="16" t="str">
        <f>VLOOKUP(A187,[4]Dados_EFPC!A$1:O$273,15,FALSE)</f>
        <v>http://www.previ.com.br</v>
      </c>
    </row>
    <row r="188" spans="1:15" x14ac:dyDescent="0.25">
      <c r="A188" s="2" t="s">
        <v>172</v>
      </c>
      <c r="B188" s="2" t="s">
        <v>658</v>
      </c>
      <c r="C188" s="2" t="s">
        <v>659</v>
      </c>
      <c r="D188" s="3" t="s">
        <v>826</v>
      </c>
      <c r="E188" s="3" t="s">
        <v>844</v>
      </c>
      <c r="F188" s="23">
        <f>VLOOKUP(A188,[1]Planilha3!A$4:B$274,2,FALSE)</f>
        <v>405009426.83999997</v>
      </c>
      <c r="G188" s="18">
        <f>VLOOKUP(A188,[2]Planilha1!A$4:N$271,14,)</f>
        <v>0</v>
      </c>
      <c r="H188" s="18">
        <f>VLOOKUP(A188,[2]Planilha1!A$4:P$271,16,FALSE)</f>
        <v>0</v>
      </c>
      <c r="I188" s="18">
        <v>0</v>
      </c>
      <c r="J188" s="11">
        <v>0</v>
      </c>
      <c r="K188" s="11">
        <v>0</v>
      </c>
      <c r="L188" s="11">
        <v>0</v>
      </c>
      <c r="M188" s="12">
        <v>1</v>
      </c>
      <c r="N188" s="9">
        <v>1</v>
      </c>
      <c r="O188" s="16" t="str">
        <f>VLOOKUP(A188,[4]Dados_EFPC!A$1:O$273,15,FALSE)</f>
        <v>www.previbanerj.com.br</v>
      </c>
    </row>
    <row r="189" spans="1:15" x14ac:dyDescent="0.25">
      <c r="A189" s="2" t="s">
        <v>173</v>
      </c>
      <c r="B189" s="2" t="s">
        <v>660</v>
      </c>
      <c r="C189" s="2" t="s">
        <v>661</v>
      </c>
      <c r="D189" s="3" t="s">
        <v>268</v>
      </c>
      <c r="E189" s="3" t="s">
        <v>269</v>
      </c>
      <c r="F189" s="23">
        <f>VLOOKUP(A189,[1]Planilha3!A$4:B$274,2,FALSE)</f>
        <v>3703990850.25</v>
      </c>
      <c r="G189" s="18">
        <f>VLOOKUP(A189,[2]Planilha1!A$4:N$271,14,)</f>
        <v>94189098.50999999</v>
      </c>
      <c r="H189" s="18">
        <f>VLOOKUP(A189,[2]Planilha1!A$4:P$271,16,FALSE)</f>
        <v>94929562.049999997</v>
      </c>
      <c r="I189" s="18">
        <v>31810137.739999998</v>
      </c>
      <c r="J189" s="11">
        <f>VLOOKUP(A189,'[3]População das EFPC - detalhada'!A$1:F$259,5,FALSE)</f>
        <v>9309</v>
      </c>
      <c r="K189" s="11">
        <f>VLOOKUP(A189,'[3]População das EFPC - detalhada'!A$1:F$259,3,FALSE)</f>
        <v>1499</v>
      </c>
      <c r="L189" s="11">
        <f>VLOOKUP(A189,'[3]População das EFPC - detalhada'!A$1:F$259,4,FALSE)</f>
        <v>319</v>
      </c>
      <c r="M189" s="12">
        <v>4</v>
      </c>
      <c r="N189" s="9">
        <v>7</v>
      </c>
      <c r="O189" s="16" t="str">
        <f>VLOOKUP(A189,[4]Dados_EFPC!A$1:O$273,15,FALSE)</f>
        <v>http://www.previbayer.com.br</v>
      </c>
    </row>
    <row r="190" spans="1:15" x14ac:dyDescent="0.25">
      <c r="A190" s="2" t="s">
        <v>174</v>
      </c>
      <c r="B190" s="2" t="s">
        <v>662</v>
      </c>
      <c r="C190" s="2" t="s">
        <v>663</v>
      </c>
      <c r="D190" s="3" t="s">
        <v>268</v>
      </c>
      <c r="E190" s="3" t="s">
        <v>269</v>
      </c>
      <c r="F190" s="23">
        <f>VLOOKUP(A190,[1]Planilha3!A$4:B$274,2,FALSE)</f>
        <v>1186266996.6099999</v>
      </c>
      <c r="G190" s="18">
        <f>VLOOKUP(A190,[2]Planilha1!A$4:N$271,14,)</f>
        <v>18350902.629999999</v>
      </c>
      <c r="H190" s="18">
        <f>VLOOKUP(A190,[2]Planilha1!A$4:P$271,16,FALSE)</f>
        <v>45832418.219999999</v>
      </c>
      <c r="I190" s="18">
        <v>0</v>
      </c>
      <c r="J190" s="11">
        <f>VLOOKUP(A190,'[3]População das EFPC - detalhada'!A$1:F$259,5,FALSE)</f>
        <v>5705</v>
      </c>
      <c r="K190" s="11">
        <f>VLOOKUP(A190,'[3]População das EFPC - detalhada'!A$1:F$259,3,FALSE)</f>
        <v>1099</v>
      </c>
      <c r="L190" s="11">
        <f>VLOOKUP(A190,'[3]População das EFPC - detalhada'!A$1:F$259,4,FALSE)</f>
        <v>116</v>
      </c>
      <c r="M190" s="12">
        <v>1</v>
      </c>
      <c r="N190" s="9">
        <v>9</v>
      </c>
      <c r="O190" s="16" t="str">
        <f>VLOOKUP(A190,[4]Dados_EFPC!A$1:O$273,15,FALSE)</f>
        <v>https://previ.bosch.com.br/</v>
      </c>
    </row>
    <row r="191" spans="1:15" x14ac:dyDescent="0.25">
      <c r="A191" s="2" t="s">
        <v>175</v>
      </c>
      <c r="B191" s="2" t="s">
        <v>664</v>
      </c>
      <c r="C191" s="2" t="s">
        <v>665</v>
      </c>
      <c r="D191" s="3" t="s">
        <v>268</v>
      </c>
      <c r="E191" s="3" t="s">
        <v>269</v>
      </c>
      <c r="F191" s="23">
        <f>VLOOKUP(A191,[1]Planilha3!A$4:B$274,2,FALSE)</f>
        <v>1094430424.28</v>
      </c>
      <c r="G191" s="18">
        <f>VLOOKUP(A191,[2]Planilha1!A$4:N$271,14,)</f>
        <v>11613678.140000001</v>
      </c>
      <c r="H191" s="18">
        <f>VLOOKUP(A191,[2]Planilha1!A$4:P$271,16,FALSE)</f>
        <v>67883828.969999999</v>
      </c>
      <c r="I191" s="18">
        <v>299858.48</v>
      </c>
      <c r="J191" s="11">
        <f>VLOOKUP(A191,'[3]População das EFPC - detalhada'!A$1:F$259,5,FALSE)</f>
        <v>1543</v>
      </c>
      <c r="K191" s="11">
        <f>VLOOKUP(A191,'[3]População das EFPC - detalhada'!A$1:F$259,3,FALSE)</f>
        <v>828</v>
      </c>
      <c r="L191" s="11">
        <f>VLOOKUP(A191,'[3]População das EFPC - detalhada'!A$1:F$259,4,FALSE)</f>
        <v>189</v>
      </c>
      <c r="M191" s="12">
        <v>2</v>
      </c>
      <c r="N191" s="9">
        <v>4</v>
      </c>
      <c r="O191" s="16" t="str">
        <f>VLOOKUP(A191,[4]Dados_EFPC!A$1:O$273,15,FALSE)</f>
        <v>http://www.previcat.com.br</v>
      </c>
    </row>
    <row r="192" spans="1:15" x14ac:dyDescent="0.25">
      <c r="A192" s="2" t="s">
        <v>176</v>
      </c>
      <c r="B192" s="2" t="s">
        <v>666</v>
      </c>
      <c r="C192" s="2" t="s">
        <v>667</v>
      </c>
      <c r="D192" s="3" t="s">
        <v>829</v>
      </c>
      <c r="E192" s="3" t="s">
        <v>844</v>
      </c>
      <c r="F192" s="23">
        <f>VLOOKUP(A192,[1]Planilha3!A$4:B$274,2,FALSE)</f>
        <v>469831437.58999997</v>
      </c>
      <c r="G192" s="18">
        <f>VLOOKUP(A192,[2]Planilha1!A$4:N$271,14,)</f>
        <v>10823800.5</v>
      </c>
      <c r="H192" s="18">
        <f>VLOOKUP(A192,[2]Planilha1!A$4:P$271,16,FALSE)</f>
        <v>9375196.1400000006</v>
      </c>
      <c r="I192" s="18">
        <v>467857.11</v>
      </c>
      <c r="J192" s="11">
        <f>VLOOKUP(A192,'[3]População das EFPC - detalhada'!A$1:F$259,5,FALSE)</f>
        <v>824</v>
      </c>
      <c r="K192" s="11">
        <f>VLOOKUP(A192,'[3]População das EFPC - detalhada'!A$1:F$259,3,FALSE)</f>
        <v>176</v>
      </c>
      <c r="L192" s="11">
        <f>VLOOKUP(A192,'[3]População das EFPC - detalhada'!A$1:F$259,4,FALSE)</f>
        <v>38</v>
      </c>
      <c r="M192" s="12">
        <v>1</v>
      </c>
      <c r="N192" s="9">
        <v>3</v>
      </c>
      <c r="O192" s="16" t="str">
        <f>VLOOKUP(A192,[4]Dados_EFPC!A$1:O$273,15,FALSE)</f>
        <v>http://www.previcel.org.br/</v>
      </c>
    </row>
    <row r="193" spans="1:15" x14ac:dyDescent="0.25">
      <c r="A193" s="2" t="s">
        <v>177</v>
      </c>
      <c r="B193" s="2" t="s">
        <v>668</v>
      </c>
      <c r="C193" s="2" t="s">
        <v>669</v>
      </c>
      <c r="D193" s="3" t="s">
        <v>826</v>
      </c>
      <c r="E193" s="3" t="s">
        <v>269</v>
      </c>
      <c r="F193" s="23">
        <f>VLOOKUP(A193,[1]Planilha3!A$4:B$274,2,FALSE)</f>
        <v>919122005.74000001</v>
      </c>
      <c r="G193" s="18">
        <f>VLOOKUP(A193,[2]Planilha1!A$4:N$271,14,)</f>
        <v>19711713.5</v>
      </c>
      <c r="H193" s="18">
        <f>VLOOKUP(A193,[2]Planilha1!A$4:P$271,16,FALSE)</f>
        <v>24718982.629999999</v>
      </c>
      <c r="I193" s="18">
        <v>13331970.300000001</v>
      </c>
      <c r="J193" s="11">
        <f>VLOOKUP(A193,'[3]População das EFPC - detalhada'!A$1:F$259,5,FALSE)</f>
        <v>995</v>
      </c>
      <c r="K193" s="11">
        <f>VLOOKUP(A193,'[3]População das EFPC - detalhada'!A$1:F$259,3,FALSE)</f>
        <v>218</v>
      </c>
      <c r="L193" s="11">
        <f>VLOOKUP(A193,'[3]População das EFPC - detalhada'!A$1:F$259,4,FALSE)</f>
        <v>33</v>
      </c>
      <c r="M193" s="12">
        <v>3</v>
      </c>
      <c r="N193" s="9">
        <v>4</v>
      </c>
      <c r="O193" s="16" t="str">
        <f>VLOOKUP(A193,[4]Dados_EFPC!A$1:O$273,15,FALSE)</f>
        <v>http://www.previcoke.net</v>
      </c>
    </row>
    <row r="194" spans="1:15" x14ac:dyDescent="0.25">
      <c r="A194" s="2" t="s">
        <v>178</v>
      </c>
      <c r="B194" s="2" t="s">
        <v>670</v>
      </c>
      <c r="C194" s="2" t="s">
        <v>671</v>
      </c>
      <c r="D194" s="3" t="s">
        <v>825</v>
      </c>
      <c r="E194" s="3" t="s">
        <v>269</v>
      </c>
      <c r="F194" s="23">
        <f>VLOOKUP(A194,[1]Planilha3!A$4:B$274,2,FALSE)</f>
        <v>10554394526.91</v>
      </c>
      <c r="G194" s="18">
        <f>VLOOKUP(A194,[2]Planilha1!A$4:N$271,14,)</f>
        <v>67239273.420000002</v>
      </c>
      <c r="H194" s="18">
        <f>VLOOKUP(A194,[2]Planilha1!A$4:P$271,16,FALSE)</f>
        <v>575475695.96000004</v>
      </c>
      <c r="I194" s="18">
        <v>28394174.07</v>
      </c>
      <c r="J194" s="11">
        <f>VLOOKUP(A194,'[3]População das EFPC - detalhada'!A$1:F$259,5,FALSE)</f>
        <v>15901</v>
      </c>
      <c r="K194" s="11">
        <f>VLOOKUP(A194,'[3]População das EFPC - detalhada'!A$1:F$259,3,FALSE)</f>
        <v>13977</v>
      </c>
      <c r="L194" s="11">
        <f>VLOOKUP(A194,'[3]População das EFPC - detalhada'!A$1:F$259,4,FALSE)</f>
        <v>5877</v>
      </c>
      <c r="M194" s="12">
        <v>4</v>
      </c>
      <c r="N194" s="9">
        <v>13</v>
      </c>
      <c r="O194" s="16" t="str">
        <f>VLOOKUP(A194,[4]Dados_EFPC!A$1:O$273,15,FALSE)</f>
        <v>http://www.previdenciausiminas.com</v>
      </c>
    </row>
    <row r="195" spans="1:15" x14ac:dyDescent="0.25">
      <c r="A195" s="2" t="s">
        <v>179</v>
      </c>
      <c r="B195" s="2" t="s">
        <v>672</v>
      </c>
      <c r="C195" s="2" t="s">
        <v>673</v>
      </c>
      <c r="D195" s="3" t="s">
        <v>829</v>
      </c>
      <c r="E195" s="3" t="s">
        <v>269</v>
      </c>
      <c r="F195" s="23">
        <f>VLOOKUP(A195,[1]Planilha3!A$4:B$274,2,FALSE)</f>
        <v>630364039.03999996</v>
      </c>
      <c r="G195" s="18">
        <f>VLOOKUP(A195,[2]Planilha1!A$4:N$271,14,)</f>
        <v>25612661.07</v>
      </c>
      <c r="H195" s="18">
        <f>VLOOKUP(A195,[2]Planilha1!A$4:P$271,16,FALSE)</f>
        <v>18275163.390000001</v>
      </c>
      <c r="I195" s="18">
        <v>0</v>
      </c>
      <c r="J195" s="11">
        <f>VLOOKUP(A195,'[3]População das EFPC - detalhada'!A$1:F$259,5,FALSE)</f>
        <v>2200</v>
      </c>
      <c r="K195" s="11">
        <f>VLOOKUP(A195,'[3]População das EFPC - detalhada'!A$1:F$259,3,FALSE)</f>
        <v>115</v>
      </c>
      <c r="L195" s="11">
        <f>VLOOKUP(A195,'[3]População das EFPC - detalhada'!A$1:F$259,4,FALSE)</f>
        <v>20</v>
      </c>
      <c r="M195" s="12">
        <v>2</v>
      </c>
      <c r="N195" s="9">
        <v>3</v>
      </c>
      <c r="O195" s="16" t="str">
        <f>VLOOKUP(A195,[4]Dados_EFPC!A$1:O$273,15,FALSE)</f>
        <v>Sem site</v>
      </c>
    </row>
    <row r="196" spans="1:15" x14ac:dyDescent="0.25">
      <c r="A196" s="2" t="s">
        <v>180</v>
      </c>
      <c r="B196" s="2" t="s">
        <v>674</v>
      </c>
      <c r="C196" s="2" t="s">
        <v>675</v>
      </c>
      <c r="D196" s="3" t="s">
        <v>268</v>
      </c>
      <c r="E196" s="3" t="s">
        <v>269</v>
      </c>
      <c r="F196" s="23">
        <f>VLOOKUP(A196,[1]Planilha3!A$4:B$274,2,FALSE)</f>
        <v>1907941105.8399999</v>
      </c>
      <c r="G196" s="18">
        <f>VLOOKUP(A196,[2]Planilha1!A$4:N$271,14,)</f>
        <v>21534300.030000001</v>
      </c>
      <c r="H196" s="18">
        <f>VLOOKUP(A196,[2]Planilha1!A$4:P$271,16,FALSE)</f>
        <v>48483586.980000004</v>
      </c>
      <c r="I196" s="18">
        <v>1590142.3599999999</v>
      </c>
      <c r="J196" s="11">
        <f>VLOOKUP(A196,'[3]População das EFPC - detalhada'!A$1:F$259,5,FALSE)</f>
        <v>2688</v>
      </c>
      <c r="K196" s="11">
        <f>VLOOKUP(A196,'[3]População das EFPC - detalhada'!A$1:F$259,3,FALSE)</f>
        <v>698</v>
      </c>
      <c r="L196" s="11">
        <f>VLOOKUP(A196,'[3]População das EFPC - detalhada'!A$1:F$259,4,FALSE)</f>
        <v>102</v>
      </c>
      <c r="M196" s="12">
        <v>3</v>
      </c>
      <c r="N196" s="9">
        <v>5</v>
      </c>
      <c r="O196" s="16" t="str">
        <f>VLOOKUP(A196,[4]Dados_EFPC!A$1:O$273,15,FALSE)</f>
        <v>WWW.PREVIERICSSON.COM.BR</v>
      </c>
    </row>
    <row r="197" spans="1:15" x14ac:dyDescent="0.25">
      <c r="A197" s="2" t="s">
        <v>181</v>
      </c>
      <c r="B197" s="2" t="s">
        <v>676</v>
      </c>
      <c r="C197" s="2" t="s">
        <v>677</v>
      </c>
      <c r="D197" s="3" t="s">
        <v>837</v>
      </c>
      <c r="E197" s="3" t="s">
        <v>269</v>
      </c>
      <c r="F197" s="23">
        <f>VLOOKUP(A197,[1]Planilha3!A$4:B$274,2,FALSE)</f>
        <v>1904048279.2</v>
      </c>
      <c r="G197" s="18">
        <f>VLOOKUP(A197,[2]Planilha1!A$4:N$271,14,)</f>
        <v>53469211.399999999</v>
      </c>
      <c r="H197" s="18">
        <f>VLOOKUP(A197,[2]Planilha1!A$4:P$271,16,FALSE)</f>
        <v>70220085.760000005</v>
      </c>
      <c r="I197" s="18">
        <v>12728629.35</v>
      </c>
      <c r="J197" s="11">
        <f>VLOOKUP(A197,'[3]População das EFPC - detalhada'!A$1:F$259,5,FALSE)</f>
        <v>2738</v>
      </c>
      <c r="K197" s="11">
        <f>VLOOKUP(A197,'[3]População das EFPC - detalhada'!A$1:F$259,3,FALSE)</f>
        <v>897</v>
      </c>
      <c r="L197" s="11">
        <f>VLOOKUP(A197,'[3]População das EFPC - detalhada'!A$1:F$259,4,FALSE)</f>
        <v>120</v>
      </c>
      <c r="M197" s="12">
        <v>2</v>
      </c>
      <c r="N197" s="9">
        <v>9</v>
      </c>
      <c r="O197" s="16" t="str">
        <f>VLOOKUP(A197,[4]Dados_EFPC!A$1:O$273,15,FALSE)</f>
        <v>http://www.previg.org.br</v>
      </c>
    </row>
    <row r="198" spans="1:15" x14ac:dyDescent="0.25">
      <c r="A198" s="2" t="s">
        <v>182</v>
      </c>
      <c r="B198" s="2" t="s">
        <v>678</v>
      </c>
      <c r="C198" s="2" t="s">
        <v>679</v>
      </c>
      <c r="D198" s="3" t="s">
        <v>268</v>
      </c>
      <c r="E198" s="3" t="s">
        <v>269</v>
      </c>
      <c r="F198" s="23">
        <f>VLOOKUP(A198,[1]Planilha3!A$4:B$274,2,FALSE)</f>
        <v>5220413533.2700005</v>
      </c>
      <c r="G198" s="18">
        <f>VLOOKUP(A198,[2]Planilha1!A$4:N$271,14,)</f>
        <v>59914577.199999996</v>
      </c>
      <c r="H198" s="18">
        <f>VLOOKUP(A198,[2]Planilha1!A$4:P$271,16,FALSE)</f>
        <v>198816087.74000001</v>
      </c>
      <c r="I198" s="18">
        <v>9796876.7300000004</v>
      </c>
      <c r="J198" s="11">
        <f>VLOOKUP(A198,'[3]População das EFPC - detalhada'!A$1:F$259,5,FALSE)</f>
        <v>17951</v>
      </c>
      <c r="K198" s="11">
        <f>VLOOKUP(A198,'[3]População das EFPC - detalhada'!A$1:F$259,3,FALSE)</f>
        <v>3896</v>
      </c>
      <c r="L198" s="11">
        <f>VLOOKUP(A198,'[3]População das EFPC - detalhada'!A$1:F$259,4,FALSE)</f>
        <v>300</v>
      </c>
      <c r="M198" s="12">
        <v>1</v>
      </c>
      <c r="N198" s="9">
        <v>1</v>
      </c>
      <c r="O198" s="16" t="str">
        <f>VLOOKUP(A198,[4]Dados_EFPC!A$1:O$273,15,FALSE)</f>
        <v>http://www.previgm.com.br</v>
      </c>
    </row>
    <row r="199" spans="1:15" x14ac:dyDescent="0.25">
      <c r="A199" s="2" t="s">
        <v>183</v>
      </c>
      <c r="B199" s="2" t="s">
        <v>680</v>
      </c>
      <c r="C199" s="2" t="s">
        <v>681</v>
      </c>
      <c r="D199" s="3" t="s">
        <v>268</v>
      </c>
      <c r="E199" s="3" t="s">
        <v>269</v>
      </c>
      <c r="F199" s="23">
        <f>VLOOKUP(A199,[1]Planilha3!A$4:B$274,2,FALSE)</f>
        <v>310893235</v>
      </c>
      <c r="G199" s="18">
        <f>VLOOKUP(A199,[2]Planilha1!A$4:N$271,14,)</f>
        <v>7742963.5599999996</v>
      </c>
      <c r="H199" s="18">
        <f>VLOOKUP(A199,[2]Planilha1!A$4:P$271,16,FALSE)</f>
        <v>7327907.54</v>
      </c>
      <c r="I199" s="18">
        <v>174393.87</v>
      </c>
      <c r="J199" s="11">
        <f>VLOOKUP(A199,'[3]População das EFPC - detalhada'!A$1:F$259,5,FALSE)</f>
        <v>11750</v>
      </c>
      <c r="K199" s="11">
        <f>VLOOKUP(A199,'[3]População das EFPC - detalhada'!A$1:F$259,3,FALSE)</f>
        <v>123</v>
      </c>
      <c r="L199" s="11">
        <f>VLOOKUP(A199,'[3]População das EFPC - detalhada'!A$1:F$259,4,FALSE)</f>
        <v>0</v>
      </c>
      <c r="M199" s="12">
        <v>2</v>
      </c>
      <c r="N199" s="9">
        <v>9</v>
      </c>
      <c r="O199" s="16" t="str">
        <f>VLOOKUP(A199,[4]Dados_EFPC!A$1:O$273,15,FALSE)</f>
        <v>https://previhonda.com.br/</v>
      </c>
    </row>
    <row r="200" spans="1:15" x14ac:dyDescent="0.25">
      <c r="A200" s="2" t="s">
        <v>184</v>
      </c>
      <c r="B200" s="2" t="s">
        <v>682</v>
      </c>
      <c r="C200" s="2" t="s">
        <v>683</v>
      </c>
      <c r="D200" s="3" t="s">
        <v>837</v>
      </c>
      <c r="E200" s="3" t="s">
        <v>843</v>
      </c>
      <c r="F200" s="23">
        <f>VLOOKUP(A200,[1]Planilha3!A$4:B$274,2,FALSE)</f>
        <v>737085.87</v>
      </c>
      <c r="G200" s="18">
        <f>VLOOKUP(A200,[2]Planilha1!A$4:N$271,14,)</f>
        <v>21825</v>
      </c>
      <c r="H200" s="18">
        <f>VLOOKUP(A200,[2]Planilha1!A$4:P$271,16,FALSE)</f>
        <v>0</v>
      </c>
      <c r="I200" s="18">
        <v>0</v>
      </c>
      <c r="J200" s="11">
        <v>0</v>
      </c>
      <c r="K200" s="11">
        <v>0</v>
      </c>
      <c r="L200" s="11">
        <v>0</v>
      </c>
      <c r="M200" s="12">
        <v>1</v>
      </c>
      <c r="N200" s="9">
        <v>1</v>
      </c>
      <c r="O200" s="16" t="str">
        <f>VLOOKUP(A200,[4]Dados_EFPC!A$1:O$273,15,FALSE)</f>
        <v>WWW.PREVIK.COM.BR</v>
      </c>
    </row>
    <row r="201" spans="1:15" x14ac:dyDescent="0.25">
      <c r="A201" s="2" t="s">
        <v>279</v>
      </c>
      <c r="B201" s="2" t="s">
        <v>684</v>
      </c>
      <c r="C201" s="2" t="s">
        <v>685</v>
      </c>
      <c r="D201" s="3" t="s">
        <v>826</v>
      </c>
      <c r="E201" s="3" t="s">
        <v>269</v>
      </c>
      <c r="F201" s="23">
        <f>VLOOKUP(A201,[1]Planilha3!A$4:B$274,2,FALSE)</f>
        <v>769919820.11000001</v>
      </c>
      <c r="G201" s="18">
        <f>VLOOKUP(A201,[2]Planilha1!A$4:N$271,14,)</f>
        <v>16647936.199999999</v>
      </c>
      <c r="H201" s="18">
        <f>VLOOKUP(A201,[2]Planilha1!A$4:P$271,16,FALSE)</f>
        <v>20354949.73</v>
      </c>
      <c r="I201" s="18">
        <v>2688729.96</v>
      </c>
      <c r="J201" s="11">
        <f>VLOOKUP(A201,'[3]População das EFPC - detalhada'!A$1:F$259,5,FALSE)</f>
        <v>5619</v>
      </c>
      <c r="K201" s="11">
        <f>VLOOKUP(A201,'[3]População das EFPC - detalhada'!A$1:F$259,3,FALSE)</f>
        <v>345</v>
      </c>
      <c r="L201" s="11">
        <f>VLOOKUP(A201,'[3]População das EFPC - detalhada'!A$1:F$259,4,FALSE)</f>
        <v>39</v>
      </c>
      <c r="M201" s="12">
        <v>2</v>
      </c>
      <c r="N201" s="9">
        <v>3</v>
      </c>
      <c r="O201" s="16" t="str">
        <f>VLOOKUP(A201,[4]Dados_EFPC!A$1:O$273,15,FALSE)</f>
        <v>Sem site</v>
      </c>
    </row>
    <row r="202" spans="1:15" x14ac:dyDescent="0.25">
      <c r="A202" s="2" t="s">
        <v>185</v>
      </c>
      <c r="B202" s="2" t="s">
        <v>686</v>
      </c>
      <c r="C202" s="2" t="s">
        <v>687</v>
      </c>
      <c r="D202" s="3" t="s">
        <v>826</v>
      </c>
      <c r="E202" s="3" t="s">
        <v>269</v>
      </c>
      <c r="F202" s="23">
        <f>VLOOKUP(A202,[1]Planilha3!A$4:B$274,2,FALSE)</f>
        <v>629966064.11000001</v>
      </c>
      <c r="G202" s="18">
        <f>VLOOKUP(A202,[2]Planilha1!A$4:N$271,14,)</f>
        <v>30337387.490000002</v>
      </c>
      <c r="H202" s="18">
        <f>VLOOKUP(A202,[2]Planilha1!A$4:P$271,16,FALSE)</f>
        <v>38662044.270000003</v>
      </c>
      <c r="I202" s="18">
        <v>13764570.880000001</v>
      </c>
      <c r="J202" s="11">
        <f>VLOOKUP(A202,'[3]População das EFPC - detalhada'!A$1:F$259,5,FALSE)</f>
        <v>8475</v>
      </c>
      <c r="K202" s="11">
        <f>VLOOKUP(A202,'[3]População das EFPC - detalhada'!A$1:F$259,3,FALSE)</f>
        <v>752</v>
      </c>
      <c r="L202" s="11">
        <f>VLOOKUP(A202,'[3]População das EFPC - detalhada'!A$1:F$259,4,FALSE)</f>
        <v>249</v>
      </c>
      <c r="M202" s="12">
        <v>9</v>
      </c>
      <c r="N202" s="9">
        <v>10</v>
      </c>
      <c r="O202" s="16" t="str">
        <f>VLOOKUP(A202,[4]Dados_EFPC!A$1:O$273,15,FALSE)</f>
        <v>http://www.previndus.com.br</v>
      </c>
    </row>
    <row r="203" spans="1:15" x14ac:dyDescent="0.25">
      <c r="A203" s="2" t="s">
        <v>186</v>
      </c>
      <c r="B203" s="2" t="s">
        <v>688</v>
      </c>
      <c r="C203" s="2" t="s">
        <v>689</v>
      </c>
      <c r="D203" s="3" t="s">
        <v>826</v>
      </c>
      <c r="E203" s="3" t="s">
        <v>269</v>
      </c>
      <c r="F203" s="23">
        <f>VLOOKUP(A203,[1]Planilha3!A$4:B$274,2,FALSE)</f>
        <v>4163752.33</v>
      </c>
      <c r="G203" s="18">
        <f>VLOOKUP(A203,[2]Planilha1!A$4:N$271,14,)</f>
        <v>190240.04</v>
      </c>
      <c r="H203" s="18">
        <f>VLOOKUP(A203,[2]Planilha1!A$4:P$271,16,FALSE)</f>
        <v>0</v>
      </c>
      <c r="I203" s="18">
        <v>0</v>
      </c>
      <c r="J203" s="11">
        <v>0</v>
      </c>
      <c r="K203" s="11">
        <v>0</v>
      </c>
      <c r="L203" s="11">
        <v>0</v>
      </c>
      <c r="M203" s="12">
        <v>1</v>
      </c>
      <c r="N203" s="9">
        <v>0</v>
      </c>
      <c r="O203" s="16" t="str">
        <f>VLOOKUP(A203,[4]Dados_EFPC!A$1:O$273,15,FALSE)</f>
        <v>Sem site</v>
      </c>
    </row>
    <row r="204" spans="1:15" x14ac:dyDescent="0.25">
      <c r="A204" s="2" t="s">
        <v>187</v>
      </c>
      <c r="B204" s="2" t="s">
        <v>690</v>
      </c>
      <c r="C204" s="2" t="s">
        <v>691</v>
      </c>
      <c r="D204" s="3" t="s">
        <v>831</v>
      </c>
      <c r="E204" s="3" t="s">
        <v>844</v>
      </c>
      <c r="F204" s="23">
        <f>VLOOKUP(A204,[1]Planilha3!A$4:B$274,2,FALSE)</f>
        <v>4659634453.3100004</v>
      </c>
      <c r="G204" s="18">
        <f>VLOOKUP(A204,[2]Planilha1!A$4:N$271,14,)</f>
        <v>70941276.960000008</v>
      </c>
      <c r="H204" s="18">
        <f>VLOOKUP(A204,[2]Planilha1!A$4:P$271,16,FALSE)</f>
        <v>268677271.21999997</v>
      </c>
      <c r="I204" s="18">
        <v>52717111.080000006</v>
      </c>
      <c r="J204" s="11">
        <f>VLOOKUP(A204,'[3]População das EFPC - detalhada'!A$1:F$259,5,FALSE)</f>
        <v>3122</v>
      </c>
      <c r="K204" s="11">
        <f>VLOOKUP(A204,'[3]População das EFPC - detalhada'!A$1:F$259,3,FALSE)</f>
        <v>2330</v>
      </c>
      <c r="L204" s="11">
        <f>VLOOKUP(A204,'[3]População das EFPC - detalhada'!A$1:F$259,4,FALSE)</f>
        <v>558</v>
      </c>
      <c r="M204" s="12">
        <v>7</v>
      </c>
      <c r="N204" s="9">
        <v>5</v>
      </c>
      <c r="O204" s="16" t="str">
        <f>VLOOKUP(A204,[4]Dados_EFPC!A$1:O$273,15,FALSE)</f>
        <v>http://www.previnorte.com.br</v>
      </c>
    </row>
    <row r="205" spans="1:15" x14ac:dyDescent="0.25">
      <c r="A205" s="2" t="s">
        <v>188</v>
      </c>
      <c r="B205" s="2" t="s">
        <v>692</v>
      </c>
      <c r="C205" s="2" t="s">
        <v>693</v>
      </c>
      <c r="D205" s="3" t="s">
        <v>268</v>
      </c>
      <c r="E205" s="3" t="s">
        <v>269</v>
      </c>
      <c r="F205" s="23">
        <f>VLOOKUP(A205,[1]Planilha3!A$4:B$274,2,FALSE)</f>
        <v>531391817.64999998</v>
      </c>
      <c r="G205" s="18">
        <f>VLOOKUP(A205,[2]Planilha1!A$4:N$271,14,)</f>
        <v>16346870.99</v>
      </c>
      <c r="H205" s="18">
        <f>VLOOKUP(A205,[2]Planilha1!A$4:P$271,16,FALSE)</f>
        <v>15996481.32</v>
      </c>
      <c r="I205" s="18">
        <v>2715710.12</v>
      </c>
      <c r="J205" s="11">
        <f>VLOOKUP(A205,'[3]População das EFPC - detalhada'!A$1:F$259,5,FALSE)</f>
        <v>3376</v>
      </c>
      <c r="K205" s="11">
        <f>VLOOKUP(A205,'[3]População das EFPC - detalhada'!A$1:F$259,3,FALSE)</f>
        <v>202</v>
      </c>
      <c r="L205" s="11">
        <f>VLOOKUP(A205,'[3]População das EFPC - detalhada'!A$1:F$259,4,FALSE)</f>
        <v>17</v>
      </c>
      <c r="M205" s="12">
        <v>1</v>
      </c>
      <c r="N205" s="9">
        <v>4</v>
      </c>
      <c r="O205" s="16" t="str">
        <f>VLOOKUP(A205,[4]Dados_EFPC!A$1:O$273,15,FALSE)</f>
        <v>http://www.previp.com.br</v>
      </c>
    </row>
    <row r="206" spans="1:15" x14ac:dyDescent="0.25">
      <c r="A206" s="2" t="s">
        <v>189</v>
      </c>
      <c r="B206" s="2" t="s">
        <v>694</v>
      </c>
      <c r="C206" s="2" t="s">
        <v>695</v>
      </c>
      <c r="D206" s="3" t="s">
        <v>268</v>
      </c>
      <c r="E206" s="3" t="s">
        <v>269</v>
      </c>
      <c r="F206" s="23">
        <f>VLOOKUP(A206,[1]Planilha3!A$4:B$274,2,FALSE)</f>
        <v>819457826.44000006</v>
      </c>
      <c r="G206" s="18">
        <f>VLOOKUP(A206,[2]Planilha1!A$4:N$271,14,)</f>
        <v>16342717.560000001</v>
      </c>
      <c r="H206" s="18">
        <f>VLOOKUP(A206,[2]Planilha1!A$4:P$271,16,FALSE)</f>
        <v>26105989.659999996</v>
      </c>
      <c r="I206" s="18">
        <v>839563.66</v>
      </c>
      <c r="J206" s="11">
        <f>VLOOKUP(A206,'[3]População das EFPC - detalhada'!A$1:F$259,5,FALSE)</f>
        <v>2349</v>
      </c>
      <c r="K206" s="11">
        <f>VLOOKUP(A206,'[3]População das EFPC - detalhada'!A$1:F$259,3,FALSE)</f>
        <v>507</v>
      </c>
      <c r="L206" s="11">
        <f>VLOOKUP(A206,'[3]População das EFPC - detalhada'!A$1:F$259,4,FALSE)</f>
        <v>15</v>
      </c>
      <c r="M206" s="12">
        <v>1</v>
      </c>
      <c r="N206" s="9">
        <v>16</v>
      </c>
      <c r="O206" s="16" t="str">
        <f>VLOOKUP(A206,[4]Dados_EFPC!A$1:O$273,15,FALSE)</f>
        <v>http://www.previplan.com.br</v>
      </c>
    </row>
    <row r="207" spans="1:15" x14ac:dyDescent="0.25">
      <c r="A207" s="2" t="s">
        <v>190</v>
      </c>
      <c r="B207" s="2" t="s">
        <v>696</v>
      </c>
      <c r="C207" s="2" t="s">
        <v>697</v>
      </c>
      <c r="D207" s="3" t="s">
        <v>826</v>
      </c>
      <c r="E207" s="3" t="s">
        <v>269</v>
      </c>
      <c r="F207" s="23">
        <f>VLOOKUP(A207,[1]Planilha3!A$4:B$274,2,FALSE)</f>
        <v>3034198660.4499998</v>
      </c>
      <c r="G207" s="18">
        <f>VLOOKUP(A207,[2]Planilha1!A$4:N$271,14,)</f>
        <v>13820682.07</v>
      </c>
      <c r="H207" s="18">
        <f>VLOOKUP(A207,[2]Planilha1!A$4:P$271,16,FALSE)</f>
        <v>114842029.27000001</v>
      </c>
      <c r="I207" s="18">
        <v>137517.12</v>
      </c>
      <c r="J207" s="11">
        <f>VLOOKUP(A207,'[3]População das EFPC - detalhada'!A$1:F$259,5,FALSE)</f>
        <v>525</v>
      </c>
      <c r="K207" s="11">
        <f>VLOOKUP(A207,'[3]População das EFPC - detalhada'!A$1:F$259,3,FALSE)</f>
        <v>1172</v>
      </c>
      <c r="L207" s="11">
        <f>VLOOKUP(A207,'[3]População das EFPC - detalhada'!A$1:F$259,4,FALSE)</f>
        <v>287</v>
      </c>
      <c r="M207" s="12">
        <v>2</v>
      </c>
      <c r="N207" s="9">
        <v>3</v>
      </c>
      <c r="O207" s="16" t="str">
        <f>VLOOKUP(A207,[4]Dados_EFPC!A$1:O$273,15,FALSE)</f>
        <v>http://www.previrb.com.br</v>
      </c>
    </row>
    <row r="208" spans="1:15" x14ac:dyDescent="0.25">
      <c r="A208" s="2" t="s">
        <v>191</v>
      </c>
      <c r="B208" s="2" t="s">
        <v>698</v>
      </c>
      <c r="C208" s="2" t="s">
        <v>699</v>
      </c>
      <c r="D208" s="3" t="s">
        <v>837</v>
      </c>
      <c r="E208" s="3" t="s">
        <v>269</v>
      </c>
      <c r="F208" s="23">
        <f>VLOOKUP(A208,[1]Planilha3!A$4:B$274,2,FALSE)</f>
        <v>1932373692.6300001</v>
      </c>
      <c r="G208" s="18">
        <f>VLOOKUP(A208,[2]Planilha1!A$4:N$271,14,)</f>
        <v>64044726.270000003</v>
      </c>
      <c r="H208" s="18">
        <f>VLOOKUP(A208,[2]Planilha1!A$4:P$271,16,FALSE)</f>
        <v>68455394.049999997</v>
      </c>
      <c r="I208" s="18">
        <v>20762211.949999996</v>
      </c>
      <c r="J208" s="11">
        <f>VLOOKUP(A208,'[3]População das EFPC - detalhada'!A$1:F$259,5,FALSE)</f>
        <v>18288</v>
      </c>
      <c r="K208" s="11">
        <f>VLOOKUP(A208,'[3]População das EFPC - detalhada'!A$1:F$259,3,FALSE)</f>
        <v>1455</v>
      </c>
      <c r="L208" s="11">
        <f>VLOOKUP(A208,'[3]População das EFPC - detalhada'!A$1:F$259,4,FALSE)</f>
        <v>208</v>
      </c>
      <c r="M208" s="12">
        <v>18</v>
      </c>
      <c r="N208" s="9">
        <v>48</v>
      </c>
      <c r="O208" s="16" t="str">
        <f>VLOOKUP(A208,[4]Dados_EFPC!A$1:O$273,15,FALSE)</f>
        <v>http://www.previsc.com.br</v>
      </c>
    </row>
    <row r="209" spans="1:15" x14ac:dyDescent="0.25">
      <c r="A209" s="2" t="s">
        <v>192</v>
      </c>
      <c r="B209" s="2" t="s">
        <v>700</v>
      </c>
      <c r="C209" s="2" t="s">
        <v>701</v>
      </c>
      <c r="D209" s="3" t="s">
        <v>268</v>
      </c>
      <c r="E209" s="3" t="s">
        <v>269</v>
      </c>
      <c r="F209" s="23">
        <f>VLOOKUP(A209,[1]Planilha3!A$4:B$274,2,FALSE)</f>
        <v>451471720.04000002</v>
      </c>
      <c r="G209" s="18">
        <f>VLOOKUP(A209,[2]Planilha1!A$4:N$271,14,)</f>
        <v>6792409.0099999998</v>
      </c>
      <c r="H209" s="18">
        <f>VLOOKUP(A209,[2]Planilha1!A$4:P$271,16,FALSE)</f>
        <v>19541026.419999998</v>
      </c>
      <c r="I209" s="18">
        <v>0</v>
      </c>
      <c r="J209" s="11">
        <f>VLOOKUP(A209,'[3]População das EFPC - detalhada'!A$1:F$259,5,FALSE)</f>
        <v>5308</v>
      </c>
      <c r="K209" s="11">
        <f>VLOOKUP(A209,'[3]População das EFPC - detalhada'!A$1:F$259,3,FALSE)</f>
        <v>242</v>
      </c>
      <c r="L209" s="11">
        <f>VLOOKUP(A209,'[3]População das EFPC - detalhada'!A$1:F$259,4,FALSE)</f>
        <v>11</v>
      </c>
      <c r="M209" s="12">
        <v>1</v>
      </c>
      <c r="N209" s="9">
        <v>3</v>
      </c>
      <c r="O209" s="16" t="str">
        <f>VLOOKUP(A209,[4]Dados_EFPC!A$1:O$273,15,FALSE)</f>
        <v>WWW.SCANIA.COM.BR</v>
      </c>
    </row>
    <row r="210" spans="1:15" x14ac:dyDescent="0.25">
      <c r="A210" s="2" t="s">
        <v>193</v>
      </c>
      <c r="B210" s="2" t="s">
        <v>702</v>
      </c>
      <c r="C210" s="2" t="s">
        <v>703</v>
      </c>
      <c r="D210" s="3" t="s">
        <v>268</v>
      </c>
      <c r="E210" s="3" t="s">
        <v>269</v>
      </c>
      <c r="F210" s="23">
        <f>VLOOKUP(A210,[1]Planilha3!A$4:B$274,2,FALSE)</f>
        <v>2188013839.6799998</v>
      </c>
      <c r="G210" s="18">
        <f>VLOOKUP(A210,[2]Planilha1!A$4:N$271,14,)</f>
        <v>47207228.510000005</v>
      </c>
      <c r="H210" s="18">
        <f>VLOOKUP(A210,[2]Planilha1!A$4:P$271,16,FALSE)</f>
        <v>55281638.100000001</v>
      </c>
      <c r="I210" s="18">
        <v>5348845.55</v>
      </c>
      <c r="J210" s="11">
        <f>VLOOKUP(A210,'[3]População das EFPC - detalhada'!A$1:F$259,5,FALSE)</f>
        <v>7342</v>
      </c>
      <c r="K210" s="11">
        <f>VLOOKUP(A210,'[3]População das EFPC - detalhada'!A$1:F$259,3,FALSE)</f>
        <v>1416</v>
      </c>
      <c r="L210" s="11">
        <f>VLOOKUP(A210,'[3]População das EFPC - detalhada'!A$1:F$259,4,FALSE)</f>
        <v>206</v>
      </c>
      <c r="M210" s="12">
        <v>3</v>
      </c>
      <c r="N210" s="9">
        <v>12</v>
      </c>
      <c r="O210" s="16" t="str">
        <f>VLOOKUP(A210,[4]Dados_EFPC!A$1:O$273,15,FALSE)</f>
        <v>http://www.previsiemens.com.br</v>
      </c>
    </row>
    <row r="211" spans="1:15" x14ac:dyDescent="0.25">
      <c r="A211" s="2" t="s">
        <v>194</v>
      </c>
      <c r="B211" s="2" t="s">
        <v>704</v>
      </c>
      <c r="C211" s="2" t="s">
        <v>705</v>
      </c>
      <c r="D211" s="3" t="s">
        <v>833</v>
      </c>
      <c r="E211" s="3" t="s">
        <v>269</v>
      </c>
      <c r="F211" s="23">
        <f>VLOOKUP(A211,[1]Planilha3!A$4:B$274,2,FALSE)</f>
        <v>230188226.97999999</v>
      </c>
      <c r="G211" s="18">
        <f>VLOOKUP(A211,[2]Planilha1!A$4:N$271,14,)</f>
        <v>13562128.34</v>
      </c>
      <c r="H211" s="18">
        <f>VLOOKUP(A211,[2]Planilha1!A$4:P$271,16,FALSE)</f>
        <v>4831350.33</v>
      </c>
      <c r="I211" s="18">
        <v>367937.42</v>
      </c>
      <c r="J211" s="11">
        <f>VLOOKUP(A211,'[3]População das EFPC - detalhada'!A$1:F$259,5,FALSE)</f>
        <v>3509</v>
      </c>
      <c r="K211" s="11">
        <f>VLOOKUP(A211,'[3]População das EFPC - detalhada'!A$1:F$259,3,FALSE)</f>
        <v>44</v>
      </c>
      <c r="L211" s="11">
        <f>VLOOKUP(A211,'[3]População das EFPC - detalhada'!A$1:F$259,4,FALSE)</f>
        <v>2</v>
      </c>
      <c r="M211" s="12">
        <v>1</v>
      </c>
      <c r="N211" s="9">
        <v>1</v>
      </c>
      <c r="O211" s="16" t="str">
        <f>VLOOKUP(A211,[4]Dados_EFPC!A$1:O$273,15,FALSE)</f>
        <v>WWW.PORTALPREV.COM.BR/PREVISTIHL</v>
      </c>
    </row>
    <row r="212" spans="1:15" x14ac:dyDescent="0.25">
      <c r="A212" s="2" t="s">
        <v>195</v>
      </c>
      <c r="B212" s="2" t="s">
        <v>706</v>
      </c>
      <c r="C212" s="2" t="s">
        <v>707</v>
      </c>
      <c r="D212" s="3" t="s">
        <v>827</v>
      </c>
      <c r="E212" s="3" t="s">
        <v>844</v>
      </c>
      <c r="F212" s="23">
        <f>VLOOKUP(A212,[1]Planilha3!A$4:B$274,2,FALSE)</f>
        <v>107355762.34</v>
      </c>
      <c r="G212" s="18">
        <f>VLOOKUP(A212,[2]Planilha1!A$4:N$271,14,)</f>
        <v>18583136.700000003</v>
      </c>
      <c r="H212" s="18">
        <f>VLOOKUP(A212,[2]Planilha1!A$4:P$271,16,FALSE)</f>
        <v>32820.379999999997</v>
      </c>
      <c r="I212" s="18">
        <v>121617.47</v>
      </c>
      <c r="J212" s="11">
        <f>VLOOKUP(A212,'[3]População das EFPC - detalhada'!A$1:F$259,5,FALSE)</f>
        <v>2407</v>
      </c>
      <c r="K212" s="11">
        <f>VLOOKUP(A212,'[3]População das EFPC - detalhada'!A$1:F$259,3,FALSE)</f>
        <v>0</v>
      </c>
      <c r="L212" s="11">
        <f>VLOOKUP(A212,'[3]População das EFPC - detalhada'!A$1:F$259,4,FALSE)</f>
        <v>4</v>
      </c>
      <c r="M212" s="12">
        <v>3</v>
      </c>
      <c r="N212" s="9">
        <v>19</v>
      </c>
      <c r="O212" s="16" t="str">
        <f>VLOOKUP(A212,[4]Dados_EFPC!A$1:O$273,15,FALSE)</f>
        <v>https://www.prevnordeste.com.br/</v>
      </c>
    </row>
    <row r="213" spans="1:15" x14ac:dyDescent="0.25">
      <c r="A213" s="2" t="s">
        <v>196</v>
      </c>
      <c r="B213" s="2" t="s">
        <v>708</v>
      </c>
      <c r="C213" s="2" t="s">
        <v>709</v>
      </c>
      <c r="D213" s="3" t="s">
        <v>839</v>
      </c>
      <c r="E213" s="3" t="s">
        <v>844</v>
      </c>
      <c r="F213" s="23">
        <f>VLOOKUP(A213,[1]Planilha3!A$4:B$274,2,FALSE)</f>
        <v>1384884296.99</v>
      </c>
      <c r="G213" s="18">
        <f>VLOOKUP(A213,[2]Planilha1!A$4:N$271,14,)</f>
        <v>38789253.630000003</v>
      </c>
      <c r="H213" s="18">
        <f>VLOOKUP(A213,[2]Planilha1!A$4:P$271,16,FALSE)</f>
        <v>66000097.409999996</v>
      </c>
      <c r="I213" s="18">
        <v>2975277.2800000003</v>
      </c>
      <c r="J213" s="11">
        <f>VLOOKUP(A213,'[3]População das EFPC - detalhada'!A$1:F$259,5,FALSE)</f>
        <v>3607</v>
      </c>
      <c r="K213" s="11">
        <f>VLOOKUP(A213,'[3]População das EFPC - detalhada'!A$1:F$259,3,FALSE)</f>
        <v>1247</v>
      </c>
      <c r="L213" s="11">
        <f>VLOOKUP(A213,'[3]População das EFPC - detalhada'!A$1:F$259,4,FALSE)</f>
        <v>616</v>
      </c>
      <c r="M213" s="12">
        <v>2</v>
      </c>
      <c r="N213" s="9">
        <v>1</v>
      </c>
      <c r="O213" s="16" t="str">
        <f>VLOOKUP(A213,[4]Dados_EFPC!A$1:O$273,15,FALSE)</f>
        <v>http://www.prevsan.org.br</v>
      </c>
    </row>
    <row r="214" spans="1:15" x14ac:dyDescent="0.25">
      <c r="A214" s="2" t="s">
        <v>197</v>
      </c>
      <c r="B214" s="2" t="s">
        <v>710</v>
      </c>
      <c r="C214" s="2" t="s">
        <v>711</v>
      </c>
      <c r="D214" s="3" t="s">
        <v>268</v>
      </c>
      <c r="E214" s="3" t="s">
        <v>269</v>
      </c>
      <c r="F214" s="23">
        <f>VLOOKUP(A214,[1]Planilha3!A$4:B$274,2,FALSE)</f>
        <v>167231534.96000001</v>
      </c>
      <c r="G214" s="18">
        <f>VLOOKUP(A214,[2]Planilha1!A$4:N$271,14,)</f>
        <v>7484662.3500000006</v>
      </c>
      <c r="H214" s="18">
        <f>VLOOKUP(A214,[2]Planilha1!A$4:P$271,16,FALSE)</f>
        <v>10632680.51</v>
      </c>
      <c r="I214" s="18">
        <v>3589</v>
      </c>
      <c r="J214" s="11">
        <f>VLOOKUP(A214,'[3]População das EFPC - detalhada'!A$1:F$259,5,FALSE)</f>
        <v>686</v>
      </c>
      <c r="K214" s="11">
        <f>VLOOKUP(A214,'[3]População das EFPC - detalhada'!A$1:F$259,3,FALSE)</f>
        <v>88</v>
      </c>
      <c r="L214" s="11">
        <f>VLOOKUP(A214,'[3]População das EFPC - detalhada'!A$1:F$259,4,FALSE)</f>
        <v>11</v>
      </c>
      <c r="M214" s="12">
        <v>4</v>
      </c>
      <c r="N214" s="9">
        <v>3</v>
      </c>
      <c r="O214" s="16" t="str">
        <f>VLOOKUP(A214,[4]Dados_EFPC!A$1:O$273,15,FALSE)</f>
        <v>https://sompo.com.br/respeito-nao-envelhece/</v>
      </c>
    </row>
    <row r="215" spans="1:15" x14ac:dyDescent="0.25">
      <c r="A215" s="2" t="s">
        <v>198</v>
      </c>
      <c r="B215" s="2" t="s">
        <v>712</v>
      </c>
      <c r="C215" s="2" t="s">
        <v>713</v>
      </c>
      <c r="D215" s="3" t="s">
        <v>826</v>
      </c>
      <c r="E215" s="3" t="s">
        <v>269</v>
      </c>
      <c r="F215" s="23">
        <f>VLOOKUP(A215,[1]Planilha3!A$4:B$274,2,FALSE)</f>
        <v>1678890589.8699999</v>
      </c>
      <c r="G215" s="18">
        <f>VLOOKUP(A215,[2]Planilha1!A$4:N$271,14,)</f>
        <v>24821762.469999999</v>
      </c>
      <c r="H215" s="18">
        <f>VLOOKUP(A215,[2]Planilha1!A$4:P$271,16,FALSE)</f>
        <v>76877057.060000002</v>
      </c>
      <c r="I215" s="18">
        <v>5654898.5300000003</v>
      </c>
      <c r="J215" s="11">
        <f>VLOOKUP(A215,'[3]População das EFPC - detalhada'!A$1:F$259,5,FALSE)</f>
        <v>3947</v>
      </c>
      <c r="K215" s="11">
        <f>VLOOKUP(A215,'[3]População das EFPC - detalhada'!A$1:F$259,3,FALSE)</f>
        <v>832</v>
      </c>
      <c r="L215" s="11">
        <f>VLOOKUP(A215,'[3]População das EFPC - detalhada'!A$1:F$259,4,FALSE)</f>
        <v>140</v>
      </c>
      <c r="M215" s="12">
        <v>2</v>
      </c>
      <c r="N215" s="9">
        <v>9</v>
      </c>
      <c r="O215" s="16" t="str">
        <f>VLOOKUP(A215,[4]Dados_EFPC!A$1:O$273,15,FALSE)</f>
        <v>WWW.PREVUNIAO.COM.BR</v>
      </c>
    </row>
    <row r="216" spans="1:15" x14ac:dyDescent="0.25">
      <c r="A216" s="2" t="s">
        <v>199</v>
      </c>
      <c r="B216" s="2" t="s">
        <v>714</v>
      </c>
      <c r="C216" s="2" t="s">
        <v>715</v>
      </c>
      <c r="D216" s="3" t="s">
        <v>837</v>
      </c>
      <c r="E216" s="3" t="s">
        <v>269</v>
      </c>
      <c r="F216" s="23">
        <f>VLOOKUP(A216,[1]Planilha3!A$4:B$274,2,FALSE)</f>
        <v>127637788.02</v>
      </c>
      <c r="G216" s="18">
        <f>VLOOKUP(A216,[2]Planilha1!A$4:N$271,14,)</f>
        <v>962100.67</v>
      </c>
      <c r="H216" s="18">
        <f>VLOOKUP(A216,[2]Planilha1!A$4:P$271,16,FALSE)</f>
        <v>7984588.5599999996</v>
      </c>
      <c r="I216" s="18">
        <v>774699.16</v>
      </c>
      <c r="J216" s="11">
        <f>VLOOKUP(A216,'[3]População das EFPC - detalhada'!A$1:F$259,5,FALSE)</f>
        <v>291</v>
      </c>
      <c r="K216" s="11">
        <f>VLOOKUP(A216,'[3]População das EFPC - detalhada'!A$1:F$259,3,FALSE)</f>
        <v>112</v>
      </c>
      <c r="L216" s="11">
        <f>VLOOKUP(A216,'[3]População das EFPC - detalhada'!A$1:F$259,4,FALSE)</f>
        <v>26</v>
      </c>
      <c r="M216" s="12">
        <v>2</v>
      </c>
      <c r="N216" s="9">
        <v>3</v>
      </c>
      <c r="O216" s="16" t="str">
        <f>VLOOKUP(A216,[4]Dados_EFPC!A$1:O$273,15,FALSE)</f>
        <v>http://www.prevunisul.com.br</v>
      </c>
    </row>
    <row r="217" spans="1:15" x14ac:dyDescent="0.25">
      <c r="A217" s="2" t="s">
        <v>200</v>
      </c>
      <c r="B217" s="2" t="s">
        <v>716</v>
      </c>
      <c r="C217" s="2" t="s">
        <v>717</v>
      </c>
      <c r="D217" s="3" t="s">
        <v>268</v>
      </c>
      <c r="E217" s="3" t="s">
        <v>269</v>
      </c>
      <c r="F217" s="23">
        <f>VLOOKUP(A217,[1]Planilha3!A$4:B$274,2,FALSE)</f>
        <v>1669422300.0899999</v>
      </c>
      <c r="G217" s="18">
        <f>VLOOKUP(A217,[2]Planilha1!A$4:N$271,14,)</f>
        <v>22669383.870000001</v>
      </c>
      <c r="H217" s="18">
        <f>VLOOKUP(A217,[2]Planilha1!A$4:P$271,16,FALSE)</f>
        <v>76657585.709999993</v>
      </c>
      <c r="I217" s="18">
        <v>27886673.029999997</v>
      </c>
      <c r="J217" s="11">
        <f>VLOOKUP(A217,'[3]População das EFPC - detalhada'!A$1:F$259,5,FALSE)</f>
        <v>2019</v>
      </c>
      <c r="K217" s="11">
        <f>VLOOKUP(A217,'[3]População das EFPC - detalhada'!A$1:F$259,3,FALSE)</f>
        <v>1058</v>
      </c>
      <c r="L217" s="11">
        <f>VLOOKUP(A217,'[3]População das EFPC - detalhada'!A$1:F$259,4,FALSE)</f>
        <v>445</v>
      </c>
      <c r="M217" s="12">
        <v>3</v>
      </c>
      <c r="N217" s="9">
        <v>3</v>
      </c>
      <c r="O217" s="16" t="str">
        <f>VLOOKUP(A217,[4]Dados_EFPC!A$1:O$273,15,FALSE)</f>
        <v>http://www.prhosper.com.br</v>
      </c>
    </row>
    <row r="218" spans="1:15" x14ac:dyDescent="0.25">
      <c r="A218" s="2" t="s">
        <v>280</v>
      </c>
      <c r="B218" s="2" t="s">
        <v>718</v>
      </c>
      <c r="C218" s="2" t="s">
        <v>719</v>
      </c>
      <c r="D218" s="3" t="s">
        <v>268</v>
      </c>
      <c r="E218" s="3" t="s">
        <v>269</v>
      </c>
      <c r="F218" s="23">
        <f>VLOOKUP(A218,[1]Planilha3!A$4:B$274,2,FALSE)</f>
        <v>1893843626.21</v>
      </c>
      <c r="G218" s="18">
        <f>VLOOKUP(A218,[2]Planilha1!A$4:N$271,14,)</f>
        <v>11282881.310000001</v>
      </c>
      <c r="H218" s="18">
        <f>VLOOKUP(A218,[2]Planilha1!A$4:P$271,16,FALSE)</f>
        <v>81089099.909999996</v>
      </c>
      <c r="I218" s="18">
        <v>4216810.07</v>
      </c>
      <c r="J218" s="11">
        <f>VLOOKUP(A218,'[3]População das EFPC - detalhada'!A$1:F$259,5,FALSE)</f>
        <v>1569</v>
      </c>
      <c r="K218" s="11">
        <f>VLOOKUP(A218,'[3]População das EFPC - detalhada'!A$1:F$259,3,FALSE)</f>
        <v>589</v>
      </c>
      <c r="L218" s="11">
        <f>VLOOKUP(A218,'[3]População das EFPC - detalhada'!A$1:F$259,4,FALSE)</f>
        <v>172</v>
      </c>
      <c r="M218" s="12">
        <v>2</v>
      </c>
      <c r="N218" s="9">
        <v>8</v>
      </c>
      <c r="O218" s="16" t="str">
        <f>VLOOKUP(A218,[4]Dados_EFPC!A$1:O$273,15,FALSE)</f>
        <v>Sem site</v>
      </c>
    </row>
    <row r="219" spans="1:15" x14ac:dyDescent="0.25">
      <c r="A219" s="2" t="s">
        <v>201</v>
      </c>
      <c r="B219" s="2" t="s">
        <v>720</v>
      </c>
      <c r="C219" s="2" t="s">
        <v>721</v>
      </c>
      <c r="D219" s="3" t="s">
        <v>837</v>
      </c>
      <c r="E219" s="3" t="s">
        <v>843</v>
      </c>
      <c r="F219" s="23">
        <f>VLOOKUP(A219,[1]Planilha3!A$4:B$274,2,FALSE)</f>
        <v>6176739205.9799995</v>
      </c>
      <c r="G219" s="18">
        <f>VLOOKUP(A219,[2]Planilha1!A$4:N$271,14,)</f>
        <v>384908907.78999996</v>
      </c>
      <c r="H219" s="18">
        <f>VLOOKUP(A219,[2]Planilha1!A$4:P$271,16,FALSE)</f>
        <v>37129546.420000002</v>
      </c>
      <c r="I219" s="18">
        <v>262335146.21000001</v>
      </c>
      <c r="J219" s="11">
        <f>VLOOKUP(A219,'[3]População das EFPC - detalhada'!A$1:F$259,5,FALSE)</f>
        <v>175307</v>
      </c>
      <c r="K219" s="11">
        <f>VLOOKUP(A219,'[3]População das EFPC - detalhada'!A$1:F$259,3,FALSE)</f>
        <v>580</v>
      </c>
      <c r="L219" s="11">
        <f>VLOOKUP(A219,'[3]População das EFPC - detalhada'!A$1:F$259,4,FALSE)</f>
        <v>278</v>
      </c>
      <c r="M219" s="12">
        <v>3</v>
      </c>
      <c r="N219" s="9">
        <v>57</v>
      </c>
      <c r="O219" s="16" t="str">
        <f>VLOOKUP(A219,[4]Dados_EFPC!A$1:O$273,15,FALSE)</f>
        <v>www.quanta-previdencia.com.br</v>
      </c>
    </row>
    <row r="220" spans="1:15" ht="15.6" customHeight="1" x14ac:dyDescent="0.25">
      <c r="A220" s="2" t="s">
        <v>202</v>
      </c>
      <c r="B220" s="2" t="s">
        <v>722</v>
      </c>
      <c r="C220" s="2" t="s">
        <v>723</v>
      </c>
      <c r="D220" s="3" t="s">
        <v>268</v>
      </c>
      <c r="E220" s="3" t="s">
        <v>269</v>
      </c>
      <c r="F220" s="23">
        <f>VLOOKUP(A220,[1]Planilha3!A$4:B$274,2,FALSE)</f>
        <v>678296844.11000001</v>
      </c>
      <c r="G220" s="18">
        <f>VLOOKUP(A220,[2]Planilha1!A$4:N$271,14,)</f>
        <v>51249097.100000001</v>
      </c>
      <c r="H220" s="18">
        <f>VLOOKUP(A220,[2]Planilha1!A$4:P$271,16,FALSE)</f>
        <v>6002691.71</v>
      </c>
      <c r="I220" s="18">
        <v>12134954.07</v>
      </c>
      <c r="J220" s="11">
        <f>VLOOKUP(A220,'[3]População das EFPC - detalhada'!A$1:F$259,5,FALSE)</f>
        <v>28321</v>
      </c>
      <c r="K220" s="11">
        <f>VLOOKUP(A220,'[3]População das EFPC - detalhada'!A$1:F$259,3,FALSE)</f>
        <v>77</v>
      </c>
      <c r="L220" s="11">
        <f>VLOOKUP(A220,'[3]População das EFPC - detalhada'!A$1:F$259,4,FALSE)</f>
        <v>4</v>
      </c>
      <c r="M220" s="12">
        <v>1</v>
      </c>
      <c r="N220" s="9">
        <v>31</v>
      </c>
      <c r="O220" s="16" t="str">
        <f>VLOOKUP(A220,[4]Dados_EFPC!A$1:O$273,15,FALSE)</f>
        <v>https://www.raizprev.org.br</v>
      </c>
    </row>
    <row r="221" spans="1:15" x14ac:dyDescent="0.25">
      <c r="A221" s="2" t="s">
        <v>203</v>
      </c>
      <c r="B221" s="2" t="s">
        <v>724</v>
      </c>
      <c r="C221" s="2" t="s">
        <v>725</v>
      </c>
      <c r="D221" s="3" t="s">
        <v>833</v>
      </c>
      <c r="E221" s="3" t="s">
        <v>269</v>
      </c>
      <c r="F221" s="23">
        <f>VLOOKUP(A221,[1]Planilha3!A$4:B$274,2,FALSE)</f>
        <v>565084782.71000004</v>
      </c>
      <c r="G221" s="18">
        <f>VLOOKUP(A221,[2]Planilha1!A$4:N$271,14,)</f>
        <v>18048308.059999999</v>
      </c>
      <c r="H221" s="18">
        <f>VLOOKUP(A221,[2]Planilha1!A$4:P$271,16,FALSE)</f>
        <v>17223287.09</v>
      </c>
      <c r="I221" s="18">
        <v>6509984.3499999996</v>
      </c>
      <c r="J221" s="11">
        <f>VLOOKUP(A221,'[3]População das EFPC - detalhada'!A$1:F$259,5,FALSE)</f>
        <v>17017</v>
      </c>
      <c r="K221" s="11">
        <f>VLOOKUP(A221,'[3]População das EFPC - detalhada'!A$1:F$259,3,FALSE)</f>
        <v>303</v>
      </c>
      <c r="L221" s="11">
        <f>VLOOKUP(A221,'[3]População das EFPC - detalhada'!A$1:F$259,4,FALSE)</f>
        <v>22</v>
      </c>
      <c r="M221" s="12">
        <v>1</v>
      </c>
      <c r="N221" s="9">
        <v>34</v>
      </c>
      <c r="O221" s="16" t="str">
        <f>VLOOKUP(A221,[4]Dados_EFPC!A$1:O$273,15,FALSE)</f>
        <v>http://www.randonprev.com.br</v>
      </c>
    </row>
    <row r="222" spans="1:15" x14ac:dyDescent="0.25">
      <c r="A222" s="2" t="s">
        <v>204</v>
      </c>
      <c r="B222" s="2" t="s">
        <v>726</v>
      </c>
      <c r="C222" s="2" t="s">
        <v>727</v>
      </c>
      <c r="D222" s="3" t="s">
        <v>833</v>
      </c>
      <c r="E222" s="3" t="s">
        <v>269</v>
      </c>
      <c r="F222" s="23">
        <f>VLOOKUP(A222,[1]Planilha3!A$4:B$274,2,FALSE)</f>
        <v>278591450.14999998</v>
      </c>
      <c r="G222" s="18">
        <f>VLOOKUP(A222,[2]Planilha1!A$4:N$271,14,)</f>
        <v>4234522.5600000005</v>
      </c>
      <c r="H222" s="18">
        <f>VLOOKUP(A222,[2]Planilha1!A$4:P$271,16,FALSE)</f>
        <v>10724333.33</v>
      </c>
      <c r="I222" s="18">
        <v>3200302.35</v>
      </c>
      <c r="J222" s="11">
        <f>VLOOKUP(A222,'[3]População das EFPC - detalhada'!A$1:F$259,5,FALSE)</f>
        <v>5815</v>
      </c>
      <c r="K222" s="11">
        <f>VLOOKUP(A222,'[3]População das EFPC - detalhada'!A$1:F$259,3,FALSE)</f>
        <v>143</v>
      </c>
      <c r="L222" s="11">
        <f>VLOOKUP(A222,'[3]População das EFPC - detalhada'!A$1:F$259,4,FALSE)</f>
        <v>19</v>
      </c>
      <c r="M222" s="12">
        <v>1</v>
      </c>
      <c r="N222" s="9">
        <v>51</v>
      </c>
      <c r="O222" s="16" t="str">
        <f>VLOOKUP(A222,[4]Dados_EFPC!A$1:O$273,15,FALSE)</f>
        <v>HTTP://WWW.RBSPREV.COM.BR/</v>
      </c>
    </row>
    <row r="223" spans="1:15" x14ac:dyDescent="0.25">
      <c r="A223" s="2" t="s">
        <v>205</v>
      </c>
      <c r="B223" s="2" t="s">
        <v>728</v>
      </c>
      <c r="C223" s="2" t="s">
        <v>729</v>
      </c>
      <c r="D223" s="3" t="s">
        <v>826</v>
      </c>
      <c r="E223" s="3" t="s">
        <v>844</v>
      </c>
      <c r="F223" s="23">
        <f>VLOOKUP(A223,[1]Planilha3!A$4:B$274,2,FALSE)</f>
        <v>18892543372</v>
      </c>
      <c r="G223" s="18">
        <f>VLOOKUP(A223,[2]Planilha1!A$4:N$271,14,)</f>
        <v>140587780.16</v>
      </c>
      <c r="H223" s="18">
        <f>VLOOKUP(A223,[2]Planilha1!A$4:P$271,16,FALSE)</f>
        <v>1121327732.1500001</v>
      </c>
      <c r="I223" s="18">
        <v>4294587.7700000005</v>
      </c>
      <c r="J223" s="11">
        <f>VLOOKUP(A223,'[3]População das EFPC - detalhada'!A$1:F$259,5,FALSE)</f>
        <v>2876</v>
      </c>
      <c r="K223" s="11">
        <f>VLOOKUP(A223,'[3]População das EFPC - detalhada'!A$1:F$259,3,FALSE)</f>
        <v>7340</v>
      </c>
      <c r="L223" s="11">
        <f>VLOOKUP(A223,'[3]População das EFPC - detalhada'!A$1:F$259,4,FALSE)</f>
        <v>2162</v>
      </c>
      <c r="M223" s="12">
        <v>5</v>
      </c>
      <c r="N223" s="9">
        <v>10</v>
      </c>
      <c r="O223" s="16" t="str">
        <f>VLOOKUP(A223,[4]Dados_EFPC!A$1:O$273,15,FALSE)</f>
        <v>https://www.frg.com.br/</v>
      </c>
    </row>
    <row r="224" spans="1:15" x14ac:dyDescent="0.25">
      <c r="A224" s="2" t="s">
        <v>206</v>
      </c>
      <c r="B224" s="2" t="s">
        <v>730</v>
      </c>
      <c r="C224" s="2" t="s">
        <v>731</v>
      </c>
      <c r="D224" s="3" t="s">
        <v>268</v>
      </c>
      <c r="E224" s="3" t="s">
        <v>269</v>
      </c>
      <c r="F224" s="23">
        <f>VLOOKUP(A224,[1]Planilha3!A$4:B$274,2,FALSE)</f>
        <v>192980711.46000001</v>
      </c>
      <c r="G224" s="18">
        <f>VLOOKUP(A224,[2]Planilha1!A$4:N$271,14,)</f>
        <v>11180658.09</v>
      </c>
      <c r="H224" s="18">
        <f>VLOOKUP(A224,[2]Planilha1!A$4:P$271,16,FALSE)</f>
        <v>3685019.25</v>
      </c>
      <c r="I224" s="18">
        <v>5533241.9199999999</v>
      </c>
      <c r="J224" s="11">
        <f>VLOOKUP(A224,'[3]População das EFPC - detalhada'!A$1:F$259,5,FALSE)</f>
        <v>1226</v>
      </c>
      <c r="K224" s="11">
        <f>VLOOKUP(A224,'[3]População das EFPC - detalhada'!A$1:F$259,3,FALSE)</f>
        <v>51</v>
      </c>
      <c r="L224" s="11">
        <f>VLOOKUP(A224,'[3]População das EFPC - detalhada'!A$1:F$259,4,FALSE)</f>
        <v>17</v>
      </c>
      <c r="M224" s="12">
        <v>1</v>
      </c>
      <c r="N224" s="9">
        <v>5</v>
      </c>
      <c r="O224" s="16" t="str">
        <f>VLOOKUP(A224,[4]Dados_EFPC!A$1:O$273,15,FALSE)</f>
        <v>http://www.reckittprev.com.br</v>
      </c>
    </row>
    <row r="225" spans="1:15" x14ac:dyDescent="0.25">
      <c r="A225" s="2" t="s">
        <v>207</v>
      </c>
      <c r="B225" s="2" t="s">
        <v>732</v>
      </c>
      <c r="C225" s="2" t="s">
        <v>733</v>
      </c>
      <c r="D225" s="3" t="s">
        <v>826</v>
      </c>
      <c r="E225" s="3" t="s">
        <v>844</v>
      </c>
      <c r="F225" s="23">
        <f>VLOOKUP(A225,[1]Planilha3!A$4:B$274,2,FALSE)</f>
        <v>10193237745.52</v>
      </c>
      <c r="G225" s="18">
        <f>VLOOKUP(A225,[2]Planilha1!A$4:N$271,14,)</f>
        <v>25624037.140000001</v>
      </c>
      <c r="H225" s="18">
        <f>VLOOKUP(A225,[2]Planilha1!A$4:P$271,16,FALSE)</f>
        <v>453790690.76999998</v>
      </c>
      <c r="I225" s="18">
        <v>9081047.4100000001</v>
      </c>
      <c r="J225" s="11">
        <f>VLOOKUP(A225,'[3]População das EFPC - detalhada'!A$1:F$259,5,FALSE)</f>
        <v>2935</v>
      </c>
      <c r="K225" s="11">
        <f>VLOOKUP(A225,'[3]População das EFPC - detalhada'!A$1:F$259,3,FALSE)</f>
        <v>11019</v>
      </c>
      <c r="L225" s="11">
        <f>VLOOKUP(A225,'[3]População das EFPC - detalhada'!A$1:F$259,4,FALSE)</f>
        <v>11165</v>
      </c>
      <c r="M225" s="12">
        <v>8</v>
      </c>
      <c r="N225" s="9">
        <v>10</v>
      </c>
      <c r="O225" s="16" t="str">
        <f>VLOOKUP(A225,[4]Dados_EFPC!A$1:O$273,15,FALSE)</f>
        <v>WWW.REFER.COM.BR</v>
      </c>
    </row>
    <row r="226" spans="1:15" x14ac:dyDescent="0.25">
      <c r="A226" s="2" t="s">
        <v>208</v>
      </c>
      <c r="B226" s="2" t="s">
        <v>734</v>
      </c>
      <c r="C226" s="2" t="s">
        <v>735</v>
      </c>
      <c r="D226" s="3" t="s">
        <v>831</v>
      </c>
      <c r="E226" s="3" t="s">
        <v>844</v>
      </c>
      <c r="F226" s="23">
        <f>VLOOKUP(A226,[1]Planilha3!A$4:B$274,2,FALSE)</f>
        <v>3884720163.7800002</v>
      </c>
      <c r="G226" s="18">
        <f>VLOOKUP(A226,[2]Planilha1!A$4:N$271,14,)</f>
        <v>121088868.14</v>
      </c>
      <c r="H226" s="18">
        <f>VLOOKUP(A226,[2]Planilha1!A$4:P$271,16,FALSE)</f>
        <v>185542753.59</v>
      </c>
      <c r="I226" s="18">
        <v>7481933.1399999997</v>
      </c>
      <c r="J226" s="11">
        <f>VLOOKUP(A226,'[3]População das EFPC - detalhada'!A$1:F$259,5,FALSE)</f>
        <v>4917</v>
      </c>
      <c r="K226" s="11">
        <f>VLOOKUP(A226,'[3]População das EFPC - detalhada'!A$1:F$259,3,FALSE)</f>
        <v>1486</v>
      </c>
      <c r="L226" s="11">
        <f>VLOOKUP(A226,'[3]População das EFPC - detalhada'!A$1:F$259,4,FALSE)</f>
        <v>171</v>
      </c>
      <c r="M226" s="12">
        <v>7</v>
      </c>
      <c r="N226" s="9">
        <v>16</v>
      </c>
      <c r="O226" s="16" t="str">
        <f>VLOOKUP(A226,[4]Dados_EFPC!A$1:O$273,15,FALSE)</f>
        <v>http://www.regius.org.br</v>
      </c>
    </row>
    <row r="227" spans="1:15" x14ac:dyDescent="0.25">
      <c r="A227" s="2" t="s">
        <v>209</v>
      </c>
      <c r="B227" s="2" t="s">
        <v>736</v>
      </c>
      <c r="C227" s="2" t="s">
        <v>737</v>
      </c>
      <c r="D227" s="3" t="s">
        <v>826</v>
      </c>
      <c r="E227" s="3" t="s">
        <v>844</v>
      </c>
      <c r="F227" s="23">
        <f>VLOOKUP(A227,[1]Planilha3!A$4:B$274,2,FALSE)</f>
        <v>267753296.72</v>
      </c>
      <c r="G227" s="18">
        <f>VLOOKUP(A227,[2]Planilha1!A$4:N$271,14,)</f>
        <v>34245766.379999995</v>
      </c>
      <c r="H227" s="18">
        <f>VLOOKUP(A227,[2]Planilha1!A$4:P$271,16,FALSE)</f>
        <v>107515.69</v>
      </c>
      <c r="I227" s="18">
        <v>426280.1</v>
      </c>
      <c r="J227" s="11">
        <f>VLOOKUP(A227,'[3]População das EFPC - detalhada'!A$1:F$259,5,FALSE)</f>
        <v>3866</v>
      </c>
      <c r="K227" s="11">
        <f>VLOOKUP(A227,'[3]População das EFPC - detalhada'!A$1:F$259,3,FALSE)</f>
        <v>3</v>
      </c>
      <c r="L227" s="11">
        <f>VLOOKUP(A227,'[3]População das EFPC - detalhada'!A$1:F$259,4,FALSE)</f>
        <v>18</v>
      </c>
      <c r="M227" s="12">
        <v>2</v>
      </c>
      <c r="N227" s="9">
        <v>32</v>
      </c>
      <c r="O227" s="16" t="str">
        <f>VLOOKUP(A227,[4]Dados_EFPC!A$1:O$273,15,FALSE)</f>
        <v>http://www.rjprev.rj.gov.br/</v>
      </c>
    </row>
    <row r="228" spans="1:15" x14ac:dyDescent="0.25">
      <c r="A228" s="2" t="s">
        <v>210</v>
      </c>
      <c r="B228" s="2" t="s">
        <v>738</v>
      </c>
      <c r="C228" s="2" t="s">
        <v>739</v>
      </c>
      <c r="D228" s="3" t="s">
        <v>268</v>
      </c>
      <c r="E228" s="3" t="s">
        <v>269</v>
      </c>
      <c r="F228" s="23">
        <f>VLOOKUP(A228,[1]Planilha3!A$4:B$274,2,FALSE)</f>
        <v>377933188.45999998</v>
      </c>
      <c r="G228" s="18">
        <f>VLOOKUP(A228,[2]Planilha1!A$4:N$271,14,)</f>
        <v>12721797.560000001</v>
      </c>
      <c r="H228" s="18">
        <f>VLOOKUP(A228,[2]Planilha1!A$4:P$271,16,FALSE)</f>
        <v>4493779.03</v>
      </c>
      <c r="I228" s="18">
        <v>696549.38</v>
      </c>
      <c r="J228" s="11">
        <f>VLOOKUP(A228,'[3]População das EFPC - detalhada'!A$1:F$259,5,FALSE)</f>
        <v>1672</v>
      </c>
      <c r="K228" s="11">
        <f>VLOOKUP(A228,'[3]População das EFPC - detalhada'!A$1:F$259,3,FALSE)</f>
        <v>121</v>
      </c>
      <c r="L228" s="11">
        <f>VLOOKUP(A228,'[3]População das EFPC - detalhada'!A$1:F$259,4,FALSE)</f>
        <v>12</v>
      </c>
      <c r="M228" s="12">
        <v>1</v>
      </c>
      <c r="N228" s="9">
        <v>3</v>
      </c>
      <c r="O228" s="16" t="str">
        <f>VLOOKUP(A228,[4]Dados_EFPC!A$1:O$273,15,FALSE)</f>
        <v>http://www.portalprev.com.br/rocheprev</v>
      </c>
    </row>
    <row r="229" spans="1:15" x14ac:dyDescent="0.25">
      <c r="A229" s="2" t="s">
        <v>211</v>
      </c>
      <c r="B229" s="2" t="s">
        <v>740</v>
      </c>
      <c r="C229" s="2" t="s">
        <v>741</v>
      </c>
      <c r="D229" s="3" t="s">
        <v>833</v>
      </c>
      <c r="E229" s="3" t="s">
        <v>844</v>
      </c>
      <c r="F229" s="23">
        <f>VLOOKUP(A229,[1]Planilha3!A$4:B$274,2,FALSE)</f>
        <v>140279481.86000001</v>
      </c>
      <c r="G229" s="18">
        <f>VLOOKUP(A229,[2]Planilha1!A$4:N$271,14,)</f>
        <v>25343198.619999997</v>
      </c>
      <c r="H229" s="18">
        <f>VLOOKUP(A229,[2]Planilha1!A$4:P$271,16,FALSE)</f>
        <v>0</v>
      </c>
      <c r="I229" s="18">
        <v>259360.91999999998</v>
      </c>
      <c r="J229" s="11">
        <f>VLOOKUP(A229,'[3]População das EFPC - detalhada'!A$1:F$259,5,FALSE)</f>
        <v>2505</v>
      </c>
      <c r="K229" s="11">
        <f>VLOOKUP(A229,'[3]População das EFPC - detalhada'!A$1:F$259,3,FALSE)</f>
        <v>0</v>
      </c>
      <c r="L229" s="11">
        <f>VLOOKUP(A229,'[3]População das EFPC - detalhada'!A$1:F$259,4,FALSE)</f>
        <v>0</v>
      </c>
      <c r="M229" s="12">
        <v>2</v>
      </c>
      <c r="N229" s="9">
        <v>27</v>
      </c>
      <c r="O229" s="16" t="str">
        <f>VLOOKUP(A229,[4]Dados_EFPC!A$1:O$273,15,FALSE)</f>
        <v>http://www.rsprev.com.br/inicial</v>
      </c>
    </row>
    <row r="230" spans="1:15" x14ac:dyDescent="0.25">
      <c r="A230" s="2" t="s">
        <v>212</v>
      </c>
      <c r="B230" s="2" t="s">
        <v>742</v>
      </c>
      <c r="C230" s="2" t="s">
        <v>743</v>
      </c>
      <c r="D230" s="3" t="s">
        <v>268</v>
      </c>
      <c r="E230" s="3" t="s">
        <v>269</v>
      </c>
      <c r="F230" s="23">
        <f>VLOOKUP(A230,[1]Planilha3!A$4:B$274,2,FALSE)</f>
        <v>1568022267.0799999</v>
      </c>
      <c r="G230" s="18">
        <f>VLOOKUP(A230,[2]Planilha1!A$4:N$271,14,)</f>
        <v>66602008.729999997</v>
      </c>
      <c r="H230" s="18">
        <f>VLOOKUP(A230,[2]Planilha1!A$4:P$271,16,FALSE)</f>
        <v>45383491.010000005</v>
      </c>
      <c r="I230" s="18">
        <v>2209045.31</v>
      </c>
      <c r="J230" s="11">
        <f>VLOOKUP(A230,'[3]População das EFPC - detalhada'!A$1:F$259,5,FALSE)</f>
        <v>2555</v>
      </c>
      <c r="K230" s="11">
        <f>VLOOKUP(A230,'[3]População das EFPC - detalhada'!A$1:F$259,3,FALSE)</f>
        <v>347</v>
      </c>
      <c r="L230" s="11">
        <f>VLOOKUP(A230,'[3]População das EFPC - detalhada'!A$1:F$259,4,FALSE)</f>
        <v>32</v>
      </c>
      <c r="M230" s="12">
        <v>2</v>
      </c>
      <c r="N230" s="9">
        <v>12</v>
      </c>
      <c r="O230" s="16" t="str">
        <f>VLOOKUP(A230,[4]Dados_EFPC!A$1:O$273,15,FALSE)</f>
        <v>http://www.duprev.com.br</v>
      </c>
    </row>
    <row r="231" spans="1:15" x14ac:dyDescent="0.25">
      <c r="A231" s="2" t="s">
        <v>213</v>
      </c>
      <c r="B231" s="2" t="s">
        <v>744</v>
      </c>
      <c r="C231" s="2" t="s">
        <v>745</v>
      </c>
      <c r="D231" s="3" t="s">
        <v>268</v>
      </c>
      <c r="E231" s="3" t="s">
        <v>844</v>
      </c>
      <c r="F231" s="23">
        <f>VLOOKUP(A231,[1]Planilha3!A$4:B$274,2,FALSE)</f>
        <v>4462633516.9399996</v>
      </c>
      <c r="G231" s="18">
        <f>VLOOKUP(A231,[2]Planilha1!A$4:N$271,14,)</f>
        <v>105221080.66999999</v>
      </c>
      <c r="H231" s="18">
        <f>VLOOKUP(A231,[2]Planilha1!A$4:P$271,16,FALSE)</f>
        <v>180412642.15000001</v>
      </c>
      <c r="I231" s="18">
        <v>12493474.76</v>
      </c>
      <c r="J231" s="11">
        <f>VLOOKUP(A231,'[3]População das EFPC - detalhada'!A$1:F$259,5,FALSE)</f>
        <v>11675</v>
      </c>
      <c r="K231" s="11">
        <f>VLOOKUP(A231,'[3]População das EFPC - detalhada'!A$1:F$259,3,FALSE)</f>
        <v>6803</v>
      </c>
      <c r="L231" s="11">
        <f>VLOOKUP(A231,'[3]População das EFPC - detalhada'!A$1:F$259,4,FALSE)</f>
        <v>2207</v>
      </c>
      <c r="M231" s="12">
        <v>5</v>
      </c>
      <c r="N231" s="9">
        <v>3</v>
      </c>
      <c r="O231" s="16" t="str">
        <f>VLOOKUP(A231,[4]Dados_EFPC!A$1:O$273,15,FALSE)</f>
        <v>https://www.sabesprev.com.br</v>
      </c>
    </row>
    <row r="232" spans="1:15" x14ac:dyDescent="0.25">
      <c r="A232" s="2" t="s">
        <v>214</v>
      </c>
      <c r="B232" s="2" t="s">
        <v>746</v>
      </c>
      <c r="C232" s="2" t="s">
        <v>747</v>
      </c>
      <c r="D232" s="3" t="s">
        <v>268</v>
      </c>
      <c r="E232" s="3" t="s">
        <v>269</v>
      </c>
      <c r="F232" s="23">
        <f>VLOOKUP(A232,[1]Planilha3!A$4:B$274,2,FALSE)</f>
        <v>4926473233.3599997</v>
      </c>
      <c r="G232" s="18">
        <f>VLOOKUP(A232,[2]Planilha1!A$4:N$271,14,)</f>
        <v>153298243.47</v>
      </c>
      <c r="H232" s="18">
        <f>VLOOKUP(A232,[2]Planilha1!A$4:P$271,16,FALSE)</f>
        <v>157777208.93000001</v>
      </c>
      <c r="I232" s="18">
        <v>99508825.219999999</v>
      </c>
      <c r="J232" s="11">
        <f>VLOOKUP(A232,'[3]População das EFPC - detalhada'!A$1:F$259,5,FALSE)</f>
        <v>24368</v>
      </c>
      <c r="K232" s="11">
        <f>VLOOKUP(A232,'[3]População das EFPC - detalhada'!A$1:F$259,3,FALSE)</f>
        <v>1898</v>
      </c>
      <c r="L232" s="11">
        <f>VLOOKUP(A232,'[3]População das EFPC - detalhada'!A$1:F$259,4,FALSE)</f>
        <v>8</v>
      </c>
      <c r="M232" s="12">
        <v>1</v>
      </c>
      <c r="N232" s="9">
        <v>18</v>
      </c>
      <c r="O232" s="16" t="str">
        <f>VLOOKUP(A232,[4]Dados_EFPC!A$1:O$273,15,FALSE)</f>
        <v>http://www.santanderprevi.com.br</v>
      </c>
    </row>
    <row r="233" spans="1:15" x14ac:dyDescent="0.25">
      <c r="A233" s="2" t="s">
        <v>215</v>
      </c>
      <c r="B233" s="2" t="s">
        <v>748</v>
      </c>
      <c r="C233" s="2" t="s">
        <v>749</v>
      </c>
      <c r="D233" s="3" t="s">
        <v>268</v>
      </c>
      <c r="E233" s="3" t="s">
        <v>269</v>
      </c>
      <c r="F233" s="23">
        <f>VLOOKUP(A233,[1]Planilha3!A$4:B$274,2,FALSE)</f>
        <v>1626016946.2</v>
      </c>
      <c r="G233" s="18">
        <f>VLOOKUP(A233,[2]Planilha1!A$4:N$271,14,)</f>
        <v>52354576.159999996</v>
      </c>
      <c r="H233" s="18">
        <f>VLOOKUP(A233,[2]Planilha1!A$4:P$271,16,FALSE)</f>
        <v>43730971.509999998</v>
      </c>
      <c r="I233" s="18">
        <v>16531411.439999999</v>
      </c>
      <c r="J233" s="11">
        <f>VLOOKUP(A233,'[3]População das EFPC - detalhada'!A$1:F$259,5,FALSE)</f>
        <v>10152</v>
      </c>
      <c r="K233" s="11">
        <f>VLOOKUP(A233,'[3]População das EFPC - detalhada'!A$1:F$259,3,FALSE)</f>
        <v>1074</v>
      </c>
      <c r="L233" s="11">
        <f>VLOOKUP(A233,'[3]População das EFPC - detalhada'!A$1:F$259,4,FALSE)</f>
        <v>265</v>
      </c>
      <c r="M233" s="12">
        <v>1</v>
      </c>
      <c r="N233" s="9">
        <v>15</v>
      </c>
      <c r="O233" s="16" t="str">
        <f>VLOOKUP(A233,[4]Dados_EFPC!A$1:O$273,15,FALSE)</f>
        <v>WWW.SAOBERNARDO.ORG.BR</v>
      </c>
    </row>
    <row r="234" spans="1:15" x14ac:dyDescent="0.25">
      <c r="A234" s="2" t="s">
        <v>216</v>
      </c>
      <c r="B234" s="2" t="s">
        <v>750</v>
      </c>
      <c r="C234" s="2" t="s">
        <v>751</v>
      </c>
      <c r="D234" s="3" t="s">
        <v>831</v>
      </c>
      <c r="E234" s="3" t="s">
        <v>844</v>
      </c>
      <c r="F234" s="23">
        <f>VLOOKUP(A234,[1]Planilha3!A$4:B$274,2,FALSE)</f>
        <v>1137824834.26</v>
      </c>
      <c r="G234" s="18">
        <f>VLOOKUP(A234,[2]Planilha1!A$4:N$271,14,)</f>
        <v>38362131.599999994</v>
      </c>
      <c r="H234" s="18">
        <f>VLOOKUP(A234,[2]Planilha1!A$4:P$271,16,FALSE)</f>
        <v>46663822.689999998</v>
      </c>
      <c r="I234" s="18">
        <v>5309214.0600000005</v>
      </c>
      <c r="J234" s="11">
        <f>VLOOKUP(A234,'[3]População das EFPC - detalhada'!A$1:F$259,5,FALSE)</f>
        <v>1295</v>
      </c>
      <c r="K234" s="11">
        <f>VLOOKUP(A234,'[3]População das EFPC - detalhada'!A$1:F$259,3,FALSE)</f>
        <v>617</v>
      </c>
      <c r="L234" s="11">
        <f>VLOOKUP(A234,'[3]População das EFPC - detalhada'!A$1:F$259,4,FALSE)</f>
        <v>284</v>
      </c>
      <c r="M234" s="12">
        <v>3</v>
      </c>
      <c r="N234" s="9">
        <v>2</v>
      </c>
      <c r="O234" s="16" t="str">
        <f>VLOOKUP(A234,[4]Dados_EFPC!A$1:O$273,15,FALSE)</f>
        <v>www.franweb.com.br</v>
      </c>
    </row>
    <row r="235" spans="1:15" x14ac:dyDescent="0.25">
      <c r="A235" s="2" t="s">
        <v>217</v>
      </c>
      <c r="B235" s="2" t="s">
        <v>752</v>
      </c>
      <c r="C235" s="2" t="s">
        <v>753</v>
      </c>
      <c r="D235" s="3" t="s">
        <v>826</v>
      </c>
      <c r="E235" s="3" t="s">
        <v>269</v>
      </c>
      <c r="F235" s="23">
        <f>VLOOKUP(A235,[1]Planilha3!A$4:B$274,2,FALSE)</f>
        <v>1096256480.79</v>
      </c>
      <c r="G235" s="18">
        <f>VLOOKUP(A235,[2]Planilha1!A$4:N$271,14,)</f>
        <v>4902500.17</v>
      </c>
      <c r="H235" s="18">
        <f>VLOOKUP(A235,[2]Planilha1!A$4:P$271,16,FALSE)</f>
        <v>42179282.259999998</v>
      </c>
      <c r="I235" s="18">
        <v>802358.06</v>
      </c>
      <c r="J235" s="11">
        <f>VLOOKUP(A235,'[3]População das EFPC - detalhada'!A$1:F$259,5,FALSE)</f>
        <v>838</v>
      </c>
      <c r="K235" s="11">
        <f>VLOOKUP(A235,'[3]População das EFPC - detalhada'!A$1:F$259,3,FALSE)</f>
        <v>718</v>
      </c>
      <c r="L235" s="11">
        <f>VLOOKUP(A235,'[3]População das EFPC - detalhada'!A$1:F$259,4,FALSE)</f>
        <v>127</v>
      </c>
      <c r="M235" s="12">
        <v>1</v>
      </c>
      <c r="N235" s="9">
        <v>2</v>
      </c>
      <c r="O235" s="16" t="str">
        <f>VLOOKUP(A235,[4]Dados_EFPC!A$1:O$273,15,FALSE)</f>
        <v>WWW.SAORAFAELPREVIDENCIA.COM.BR</v>
      </c>
    </row>
    <row r="236" spans="1:15" x14ac:dyDescent="0.25">
      <c r="A236" s="2" t="s">
        <v>284</v>
      </c>
      <c r="B236" s="2" t="s">
        <v>754</v>
      </c>
      <c r="C236" s="2" t="s">
        <v>755</v>
      </c>
      <c r="D236" s="3" t="s">
        <v>831</v>
      </c>
      <c r="E236" s="3" t="s">
        <v>269</v>
      </c>
      <c r="F236" s="23">
        <f>VLOOKUP(A236,[1]Planilha3!A$4:B$274,2,FALSE)</f>
        <v>3062045429.5300002</v>
      </c>
      <c r="G236" s="18">
        <f>VLOOKUP(A236,[2]Planilha1!A$4:N$271,14,)</f>
        <v>76106696.890000001</v>
      </c>
      <c r="H236" s="18">
        <f>VLOOKUP(A236,[2]Planilha1!A$4:P$271,16,FALSE)</f>
        <v>52001975.350000001</v>
      </c>
      <c r="I236" s="18">
        <v>1971729.07</v>
      </c>
      <c r="J236" s="11">
        <v>0</v>
      </c>
      <c r="K236" s="11">
        <v>0</v>
      </c>
      <c r="L236" s="11">
        <v>0</v>
      </c>
      <c r="M236" s="12">
        <v>1</v>
      </c>
      <c r="N236" s="9">
        <v>1</v>
      </c>
      <c r="O236" s="16" t="e">
        <f>VLOOKUP(A236,[4]Dados_EFPC!A$1:O$273,15,FALSE)</f>
        <v>#N/A</v>
      </c>
    </row>
    <row r="237" spans="1:15" x14ac:dyDescent="0.25">
      <c r="A237" s="2" t="s">
        <v>218</v>
      </c>
      <c r="B237" s="2" t="s">
        <v>756</v>
      </c>
      <c r="C237" s="2" t="s">
        <v>757</v>
      </c>
      <c r="D237" s="3" t="s">
        <v>268</v>
      </c>
      <c r="E237" s="3" t="s">
        <v>843</v>
      </c>
      <c r="F237" s="23">
        <f>VLOOKUP(A237,[1]Planilha3!A$4:B$274,2,FALSE)</f>
        <v>87390357.430000007</v>
      </c>
      <c r="G237" s="18">
        <f>VLOOKUP(A237,[2]Planilha1!A$4:N$271,14,)</f>
        <v>4681722.9400000004</v>
      </c>
      <c r="H237" s="18">
        <f>VLOOKUP(A237,[2]Planilha1!A$4:P$271,16,FALSE)</f>
        <v>195904.61</v>
      </c>
      <c r="I237" s="18">
        <v>3732837.56</v>
      </c>
      <c r="J237" s="11">
        <f>VLOOKUP(A237,'[3]População das EFPC - detalhada'!A$1:F$259,5,FALSE)</f>
        <v>1334</v>
      </c>
      <c r="K237" s="11">
        <f>VLOOKUP(A237,'[3]População das EFPC - detalhada'!A$1:F$259,3,FALSE)</f>
        <v>5</v>
      </c>
      <c r="L237" s="11">
        <f>VLOOKUP(A237,'[3]População das EFPC - detalhada'!A$1:F$259,4,FALSE)</f>
        <v>6</v>
      </c>
      <c r="M237" s="12">
        <v>1</v>
      </c>
      <c r="N237" s="9">
        <v>1</v>
      </c>
      <c r="O237" s="16" t="str">
        <f>VLOOKUP(A237,[4]Dados_EFPC!A$1:O$273,15,FALSE)</f>
        <v>http://www.sbotprev.org.br</v>
      </c>
    </row>
    <row r="238" spans="1:15" x14ac:dyDescent="0.25">
      <c r="A238" s="2" t="s">
        <v>219</v>
      </c>
      <c r="B238" s="2" t="s">
        <v>758</v>
      </c>
      <c r="C238" s="2" t="s">
        <v>759</v>
      </c>
      <c r="D238" s="3" t="s">
        <v>837</v>
      </c>
      <c r="E238" s="3" t="s">
        <v>844</v>
      </c>
      <c r="F238" s="23">
        <f>VLOOKUP(A238,[1]Planilha3!A$4:B$274,2,FALSE)</f>
        <v>306449384.61000001</v>
      </c>
      <c r="G238" s="18">
        <f>VLOOKUP(A238,[2]Planilha1!A$4:N$271,14,)</f>
        <v>54784330.100000001</v>
      </c>
      <c r="H238" s="18">
        <f>VLOOKUP(A238,[2]Planilha1!A$4:P$271,16,FALSE)</f>
        <v>20008.73</v>
      </c>
      <c r="I238" s="18">
        <v>42612.19</v>
      </c>
      <c r="J238" s="11">
        <f>VLOOKUP(A238,'[3]População das EFPC - detalhada'!A$1:F$259,5,FALSE)</f>
        <v>2625</v>
      </c>
      <c r="K238" s="11">
        <f>VLOOKUP(A238,'[3]População das EFPC - detalhada'!A$1:F$259,3,FALSE)</f>
        <v>0</v>
      </c>
      <c r="L238" s="11">
        <f>VLOOKUP(A238,'[3]População das EFPC - detalhada'!A$1:F$259,4,FALSE)</f>
        <v>1</v>
      </c>
      <c r="M238" s="12">
        <v>1</v>
      </c>
      <c r="N238" s="9">
        <v>7</v>
      </c>
      <c r="O238" s="16" t="str">
        <f>VLOOKUP(A238,[4]Dados_EFPC!A$1:O$273,15,FALSE)</f>
        <v>https://www.scprev.com.br/</v>
      </c>
    </row>
    <row r="239" spans="1:15" x14ac:dyDescent="0.25">
      <c r="A239" s="2" t="s">
        <v>220</v>
      </c>
      <c r="B239" s="2" t="s">
        <v>760</v>
      </c>
      <c r="C239" s="2" t="s">
        <v>761</v>
      </c>
      <c r="D239" s="3" t="s">
        <v>831</v>
      </c>
      <c r="E239" s="3" t="s">
        <v>269</v>
      </c>
      <c r="F239" s="23">
        <f>VLOOKUP(A239,[1]Planilha3!A$4:B$274,2,FALSE)</f>
        <v>1375859904.4100001</v>
      </c>
      <c r="G239" s="18">
        <f>VLOOKUP(A239,[2]Planilha1!A$4:N$271,14,)</f>
        <v>91952523.400000006</v>
      </c>
      <c r="H239" s="18">
        <f>VLOOKUP(A239,[2]Planilha1!A$4:P$271,16,FALSE)</f>
        <v>20942073.050000001</v>
      </c>
      <c r="I239" s="18">
        <v>43880873.789999999</v>
      </c>
      <c r="J239" s="11">
        <f>VLOOKUP(A239,'[3]População das EFPC - detalhada'!A$1:F$259,5,FALSE)</f>
        <v>10633</v>
      </c>
      <c r="K239" s="11">
        <f>VLOOKUP(A239,'[3]População das EFPC - detalhada'!A$1:F$259,3,FALSE)</f>
        <v>404</v>
      </c>
      <c r="L239" s="11">
        <f>VLOOKUP(A239,'[3]População das EFPC - detalhada'!A$1:F$259,4,FALSE)</f>
        <v>42</v>
      </c>
      <c r="M239" s="12">
        <v>3</v>
      </c>
      <c r="N239" s="9">
        <v>37</v>
      </c>
      <c r="O239" s="16" t="str">
        <f>VLOOKUP(A239,[4]Dados_EFPC!A$1:O$273,15,FALSE)</f>
        <v>WWW.SEBRAEPREVIDENCIA.COM.BR</v>
      </c>
    </row>
    <row r="240" spans="1:15" x14ac:dyDescent="0.25">
      <c r="A240" s="2" t="s">
        <v>222</v>
      </c>
      <c r="B240" s="2" t="s">
        <v>762</v>
      </c>
      <c r="C240" s="2" t="s">
        <v>763</v>
      </c>
      <c r="D240" s="3" t="s">
        <v>840</v>
      </c>
      <c r="E240" s="3" t="s">
        <v>844</v>
      </c>
      <c r="F240" s="23">
        <f>VLOOKUP(A240,[1]Planilha3!A$4:B$274,2,FALSE)</f>
        <v>1057408121.97</v>
      </c>
      <c r="G240" s="18">
        <f>VLOOKUP(A240,[2]Planilha1!A$4:N$271,14,)</f>
        <v>15177790.390000001</v>
      </c>
      <c r="H240" s="18">
        <f>VLOOKUP(A240,[2]Planilha1!A$4:P$271,16,FALSE)</f>
        <v>51756002.730000004</v>
      </c>
      <c r="I240" s="18">
        <v>654959.09</v>
      </c>
      <c r="J240" s="11">
        <f>VLOOKUP(A240,'[3]População das EFPC - detalhada'!A$1:F$259,5,FALSE)</f>
        <v>915</v>
      </c>
      <c r="K240" s="11">
        <f>VLOOKUP(A240,'[3]População das EFPC - detalhada'!A$1:F$259,3,FALSE)</f>
        <v>792</v>
      </c>
      <c r="L240" s="11">
        <f>VLOOKUP(A240,'[3]População das EFPC - detalhada'!A$1:F$259,4,FALSE)</f>
        <v>90</v>
      </c>
      <c r="M240" s="12">
        <v>2</v>
      </c>
      <c r="N240" s="9">
        <v>4</v>
      </c>
      <c r="O240" s="16" t="str">
        <f>VLOOKUP(A240,[4]Dados_EFPC!A$1:O$273,15,FALSE)</f>
        <v>http://www.banese.com.br/sergus</v>
      </c>
    </row>
    <row r="241" spans="1:15" x14ac:dyDescent="0.25">
      <c r="A241" s="2" t="s">
        <v>223</v>
      </c>
      <c r="B241" s="2" t="s">
        <v>764</v>
      </c>
      <c r="C241" s="2" t="s">
        <v>765</v>
      </c>
      <c r="D241" s="3" t="s">
        <v>831</v>
      </c>
      <c r="E241" s="3" t="s">
        <v>844</v>
      </c>
      <c r="F241" s="23">
        <f>VLOOKUP(A241,[1]Planilha3!A$4:B$274,2,FALSE)</f>
        <v>8347277518.4499998</v>
      </c>
      <c r="G241" s="18">
        <f>VLOOKUP(A241,[2]Planilha1!A$4:N$271,14,)</f>
        <v>176957747.19</v>
      </c>
      <c r="H241" s="18">
        <f>VLOOKUP(A241,[2]Planilha1!A$4:P$271,16,FALSE)</f>
        <v>277875778.68000001</v>
      </c>
      <c r="I241" s="18">
        <v>66966909.68</v>
      </c>
      <c r="J241" s="11">
        <f>VLOOKUP(A241,'[3]População das EFPC - detalhada'!A$1:F$259,5,FALSE)</f>
        <v>7345</v>
      </c>
      <c r="K241" s="11">
        <f>VLOOKUP(A241,'[3]População das EFPC - detalhada'!A$1:F$259,3,FALSE)</f>
        <v>4562</v>
      </c>
      <c r="L241" s="11">
        <f>VLOOKUP(A241,'[3]População das EFPC - detalhada'!A$1:F$259,4,FALSE)</f>
        <v>982</v>
      </c>
      <c r="M241" s="12">
        <v>3</v>
      </c>
      <c r="N241" s="9">
        <v>2</v>
      </c>
      <c r="O241" s="16" t="s">
        <v>266</v>
      </c>
    </row>
    <row r="242" spans="1:15" x14ac:dyDescent="0.25">
      <c r="A242" s="2" t="s">
        <v>224</v>
      </c>
      <c r="B242" s="2" t="s">
        <v>766</v>
      </c>
      <c r="C242" s="2" t="s">
        <v>767</v>
      </c>
      <c r="D242" s="3" t="s">
        <v>826</v>
      </c>
      <c r="E242" s="3" t="s">
        <v>844</v>
      </c>
      <c r="F242" s="23">
        <f>VLOOKUP(A242,[1]Planilha3!A$4:B$274,2,FALSE)</f>
        <v>206542631.91999999</v>
      </c>
      <c r="G242" s="18">
        <v>0</v>
      </c>
      <c r="H242" s="18">
        <v>0</v>
      </c>
      <c r="I242" s="18">
        <v>859808.69</v>
      </c>
      <c r="J242" s="11">
        <v>0</v>
      </c>
      <c r="K242" s="11">
        <v>0</v>
      </c>
      <c r="L242" s="11">
        <v>0</v>
      </c>
      <c r="M242" s="12">
        <v>3</v>
      </c>
      <c r="N242" s="9">
        <v>3</v>
      </c>
      <c r="O242" s="16" t="s">
        <v>266</v>
      </c>
    </row>
    <row r="243" spans="1:15" x14ac:dyDescent="0.25">
      <c r="A243" s="2" t="s">
        <v>225</v>
      </c>
      <c r="B243" s="2" t="s">
        <v>768</v>
      </c>
      <c r="C243" s="2" t="s">
        <v>769</v>
      </c>
      <c r="D243" s="3" t="s">
        <v>831</v>
      </c>
      <c r="E243" s="3" t="s">
        <v>269</v>
      </c>
      <c r="F243" s="23">
        <f>VLOOKUP(A243,[1]Planilha3!A$4:B$274,2,FALSE)</f>
        <v>2563040568.1300001</v>
      </c>
      <c r="G243" s="18">
        <f>VLOOKUP(A243,[2]Planilha1!A$4:N$271,14,)</f>
        <v>245048153.5</v>
      </c>
      <c r="H243" s="18">
        <f>VLOOKUP(A243,[2]Planilha1!A$4:P$271,16,FALSE)</f>
        <v>5849968.3499999996</v>
      </c>
      <c r="I243" s="18">
        <v>200934429.28999999</v>
      </c>
      <c r="J243" s="11">
        <f>VLOOKUP(A243,'[3]População das EFPC - detalhada'!A$1:F$259,5,FALSE)</f>
        <v>205602</v>
      </c>
      <c r="K243" s="11">
        <f>VLOOKUP(A243,'[3]População das EFPC - detalhada'!A$1:F$259,3,FALSE)</f>
        <v>106</v>
      </c>
      <c r="L243" s="11">
        <f>VLOOKUP(A243,'[3]População das EFPC - detalhada'!A$1:F$259,4,FALSE)</f>
        <v>73</v>
      </c>
      <c r="M243" s="12">
        <v>2</v>
      </c>
      <c r="N243" s="9">
        <v>10</v>
      </c>
      <c r="O243" s="16" t="str">
        <f>VLOOKUP(A243,[4]Dados_EFPC!A$1:O$273,15,FALSE)</f>
        <v>http://www.sicoobprevi.com.br</v>
      </c>
    </row>
    <row r="244" spans="1:15" x14ac:dyDescent="0.25">
      <c r="A244" s="2" t="s">
        <v>226</v>
      </c>
      <c r="B244" s="2" t="s">
        <v>770</v>
      </c>
      <c r="C244" s="2" t="s">
        <v>771</v>
      </c>
      <c r="D244" s="3" t="s">
        <v>833</v>
      </c>
      <c r="E244" s="3" t="s">
        <v>844</v>
      </c>
      <c r="F244" s="23">
        <f>VLOOKUP(A244,[1]Planilha3!A$4:B$274,2,FALSE)</f>
        <v>88116792.5</v>
      </c>
      <c r="G244" s="18">
        <f>VLOOKUP(A244,[2]Planilha1!A$4:N$271,14,)</f>
        <v>4018137.7700000005</v>
      </c>
      <c r="H244" s="18">
        <f>VLOOKUP(A244,[2]Planilha1!A$4:P$271,16,FALSE)</f>
        <v>9557840.1699999999</v>
      </c>
      <c r="I244" s="18">
        <v>0</v>
      </c>
      <c r="J244" s="11">
        <v>0</v>
      </c>
      <c r="K244" s="11">
        <v>0</v>
      </c>
      <c r="L244" s="11">
        <v>0</v>
      </c>
      <c r="M244" s="12">
        <v>2</v>
      </c>
      <c r="N244" s="9">
        <v>1</v>
      </c>
      <c r="O244" s="16" t="str">
        <f>VLOOKUP(A244,[4]Dados_EFPC!A$1:O$273,15,FALSE)</f>
        <v>http://www.silius.com.br</v>
      </c>
    </row>
    <row r="245" spans="1:15" x14ac:dyDescent="0.25">
      <c r="A245" s="2" t="s">
        <v>227</v>
      </c>
      <c r="B245" s="2" t="s">
        <v>772</v>
      </c>
      <c r="C245" s="2" t="s">
        <v>773</v>
      </c>
      <c r="D245" s="3" t="s">
        <v>831</v>
      </c>
      <c r="E245" s="3" t="s">
        <v>269</v>
      </c>
      <c r="F245" s="23">
        <f>VLOOKUP(A245,[1]Planilha3!A$4:B$274,2,FALSE)</f>
        <v>22620918448.91</v>
      </c>
      <c r="G245" s="18">
        <f>VLOOKUP(A245,[2]Planilha1!A$4:N$271,14,)</f>
        <v>103825324.03</v>
      </c>
      <c r="H245" s="18">
        <f>VLOOKUP(A245,[2]Planilha1!A$4:P$271,16,FALSE)</f>
        <v>951453156.66000009</v>
      </c>
      <c r="I245" s="18">
        <v>16722837.9</v>
      </c>
      <c r="J245" s="11">
        <f>VLOOKUP(A245,'[3]População das EFPC - detalhada'!A$1:F$259,5,FALSE)</f>
        <v>1773</v>
      </c>
      <c r="K245" s="11">
        <f>VLOOKUP(A245,'[3]População das EFPC - detalhada'!A$1:F$259,3,FALSE)</f>
        <v>14872</v>
      </c>
      <c r="L245" s="11">
        <f>VLOOKUP(A245,'[3]População das EFPC - detalhada'!A$1:F$259,4,FALSE)</f>
        <v>6637</v>
      </c>
      <c r="M245" s="12">
        <v>8</v>
      </c>
      <c r="N245" s="9">
        <v>9</v>
      </c>
      <c r="O245" s="16" t="str">
        <f>VLOOKUP(A245,[4]Dados_EFPC!A$1:O$273,15,FALSE)</f>
        <v>http://www.sistel.com.br</v>
      </c>
    </row>
    <row r="246" spans="1:15" ht="16.899999999999999" customHeight="1" x14ac:dyDescent="0.25">
      <c r="A246" s="2" t="s">
        <v>228</v>
      </c>
      <c r="B246" s="2" t="s">
        <v>774</v>
      </c>
      <c r="C246" s="2" t="s">
        <v>775</v>
      </c>
      <c r="D246" s="3" t="s">
        <v>268</v>
      </c>
      <c r="E246" s="3" t="s">
        <v>269</v>
      </c>
      <c r="F246" s="23">
        <f>VLOOKUP(A246,[1]Planilha3!A$4:B$274,2,FALSE)</f>
        <v>251276722.75999999</v>
      </c>
      <c r="G246" s="18">
        <f>VLOOKUP(A246,[2]Planilha1!A$4:N$271,14,)</f>
        <v>0</v>
      </c>
      <c r="H246" s="18">
        <f>VLOOKUP(A246,[2]Planilha1!A$4:P$271,16,FALSE)</f>
        <v>15688907.029999999</v>
      </c>
      <c r="I246" s="18">
        <v>0</v>
      </c>
      <c r="J246" s="11">
        <f>VLOOKUP(A246,'[3]População das EFPC - detalhada'!A$1:F$259,5,FALSE)</f>
        <v>0</v>
      </c>
      <c r="K246" s="11">
        <f>VLOOKUP(A246,'[3]População das EFPC - detalhada'!A$1:F$259,3,FALSE)</f>
        <v>34</v>
      </c>
      <c r="L246" s="11">
        <f>VLOOKUP(A246,'[3]População das EFPC - detalhada'!A$1:F$259,4,FALSE)</f>
        <v>71</v>
      </c>
      <c r="M246" s="12">
        <v>1</v>
      </c>
      <c r="N246" s="9">
        <v>1</v>
      </c>
      <c r="O246" s="16" t="str">
        <f>VLOOKUP(A246,[4]Dados_EFPC!A$1:O$273,15,FALSE)</f>
        <v>http://www.somupp.com.br/2127/3922.html</v>
      </c>
    </row>
    <row r="247" spans="1:15" ht="15" customHeight="1" x14ac:dyDescent="0.25">
      <c r="A247" s="2" t="s">
        <v>229</v>
      </c>
      <c r="B247" s="2" t="s">
        <v>776</v>
      </c>
      <c r="C247" s="2" t="s">
        <v>777</v>
      </c>
      <c r="D247" s="3" t="s">
        <v>268</v>
      </c>
      <c r="E247" s="3" t="s">
        <v>844</v>
      </c>
      <c r="F247" s="23">
        <f>VLOOKUP(A247,[1]Planilha3!A$4:B$274,2,FALSE)</f>
        <v>3371888342.4499998</v>
      </c>
      <c r="G247" s="18">
        <v>0</v>
      </c>
      <c r="H247" s="18">
        <v>0</v>
      </c>
      <c r="I247" s="18">
        <v>33943268.700000003</v>
      </c>
      <c r="J247" s="11">
        <v>0</v>
      </c>
      <c r="K247" s="11">
        <v>0</v>
      </c>
      <c r="L247" s="11">
        <v>0</v>
      </c>
      <c r="M247" s="12">
        <v>9</v>
      </c>
      <c r="N247" s="9">
        <v>40</v>
      </c>
      <c r="O247" s="16" t="s">
        <v>266</v>
      </c>
    </row>
    <row r="248" spans="1:15" x14ac:dyDescent="0.25">
      <c r="A248" s="2" t="s">
        <v>230</v>
      </c>
      <c r="B248" s="2" t="s">
        <v>778</v>
      </c>
      <c r="C248" s="2" t="s">
        <v>779</v>
      </c>
      <c r="D248" s="3" t="s">
        <v>837</v>
      </c>
      <c r="E248" s="3" t="s">
        <v>269</v>
      </c>
      <c r="F248" s="23">
        <f>VLOOKUP(A248,[1]Planilha3!A$4:B$274,2,FALSE)</f>
        <v>189108845.53999999</v>
      </c>
      <c r="G248" s="18">
        <f>VLOOKUP(A248,[2]Planilha1!A$4:N$271,14,)</f>
        <v>14792077.07</v>
      </c>
      <c r="H248" s="18">
        <f>VLOOKUP(A248,[2]Planilha1!A$4:P$271,16,FALSE)</f>
        <v>4513417.0999999996</v>
      </c>
      <c r="I248" s="18">
        <v>557680.36</v>
      </c>
      <c r="J248" s="11">
        <f>VLOOKUP(A248,'[3]População das EFPC - detalhada'!A$1:F$259,5,FALSE)</f>
        <v>2193</v>
      </c>
      <c r="K248" s="11">
        <f>VLOOKUP(A248,'[3]População das EFPC - detalhada'!A$1:F$259,3,FALSE)</f>
        <v>79</v>
      </c>
      <c r="L248" s="11">
        <f>VLOOKUP(A248,'[3]População das EFPC - detalhada'!A$1:F$259,4,FALSE)</f>
        <v>28</v>
      </c>
      <c r="M248" s="12">
        <v>5</v>
      </c>
      <c r="N248" s="9">
        <v>19</v>
      </c>
      <c r="O248" s="16" t="str">
        <f>VLOOKUP(A248,[4]Dados_EFPC!A$1:O$273,15,FALSE)</f>
        <v>https://www.sulprevidencia.org.br/</v>
      </c>
    </row>
    <row r="249" spans="1:15" x14ac:dyDescent="0.25">
      <c r="A249" s="2" t="s">
        <v>231</v>
      </c>
      <c r="B249" s="2" t="s">
        <v>780</v>
      </c>
      <c r="C249" s="2" t="s">
        <v>781</v>
      </c>
      <c r="D249" s="3" t="s">
        <v>829</v>
      </c>
      <c r="E249" s="3" t="s">
        <v>269</v>
      </c>
      <c r="F249" s="23">
        <f>VLOOKUP(A249,[1]Planilha3!A$4:B$274,2,FALSE)</f>
        <v>334109376.75</v>
      </c>
      <c r="G249" s="18">
        <f>VLOOKUP(A249,[2]Planilha1!A$4:N$271,14,)</f>
        <v>1946818.1800000002</v>
      </c>
      <c r="H249" s="18">
        <f>VLOOKUP(A249,[2]Planilha1!A$4:P$271,16,FALSE)</f>
        <v>13785347.93</v>
      </c>
      <c r="I249" s="18">
        <v>1466775.02</v>
      </c>
      <c r="J249" s="11">
        <f>VLOOKUP(A249,'[3]População das EFPC - detalhada'!A$1:F$259,5,FALSE)</f>
        <v>172</v>
      </c>
      <c r="K249" s="11">
        <f>VLOOKUP(A249,'[3]População das EFPC - detalhada'!A$1:F$259,3,FALSE)</f>
        <v>498</v>
      </c>
      <c r="L249" s="11">
        <f>VLOOKUP(A249,'[3]População das EFPC - detalhada'!A$1:F$259,4,FALSE)</f>
        <v>61</v>
      </c>
      <c r="M249" s="12">
        <v>1</v>
      </c>
      <c r="N249" s="9">
        <v>2</v>
      </c>
      <c r="O249" s="16" t="str">
        <f>VLOOKUP(A249,[4]Dados_EFPC!A$1:O$273,15,FALSE)</f>
        <v>http://www.supreprevidencia.com.br</v>
      </c>
    </row>
    <row r="250" spans="1:15" x14ac:dyDescent="0.25">
      <c r="A250" s="2" t="s">
        <v>232</v>
      </c>
      <c r="B250" s="2" t="s">
        <v>782</v>
      </c>
      <c r="C250" s="2" t="s">
        <v>783</v>
      </c>
      <c r="D250" s="3" t="s">
        <v>268</v>
      </c>
      <c r="E250" s="3" t="s">
        <v>269</v>
      </c>
      <c r="F250" s="23">
        <f>VLOOKUP(A250,[1]Planilha3!A$4:B$274,2,FALSE)</f>
        <v>567002051.91999996</v>
      </c>
      <c r="G250" s="18">
        <f>VLOOKUP(A250,[2]Planilha1!A$4:N$271,14,)</f>
        <v>14626207.24</v>
      </c>
      <c r="H250" s="18">
        <f>VLOOKUP(A250,[2]Planilha1!A$4:P$271,16,FALSE)</f>
        <v>31682201.810000002</v>
      </c>
      <c r="I250" s="18">
        <v>2393583.79</v>
      </c>
      <c r="J250" s="11">
        <f>VLOOKUP(A250,'[3]População das EFPC - detalhada'!A$1:F$259,5,FALSE)</f>
        <v>2910</v>
      </c>
      <c r="K250" s="11">
        <f>VLOOKUP(A250,'[3]População das EFPC - detalhada'!A$1:F$259,3,FALSE)</f>
        <v>607</v>
      </c>
      <c r="L250" s="11">
        <f>VLOOKUP(A250,'[3]População das EFPC - detalhada'!A$1:F$259,4,FALSE)</f>
        <v>339</v>
      </c>
      <c r="M250" s="12">
        <v>8</v>
      </c>
      <c r="N250" s="9">
        <v>8</v>
      </c>
      <c r="O250" s="16" t="str">
        <f>VLOOKUP(A250,[4]Dados_EFPC!A$1:O$273,15,FALSE)</f>
        <v>http://www.suprev.com.br</v>
      </c>
    </row>
    <row r="251" spans="1:15" x14ac:dyDescent="0.25">
      <c r="A251" s="2" t="s">
        <v>233</v>
      </c>
      <c r="B251" s="2" t="s">
        <v>784</v>
      </c>
      <c r="C251" s="2" t="s">
        <v>785</v>
      </c>
      <c r="D251" s="3" t="s">
        <v>268</v>
      </c>
      <c r="E251" s="3" t="s">
        <v>269</v>
      </c>
      <c r="F251" s="23">
        <f>VLOOKUP(A251,[1]Planilha3!A$4:B$274,2,FALSE)</f>
        <v>1803414665.01</v>
      </c>
      <c r="G251" s="18">
        <f>VLOOKUP(A251,[2]Planilha1!A$4:N$271,14,)</f>
        <v>83897963.579999998</v>
      </c>
      <c r="H251" s="18">
        <f>VLOOKUP(A251,[2]Planilha1!A$4:P$271,16,FALSE)</f>
        <v>31437161.030000001</v>
      </c>
      <c r="I251" s="18">
        <v>34270573.130000003</v>
      </c>
      <c r="J251" s="11">
        <f>VLOOKUP(A251,'[3]População das EFPC - detalhada'!A$1:F$259,5,FALSE)</f>
        <v>4575</v>
      </c>
      <c r="K251" s="11">
        <f>VLOOKUP(A251,'[3]População das EFPC - detalhada'!A$1:F$259,3,FALSE)</f>
        <v>326</v>
      </c>
      <c r="L251" s="11">
        <f>VLOOKUP(A251,'[3]População das EFPC - detalhada'!A$1:F$259,4,FALSE)</f>
        <v>44</v>
      </c>
      <c r="M251" s="12">
        <v>1</v>
      </c>
      <c r="N251" s="9">
        <v>3</v>
      </c>
      <c r="O251" s="16" t="str">
        <f>VLOOKUP(A251,[4]Dados_EFPC!A$1:O$273,15,FALSE)</f>
        <v>http://www.syngentaprevi.com.br</v>
      </c>
    </row>
    <row r="252" spans="1:15" x14ac:dyDescent="0.25">
      <c r="A252" s="2" t="s">
        <v>234</v>
      </c>
      <c r="B252" s="2" t="s">
        <v>786</v>
      </c>
      <c r="C252" s="2" t="s">
        <v>787</v>
      </c>
      <c r="D252" s="3" t="s">
        <v>826</v>
      </c>
      <c r="E252" s="3" t="s">
        <v>269</v>
      </c>
      <c r="F252" s="23">
        <f>VLOOKUP(A252,[1]Planilha3!A$4:B$274,2,FALSE)</f>
        <v>10214481147.43</v>
      </c>
      <c r="G252" s="18">
        <f>VLOOKUP(A252,[2]Planilha1!A$4:N$271,14,)</f>
        <v>35572192.370000005</v>
      </c>
      <c r="H252" s="18">
        <f>VLOOKUP(A252,[2]Planilha1!A$4:P$271,16,FALSE)</f>
        <v>483560840.93000001</v>
      </c>
      <c r="I252" s="18">
        <v>38150770.659999996</v>
      </c>
      <c r="J252" s="11">
        <v>0</v>
      </c>
      <c r="K252" s="11">
        <v>0</v>
      </c>
      <c r="L252" s="11">
        <v>0</v>
      </c>
      <c r="M252" s="12">
        <v>3</v>
      </c>
      <c r="N252" s="9">
        <v>8</v>
      </c>
      <c r="O252" s="16" t="str">
        <f>VLOOKUP(A252,[4]Dados_EFPC!A$1:O$273,15,FALSE)</f>
        <v>http://www.fundacaotelos.com.br</v>
      </c>
    </row>
    <row r="253" spans="1:15" x14ac:dyDescent="0.25">
      <c r="A253" s="2" t="s">
        <v>235</v>
      </c>
      <c r="B253" s="2" t="s">
        <v>788</v>
      </c>
      <c r="C253" s="2" t="s">
        <v>789</v>
      </c>
      <c r="D253" s="3" t="s">
        <v>268</v>
      </c>
      <c r="E253" s="3" t="s">
        <v>269</v>
      </c>
      <c r="F253" s="23">
        <f>VLOOKUP(A253,[1]Planilha3!A$4:B$274,2,FALSE)</f>
        <v>484644001.31</v>
      </c>
      <c r="G253" s="18">
        <f>VLOOKUP(A253,[2]Planilha1!A$4:N$271,14,)</f>
        <v>15704228.440000001</v>
      </c>
      <c r="H253" s="18">
        <f>VLOOKUP(A253,[2]Planilha1!A$4:P$271,16,FALSE)</f>
        <v>8496808.2200000007</v>
      </c>
      <c r="I253" s="18">
        <v>2700717.95</v>
      </c>
      <c r="J253" s="11">
        <f>VLOOKUP(A253,'[3]População das EFPC - detalhada'!A$1:F$259,5,FALSE)</f>
        <v>1881</v>
      </c>
      <c r="K253" s="11">
        <f>VLOOKUP(A253,'[3]População das EFPC - detalhada'!A$1:F$259,3,FALSE)</f>
        <v>83</v>
      </c>
      <c r="L253" s="11">
        <f>VLOOKUP(A253,'[3]População das EFPC - detalhada'!A$1:F$259,4,FALSE)</f>
        <v>11</v>
      </c>
      <c r="M253" s="12">
        <v>1</v>
      </c>
      <c r="N253" s="9">
        <v>2</v>
      </c>
      <c r="O253" s="16" t="str">
        <f>VLOOKUP(A253,[4]Dados_EFPC!A$1:O$273,15,FALSE)</f>
        <v>http://www.portaprev.com.br/tetrapakprev</v>
      </c>
    </row>
    <row r="254" spans="1:15" x14ac:dyDescent="0.25">
      <c r="A254" s="2" t="s">
        <v>236</v>
      </c>
      <c r="B254" s="2" t="s">
        <v>790</v>
      </c>
      <c r="C254" s="2" t="s">
        <v>791</v>
      </c>
      <c r="D254" s="3" t="s">
        <v>826</v>
      </c>
      <c r="E254" s="3" t="s">
        <v>269</v>
      </c>
      <c r="F254" s="23">
        <f>VLOOKUP(A254,[1]Planilha3!A$4:B$274,2,FALSE)</f>
        <v>193643895.19999999</v>
      </c>
      <c r="G254" s="18">
        <f>VLOOKUP(A254,[2]Planilha1!A$4:N$271,14,)</f>
        <v>4915396.25</v>
      </c>
      <c r="H254" s="18">
        <f>VLOOKUP(A254,[2]Planilha1!A$4:P$271,16,FALSE)</f>
        <v>1192543.51</v>
      </c>
      <c r="I254" s="18">
        <v>2526.9499999999998</v>
      </c>
      <c r="J254" s="11">
        <f>VLOOKUP(A254,'[3]População das EFPC - detalhada'!A$1:F$259,5,FALSE)</f>
        <v>103</v>
      </c>
      <c r="K254" s="11">
        <f>VLOOKUP(A254,'[3]População das EFPC - detalhada'!A$1:F$259,3,FALSE)</f>
        <v>9</v>
      </c>
      <c r="L254" s="11">
        <f>VLOOKUP(A254,'[3]População das EFPC - detalhada'!A$1:F$259,4,FALSE)</f>
        <v>0</v>
      </c>
      <c r="M254" s="12">
        <v>2</v>
      </c>
      <c r="N254" s="9">
        <v>2</v>
      </c>
      <c r="O254" s="16" t="str">
        <f>VLOOKUP(A254,[4]Dados_EFPC!A$1:O$273,15,FALSE)</f>
        <v>http://www.portalprev.com.br/texprev</v>
      </c>
    </row>
    <row r="255" spans="1:15" x14ac:dyDescent="0.25">
      <c r="A255" s="2" t="s">
        <v>237</v>
      </c>
      <c r="B255" s="2" t="s">
        <v>792</v>
      </c>
      <c r="C255" s="2" t="s">
        <v>793</v>
      </c>
      <c r="D255" s="3" t="s">
        <v>268</v>
      </c>
      <c r="E255" s="3" t="s">
        <v>269</v>
      </c>
      <c r="F255" s="23">
        <f>VLOOKUP(A255,[1]Planilha3!A$4:B$274,2,FALSE)</f>
        <v>385615094.81999999</v>
      </c>
      <c r="G255" s="18">
        <v>0</v>
      </c>
      <c r="H255" s="18">
        <v>0</v>
      </c>
      <c r="I255" s="18">
        <v>5737479.2599999998</v>
      </c>
      <c r="J255" s="11">
        <v>0</v>
      </c>
      <c r="K255" s="11">
        <v>0</v>
      </c>
      <c r="L255" s="11">
        <v>0</v>
      </c>
      <c r="M255" s="12">
        <v>1</v>
      </c>
      <c r="N255" s="9">
        <v>5</v>
      </c>
      <c r="O255" s="16" t="str">
        <f>VLOOKUP(A255,[4]Dados_EFPC!A$1:O$273,15,FALSE)</f>
        <v>http://www.portalprev.com.br/toyotaprevi</v>
      </c>
    </row>
    <row r="256" spans="1:15" x14ac:dyDescent="0.25">
      <c r="A256" s="2" t="s">
        <v>238</v>
      </c>
      <c r="B256" s="2" t="s">
        <v>794</v>
      </c>
      <c r="C256" s="2" t="s">
        <v>795</v>
      </c>
      <c r="D256" s="3" t="s">
        <v>833</v>
      </c>
      <c r="E256" s="3" t="s">
        <v>269</v>
      </c>
      <c r="F256" s="23">
        <f>VLOOKUP(A256,[1]Planilha3!A$4:B$274,2,FALSE)</f>
        <v>291758653.01999998</v>
      </c>
      <c r="G256" s="18">
        <f>VLOOKUP(A256,[2]Planilha1!A$4:N$271,14,)</f>
        <v>10535901.960000001</v>
      </c>
      <c r="H256" s="18">
        <f>VLOOKUP(A256,[2]Planilha1!A$4:P$271,16,FALSE)</f>
        <v>5436408.5700000003</v>
      </c>
      <c r="I256" s="18">
        <v>7981.7</v>
      </c>
      <c r="J256" s="11">
        <f>VLOOKUP(A256,'[3]População das EFPC - detalhada'!A$1:F$259,5,FALSE)</f>
        <v>9787</v>
      </c>
      <c r="K256" s="11">
        <f>VLOOKUP(A256,'[3]População das EFPC - detalhada'!A$1:F$259,3,FALSE)</f>
        <v>85</v>
      </c>
      <c r="L256" s="11">
        <f>VLOOKUP(A256,'[3]População das EFPC - detalhada'!A$1:F$259,4,FALSE)</f>
        <v>3</v>
      </c>
      <c r="M256" s="12">
        <v>1</v>
      </c>
      <c r="N256" s="9">
        <v>20</v>
      </c>
      <c r="O256" s="16" t="str">
        <f>VLOOKUP(A256,[4]Dados_EFPC!A$1:O$273,15,FALSE)</f>
        <v>WWW.TRAMONTINA.NET/PREV</v>
      </c>
    </row>
    <row r="257" spans="1:15" x14ac:dyDescent="0.25">
      <c r="A257" s="2" t="s">
        <v>239</v>
      </c>
      <c r="B257" s="2" t="s">
        <v>796</v>
      </c>
      <c r="C257" s="2" t="s">
        <v>797</v>
      </c>
      <c r="D257" s="3" t="s">
        <v>268</v>
      </c>
      <c r="E257" s="3" t="s">
        <v>843</v>
      </c>
      <c r="F257" s="23">
        <f>VLOOKUP(A257,[1]Planilha3!A$4:B$274,2,FALSE)</f>
        <v>31765.16</v>
      </c>
      <c r="G257" s="18">
        <v>0</v>
      </c>
      <c r="H257" s="18">
        <v>0</v>
      </c>
      <c r="I257" s="18">
        <v>0</v>
      </c>
      <c r="J257" s="11">
        <v>0</v>
      </c>
      <c r="K257" s="11">
        <v>0</v>
      </c>
      <c r="L257" s="11">
        <v>0</v>
      </c>
      <c r="M257" s="12">
        <v>1</v>
      </c>
      <c r="N257" s="9">
        <v>1</v>
      </c>
      <c r="O257" s="16" t="s">
        <v>266</v>
      </c>
    </row>
    <row r="258" spans="1:15" x14ac:dyDescent="0.25">
      <c r="A258" s="2" t="s">
        <v>240</v>
      </c>
      <c r="B258" s="2" t="s">
        <v>798</v>
      </c>
      <c r="C258" s="2" t="s">
        <v>799</v>
      </c>
      <c r="D258" s="3" t="s">
        <v>268</v>
      </c>
      <c r="E258" s="3" t="s">
        <v>269</v>
      </c>
      <c r="F258" s="23">
        <f>VLOOKUP(A258,[1]Planilha3!A$4:B$274,2,FALSE)</f>
        <v>1207308559.48</v>
      </c>
      <c r="G258" s="18">
        <f>VLOOKUP(A258,[2]Planilha1!A$4:N$271,14,)</f>
        <v>51027747.780000001</v>
      </c>
      <c r="H258" s="18">
        <f>VLOOKUP(A258,[2]Planilha1!A$4:P$271,16,FALSE)</f>
        <v>29064776.23</v>
      </c>
      <c r="I258" s="18">
        <v>28308595.109999999</v>
      </c>
      <c r="J258" s="11">
        <f>VLOOKUP(A258,'[3]População das EFPC - detalhada'!A$1:F$259,5,FALSE)</f>
        <v>8136</v>
      </c>
      <c r="K258" s="11">
        <f>VLOOKUP(A258,'[3]População das EFPC - detalhada'!A$1:F$259,3,FALSE)</f>
        <v>445</v>
      </c>
      <c r="L258" s="11">
        <f>VLOOKUP(A258,'[3]População das EFPC - detalhada'!A$1:F$259,4,FALSE)</f>
        <v>16</v>
      </c>
      <c r="M258" s="12">
        <v>1</v>
      </c>
      <c r="N258" s="9">
        <v>23</v>
      </c>
      <c r="O258" s="16" t="str">
        <f>VLOOKUP(A258,[4]Dados_EFPC!A$1:O$273,15,FALSE)</f>
        <v>http://www.ultraprev.com.br</v>
      </c>
    </row>
    <row r="259" spans="1:15" x14ac:dyDescent="0.25">
      <c r="A259" s="2" t="s">
        <v>241</v>
      </c>
      <c r="B259" s="2" t="s">
        <v>800</v>
      </c>
      <c r="C259" s="2" t="s">
        <v>801</v>
      </c>
      <c r="D259" s="3" t="s">
        <v>268</v>
      </c>
      <c r="E259" s="3" t="s">
        <v>269</v>
      </c>
      <c r="F259" s="23">
        <f>VLOOKUP(A259,[1]Planilha3!A$4:B$274,2,FALSE)</f>
        <v>4045100799.71</v>
      </c>
      <c r="G259" s="18">
        <v>0</v>
      </c>
      <c r="H259" s="18">
        <v>0</v>
      </c>
      <c r="I259" s="18">
        <v>5708784.8300000001</v>
      </c>
      <c r="J259" s="11">
        <v>0</v>
      </c>
      <c r="K259" s="11">
        <v>0</v>
      </c>
      <c r="L259" s="11">
        <v>0</v>
      </c>
      <c r="M259" s="12">
        <v>3</v>
      </c>
      <c r="N259" s="9">
        <v>9</v>
      </c>
      <c r="O259" s="16" t="str">
        <f>VLOOKUP(A259,[4]Dados_EFPC!A$1:O$273,15,FALSE)</f>
        <v>http://www.unileverprev.com.br</v>
      </c>
    </row>
    <row r="260" spans="1:15" x14ac:dyDescent="0.25">
      <c r="A260" s="2" t="s">
        <v>282</v>
      </c>
      <c r="B260" s="2" t="s">
        <v>802</v>
      </c>
      <c r="C260" s="2" t="s">
        <v>803</v>
      </c>
      <c r="D260" s="3" t="s">
        <v>825</v>
      </c>
      <c r="E260" s="3" t="s">
        <v>269</v>
      </c>
      <c r="F260" s="23">
        <f>VLOOKUP(A260,[1]Planilha3!A$4:B$274,2,FALSE)</f>
        <v>32949387.670000002</v>
      </c>
      <c r="G260" s="18">
        <f>VLOOKUP(A260,[2]Planilha1!A$4:N$271,14,)</f>
        <v>698614.34000000008</v>
      </c>
      <c r="H260" s="18">
        <f>VLOOKUP(A260,[2]Planilha1!A$4:P$271,16,FALSE)</f>
        <v>1119800.3099999998</v>
      </c>
      <c r="I260" s="18">
        <v>0</v>
      </c>
      <c r="J260" s="11">
        <f>VLOOKUP(A260,'[3]População das EFPC - detalhada'!A$1:F$259,5,FALSE)</f>
        <v>4</v>
      </c>
      <c r="K260" s="11">
        <f>VLOOKUP(A260,'[3]População das EFPC - detalhada'!A$1:F$259,3,FALSE)</f>
        <v>13</v>
      </c>
      <c r="L260" s="11">
        <f>VLOOKUP(A260,'[3]População das EFPC - detalhada'!A$1:F$259,4,FALSE)</f>
        <v>10</v>
      </c>
      <c r="M260" s="12">
        <v>1</v>
      </c>
      <c r="N260" s="9">
        <v>3</v>
      </c>
      <c r="O260" s="16" t="str">
        <f>VLOOKUP(A260,[4]Dados_EFPC!A$1:O$273,15,FALSE)</f>
        <v>Sem site</v>
      </c>
    </row>
    <row r="261" spans="1:15" x14ac:dyDescent="0.25">
      <c r="A261" s="2" t="s">
        <v>242</v>
      </c>
      <c r="B261" s="2" t="s">
        <v>804</v>
      </c>
      <c r="C261" s="2" t="s">
        <v>805</v>
      </c>
      <c r="D261" s="3" t="s">
        <v>826</v>
      </c>
      <c r="E261" s="3" t="s">
        <v>269</v>
      </c>
      <c r="F261" s="23">
        <f>VLOOKUP(A261,[1]Planilha3!A$4:B$274,2,FALSE)</f>
        <v>407598389.51999998</v>
      </c>
      <c r="G261" s="18">
        <f>VLOOKUP(A261,[2]Planilha1!A$4:N$271,14,)</f>
        <v>7204988.8200000003</v>
      </c>
      <c r="H261" s="18">
        <f>VLOOKUP(A261,[2]Planilha1!A$4:P$271,16,FALSE)</f>
        <v>10532603.42</v>
      </c>
      <c r="I261" s="18">
        <v>20193170.260000002</v>
      </c>
      <c r="J261" s="11">
        <v>0</v>
      </c>
      <c r="K261" s="11">
        <v>0</v>
      </c>
      <c r="L261" s="11">
        <v>0</v>
      </c>
      <c r="M261" s="12">
        <v>1</v>
      </c>
      <c r="N261" s="9">
        <v>2</v>
      </c>
      <c r="O261" s="16" t="str">
        <f>VLOOKUP(A261,[4]Dados_EFPC!A$1:O$273,15,FALSE)</f>
        <v>WWW.UNISYSPREVI.COM.BR</v>
      </c>
    </row>
    <row r="262" spans="1:15" x14ac:dyDescent="0.25">
      <c r="A262" s="2" t="s">
        <v>243</v>
      </c>
      <c r="B262" s="2" t="s">
        <v>806</v>
      </c>
      <c r="C262" s="2" t="s">
        <v>807</v>
      </c>
      <c r="D262" s="3" t="s">
        <v>826</v>
      </c>
      <c r="E262" s="3" t="s">
        <v>269</v>
      </c>
      <c r="F262" s="23">
        <f>VLOOKUP(A262,[1]Planilha3!A$4:B$274,2,FALSE)</f>
        <v>30696337624.639999</v>
      </c>
      <c r="G262" s="18">
        <v>0</v>
      </c>
      <c r="H262" s="18">
        <v>0</v>
      </c>
      <c r="I262" s="18">
        <v>67522840.969999999</v>
      </c>
      <c r="J262" s="11">
        <f>VLOOKUP(A262,'[3]População das EFPC - detalhada'!A$1:F$259,5,FALSE)</f>
        <v>110792</v>
      </c>
      <c r="K262" s="11">
        <f>VLOOKUP(A262,'[3]População das EFPC - detalhada'!A$1:F$259,3,FALSE)</f>
        <v>16938</v>
      </c>
      <c r="L262" s="11">
        <f>VLOOKUP(A262,'[3]População das EFPC - detalhada'!A$1:F$259,4,FALSE)</f>
        <v>9397</v>
      </c>
      <c r="M262" s="12">
        <v>10</v>
      </c>
      <c r="N262" s="9">
        <v>58</v>
      </c>
      <c r="O262" s="16" t="str">
        <f>VLOOKUP(A262,[4]Dados_EFPC!A$1:O$273,15,FALSE)</f>
        <v>http://www.valia.com.br</v>
      </c>
    </row>
    <row r="263" spans="1:15" x14ac:dyDescent="0.25">
      <c r="A263" s="2" t="s">
        <v>244</v>
      </c>
      <c r="B263" s="2" t="s">
        <v>808</v>
      </c>
      <c r="C263" s="2" t="s">
        <v>809</v>
      </c>
      <c r="D263" s="3" t="s">
        <v>268</v>
      </c>
      <c r="E263" s="3" t="s">
        <v>269</v>
      </c>
      <c r="F263" s="23">
        <f>VLOOKUP(A263,[1]Planilha3!A$4:B$274,2,FALSE)</f>
        <v>1739222942.75</v>
      </c>
      <c r="G263" s="18">
        <f>VLOOKUP(A263,[2]Planilha1!A$4:N$271,14,)</f>
        <v>23273049.879999999</v>
      </c>
      <c r="H263" s="18">
        <f>VLOOKUP(A263,[2]Planilha1!A$4:P$271,16,FALSE)</f>
        <v>39296788.120000005</v>
      </c>
      <c r="I263" s="18">
        <v>11410924.41</v>
      </c>
      <c r="J263" s="11">
        <f>VLOOKUP(A263,'[3]População das EFPC - detalhada'!A$1:F$259,5,FALSE)</f>
        <v>2683</v>
      </c>
      <c r="K263" s="11">
        <f>VLOOKUP(A263,'[3]População das EFPC - detalhada'!A$1:F$259,3,FALSE)</f>
        <v>488</v>
      </c>
      <c r="L263" s="11">
        <f>VLOOKUP(A263,'[3]População das EFPC - detalhada'!A$1:F$259,4,FALSE)</f>
        <v>20</v>
      </c>
      <c r="M263" s="12">
        <v>3</v>
      </c>
      <c r="N263" s="9">
        <v>8</v>
      </c>
      <c r="O263" s="16" t="str">
        <f>VLOOKUP(A263,[4]Dados_EFPC!A$1:O$273,15,FALSE)</f>
        <v>http://www.hpprev.com.br</v>
      </c>
    </row>
    <row r="264" spans="1:15" x14ac:dyDescent="0.25">
      <c r="A264" s="2" t="s">
        <v>245</v>
      </c>
      <c r="B264" s="2" t="s">
        <v>810</v>
      </c>
      <c r="C264" s="2" t="s">
        <v>811</v>
      </c>
      <c r="D264" s="3" t="s">
        <v>268</v>
      </c>
      <c r="E264" s="3" t="s">
        <v>269</v>
      </c>
      <c r="F264" s="23">
        <f>VLOOKUP(A264,[1]Planilha3!A$4:B$274,2,FALSE)</f>
        <v>152288330.91</v>
      </c>
      <c r="G264" s="18">
        <v>0</v>
      </c>
      <c r="H264" s="18">
        <v>0</v>
      </c>
      <c r="I264" s="18">
        <v>445908.26</v>
      </c>
      <c r="J264" s="11">
        <v>0</v>
      </c>
      <c r="K264" s="11">
        <v>0</v>
      </c>
      <c r="L264" s="11">
        <v>0</v>
      </c>
      <c r="M264" s="12">
        <v>1</v>
      </c>
      <c r="N264" s="9">
        <v>5</v>
      </c>
      <c r="O264" s="16" t="s">
        <v>266</v>
      </c>
    </row>
    <row r="265" spans="1:15" x14ac:dyDescent="0.25">
      <c r="A265" s="2" t="s">
        <v>246</v>
      </c>
      <c r="B265" s="2" t="s">
        <v>246</v>
      </c>
      <c r="C265" s="2" t="s">
        <v>812</v>
      </c>
      <c r="D265" s="3" t="s">
        <v>268</v>
      </c>
      <c r="E265" s="3" t="s">
        <v>269</v>
      </c>
      <c r="F265" s="23">
        <f>VLOOKUP(A265,[1]Planilha3!A$4:B$274,2,FALSE)</f>
        <v>4426896667.4399996</v>
      </c>
      <c r="G265" s="18">
        <f>VLOOKUP(A265,[2]Planilha1!A$4:N$271,14,)</f>
        <v>216196598.30000001</v>
      </c>
      <c r="H265" s="18">
        <f>VLOOKUP(A265,[2]Planilha1!A$4:P$271,16,FALSE)</f>
        <v>89925523.450000003</v>
      </c>
      <c r="I265" s="18">
        <v>99565700.209999993</v>
      </c>
      <c r="J265" s="11">
        <v>0</v>
      </c>
      <c r="K265" s="11">
        <v>0</v>
      </c>
      <c r="L265" s="11">
        <v>0</v>
      </c>
      <c r="M265" s="12">
        <v>1</v>
      </c>
      <c r="N265" s="9">
        <v>216</v>
      </c>
      <c r="O265" s="16" t="str">
        <f>VLOOKUP(A265,[4]Dados_EFPC!A$1:O$273,15,FALSE)</f>
        <v>https://vexty.com.br/</v>
      </c>
    </row>
    <row r="266" spans="1:15" x14ac:dyDescent="0.25">
      <c r="A266" s="2" t="s">
        <v>247</v>
      </c>
      <c r="B266" s="2" t="s">
        <v>813</v>
      </c>
      <c r="C266" s="2" t="s">
        <v>814</v>
      </c>
      <c r="D266" s="3" t="s">
        <v>829</v>
      </c>
      <c r="E266" s="3" t="s">
        <v>269</v>
      </c>
      <c r="F266" s="23">
        <f>VLOOKUP(A266,[1]Planilha3!A$4:B$274,2,FALSE)</f>
        <v>1114965092.97</v>
      </c>
      <c r="G266" s="18">
        <f>VLOOKUP(A266,[2]Planilha1!A$4:N$271,14,)</f>
        <v>28111497.579999998</v>
      </c>
      <c r="H266" s="18">
        <f>VLOOKUP(A266,[2]Planilha1!A$4:P$271,16,FALSE)</f>
        <v>22342044.700000003</v>
      </c>
      <c r="I266" s="18">
        <v>6627991.0800000001</v>
      </c>
      <c r="J266" s="11">
        <f>VLOOKUP(A266,'[3]População das EFPC - detalhada'!A$1:F$259,5,FALSE)</f>
        <v>5865</v>
      </c>
      <c r="K266" s="11">
        <f>VLOOKUP(A266,'[3]População das EFPC - detalhada'!A$1:F$259,3,FALSE)</f>
        <v>403</v>
      </c>
      <c r="L266" s="11">
        <f>VLOOKUP(A266,'[3]População das EFPC - detalhada'!A$1:F$259,4,FALSE)</f>
        <v>43</v>
      </c>
      <c r="M266" s="12">
        <v>1</v>
      </c>
      <c r="N266" s="9">
        <v>8</v>
      </c>
      <c r="O266" s="16" t="str">
        <f>VLOOKUP(A266,[4]Dados_EFPC!A$1:O$273,15,FALSE)</f>
        <v>https://www.vikingprev.com.br</v>
      </c>
    </row>
    <row r="267" spans="1:15" x14ac:dyDescent="0.25">
      <c r="A267" s="2" t="s">
        <v>248</v>
      </c>
      <c r="B267" s="2" t="s">
        <v>815</v>
      </c>
      <c r="C267" s="2" t="s">
        <v>816</v>
      </c>
      <c r="D267" s="3" t="s">
        <v>268</v>
      </c>
      <c r="E267" s="3" t="s">
        <v>269</v>
      </c>
      <c r="F267" s="23">
        <f>VLOOKUP(A267,[1]Planilha3!A$4:B$274,2,FALSE)</f>
        <v>8345284788.96</v>
      </c>
      <c r="G267" s="18">
        <f>VLOOKUP(A267,[2]Planilha1!A$4:N$271,14,)</f>
        <v>137525865.34</v>
      </c>
      <c r="H267" s="18">
        <f>VLOOKUP(A267,[2]Planilha1!A$4:P$271,16,FALSE)</f>
        <v>267112911.56</v>
      </c>
      <c r="I267" s="18">
        <v>66608147.299999997</v>
      </c>
      <c r="J267" s="11">
        <v>0</v>
      </c>
      <c r="K267" s="11">
        <v>0</v>
      </c>
      <c r="L267" s="11">
        <v>0</v>
      </c>
      <c r="M267" s="12">
        <v>5</v>
      </c>
      <c r="N267" s="9">
        <v>24</v>
      </c>
      <c r="O267" s="16" t="str">
        <f>VLOOKUP(A267,[4]Dados_EFPC!A$1:O$273,15,FALSE)</f>
        <v>http://www.visaoprev.com.br</v>
      </c>
    </row>
    <row r="268" spans="1:15" x14ac:dyDescent="0.25">
      <c r="A268" s="2" t="s">
        <v>249</v>
      </c>
      <c r="B268" s="2" t="s">
        <v>817</v>
      </c>
      <c r="C268" s="2" t="s">
        <v>818</v>
      </c>
      <c r="D268" s="3" t="s">
        <v>831</v>
      </c>
      <c r="E268" s="3" t="s">
        <v>843</v>
      </c>
      <c r="F268" s="23">
        <f>VLOOKUP(A268,[1]Planilha3!A$4:B$274,2,FALSE)</f>
        <v>3009296947.4099998</v>
      </c>
      <c r="G268" s="18">
        <f>VLOOKUP(A268,[2]Planilha1!A$4:N$271,14,)</f>
        <v>21854460.829999998</v>
      </c>
      <c r="H268" s="18">
        <f>VLOOKUP(A268,[2]Planilha1!A$4:P$271,16,FALSE)</f>
        <v>202805399.63999999</v>
      </c>
      <c r="I268" s="18">
        <v>106594531.97</v>
      </c>
      <c r="J268" s="11">
        <v>0</v>
      </c>
      <c r="K268" s="11">
        <v>0</v>
      </c>
      <c r="L268" s="11">
        <v>0</v>
      </c>
      <c r="M268" s="12">
        <v>5</v>
      </c>
      <c r="N268" s="9">
        <v>20</v>
      </c>
      <c r="O268" s="16" t="s">
        <v>266</v>
      </c>
    </row>
    <row r="269" spans="1:15" x14ac:dyDescent="0.25">
      <c r="A269" s="2" t="s">
        <v>250</v>
      </c>
      <c r="B269" s="2" t="s">
        <v>819</v>
      </c>
      <c r="C269" s="2" t="s">
        <v>820</v>
      </c>
      <c r="D269" s="3" t="s">
        <v>268</v>
      </c>
      <c r="E269" s="3" t="s">
        <v>269</v>
      </c>
      <c r="F269" s="23">
        <f>VLOOKUP(A269,[1]Planilha3!A$4:B$274,2,FALSE)</f>
        <v>443625644.55000001</v>
      </c>
      <c r="G269" s="18">
        <v>0</v>
      </c>
      <c r="H269" s="18">
        <v>0</v>
      </c>
      <c r="I269" s="18">
        <v>549828.98</v>
      </c>
      <c r="J269" s="11">
        <v>0</v>
      </c>
      <c r="K269" s="11">
        <v>0</v>
      </c>
      <c r="L269" s="11">
        <v>0</v>
      </c>
      <c r="M269" s="12">
        <v>1</v>
      </c>
      <c r="N269" s="9">
        <v>6</v>
      </c>
      <c r="O269" s="16" t="str">
        <f>VLOOKUP(A269,[4]Dados_EFPC!A$1:O$273,15,FALSE)</f>
        <v>http://www.portalprev.com.br/voithprev</v>
      </c>
    </row>
    <row r="270" spans="1:15" x14ac:dyDescent="0.25">
      <c r="A270" s="2" t="s">
        <v>251</v>
      </c>
      <c r="B270" s="2" t="s">
        <v>821</v>
      </c>
      <c r="C270" s="2" t="s">
        <v>822</v>
      </c>
      <c r="D270" s="3" t="s">
        <v>268</v>
      </c>
      <c r="E270" s="3" t="s">
        <v>269</v>
      </c>
      <c r="F270" s="23">
        <f>VLOOKUP(A270,[1]Planilha3!A$4:B$274,2,FALSE)</f>
        <v>3516840944.9200001</v>
      </c>
      <c r="G270" s="18">
        <f>VLOOKUP(A270,[2]Planilha1!A$4:N$271,14,)</f>
        <v>73983900.299999997</v>
      </c>
      <c r="H270" s="18">
        <f>VLOOKUP(A270,[2]Planilha1!A$4:P$271,16,FALSE)</f>
        <v>92723444.659999996</v>
      </c>
      <c r="I270" s="18">
        <v>50631954.729999997</v>
      </c>
      <c r="J270" s="11">
        <v>0</v>
      </c>
      <c r="K270" s="11">
        <v>0</v>
      </c>
      <c r="L270" s="11">
        <v>0</v>
      </c>
      <c r="M270" s="12">
        <v>3</v>
      </c>
      <c r="N270" s="9">
        <v>5</v>
      </c>
      <c r="O270" s="16" t="s">
        <v>266</v>
      </c>
    </row>
    <row r="271" spans="1:15" x14ac:dyDescent="0.25">
      <c r="A271" s="2" t="s">
        <v>252</v>
      </c>
      <c r="B271" s="2" t="s">
        <v>823</v>
      </c>
      <c r="C271" s="2" t="s">
        <v>824</v>
      </c>
      <c r="D271" s="3" t="s">
        <v>837</v>
      </c>
      <c r="E271" s="3" t="s">
        <v>269</v>
      </c>
      <c r="F271" s="23">
        <f>VLOOKUP(A271,[1]Planilha3!A$4:B$274,2,FALSE)</f>
        <v>2146972771.6199999</v>
      </c>
      <c r="G271" s="18">
        <v>0</v>
      </c>
      <c r="H271" s="18">
        <v>0</v>
      </c>
      <c r="I271" s="18">
        <v>16736007.630000001</v>
      </c>
      <c r="J271" s="11">
        <v>0</v>
      </c>
      <c r="K271" s="11">
        <v>0</v>
      </c>
      <c r="L271" s="11">
        <v>0</v>
      </c>
      <c r="M271" s="12">
        <v>1</v>
      </c>
      <c r="N271" s="9">
        <v>19</v>
      </c>
      <c r="O271" s="16" t="s">
        <v>266</v>
      </c>
    </row>
    <row r="272" spans="1:15" x14ac:dyDescent="0.25">
      <c r="A272" s="2" t="s">
        <v>221</v>
      </c>
      <c r="B272" s="2" t="s">
        <v>281</v>
      </c>
      <c r="C272" s="2" t="str">
        <f>VLOOKUP(A272,'[5]Base Cadastral Entidades'!A$2:W$469,2,FALSE)</f>
        <v>26.034.652/0001-30</v>
      </c>
      <c r="D272" s="3" t="str">
        <f>VLOOKUP(A272,'[5]Base Cadastral Entidades'!A$2:W$469,20,FALSE)</f>
        <v>MG</v>
      </c>
      <c r="E272" s="3" t="str">
        <f>VLOOKUP(A272,'[5]Base Cadastral Entidades'!A$2:W$469,7,FALSE)</f>
        <v>Privado</v>
      </c>
      <c r="F272" s="23">
        <v>0</v>
      </c>
      <c r="G272" s="18">
        <f>VLOOKUP(A272,[2]Planilha1!A$4:N$271,14,)</f>
        <v>6923344.5600000005</v>
      </c>
      <c r="H272" s="18">
        <f>VLOOKUP(A272,[2]Planilha1!A$4:P$271,16,FALSE)</f>
        <v>9240603.5299999993</v>
      </c>
      <c r="I272" s="18">
        <v>0</v>
      </c>
      <c r="J272" s="11">
        <v>0</v>
      </c>
      <c r="K272" s="11">
        <v>0</v>
      </c>
      <c r="L272" s="11">
        <v>0</v>
      </c>
      <c r="M272" s="12">
        <f>VLOOKUP(A272,'[5]Base Cadastral Entidades'!A$2:W$469,15,FALSE)</f>
        <v>0</v>
      </c>
      <c r="N272" s="9">
        <f>VLOOKUP(A272,'[5]Base Cadastral Entidades'!A$2:W$469,16,FALSE)</f>
        <v>0</v>
      </c>
      <c r="O272" s="16" t="str">
        <f>VLOOKUP(A272,[4]Dados_EFPC!A$1:O$273,15,FALSE)</f>
        <v>http://www.seguridadeprev.com.br</v>
      </c>
    </row>
    <row r="274" spans="1:1" x14ac:dyDescent="0.25">
      <c r="A274" s="24" t="s">
        <v>848</v>
      </c>
    </row>
    <row r="275" spans="1:1" x14ac:dyDescent="0.25">
      <c r="A275" s="22" t="s">
        <v>845</v>
      </c>
    </row>
  </sheetData>
  <autoFilter ref="A1:O272" xr:uid="{5A44334D-BE30-443E-8A4D-9C67A77F942A}"/>
  <sortState xmlns:xlrd2="http://schemas.microsoft.com/office/spreadsheetml/2017/richdata2" ref="A2:L270">
    <sortCondition descending="1" ref="F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dcterms:created xsi:type="dcterms:W3CDTF">2023-05-23T13:01:14Z</dcterms:created>
  <dcterms:modified xsi:type="dcterms:W3CDTF">2024-04-16T11:32:12Z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