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https://mtegovbr.sharepoint.com/sites/SOFSEAFICGMAC/Documentos Compartilhados/COFIS/Acompanhamento Resultado Primário/Cenários elaborados em 2024 - Av Bimestrais, PLDO e PLOA/2 - Avaliação do 2º Bimestre/Arquivos para envio/"/>
    </mc:Choice>
  </mc:AlternateContent>
  <xr:revisionPtr revIDLastSave="259" documentId="8_{65B33FD7-6F54-4D89-A1CE-EF59B202C32C}" xr6:coauthVersionLast="47" xr6:coauthVersionMax="47" xr10:uidLastSave="{75CDFBDD-D1C4-4BAC-B8FB-0C7EA4EAB1FF}"/>
  <bookViews>
    <workbookView xWindow="28680" yWindow="-120" windowWidth="29040" windowHeight="15720" tabRatio="903" activeTab="17" xr2:uid="{00000000-000D-0000-FFFF-FFFF00000000}"/>
  </bookViews>
  <sheets>
    <sheet name="Tabela 1" sheetId="50" r:id="rId1"/>
    <sheet name="Tabela 2" sheetId="3" r:id="rId2"/>
    <sheet name="Tabela 3" sheetId="4" r:id="rId3"/>
    <sheet name="Tabela 4" sheetId="64" r:id="rId4"/>
    <sheet name="Tabela 5" sheetId="65" r:id="rId5"/>
    <sheet name="Tabela 6" sheetId="60" r:id="rId6"/>
    <sheet name="Tabela 7" sheetId="7" r:id="rId7"/>
    <sheet name="Tabelas 8, 10 e 11" sheetId="36" r:id="rId8"/>
    <sheet name="Tabela 9" sheetId="53" r:id="rId9"/>
    <sheet name="Tabela 12" sheetId="35" r:id="rId10"/>
    <sheet name="Tabela 13" sheetId="66" r:id="rId11"/>
    <sheet name="Tabela 14" sheetId="31" r:id="rId12"/>
    <sheet name="Tabela 15" sheetId="67" r:id="rId13"/>
    <sheet name="Tabela 16" sheetId="68" r:id="rId14"/>
    <sheet name="Tabela 17" sheetId="61" r:id="rId15"/>
    <sheet name="Tabela 18" sheetId="69" r:id="rId16"/>
    <sheet name="Anexo IV" sheetId="38" r:id="rId17"/>
    <sheet name="Anexo V" sheetId="62" r:id="rId18"/>
  </sheets>
  <externalReferences>
    <externalReference r:id="rId19"/>
    <externalReference r:id="rId20"/>
    <externalReference r:id="rId21"/>
  </externalReferences>
  <definedNames>
    <definedName name="_xlnm._FilterDatabase" localSheetId="8" hidden="1">'Tabela 9'!$B$3:$B$24</definedName>
    <definedName name="_Key1" localSheetId="16" hidden="1">#REF!</definedName>
    <definedName name="_Key1" localSheetId="17" hidden="1">#REF!</definedName>
    <definedName name="_Key1" localSheetId="11" hidden="1">#REF!</definedName>
    <definedName name="_Key1" localSheetId="14" hidden="1">#REF!</definedName>
    <definedName name="_Key1" hidden="1">#REF!</definedName>
    <definedName name="_Order1" hidden="1">255</definedName>
    <definedName name="_Regression_Int" hidden="1">1</definedName>
    <definedName name="_Sort" localSheetId="16" hidden="1">#REF!</definedName>
    <definedName name="_Sort" localSheetId="17" hidden="1">#REF!</definedName>
    <definedName name="_Sort" localSheetId="11" hidden="1">#REF!</definedName>
    <definedName name="_Sort" localSheetId="14" hidden="1">#REF!</definedName>
    <definedName name="_Sort" hidden="1">#REF!</definedName>
    <definedName name="AccessDatabase" hidden="1">"C:\DECIDE98\UNIÃO 2xls.mdb"</definedName>
    <definedName name="BLPH10" hidden="1">#REF!</definedName>
    <definedName name="BLPH100" hidden="1">#REF!</definedName>
    <definedName name="BLPH101" hidden="1">#REF!</definedName>
    <definedName name="BLPH102" hidden="1">#REF!</definedName>
    <definedName name="BLPH103" hidden="1">#REF!</definedName>
    <definedName name="BLPH104" hidden="1">#REF!</definedName>
    <definedName name="BLPH105" hidden="1">#REF!</definedName>
    <definedName name="BLPH106" hidden="1">#REF!</definedName>
    <definedName name="BLPH107" hidden="1">#REF!</definedName>
    <definedName name="BLPH108" hidden="1">#REF!</definedName>
    <definedName name="BLPH109" hidden="1">#REF!</definedName>
    <definedName name="BLPH11" hidden="1">#REF!</definedName>
    <definedName name="BLPH111" hidden="1">#REF!</definedName>
    <definedName name="BLPH112" hidden="1">#REF!</definedName>
    <definedName name="BLPH113" hidden="1">#REF!</definedName>
    <definedName name="BLPH114" hidden="1">#REF!</definedName>
    <definedName name="BLPH115" hidden="1">#REF!</definedName>
    <definedName name="BLPH116" hidden="1">#REF!</definedName>
    <definedName name="BLPH117" hidden="1">#REF!</definedName>
    <definedName name="BLPH118" hidden="1">#REF!</definedName>
    <definedName name="BLPH119" hidden="1">#REF!</definedName>
    <definedName name="BLPH12" hidden="1">#REF!</definedName>
    <definedName name="BLPH120" hidden="1">#REF!</definedName>
    <definedName name="BLPH121" hidden="1">#REF!</definedName>
    <definedName name="BLPH122" hidden="1">#REF!</definedName>
    <definedName name="BLPH123" hidden="1">#REF!</definedName>
    <definedName name="BLPH124" hidden="1">#REF!</definedName>
    <definedName name="BLPH125" hidden="1">#REF!</definedName>
    <definedName name="BLPH126" hidden="1">#REF!</definedName>
    <definedName name="BLPH127" hidden="1">#REF!</definedName>
    <definedName name="BLPH128" hidden="1">#REF!</definedName>
    <definedName name="BLPH129" hidden="1">#REF!</definedName>
    <definedName name="BLPH13" hidden="1">#REF!</definedName>
    <definedName name="BLPH130" hidden="1">#REF!</definedName>
    <definedName name="BLPH131" hidden="1">#REF!</definedName>
    <definedName name="BLPH132" hidden="1">#REF!</definedName>
    <definedName name="BLPH133" hidden="1">#REF!</definedName>
    <definedName name="BLPH134" hidden="1">#REF!</definedName>
    <definedName name="BLPH135" hidden="1">#REF!</definedName>
    <definedName name="BLPH136" hidden="1">#REF!</definedName>
    <definedName name="BLPH137" hidden="1">#REF!</definedName>
    <definedName name="BLPH138" hidden="1">#REF!</definedName>
    <definedName name="BLPH139" hidden="1">#REF!</definedName>
    <definedName name="BLPH14" hidden="1">#REF!</definedName>
    <definedName name="BLPH140" hidden="1">#REF!</definedName>
    <definedName name="BLPH141" hidden="1">#REF!</definedName>
    <definedName name="BLPH142" hidden="1">#REF!</definedName>
    <definedName name="BLPH143" hidden="1">#REF!</definedName>
    <definedName name="BLPH144" localSheetId="16" hidden="1">[1]EURO!#REF!</definedName>
    <definedName name="BLPH144" localSheetId="17" hidden="1">[1]EURO!#REF!</definedName>
    <definedName name="BLPH144" localSheetId="0" hidden="1">[1]EURO!#REF!</definedName>
    <definedName name="BLPH144" hidden="1">[1]EURO!#REF!</definedName>
    <definedName name="BLPH144B" localSheetId="16" hidden="1">#REF!</definedName>
    <definedName name="BLPH144B" localSheetId="17" hidden="1">#REF!</definedName>
    <definedName name="BLPH144B" localSheetId="0" hidden="1">#REF!</definedName>
    <definedName name="BLPH144B" hidden="1">#REF!</definedName>
    <definedName name="BLPH145" hidden="1">#REF!</definedName>
    <definedName name="BLPH146" hidden="1">#REF!</definedName>
    <definedName name="BLPH147" hidden="1">#REF!</definedName>
    <definedName name="BLPH148" hidden="1">#REF!</definedName>
    <definedName name="BLPH149" hidden="1">#REF!</definedName>
    <definedName name="BLPH15" localSheetId="16" hidden="1">[1]BRASIL!#REF!</definedName>
    <definedName name="BLPH15" localSheetId="17" hidden="1">[1]BRASIL!#REF!</definedName>
    <definedName name="BLPH15" localSheetId="0" hidden="1">[1]BRASIL!#REF!</definedName>
    <definedName name="BLPH15" hidden="1">[1]BRASIL!#REF!</definedName>
    <definedName name="BLPH150" hidden="1">#REF!</definedName>
    <definedName name="BLPH151" hidden="1">#REF!</definedName>
    <definedName name="BLPH152" hidden="1">#REF!</definedName>
    <definedName name="BLPH153" hidden="1">#REF!</definedName>
    <definedName name="BLPH154" hidden="1">#REF!</definedName>
    <definedName name="BLPH155" hidden="1">#REF!</definedName>
    <definedName name="BLPH156" hidden="1">#REF!</definedName>
    <definedName name="BLPH157" hidden="1">#REF!</definedName>
    <definedName name="BLPH158" hidden="1">#REF!</definedName>
    <definedName name="BLPH159" localSheetId="16" hidden="1">#REF!</definedName>
    <definedName name="BLPH159" localSheetId="17" hidden="1">#REF!</definedName>
    <definedName name="BLPH159" localSheetId="0" hidden="1">#REF!</definedName>
    <definedName name="BLPH159" hidden="1">#REF!</definedName>
    <definedName name="BLPH15B" localSheetId="16" hidden="1">#REF!</definedName>
    <definedName name="BLPH15B" localSheetId="17" hidden="1">#REF!</definedName>
    <definedName name="BLPH15B" localSheetId="0" hidden="1">#REF!</definedName>
    <definedName name="BLPH15B" hidden="1">#REF!</definedName>
    <definedName name="BLPH16" hidden="1">#REF!</definedName>
    <definedName name="BLPH160" localSheetId="16" hidden="1">#REF!</definedName>
    <definedName name="BLPH160" localSheetId="17" hidden="1">#REF!</definedName>
    <definedName name="BLPH160" localSheetId="0" hidden="1">#REF!</definedName>
    <definedName name="BLPH160" hidden="1">#REF!</definedName>
    <definedName name="BLPH161" localSheetId="16" hidden="1">#REF!</definedName>
    <definedName name="BLPH161" localSheetId="17" hidden="1">#REF!</definedName>
    <definedName name="BLPH161" localSheetId="0" hidden="1">#REF!</definedName>
    <definedName name="BLPH161" hidden="1">#REF!</definedName>
    <definedName name="BLPH162" localSheetId="16" hidden="1">#REF!</definedName>
    <definedName name="BLPH162" localSheetId="17" hidden="1">#REF!</definedName>
    <definedName name="BLPH162" localSheetId="0" hidden="1">#REF!</definedName>
    <definedName name="BLPH162" hidden="1">#REF!</definedName>
    <definedName name="BLPH163" localSheetId="16" hidden="1">#REF!</definedName>
    <definedName name="BLPH163" localSheetId="17" hidden="1">#REF!</definedName>
    <definedName name="BLPH163" localSheetId="0" hidden="1">#REF!</definedName>
    <definedName name="BLPH163" hidden="1">#REF!</definedName>
    <definedName name="BLPH164" localSheetId="16" hidden="1">#REF!</definedName>
    <definedName name="BLPH164" localSheetId="17" hidden="1">#REF!</definedName>
    <definedName name="BLPH164" localSheetId="0" hidden="1">#REF!</definedName>
    <definedName name="BLPH164" hidden="1">#REF!</definedName>
    <definedName name="BLPH165" localSheetId="16" hidden="1">#REF!</definedName>
    <definedName name="BLPH165" localSheetId="17" hidden="1">#REF!</definedName>
    <definedName name="BLPH165" localSheetId="0" hidden="1">#REF!</definedName>
    <definedName name="BLPH165" hidden="1">#REF!</definedName>
    <definedName name="BLPH166" localSheetId="16" hidden="1">#REF!</definedName>
    <definedName name="BLPH166" localSheetId="17" hidden="1">#REF!</definedName>
    <definedName name="BLPH166" localSheetId="0" hidden="1">#REF!</definedName>
    <definedName name="BLPH166" hidden="1">#REF!</definedName>
    <definedName name="BLPH167" localSheetId="16" hidden="1">#REF!</definedName>
    <definedName name="BLPH167" localSheetId="17" hidden="1">#REF!</definedName>
    <definedName name="BLPH167" localSheetId="0" hidden="1">#REF!</definedName>
    <definedName name="BLPH167" hidden="1">#REF!</definedName>
    <definedName name="BLPH168" localSheetId="16" hidden="1">#REF!</definedName>
    <definedName name="BLPH168" localSheetId="17" hidden="1">#REF!</definedName>
    <definedName name="BLPH168" localSheetId="0" hidden="1">#REF!</definedName>
    <definedName name="BLPH168" hidden="1">#REF!</definedName>
    <definedName name="BLPH169" localSheetId="16" hidden="1">#REF!</definedName>
    <definedName name="BLPH169" localSheetId="17" hidden="1">#REF!</definedName>
    <definedName name="BLPH169" localSheetId="0" hidden="1">#REF!</definedName>
    <definedName name="BLPH169" hidden="1">#REF!</definedName>
    <definedName name="BLPH17" hidden="1">#REF!</definedName>
    <definedName name="BLPH170" localSheetId="16" hidden="1">#REF!</definedName>
    <definedName name="BLPH170" localSheetId="17" hidden="1">#REF!</definedName>
    <definedName name="BLPH170" localSheetId="0" hidden="1">#REF!</definedName>
    <definedName name="BLPH170" hidden="1">#REF!</definedName>
    <definedName name="BLPH171" localSheetId="16" hidden="1">#REF!</definedName>
    <definedName name="BLPH171" localSheetId="17" hidden="1">#REF!</definedName>
    <definedName name="BLPH171" localSheetId="0" hidden="1">#REF!</definedName>
    <definedName name="BLPH171" hidden="1">#REF!</definedName>
    <definedName name="BLPH172" localSheetId="16" hidden="1">#REF!</definedName>
    <definedName name="BLPH172" localSheetId="17" hidden="1">#REF!</definedName>
    <definedName name="BLPH172" localSheetId="0" hidden="1">#REF!</definedName>
    <definedName name="BLPH172" hidden="1">#REF!</definedName>
    <definedName name="BLPH173" localSheetId="16" hidden="1">#REF!</definedName>
    <definedName name="BLPH173" localSheetId="17" hidden="1">#REF!</definedName>
    <definedName name="BLPH173" localSheetId="0" hidden="1">#REF!</definedName>
    <definedName name="BLPH173" hidden="1">#REF!</definedName>
    <definedName name="BLPH174" hidden="1">#REF!</definedName>
    <definedName name="BLPH175" localSheetId="16" hidden="1">#REF!</definedName>
    <definedName name="BLPH175" localSheetId="17" hidden="1">#REF!</definedName>
    <definedName name="BLPH175" localSheetId="0" hidden="1">#REF!</definedName>
    <definedName name="BLPH175" hidden="1">#REF!</definedName>
    <definedName name="BLPH176" hidden="1">#REF!</definedName>
    <definedName name="BLPH177" hidden="1">#REF!</definedName>
    <definedName name="BLPH178" hidden="1">#REF!</definedName>
    <definedName name="BLPH179" hidden="1">#REF!</definedName>
    <definedName name="BLPH18" hidden="1">#REF!</definedName>
    <definedName name="BLPH180" hidden="1">#REF!</definedName>
    <definedName name="BLPH181" hidden="1">#REF!</definedName>
    <definedName name="BLPH182" hidden="1">#REF!</definedName>
    <definedName name="BLPH183" hidden="1">#REF!</definedName>
    <definedName name="BLPH184" hidden="1">#REF!</definedName>
    <definedName name="BLPH185" hidden="1">#REF!</definedName>
    <definedName name="BLPH186" hidden="1">#REF!</definedName>
    <definedName name="BLPH187" hidden="1">#REF!</definedName>
    <definedName name="BLPH188" hidden="1">#REF!</definedName>
    <definedName name="BLPH189" hidden="1">#REF!</definedName>
    <definedName name="BLPH19" localSheetId="16" hidden="1">[1]BRASIL!#REF!</definedName>
    <definedName name="BLPH19" localSheetId="17" hidden="1">[1]BRASIL!#REF!</definedName>
    <definedName name="BLPH19" localSheetId="0" hidden="1">[1]BRASIL!#REF!</definedName>
    <definedName name="BLPH19" hidden="1">[1]BRASIL!#REF!</definedName>
    <definedName name="BLPH190" hidden="1">#REF!</definedName>
    <definedName name="BLPH191" hidden="1">#REF!</definedName>
    <definedName name="BLPH192" hidden="1">#REF!</definedName>
    <definedName name="BLPH193" hidden="1">#REF!</definedName>
    <definedName name="BLPH194" hidden="1">#REF!</definedName>
    <definedName name="BLPH195" hidden="1">#REF!</definedName>
    <definedName name="BLPH196" hidden="1">#REF!</definedName>
    <definedName name="BLPH197" hidden="1">#REF!</definedName>
    <definedName name="BLPH198" hidden="1">#REF!</definedName>
    <definedName name="BLPH199" hidden="1">#REF!</definedName>
    <definedName name="BLPH19B" localSheetId="16" hidden="1">#REF!</definedName>
    <definedName name="BLPH19B" localSheetId="17" hidden="1">#REF!</definedName>
    <definedName name="BLPH19B" localSheetId="0" hidden="1">#REF!</definedName>
    <definedName name="BLPH19B" hidden="1">#REF!</definedName>
    <definedName name="BLPH20" hidden="1">#REF!</definedName>
    <definedName name="BLPH200" hidden="1">#REF!</definedName>
    <definedName name="BLPH201" hidden="1">#REF!</definedName>
    <definedName name="BLPH202" hidden="1">#REF!</definedName>
    <definedName name="BLPH203" hidden="1">#REF!</definedName>
    <definedName name="BLPH204" hidden="1">#REF!</definedName>
    <definedName name="BLPH205" hidden="1">#REF!</definedName>
    <definedName name="BLPH206" hidden="1">#REF!</definedName>
    <definedName name="BLPH207" hidden="1">#REF!</definedName>
    <definedName name="BLPH208" hidden="1">#REF!</definedName>
    <definedName name="BLPH209" hidden="1">#REF!</definedName>
    <definedName name="BLPH21" hidden="1">#REF!</definedName>
    <definedName name="BLPH210" hidden="1">#REF!</definedName>
    <definedName name="BLPH211" hidden="1">#REF!</definedName>
    <definedName name="BLPH212" hidden="1">#REF!</definedName>
    <definedName name="BLPH213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localSheetId="16" hidden="1">[1]EUA!#REF!</definedName>
    <definedName name="BLPH38" localSheetId="17" hidden="1">[1]EUA!#REF!</definedName>
    <definedName name="BLPH38" localSheetId="0" hidden="1">[1]EUA!#REF!</definedName>
    <definedName name="BLPH38" hidden="1">[1]EUA!#REF!</definedName>
    <definedName name="BLPH39" hidden="1">#REF!</definedName>
    <definedName name="BLPH4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" hidden="1">#REF!</definedName>
    <definedName name="BLPH50" hidden="1">#REF!</definedName>
    <definedName name="BLPH51" hidden="1">#REF!</definedName>
    <definedName name="BLPH52" hidden="1">#REF!</definedName>
    <definedName name="BLPH53" hidden="1">#REF!</definedName>
    <definedName name="BLPH54" hidden="1">#REF!</definedName>
    <definedName name="BLPH55" hidden="1">#REF!</definedName>
    <definedName name="BLPH56" localSheetId="16" hidden="1">[1]EUA!#REF!</definedName>
    <definedName name="BLPH56" localSheetId="17" hidden="1">[1]EUA!#REF!</definedName>
    <definedName name="BLPH56" localSheetId="0" hidden="1">[1]EUA!#REF!</definedName>
    <definedName name="BLPH56" hidden="1">[1]EUA!#REF!</definedName>
    <definedName name="BLPH57" hidden="1">#REF!</definedName>
    <definedName name="BLPH58" hidden="1">#REF!</definedName>
    <definedName name="BLPH59" hidden="1">#REF!</definedName>
    <definedName name="BLPH6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6" localSheetId="16" hidden="1">[1]EUA!#REF!</definedName>
    <definedName name="BLPH66" localSheetId="17" hidden="1">[1]EUA!#REF!</definedName>
    <definedName name="BLPH66" localSheetId="0" hidden="1">[1]EUA!#REF!</definedName>
    <definedName name="BLPH66" hidden="1">[1]EUA!#REF!</definedName>
    <definedName name="BLPH67" localSheetId="16" hidden="1">[1]EUA!#REF!</definedName>
    <definedName name="BLPH67" localSheetId="17" hidden="1">[1]EUA!#REF!</definedName>
    <definedName name="BLPH67" localSheetId="0" hidden="1">[1]EUA!#REF!</definedName>
    <definedName name="BLPH67" hidden="1">[1]EUA!#REF!</definedName>
    <definedName name="BLPH68" localSheetId="16" hidden="1">[1]EUA!#REF!</definedName>
    <definedName name="BLPH68" localSheetId="17" hidden="1">[1]EUA!#REF!</definedName>
    <definedName name="BLPH68" localSheetId="0" hidden="1">[1]EUA!#REF!</definedName>
    <definedName name="BLPH68" hidden="1">[1]EUA!#REF!</definedName>
    <definedName name="BLPH69" hidden="1">#REF!</definedName>
    <definedName name="BLPH7" hidden="1">#REF!</definedName>
    <definedName name="BLPH70" hidden="1">#REF!</definedName>
    <definedName name="BLPH71" localSheetId="16" hidden="1">[1]EUA!#REF!</definedName>
    <definedName name="BLPH71" localSheetId="17" hidden="1">[1]EUA!#REF!</definedName>
    <definedName name="BLPH71" localSheetId="0" hidden="1">[1]EUA!#REF!</definedName>
    <definedName name="BLPH71" hidden="1">[1]EUA!#REF!</definedName>
    <definedName name="BLPH72" localSheetId="16" hidden="1">[1]EUA!#REF!</definedName>
    <definedName name="BLPH72" localSheetId="17" hidden="1">[1]EUA!#REF!</definedName>
    <definedName name="BLPH72" localSheetId="0" hidden="1">[1]EUA!#REF!</definedName>
    <definedName name="BLPH72" hidden="1">[1]EUA!#REF!</definedName>
    <definedName name="BLPH73" hidden="1">#REF!</definedName>
    <definedName name="BLPH74" hidden="1">#REF!</definedName>
    <definedName name="BLPH75" hidden="1">#REF!</definedName>
    <definedName name="BLPH76" hidden="1">#REF!</definedName>
    <definedName name="BLPH77" hidden="1">#REF!</definedName>
    <definedName name="BLPH78" hidden="1">#REF!</definedName>
    <definedName name="BLPH79" hidden="1">#REF!</definedName>
    <definedName name="BLPH8" localSheetId="16" hidden="1">[1]BRASIL!#REF!</definedName>
    <definedName name="BLPH8" localSheetId="17" hidden="1">[1]BRASIL!#REF!</definedName>
    <definedName name="BLPH8" localSheetId="0" hidden="1">[1]BRASIL!#REF!</definedName>
    <definedName name="BLPH8" hidden="1">[1]BRASIL!#REF!</definedName>
    <definedName name="BLPH80" hidden="1">#REF!</definedName>
    <definedName name="BLPH81" localSheetId="16" hidden="1">[1]EUA!#REF!</definedName>
    <definedName name="BLPH81" localSheetId="17" hidden="1">[1]EUA!#REF!</definedName>
    <definedName name="BLPH81" localSheetId="0" hidden="1">[1]EUA!#REF!</definedName>
    <definedName name="BLPH81" hidden="1">[1]EUA!#REF!</definedName>
    <definedName name="BLPH82" hidden="1">#REF!</definedName>
    <definedName name="BLPH83" hidden="1">#REF!</definedName>
    <definedName name="BLPH84" hidden="1">#REF!</definedName>
    <definedName name="BLPH85" hidden="1">#REF!</definedName>
    <definedName name="BLPH86" hidden="1">#REF!</definedName>
    <definedName name="BLPH87" hidden="1">#REF!</definedName>
    <definedName name="BLPH88" hidden="1">#REF!</definedName>
    <definedName name="BLPH89" hidden="1">#REF!</definedName>
    <definedName name="BLPH9" hidden="1">#REF!</definedName>
    <definedName name="BLPH90" hidden="1">#REF!</definedName>
    <definedName name="BLPH91" hidden="1">#REF!</definedName>
    <definedName name="BLPH92" hidden="1">#REF!</definedName>
    <definedName name="BLPH93" hidden="1">#REF!</definedName>
    <definedName name="BLPH94" hidden="1">#REF!</definedName>
    <definedName name="BLPH95" hidden="1">#REF!</definedName>
    <definedName name="BLPH96" hidden="1">#REF!</definedName>
    <definedName name="BLPH97" hidden="1">#REF!</definedName>
    <definedName name="BLPH98" hidden="1">#REF!</definedName>
    <definedName name="BLPH99" localSheetId="16" hidden="1">[1]ARG!#REF!</definedName>
    <definedName name="BLPH99" localSheetId="17" hidden="1">[1]ARG!#REF!</definedName>
    <definedName name="BLPH99" localSheetId="0" hidden="1">[1]ARG!#REF!</definedName>
    <definedName name="BLPH99" hidden="1">[1]ARG!#REF!</definedName>
    <definedName name="HTML_CodePage" hidden="1">1252</definedName>
    <definedName name="HTML_Control" localSheetId="16" hidden="1">{"'Emissoes'!$B$1:$Q$80"}</definedName>
    <definedName name="HTML_Control" localSheetId="17" hidden="1">{"'Emissoes'!$B$1:$Q$80"}</definedName>
    <definedName name="HTML_Control" localSheetId="9" hidden="1">{"'Emissoes'!$B$1:$Q$80"}</definedName>
    <definedName name="HTML_Control" localSheetId="7" hidden="1">{"'Emissoes'!$B$1:$Q$80"}</definedName>
    <definedName name="HTML_Control" hidden="1">{"'Emissoes'!$B$1:$Q$80"}</definedName>
    <definedName name="HTML_Description" hidden="1">""</definedName>
    <definedName name="HTML_Email" hidden="1">""</definedName>
    <definedName name="HTML_Header" hidden="1">"Emissoes"</definedName>
    <definedName name="HTML_LastUpdate" hidden="1">"13/12/2000"</definedName>
    <definedName name="HTML_LineAfter" hidden="1">FALSE</definedName>
    <definedName name="HTML_LineBefore" hidden="1">FALSE</definedName>
    <definedName name="HTML_Name" hidden="1">"lfcgomes"</definedName>
    <definedName name="HTML_OBDlg2" hidden="1">TRUE</definedName>
    <definedName name="HTML_OBDlg4" hidden="1">TRUE</definedName>
    <definedName name="HTML_OS" hidden="1">0</definedName>
    <definedName name="HTML_PathFile" hidden="1">"C:\Ext\sovtemp.htm"</definedName>
    <definedName name="HTML_Title" hidden="1">"soberanos"</definedName>
    <definedName name="ja" localSheetId="16" hidden="1">#REF!</definedName>
    <definedName name="ja" localSheetId="17" hidden="1">#REF!</definedName>
    <definedName name="ja" localSheetId="0" hidden="1">#REF!</definedName>
    <definedName name="ja" hidden="1">#REF!</definedName>
    <definedName name="Nota_Técnica_nº_1.127_2013___GEPLA_COFIN_SUPOF_STN">#REF!</definedName>
    <definedName name="Novo" localSheetId="16" hidden="1">#REF!</definedName>
    <definedName name="Novo" localSheetId="17" hidden="1">#REF!</definedName>
    <definedName name="Novo" localSheetId="0" hidden="1">#REF!</definedName>
    <definedName name="Novo" hidden="1">#REF!</definedName>
    <definedName name="plan3" localSheetId="16" hidden="1">{#N/A,#N/A,FALSE,"DIESP"}</definedName>
    <definedName name="plan3" localSheetId="17" hidden="1">{#N/A,#N/A,FALSE,"DIESP"}</definedName>
    <definedName name="plan3" localSheetId="9" hidden="1">{#N/A,#N/A,FALSE,"DIESP"}</definedName>
    <definedName name="plan3" localSheetId="7" hidden="1">{#N/A,#N/A,FALSE,"DIESP"}</definedName>
    <definedName name="plan3" hidden="1">{#N/A,#N/A,FALSE,"DIESP"}</definedName>
    <definedName name="Planilha_1ÁreaTotal">#REF!,#REF!</definedName>
    <definedName name="Planilha_1CabGráfico">#REF!</definedName>
    <definedName name="Planilha_1TítCols">#REF!,#REF!</definedName>
    <definedName name="Planilha_1TítLins">#REF!</definedName>
    <definedName name="Planilha_2ÁreaTotal">'[3]Planilha 2'!$C$12:$C$18,'[3]Planilha 2'!$G$12:$L$18</definedName>
    <definedName name="Planilha_2TítCols">'[3]Planilha 2'!$C$12,'[3]Planilha 2'!$G$12:$L$12</definedName>
    <definedName name="Planilha_3ÁreaTotal">#REF!,#REF!</definedName>
    <definedName name="Planilha_3CabGráfico">#REF!</definedName>
    <definedName name="Planilha_3TítCols">#REF!,#REF!</definedName>
    <definedName name="Planilha_3TítLins">#REF!</definedName>
    <definedName name="wrn.DIESP." localSheetId="16" hidden="1">{#N/A,#N/A,FALSE,"DIESP"}</definedName>
    <definedName name="wrn.DIESP." localSheetId="17" hidden="1">{#N/A,#N/A,FALSE,"DIESP"}</definedName>
    <definedName name="wrn.DIESP." localSheetId="9" hidden="1">{#N/A,#N/A,FALSE,"DIESP"}</definedName>
    <definedName name="wrn.DIESP." localSheetId="7" hidden="1">{#N/A,#N/A,FALSE,"DIESP"}</definedName>
    <definedName name="wrn.DIESP." hidden="1">{#N/A,#N/A,FALSE,"DIESP"}</definedName>
    <definedName name="wrn.DIVIG." localSheetId="16" hidden="1">{#N/A,#N/A,FALSE,"DIVIG"}</definedName>
    <definedName name="wrn.DIVIG." localSheetId="17" hidden="1">{#N/A,#N/A,FALSE,"DIVIG"}</definedName>
    <definedName name="wrn.DIVIG." localSheetId="9" hidden="1">{#N/A,#N/A,FALSE,"DIVIG"}</definedName>
    <definedName name="wrn.DIVIG." localSheetId="7" hidden="1">{#N/A,#N/A,FALSE,"DIVIG"}</definedName>
    <definedName name="wrn.DIVIG." hidden="1">{#N/A,#N/A,FALSE,"DIVIG"}</definedName>
    <definedName name="wrn.IAA." localSheetId="16" hidden="1">{#N/A,#N/A,FALSE,"IAA - Controlados pelo BB"}</definedName>
    <definedName name="wrn.IAA." localSheetId="17" hidden="1">{#N/A,#N/A,FALSE,"IAA - Controlados pelo BB"}</definedName>
    <definedName name="wrn.IAA." localSheetId="9" hidden="1">{#N/A,#N/A,FALSE,"IAA - Controlados pelo BB"}</definedName>
    <definedName name="wrn.IAA." localSheetId="7" hidden="1">{#N/A,#N/A,FALSE,"IAA - Controlados pelo BB"}</definedName>
    <definedName name="wrn.IAA." hidden="1">{#N/A,#N/A,FALSE,"IAA - Controlados pelo BB"}</definedName>
    <definedName name="wrn.TOTAL." localSheetId="16" hidden="1">{#N/A,#N/A,FALSE,"TOTALIZAÇÃO POR EMPRESA"}</definedName>
    <definedName name="wrn.TOTAL." localSheetId="17" hidden="1">{#N/A,#N/A,FALSE,"TOTALIZAÇÃO POR EMPRESA"}</definedName>
    <definedName name="wrn.TOTAL." localSheetId="9" hidden="1">{#N/A,#N/A,FALSE,"TOTALIZAÇÃO POR EMPRESA"}</definedName>
    <definedName name="wrn.TOTAL." localSheetId="7" hidden="1">{#N/A,#N/A,FALSE,"TOTALIZAÇÃO POR EMPRESA"}</definedName>
    <definedName name="wrn.TOTAL." hidden="1">{#N/A,#N/A,FALSE,"TOTALIZAÇÃO POR EMPRESA"}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68" l="1"/>
  <c r="C6" i="68" s="1"/>
  <c r="C9" i="66" l="1"/>
  <c r="E8" i="3" l="1"/>
  <c r="E9" i="3"/>
  <c r="E10" i="3"/>
  <c r="E11" i="3"/>
  <c r="E12" i="3"/>
  <c r="E13" i="3"/>
  <c r="E14" i="3"/>
  <c r="E15" i="3"/>
  <c r="E16" i="3"/>
  <c r="E7" i="3"/>
</calcChain>
</file>

<file path=xl/sharedStrings.xml><?xml version="1.0" encoding="utf-8"?>
<sst xmlns="http://schemas.openxmlformats.org/spreadsheetml/2006/main" count="632" uniqueCount="432">
  <si>
    <t>PROJEÇÕES DE PARÂMETROS - 2024</t>
  </si>
  <si>
    <t>Parâmetros</t>
  </si>
  <si>
    <r>
      <t xml:space="preserve">LOA 2024 </t>
    </r>
    <r>
      <rPr>
        <b/>
        <vertAlign val="superscript"/>
        <sz val="9"/>
        <color rgb="FFFFFFFF"/>
        <rFont val="Calibri"/>
        <family val="2"/>
      </rPr>
      <t>(1)</t>
    </r>
    <r>
      <rPr>
        <b/>
        <sz val="12"/>
        <color indexed="9"/>
        <rFont val="Calibri"/>
        <family val="2"/>
      </rPr>
      <t xml:space="preserve">
(a)</t>
    </r>
  </si>
  <si>
    <r>
      <t xml:space="preserve">Avaliação
1º Bimestre </t>
    </r>
    <r>
      <rPr>
        <b/>
        <vertAlign val="superscript"/>
        <sz val="9"/>
        <color rgb="FFFFFFFF"/>
        <rFont val="Calibri"/>
        <family val="2"/>
        <scheme val="minor"/>
      </rPr>
      <t>(2)</t>
    </r>
    <r>
      <rPr>
        <b/>
        <sz val="12"/>
        <color indexed="9"/>
        <rFont val="Calibri"/>
        <family val="2"/>
        <scheme val="minor"/>
      </rPr>
      <t xml:space="preserve">
(b)</t>
    </r>
  </si>
  <si>
    <r>
      <t>Avaliação 
2º Bimestre</t>
    </r>
    <r>
      <rPr>
        <b/>
        <sz val="9"/>
        <color rgb="FFFFFFFF"/>
        <rFont val="Calibri"/>
        <family val="2"/>
        <scheme val="minor"/>
      </rPr>
      <t xml:space="preserve"> </t>
    </r>
    <r>
      <rPr>
        <b/>
        <vertAlign val="superscript"/>
        <sz val="9"/>
        <color rgb="FFFFFFFF"/>
        <rFont val="Calibri"/>
        <family val="2"/>
        <scheme val="minor"/>
      </rPr>
      <t>(3)</t>
    </r>
    <r>
      <rPr>
        <b/>
        <sz val="12"/>
        <color indexed="9"/>
        <rFont val="Calibri"/>
        <family val="2"/>
        <scheme val="minor"/>
      </rPr>
      <t xml:space="preserve">
(c) </t>
    </r>
  </si>
  <si>
    <t>Diferença
(c) = (c) - (b)</t>
  </si>
  <si>
    <t>PIB real (%)</t>
  </si>
  <si>
    <t>PIB Nominal (R$ bilhões)</t>
  </si>
  <si>
    <t>IPCA acumulado (%)</t>
  </si>
  <si>
    <t xml:space="preserve">INPC acumulado (%) </t>
  </si>
  <si>
    <t>IGP-DI acumulado (%)</t>
  </si>
  <si>
    <t>Taxa Over - SELIC - Acumulado Ano (%)</t>
  </si>
  <si>
    <t>Taxa de Câmbio Média (R$ / US$)</t>
  </si>
  <si>
    <t>Preço Médio do Petróleo (US$/barril)</t>
  </si>
  <si>
    <t>Valor do Salário Mínimo (R$ 1,00)</t>
  </si>
  <si>
    <t>Massa Salarial Nominal (%)</t>
  </si>
  <si>
    <t>(1) Relatório da Receita PL nº 29/2023-CN e SPE/MF.</t>
  </si>
  <si>
    <t>(2) Grade de Parâmetros SPE de 13-03-2024.</t>
  </si>
  <si>
    <t>(3) Grade de Parâmetros SPE de 13-05-2024.</t>
  </si>
  <si>
    <t>Elaboração: SOF/MPO.</t>
  </si>
  <si>
    <t>R$ milhões</t>
  </si>
  <si>
    <t>Discriminação</t>
  </si>
  <si>
    <t>LOA 2024
(a)</t>
  </si>
  <si>
    <t>Avaliação 
1º Bimestre
(b)</t>
  </si>
  <si>
    <t>Avaliação 
2º Bimestre
(c)</t>
  </si>
  <si>
    <t>Diferença
(d) = (c) - (b)</t>
  </si>
  <si>
    <t>1. Receita Primária Total</t>
  </si>
  <si>
    <t>Receita Administrada pela RFB/MF, exceto RGPS e líquida de incentivos fiscais</t>
  </si>
  <si>
    <t>Arrecadação Líquida para o RGPS</t>
  </si>
  <si>
    <t>Receitas Não-Administradas pela RFB/MF</t>
  </si>
  <si>
    <t>2. Transferências por Repartição de Receita</t>
  </si>
  <si>
    <t>3. Receita Líquida (1) - (2)</t>
  </si>
  <si>
    <t>4. Despesas Primárias</t>
  </si>
  <si>
    <t>Obrigatórias</t>
  </si>
  <si>
    <t>Discricionárias do Poder Executivo</t>
  </si>
  <si>
    <t>5. Resultado Primário (3) - (4)</t>
  </si>
  <si>
    <r>
      <t xml:space="preserve">6. Centro da Meta de Resultado Primário OFS (art. 2º, </t>
    </r>
    <r>
      <rPr>
        <b/>
        <i/>
        <sz val="12"/>
        <color rgb="FF000000"/>
        <rFont val="Calibri"/>
        <family val="2"/>
      </rPr>
      <t>caput,</t>
    </r>
    <r>
      <rPr>
        <b/>
        <sz val="12"/>
        <color rgb="FF000000"/>
        <rFont val="Calibri"/>
        <family val="2"/>
      </rPr>
      <t xml:space="preserve"> da LDO-2024)</t>
    </r>
  </si>
  <si>
    <t>7. Limite Inferior da Meta de Resultado Primário OFS (art. 2º, § 1º, II, da LDO-2024)</t>
  </si>
  <si>
    <t>Fontes: conforme Matriz de Responsabilidades.
Elaboração: SOF/MPO.</t>
  </si>
  <si>
    <t>Avaliação
1º Bimestre
(b)</t>
  </si>
  <si>
    <t xml:space="preserve">Avaliação
2º bimestre
(c) </t>
  </si>
  <si>
    <t>I. RECEITA TOTAL</t>
  </si>
  <si>
    <t>Receita Administrada pela RFB/MF (exceto RGPS)</t>
  </si>
  <si>
    <t>Imposto de Importação</t>
  </si>
  <si>
    <t>IPI</t>
  </si>
  <si>
    <t>Imposto sobre a Renda, líquido de incentivos fiscais</t>
  </si>
  <si>
    <t>IOF</t>
  </si>
  <si>
    <t>COFINS</t>
  </si>
  <si>
    <t>PIS/PASEP</t>
  </si>
  <si>
    <t>CSLL</t>
  </si>
  <si>
    <t>CIDE - Combustíveis</t>
  </si>
  <si>
    <t>Outras Administradas pela RFB</t>
  </si>
  <si>
    <t>Receitas Não-Administradas pela RFB</t>
  </si>
  <si>
    <t xml:space="preserve">     Concessões e Permissões</t>
  </si>
  <si>
    <t xml:space="preserve">     Complemento para o FGTS</t>
  </si>
  <si>
    <t xml:space="preserve">     Cont. para o Plano de Seguridade do Servidor</t>
  </si>
  <si>
    <t xml:space="preserve">     Contribuição do Salário-Educação</t>
  </si>
  <si>
    <t xml:space="preserve">     Exploração de Recursos Naturais</t>
  </si>
  <si>
    <t xml:space="preserve">     Dividendos e Participações</t>
  </si>
  <si>
    <t xml:space="preserve">     Receita Própria e de Convênios</t>
  </si>
  <si>
    <t xml:space="preserve">     Demais Receitas</t>
  </si>
  <si>
    <t>II. TRANSFERÊNCIAS POR REPARTIÇÃO DE RECEITA</t>
  </si>
  <si>
    <t xml:space="preserve"> CIDE - Combustíveis</t>
  </si>
  <si>
    <t xml:space="preserve"> Exploração de Recursos Naturais</t>
  </si>
  <si>
    <t xml:space="preserve"> Contribuição do Salário-Educação</t>
  </si>
  <si>
    <t xml:space="preserve">  FPE/FPM/IPI-EE</t>
  </si>
  <si>
    <t xml:space="preserve">  Fundos Constitucionais</t>
  </si>
  <si>
    <t xml:space="preserve">          Repasse Total</t>
  </si>
  <si>
    <t xml:space="preserve">          Superávit Fundos</t>
  </si>
  <si>
    <t xml:space="preserve">  Demais</t>
  </si>
  <si>
    <t>III. RECEITA LÍQUIDA (I - II)</t>
  </si>
  <si>
    <t>Fontes: RFB/MF; SOF/MPO; STN/MF.</t>
  </si>
  <si>
    <t>Avaliação 1º Bimestre</t>
  </si>
  <si>
    <t>Variação pela Arrecadação</t>
  </si>
  <si>
    <t>Variação por Outros Fatores</t>
  </si>
  <si>
    <t>Avaliação 2º Bimestre</t>
  </si>
  <si>
    <t xml:space="preserve">      Concessões e Permissões</t>
  </si>
  <si>
    <t xml:space="preserve">      Complemento para o FGTS</t>
  </si>
  <si>
    <t xml:space="preserve">      Cont. para o Plano de Seguridade do Servidor</t>
  </si>
  <si>
    <t xml:space="preserve">      Contribuição do Salário-Educação</t>
  </si>
  <si>
    <t xml:space="preserve">      Exploração de Recursos Naturais</t>
  </si>
  <si>
    <t xml:space="preserve">      Dividendos e Participações</t>
  </si>
  <si>
    <t xml:space="preserve">      Receita Própria e de Convênios</t>
  </si>
  <si>
    <t xml:space="preserve">      Demais Receitas</t>
  </si>
  <si>
    <t>Fonte/Elaboração: STN/MF e SOF/MPO.</t>
  </si>
  <si>
    <t>Descrição</t>
  </si>
  <si>
    <t>Benefícios Previdenciários</t>
  </si>
  <si>
    <t>IV.2. Pessoal e Encargos Sociais</t>
  </si>
  <si>
    <t>Pessoal e Encargos Sociais</t>
  </si>
  <si>
    <t>IV.3.1. Abono e Seguro Desemprego</t>
  </si>
  <si>
    <t>Abono e Seguro Desemprego</t>
  </si>
  <si>
    <t>IV.3.2. Anistiados</t>
  </si>
  <si>
    <t>Anistiados</t>
  </si>
  <si>
    <t>IV.3.3. Apoio Fin. Municípios/Estados</t>
  </si>
  <si>
    <t>Apoio Financeiro aos Estados e Municípios</t>
  </si>
  <si>
    <t>Aporte à CDE</t>
  </si>
  <si>
    <t>Benefícios de Legislação Especial e Indenizações</t>
  </si>
  <si>
    <t>Benefícios de Prestação Continuada da LOAS / RMV</t>
  </si>
  <si>
    <t>Complemento para o FGTS</t>
  </si>
  <si>
    <t xml:space="preserve">Créditos Extraordinários </t>
  </si>
  <si>
    <t>Compensação ao RGPS pelas Desonerações da Folha</t>
  </si>
  <si>
    <t>Despesas Custeadas com Convênios/Doações (Poder Executivo)</t>
  </si>
  <si>
    <t>Fabricação de Cédulas e Moedas</t>
  </si>
  <si>
    <t>Fundo Constitucional do DF (Custeio e Capital)</t>
  </si>
  <si>
    <t>Fundos FDA, FDNE e FDCO</t>
  </si>
  <si>
    <t>Legislativo/Judiciário/MPU/DPU (Custeio e Capital)</t>
  </si>
  <si>
    <t>Sentenças Judiciais e Precatórios (Custeio e Capital)</t>
  </si>
  <si>
    <t>Subsídios, Subvenções e Proagro</t>
  </si>
  <si>
    <t>Transferência ANA - Receitas Uso Recursos Hídricos</t>
  </si>
  <si>
    <t>Transferência Multas ANEEL (Acórdão TCU nº 3.389/2012)</t>
  </si>
  <si>
    <t>Impacto Primário do FIES</t>
  </si>
  <si>
    <t>Financiamento de Campanha Eleitoral</t>
  </si>
  <si>
    <t>Obrigatórias com Controle de Fluxo</t>
  </si>
  <si>
    <t>Total</t>
  </si>
  <si>
    <t>Total Despesas Primárias Obrigatórias</t>
  </si>
  <si>
    <t>Diferença                                                                                                                                                        (d) = (c) - (b)</t>
  </si>
  <si>
    <t>Fundef/Fundeb - Complementação</t>
  </si>
  <si>
    <t>ADO nº 25</t>
  </si>
  <si>
    <t>Reserva de Contingência</t>
  </si>
  <si>
    <t>Despesas do Poder Executivo Sujeitas à Programação Financeira</t>
  </si>
  <si>
    <t>Discricionárias</t>
  </si>
  <si>
    <t>Fontes: SOF/MPO; STN/MF.</t>
  </si>
  <si>
    <t>DESPESAS OBRIGATÓRIAS COM CONTROLE DE FLUXO</t>
  </si>
  <si>
    <t>Código</t>
  </si>
  <si>
    <t>Ação</t>
  </si>
  <si>
    <t>Avaliação 
1º Bimestre
 (b)</t>
  </si>
  <si>
    <t>Avaliação 
2º Bimestre
 (c)</t>
  </si>
  <si>
    <t>Atenção à Saúde da População para Procedimentos em Média e Alta Complexidade</t>
  </si>
  <si>
    <t>Atenção aos Pacientes Portadores de Doenças Hematológicas</t>
  </si>
  <si>
    <t>219A</t>
  </si>
  <si>
    <t>Promoção da Atenção Básica em Saúde</t>
  </si>
  <si>
    <t>Benefícios ao Servidor</t>
  </si>
  <si>
    <t>212B</t>
  </si>
  <si>
    <t>Benefícios Obrigatórios aos Servidores Civis, Empregados, Militares e seus Dependentes</t>
  </si>
  <si>
    <t xml:space="preserve"> Assistência Médica e Odontológica aos Servidores Civis, Empregados, Militares e seus Dependentes</t>
  </si>
  <si>
    <t>Apoio Financeiro para Aquisição e Distribuição de Medicamentos do Componente Especializado da Assistência Farmacêutica</t>
  </si>
  <si>
    <t>20YE</t>
  </si>
  <si>
    <t>Aquisição e Distribuição de Imunobiológicos e Insumos para Prevenção e Controle de Doenças</t>
  </si>
  <si>
    <t>00PI</t>
  </si>
  <si>
    <t>Apoio à Alimentação Escolar na Educação Básica (PNAE)</t>
  </si>
  <si>
    <t>20AL</t>
  </si>
  <si>
    <t>Incentivo Financeiro aos Estados, Distrito Federal e Municípios para a Vigilância em Saúde</t>
  </si>
  <si>
    <t>00UC</t>
  </si>
  <si>
    <t>Transferência aos Entes Federativos para o Pagamento  dos Vencimentos dos Agentes Comunitários de Saúde</t>
  </si>
  <si>
    <t>20AE</t>
  </si>
  <si>
    <t>Promoção da Assistência Farmacêutica e Insumos Estratégicos na Atenção Básica em Saúde</t>
  </si>
  <si>
    <t>00UW</t>
  </si>
  <si>
    <t>Assistência Financeira Complementar aos Estados, ao Distrito Federal e aos Municípios para o Pagamento do Piso Salarial dos Profissionais da Enfermagem</t>
  </si>
  <si>
    <t>0515</t>
  </si>
  <si>
    <t>Dinheiro Direto na Escola para a Educação Básica</t>
  </si>
  <si>
    <t>20XV</t>
  </si>
  <si>
    <t>Operação do Sistema de Controle do Espaço Aéreo Brasileiro - SISCEAB</t>
  </si>
  <si>
    <t>00QL</t>
  </si>
  <si>
    <t>Pagamento de indenização às concessionárias de energia elétrica pelos investimentos vinculados a bens reversíveis ainda não amortizados ou não depreciados (Lei nº 12.783, de 11 de janeiro de 2013)</t>
  </si>
  <si>
    <t>Atendimento à População com Medicamentos para Tratamento dos Portadores de HIV/AIDS e outras Doenças Sexualmente Transmissíveis</t>
  </si>
  <si>
    <t>00QK</t>
  </si>
  <si>
    <t>Ressarcimento de Recursos Pagos pelas Concessionárias e Permissionárias de Serviços Públicos de Distribuição de Energia Elétrica (Lei nº 12.111, de 9 de dezembro de 2009)</t>
  </si>
  <si>
    <t>212O</t>
  </si>
  <si>
    <t>Movimentação de Militares</t>
  </si>
  <si>
    <t>0969</t>
  </si>
  <si>
    <t>Apoio ao Transporte Escolar na Educação Básica</t>
  </si>
  <si>
    <t>0359</t>
  </si>
  <si>
    <t>Contribuição ao Fundo Garantia-Safra (Lei nº 10.420, de 2002)</t>
  </si>
  <si>
    <t>Serviço de Apoio à Gestão Descentralizada do Programa Bolsa Família</t>
  </si>
  <si>
    <t>Promoção da Assistência Farmacêutica por meio da aquisição de medicamentos do Componente Estratégico</t>
  </si>
  <si>
    <t>Manutenção e Suprimento de Fardamento</t>
  </si>
  <si>
    <t>20AB</t>
  </si>
  <si>
    <t>Incentivo Financeiro aos Estados, Distrito Federal e Municípios para Execução de Ações de Vigilância Sanitária</t>
  </si>
  <si>
    <t>2E79</t>
  </si>
  <si>
    <t>Expansão e Consolidação da Atenção Básica (Política Nacional de Atenção Básica-PNAB)</t>
  </si>
  <si>
    <t>00H0</t>
  </si>
  <si>
    <t>Transferências à CBC e à FENACLUBES</t>
  </si>
  <si>
    <t>20AI</t>
  </si>
  <si>
    <t>Auxílio-Reabilitação Psicossocial aos Egressos de Longas Internações Psiquiátricas no Sistema Único de Saúde (De Volta Pra Casa)</t>
  </si>
  <si>
    <t>Investigação e Prevenção de Acidentes Aeronáuticos</t>
  </si>
  <si>
    <t>0095</t>
  </si>
  <si>
    <t>Ressarcimento às Empresas Brasileiras de Navegação</t>
  </si>
  <si>
    <t>Fundo Penitenciário - FUNPEN</t>
  </si>
  <si>
    <t>00RC</t>
  </si>
  <si>
    <t>Antecipação de pagamento de honorários periciais em ações que tramitem nos Juizados Especiais Federais nas quais o INSS seja parte</t>
  </si>
  <si>
    <t>21BZ</t>
  </si>
  <si>
    <t>Prestação de Auxílios à Navegação</t>
  </si>
  <si>
    <t>Fundo Nacional de Segurança Pública - FNSP</t>
  </si>
  <si>
    <t>00TZ</t>
  </si>
  <si>
    <t>Auxílio-Inclusão às Pessoas com Deficiência (Lei nº 14.176, de 2021)</t>
  </si>
  <si>
    <t>21DP</t>
  </si>
  <si>
    <t>Transferência de Renda para Pagamento dos Benefícios e Auxílios do Programa Auxílio Brasil</t>
  </si>
  <si>
    <t>Transferência Direta e Condicionada de Renda às Famílias Beneficiárias do Programa Bolsa Família</t>
  </si>
  <si>
    <t>00U7</t>
  </si>
  <si>
    <t>Apoio aos Entes Federados por Meio do Índice de Gestão Descentralizada do Programa Auxílio Brasil – IGD - PAB</t>
  </si>
  <si>
    <t>00US</t>
  </si>
  <si>
    <t>Apoio aos Entes Federados por meio do Índice de Gestão Descentralizada do Programa Bolsa Família e do Cadastro Único para Programas Sociais do Governo Federal - IGD</t>
  </si>
  <si>
    <t xml:space="preserve">Serviço de Reabilitação Profissional </t>
  </si>
  <si>
    <t>00UB</t>
  </si>
  <si>
    <t>Transferência aos Entes Federativos para o Pagamento dos Vencimentos dos Agentes de Combate às Endemias</t>
  </si>
  <si>
    <t>Registro e Fiscalização de Produtos Controlados</t>
  </si>
  <si>
    <t>00V3</t>
  </si>
  <si>
    <t>Ressarcimento das Contas do PIS/PASEP (ADCT, art. 121)</t>
  </si>
  <si>
    <t>21DR</t>
  </si>
  <si>
    <r>
      <t>Contribuições e integralizações devidos a Organizações Internacionais</t>
    </r>
    <r>
      <rPr>
        <vertAlign val="superscript"/>
        <sz val="11"/>
        <rFont val="Calibri"/>
        <family val="2"/>
      </rPr>
      <t>1</t>
    </r>
  </si>
  <si>
    <t>TOTAL</t>
  </si>
  <si>
    <t>Fonte/Elaboração: SOF/MPO.</t>
  </si>
  <si>
    <r>
      <rPr>
        <vertAlign val="superscript"/>
        <sz val="10"/>
        <rFont val="Calibri"/>
        <family val="2"/>
        <scheme val="minor"/>
      </rPr>
      <t>(1)</t>
    </r>
    <r>
      <rPr>
        <sz val="10"/>
        <rFont val="Calibri"/>
        <family val="2"/>
        <scheme val="minor"/>
      </rPr>
      <t xml:space="preserve"> Contempla diversas ações, conforme o Inciso VII do § 4 do art. 71 da Lei nº 14.791, de 29 de Dezembro de 2023 - LDO 2024.</t>
    </r>
  </si>
  <si>
    <t>Mês</t>
  </si>
  <si>
    <t>Arrecadação</t>
  </si>
  <si>
    <t>SIMPLES</t>
  </si>
  <si>
    <t>REFIS</t>
  </si>
  <si>
    <t>Transferência</t>
  </si>
  <si>
    <t>Arrecadação Líquida</t>
  </si>
  <si>
    <t>Benefícios Normais</t>
  </si>
  <si>
    <t>Sentenças Judiciais</t>
  </si>
  <si>
    <t>COMPREV</t>
  </si>
  <si>
    <t>Avaliação 1º Bimestre
(b)</t>
  </si>
  <si>
    <t>Avaliação 2º Bimestre
(c)</t>
  </si>
  <si>
    <t>Ótica Financeira (A)</t>
  </si>
  <si>
    <t>Sentenças</t>
  </si>
  <si>
    <t>Comprev</t>
  </si>
  <si>
    <t>Ótica Orçamentária (B)</t>
  </si>
  <si>
    <t>Float (C)=(B)-(A)</t>
  </si>
  <si>
    <t>Fonte: MPS e INSS.
Elaboração: SOF/MPO.</t>
  </si>
  <si>
    <t>Fonte: RFB/MF.
Elaboração: STN/MF.</t>
  </si>
  <si>
    <t>Fonte: MPS e STN/MF.
Elaboração: STN/MF.</t>
  </si>
  <si>
    <t>Déficit</t>
  </si>
  <si>
    <t>DEMONSTRATIVO DA BASE CONTINGENCIÁVEL</t>
  </si>
  <si>
    <t>(Art. 71, § 1º da LDO-2024)</t>
  </si>
  <si>
    <t>Atualização 11-03-2024</t>
  </si>
  <si>
    <t>R$ 1,00</t>
  </si>
  <si>
    <t>DESCRIÇÃO</t>
  </si>
  <si>
    <t>VALORES</t>
  </si>
  <si>
    <t>A.</t>
  </si>
  <si>
    <t>Total de Despesas Aprovadas nos Orçamentos Fiscal e da Seguridade Social</t>
  </si>
  <si>
    <t>B.</t>
  </si>
  <si>
    <t>Total de Despesas Financeiras</t>
  </si>
  <si>
    <t xml:space="preserve">C. </t>
  </si>
  <si>
    <t>Total de Despesas Primárias Obrigatórias</t>
  </si>
  <si>
    <t>D.</t>
  </si>
  <si>
    <t>E.</t>
  </si>
  <si>
    <t>F.</t>
  </si>
  <si>
    <t>Atividades dos Poderes Legislativo, Judiciário, MPU e DPU - Posição LOA 2024</t>
  </si>
  <si>
    <t>G.</t>
  </si>
  <si>
    <t>Base Contingenciável (D - E - F)</t>
  </si>
  <si>
    <t xml:space="preserve"> </t>
  </si>
  <si>
    <t>Total Geral</t>
  </si>
  <si>
    <t>LOA 2024</t>
  </si>
  <si>
    <t>I.1. Receita Administrada pela RFB (exceto RGPS)</t>
  </si>
  <si>
    <t>I.1.1. Imposto de Importação</t>
  </si>
  <si>
    <t>I.1.2. IPI</t>
  </si>
  <si>
    <t>I.1.3. Imposto sobre a Renda</t>
  </si>
  <si>
    <t>I.1.4. IOF</t>
  </si>
  <si>
    <t>I.1.5. COFINS</t>
  </si>
  <si>
    <t>I.1.6. PIS/PASEP</t>
  </si>
  <si>
    <t>I.1.7. CSLL</t>
  </si>
  <si>
    <t>I.1.8. CPMF/CSS</t>
  </si>
  <si>
    <t>I.1.8. CIDE - Combustíveis</t>
  </si>
  <si>
    <t>I.1.9. Outras Administradas pela RFB</t>
  </si>
  <si>
    <t>I.2. Incentivos Fiscais</t>
  </si>
  <si>
    <t>I.3. Arrecadação Líquida para o RGPS</t>
  </si>
  <si>
    <t>I.3.1. Arrecadação Ordinária</t>
  </si>
  <si>
    <t>I.3.2. Ressarcimento pela Desoneração da Folha</t>
  </si>
  <si>
    <t>I.2.3. Esforço de Arrecadação</t>
  </si>
  <si>
    <t>I.4.  Receitas Não Administradas pela RFB</t>
  </si>
  <si>
    <t>I.4.1. Concessões e Permissões</t>
  </si>
  <si>
    <t>I.4.2. Complemento para o FGTS</t>
  </si>
  <si>
    <t>I.4.3. Cont. Plano de Seg. do Servidor</t>
  </si>
  <si>
    <t>I.4.4. Contribuição do Salário-Educação</t>
  </si>
  <si>
    <t>I.4.5. Exploração de Recursos Naturais</t>
  </si>
  <si>
    <t>I.4.6. Dividendos e Participações</t>
  </si>
  <si>
    <t>I.4.7. Receita Própria e de Convênios</t>
  </si>
  <si>
    <t xml:space="preserve">          1.4.8.1. Fontes 50 e 63 (a partir de 2016)</t>
  </si>
  <si>
    <t xml:space="preserve">          1.4.8.2. Fonte 81 (Convênios) </t>
  </si>
  <si>
    <t>I.4.8 Demais Receitas</t>
  </si>
  <si>
    <t xml:space="preserve">         14.9.1. Doações</t>
  </si>
  <si>
    <t xml:space="preserve">         1.4.9.2. Outras</t>
  </si>
  <si>
    <t>II.1. Cide combustíveis</t>
  </si>
  <si>
    <t>II.2. Exploração de Recursos Naturais</t>
  </si>
  <si>
    <t>II.3. Contribuição do Salário Educação</t>
  </si>
  <si>
    <t>II.4. CPMF</t>
  </si>
  <si>
    <t>II.4. FPE/FPM/IPI-EE</t>
  </si>
  <si>
    <t>II.5. Fundos Constitucionais</t>
  </si>
  <si>
    <t>Repasse Total</t>
  </si>
  <si>
    <t>Superávit Fundos</t>
  </si>
  <si>
    <t>II.6. Demais</t>
  </si>
  <si>
    <t>IV. DESPESAS</t>
  </si>
  <si>
    <r>
      <t>IV.1. Benefícios Previdenciários</t>
    </r>
    <r>
      <rPr>
        <b/>
        <vertAlign val="superscript"/>
        <sz val="15"/>
        <rFont val="Calibri"/>
        <family val="2"/>
        <scheme val="minor"/>
      </rPr>
      <t xml:space="preserve"> (1)</t>
    </r>
  </si>
  <si>
    <t>IV.3. Outras Desp. Obrigatórias</t>
  </si>
  <si>
    <t>IV.3.4. Benefícios de Leg. Especial e Indenizações</t>
  </si>
  <si>
    <t>IV.3.5. Benefícios de Prestação Continuada da LOAS / RMV</t>
  </si>
  <si>
    <t>IV.3.6. Complemento para o FGTS</t>
  </si>
  <si>
    <t xml:space="preserve">IV.3.7. Créditos Extraordinários </t>
  </si>
  <si>
    <t>IV.3.8. Fabricação de Cédulas e Moedas</t>
  </si>
  <si>
    <t>IV.3.9. Fundef / Fundeb - Complementação</t>
  </si>
  <si>
    <t>IV.3.10. Fundo Constitucional do DF (Custeio e Capital)</t>
  </si>
  <si>
    <t>IV.3.11. Legislativo/Judiciário/MPU/DPU (Custeio e Capital)</t>
  </si>
  <si>
    <t>IV.3.12. ADO nº 25</t>
  </si>
  <si>
    <r>
      <t>IV.3.13. Sentenças Judiciais e Precatórios (Custeio e Capital)</t>
    </r>
    <r>
      <rPr>
        <vertAlign val="superscript"/>
        <sz val="15"/>
        <rFont val="Calibri"/>
        <family val="2"/>
        <scheme val="minor"/>
      </rPr>
      <t>(2)</t>
    </r>
  </si>
  <si>
    <t>IV.3.14. Subsídios, Subvenções e Proagro</t>
  </si>
  <si>
    <t>IV.3.15. Transf. ANA-Receitas Uso Recursos Hídricos</t>
  </si>
  <si>
    <t>IV.3.16. Transferência Multas ANEEL</t>
  </si>
  <si>
    <t>IV.3.17. Impacto Primário do FIES</t>
  </si>
  <si>
    <t>IV.4.Despesas do Poder Executivo Sujeitas à Programação Financeira</t>
  </si>
  <si>
    <t>IV.4.1 Obrigatórias com Controle de Fluxo</t>
  </si>
  <si>
    <r>
      <t>IV.4.2 Discricionárias</t>
    </r>
    <r>
      <rPr>
        <vertAlign val="superscript"/>
        <sz val="14"/>
        <rFont val="Calibri"/>
        <family val="2"/>
        <scheme val="minor"/>
      </rPr>
      <t>(3)</t>
    </r>
  </si>
  <si>
    <t>V. PRIMÁRIO GOVERNO CENTRAL (III - IV)</t>
  </si>
  <si>
    <t>V.1. Resultado do Tesouro</t>
  </si>
  <si>
    <t>V.2. Resultado da Previdência Social</t>
  </si>
  <si>
    <t>VI. DISCREPÂNCIA ESTATÍSTICA</t>
  </si>
  <si>
    <t>VII. PRIMÁRIO ABAIXO DA LINHA (V+VI+VII)</t>
  </si>
  <si>
    <t>Memo:</t>
  </si>
  <si>
    <t>PIBs</t>
  </si>
  <si>
    <t>(1)</t>
  </si>
  <si>
    <t>Inclusive COMPREV, Sentenças Judiciais e Precatórios Previdenciários.</t>
  </si>
  <si>
    <t>(2)</t>
  </si>
  <si>
    <t>Exclusive Sentenças Judiciais e Precatórios de Pessoal, FRGPS e FNAS.</t>
  </si>
  <si>
    <t>(3)</t>
  </si>
  <si>
    <t>Compreende a Dotação orçamentária conjugada com Créditos adicionais em tramitação quando da elaboração das avaliações.</t>
  </si>
  <si>
    <t>*Equivale ao Quadro 10A da LOA.</t>
  </si>
  <si>
    <t>I.4.3. Contribuição para o Plano de Seguridade Social do Servidor</t>
  </si>
  <si>
    <t>I.4.6. Dividendos</t>
  </si>
  <si>
    <t>I.4.8. Demais Receitas</t>
  </si>
  <si>
    <t>II.5. Demais</t>
  </si>
  <si>
    <t>IV. DESPESAS ORÇAMENTÁRIAS</t>
  </si>
  <si>
    <t xml:space="preserve">IV.3.3. Apoio Financeiro aos Municípios / Estados </t>
  </si>
  <si>
    <t>IV.3.4. Benefícios de Legislação Especial e Indenizações</t>
  </si>
  <si>
    <t>IV.3.7. Créditos Extraordinários</t>
  </si>
  <si>
    <t>IV.3.8. Fundef / Fundeb - Complementação</t>
  </si>
  <si>
    <t>IV.3.9. Fundo Constitucional do DF (Custeio e Capital)</t>
  </si>
  <si>
    <t>IV.3.10. Legislativo/Judiciário/MPU/DPU (Custeio e Capital)</t>
  </si>
  <si>
    <t>IV.3.11. ADO nº 25</t>
  </si>
  <si>
    <r>
      <t>IV.3.12. Sentenças Judiciais e Precatórios (Custeio e Capital)</t>
    </r>
    <r>
      <rPr>
        <vertAlign val="superscript"/>
        <sz val="15"/>
        <rFont val="Calibri"/>
        <family val="2"/>
        <scheme val="minor"/>
      </rPr>
      <t>(2)</t>
    </r>
  </si>
  <si>
    <t>IV.3.13. Subsídios, Subvenções e Proagro</t>
  </si>
  <si>
    <t>IV.3.14. Transferência ANA - Receitas Uso Recursos Hídricos</t>
  </si>
  <si>
    <t>IV.3.15. Transferência Multas ANEEL (Acórdão TCU nº 3.389/2012)</t>
  </si>
  <si>
    <t>V. PRIMÁRIO OFS POR COMPETÊNCIA - SOF (III - IV)</t>
  </si>
  <si>
    <t>VI. AJUSTES</t>
  </si>
  <si>
    <t>VI.1 Caixa/Competência</t>
  </si>
  <si>
    <t>VI.2. Despesas Financeiras com Impacto Primário e Extra-Orçamentárias</t>
  </si>
  <si>
    <t>VI.2.1. Fabricação de Cédulas e Moedas</t>
  </si>
  <si>
    <t>VI.2.2. Empréstimos menos Retornos (Net Lending)</t>
  </si>
  <si>
    <t>VI.2.3. Subsídio aos Fundos Constitucionais</t>
  </si>
  <si>
    <t xml:space="preserve">VI.2.4. Impacto Primário do FIES </t>
  </si>
  <si>
    <t>VI.2.5. Abatimento de dívida - compensação redução arrecadação ICMS (LC 194/22)</t>
  </si>
  <si>
    <t>VII. PRIMÁRIO OFS CAIXA - APURAÇÃO STN (V - VI)</t>
  </si>
  <si>
    <t>VIII. DISCREPÂNCIA ESTATÍSTICA</t>
  </si>
  <si>
    <t>IX. PRIMÁRIO OFS ABAIXO DA LINHA  - APURAÇÃO BACEN (VII+VIII)</t>
  </si>
  <si>
    <t>*Equivale ao Quadro 10A da LOA, sob a ótica orçamentária.</t>
  </si>
  <si>
    <t>Acompanhamento do Limite de Gastos - LC 200/2023</t>
  </si>
  <si>
    <t>Limite 2024 NT 223/24
(b)</t>
  </si>
  <si>
    <t>Avaliação 1º  Bimestre 
(c)</t>
  </si>
  <si>
    <t>Avaliação 2º Bimestre
(d)</t>
  </si>
  <si>
    <t>Variação
(e)  = (d) - (c)</t>
  </si>
  <si>
    <t>TOTAL DE DESPESAS (ORÇAMENTÁRIAS)</t>
  </si>
  <si>
    <t>I. DESPESAS NÃO SUJEITAS AO TETO</t>
  </si>
  <si>
    <t>I.I. Transferências por Repartição de Receita (inciso I e IX)</t>
  </si>
  <si>
    <t>I.2 Despesas Primárias</t>
  </si>
  <si>
    <t>Pleitos eleitorais (inciso VIII)</t>
  </si>
  <si>
    <t>FCDF (inciso I)</t>
  </si>
  <si>
    <t>Créditos Extraordinários (inciso II)</t>
  </si>
  <si>
    <t>Sentenças Judiciais e Precatórios</t>
  </si>
  <si>
    <t>Sentenças Judiciais e Precatórios Parcelados e do Fundef (inciso VI e artigo 13)</t>
  </si>
  <si>
    <t>Encargos decorrentes do §11 do art. 100 da CF (inciso VII)</t>
  </si>
  <si>
    <t>Despesas Discricionárias</t>
  </si>
  <si>
    <t>Doações e acordos firmados p/ reparação de danos de desastre (inciso III)</t>
  </si>
  <si>
    <t>ICTs, IFEs, universidades, EBSERH, escolas militares (inciso IV)</t>
  </si>
  <si>
    <t>Execução direta de obras e serviços de engenharia (inciso V)</t>
  </si>
  <si>
    <t>Encargos decorrentes do § 21 do art. 100 da CF (inciso VII)</t>
  </si>
  <si>
    <t>Fundef / Fundeb - Complementação (inciso I)</t>
  </si>
  <si>
    <t>Fundo Constitucional do DF (Custeio e Capital) (inciso I)</t>
  </si>
  <si>
    <t>II. DESPESAS  SUJEITAS AO TETO</t>
  </si>
  <si>
    <t>II.2 Despesas Primárias</t>
  </si>
  <si>
    <t xml:space="preserve">Apoio Financeiro aos Municípios / Estados </t>
  </si>
  <si>
    <t>Compensação ao RGPS pela Desoneração da Folha</t>
  </si>
  <si>
    <t>Lei Kandir e FEX / ADO 25</t>
  </si>
  <si>
    <t>Reserva para Emendas</t>
  </si>
  <si>
    <t>Despesas com Controle de Fluxo</t>
  </si>
  <si>
    <t>Despesas Obrigatórias com Controle de Fluxo</t>
  </si>
  <si>
    <t>III. AJUSTE BASE/LIMITE</t>
  </si>
  <si>
    <r>
      <rPr>
        <b/>
        <sz val="10"/>
        <color rgb="FF000000"/>
        <rFont val="Calibri"/>
        <family val="2"/>
      </rPr>
      <t>IV. LIMITE = IV</t>
    </r>
    <r>
      <rPr>
        <b/>
        <vertAlign val="subscript"/>
        <sz val="10"/>
        <color rgb="FF000000"/>
        <rFont val="Calibri"/>
        <family val="2"/>
      </rPr>
      <t>[t-1]</t>
    </r>
    <r>
      <rPr>
        <b/>
        <sz val="10"/>
        <color rgb="FF000000"/>
        <rFont val="Calibri"/>
        <family val="2"/>
      </rPr>
      <t>*(1+IPCA)*(1+ cresc. real) + III</t>
    </r>
  </si>
  <si>
    <t>V. ESPAÇO ( + ) / AJUSTE ( - ) CONFORME TETO [IV - II]</t>
  </si>
  <si>
    <t>VI. Limite Leju</t>
  </si>
  <si>
    <t>VII. Limite Poder Executivo (IV - VI)</t>
  </si>
  <si>
    <t>VIII. DESPESA CONDICIONADA Poder Executivo = VI * diferença IPCA 12 meses acum Junho-Dezembro (§1º, art. 4º PLP)</t>
  </si>
  <si>
    <t>IX. Limite Total com Despesa Condicionada = IV + VIII</t>
  </si>
  <si>
    <t>X. ESTIMATIVA ANUAL CONDICIONADA DE ESPAÇO (+) / NECESSIDADE DE AJUSTE (-) [VII-II]</t>
  </si>
  <si>
    <t>XI. ESTIMATIVA VALOR MÁXIMO DO CRÉDITO SUPLEMENTAR 2ª AVALIAÇÃO 2024</t>
  </si>
  <si>
    <t>Abono e Seguro-Desemprego</t>
  </si>
  <si>
    <t>9. Resultado Primário para Cumprimento da LDO (3) - (4) + (8)</t>
  </si>
  <si>
    <t>10. Margem para o Centro da Meta (9) - (6)</t>
  </si>
  <si>
    <t>11. Margem para o Limite Inferior da Meta  (9) - (7)</t>
  </si>
  <si>
    <t>8. Despesas não Computadas no Resultado Primário (Calamidade Pública RS)</t>
  </si>
  <si>
    <r>
      <rPr>
        <vertAlign val="superscript"/>
        <sz val="10"/>
        <rFont val="Calibri"/>
        <family val="2"/>
        <scheme val="minor"/>
      </rPr>
      <t>(1)</t>
    </r>
    <r>
      <rPr>
        <sz val="10"/>
        <rFont val="Calibri"/>
        <family val="2"/>
        <scheme val="minor"/>
      </rPr>
      <t xml:space="preserve"> Esse montante equivale ao somatório das despesas marcadas com RPs 2, 6, 7 e 8 na LOA, conforme os conceitos constantes do § 4º, art. 7º, da LDO-2024.</t>
    </r>
  </si>
  <si>
    <r>
      <rPr>
        <vertAlign val="superscript"/>
        <sz val="10"/>
        <rFont val="Calibri"/>
        <family val="2"/>
        <scheme val="minor"/>
      </rPr>
      <t xml:space="preserve">(2) </t>
    </r>
    <r>
      <rPr>
        <sz val="10"/>
        <rFont val="Calibri"/>
        <family val="2"/>
        <scheme val="minor"/>
      </rPr>
      <t>Esse montante equivale ao somatório das despesas classificadas como Primárias Discricionárias (D) que concomitantemente estejam ressalvadas de limitação de empenho e movimentação financeira, na forma prevista no § 2º do art. 9º da Lei Complementar nº 101, de 2000 - Lei de Responsabilidade Fiscal, incluindo-se as despesas previstas nos incisos I e III do § 18 do art. 71.</t>
    </r>
  </si>
  <si>
    <r>
      <t>Total de Despesas Primárias Discricionárias Ressalvadas</t>
    </r>
    <r>
      <rPr>
        <vertAlign val="superscript"/>
        <sz val="12"/>
        <rFont val="Calibri"/>
        <family val="2"/>
        <scheme val="minor"/>
      </rPr>
      <t>(2)</t>
    </r>
  </si>
  <si>
    <r>
      <t>Total de Despesas Primárias Discricionárias (A - B - C)</t>
    </r>
    <r>
      <rPr>
        <vertAlign val="superscript"/>
        <sz val="12"/>
        <rFont val="Calibri"/>
        <family val="2"/>
        <scheme val="minor"/>
      </rPr>
      <t>(1)</t>
    </r>
  </si>
  <si>
    <t>PLOA-2024</t>
  </si>
  <si>
    <t>LOA-2024</t>
  </si>
  <si>
    <t>1ªAv-2024</t>
  </si>
  <si>
    <t>2ªAv-2024</t>
  </si>
  <si>
    <t>Receitas Não-Administradas pela RFB/MF *</t>
  </si>
  <si>
    <t xml:space="preserve">      FGTS</t>
  </si>
  <si>
    <t xml:space="preserve">      Recursos Hídricos</t>
  </si>
  <si>
    <t xml:space="preserve">      Recursos Minerais</t>
  </si>
  <si>
    <t xml:space="preserve">      Royalties de Itaipu</t>
  </si>
  <si>
    <t xml:space="preserve">      Recursos do Petróleo</t>
  </si>
  <si>
    <t xml:space="preserve">          Royalties e Participação Especial</t>
  </si>
  <si>
    <t xml:space="preserve">          Comercialização do óleo</t>
  </si>
  <si>
    <t xml:space="preserve">      Receita Própria Primária e de Convênios</t>
  </si>
  <si>
    <r>
      <rPr>
        <b/>
        <sz val="9"/>
        <color rgb="FF000000"/>
        <rFont val="Calibri"/>
        <family val="2"/>
      </rPr>
      <t>*</t>
    </r>
    <r>
      <rPr>
        <sz val="9"/>
        <color indexed="8"/>
        <rFont val="Calibri"/>
        <family val="2"/>
      </rPr>
      <t xml:space="preserve"> Exceto: "Concessões" e "Dividendos da União"</t>
    </r>
  </si>
  <si>
    <t>Item</t>
  </si>
  <si>
    <t>Ato legal</t>
  </si>
  <si>
    <t>Valor</t>
  </si>
  <si>
    <t>MPV nº 1.218, de 11 de maio de 2024</t>
  </si>
  <si>
    <t>Créditos Extraordinários</t>
  </si>
  <si>
    <t>Subvenções</t>
  </si>
  <si>
    <t>Proagro</t>
  </si>
  <si>
    <t>Ato em elaboração</t>
  </si>
  <si>
    <t>Tipo</t>
  </si>
  <si>
    <t>Ato</t>
  </si>
  <si>
    <t>nº</t>
  </si>
  <si>
    <t>Data</t>
  </si>
  <si>
    <t>Sujeito ao Limite</t>
  </si>
  <si>
    <t>Não sujeito ao Limite</t>
  </si>
  <si>
    <t>Suplementação</t>
  </si>
  <si>
    <t>Cancelamento</t>
  </si>
  <si>
    <t>Crédito Extraordinário</t>
  </si>
  <si>
    <t>Medida Provisória</t>
  </si>
  <si>
    <t>Crédito Suplementar</t>
  </si>
  <si>
    <t>Portaria/Ato/Resolução</t>
  </si>
  <si>
    <t>Reabertura de Crédito</t>
  </si>
  <si>
    <t>A. Base 2023 * (1+ IPCA do ano fechado) * (1 + 2,50/100)</t>
  </si>
  <si>
    <t>B. 1.887.015,6 * 1,0462 * 1,025</t>
  </si>
  <si>
    <t>C. Limite vigente</t>
  </si>
  <si>
    <t>D. Crédito art. 14 LC 200 (B - 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</si>
</sst>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7">
    <numFmt numFmtId="8" formatCode="&quot;R$&quot;\ #,##0.00;[Red]\-&quot;R$&quot;\ #,##0.00"/>
    <numFmt numFmtId="43" formatCode="_-* #,##0.00_-;\-* #,##0.00_-;_-* &quot;-&quot;??_-;_-@_-"/>
    <numFmt numFmtId="165" formatCode="_(* #,##0_);_(* \(#,##0\);_(* &quot;-&quot;_);_(@_)"/>
    <numFmt numFmtId="166" formatCode="_(* #,##0.00_);_(* \(#,##0.00\);_(* &quot;-&quot;??_);_(@_)"/>
    <numFmt numFmtId="167" formatCode="#,##0.0"/>
    <numFmt numFmtId="168" formatCode="#,##0.000000"/>
    <numFmt numFmtId="169" formatCode="#.##000"/>
    <numFmt numFmtId="170" formatCode="%#,#00"/>
    <numFmt numFmtId="171" formatCode="#,#00"/>
    <numFmt numFmtId="172" formatCode="#.##0,"/>
    <numFmt numFmtId="173" formatCode="\$#,"/>
    <numFmt numFmtId="174" formatCode="General_)"/>
    <numFmt numFmtId="175" formatCode="_(* #,##0.0_);_(* \(#,##0.0\);_(* &quot;-&quot;??_);_(@_)"/>
    <numFmt numFmtId="176" formatCode="_-* #,##0.0_-;\-* #,##0.0_-;_-* &quot;-&quot;??_-;_-@_-"/>
    <numFmt numFmtId="177" formatCode="#,##0.0_);\(#,##0.0\)"/>
    <numFmt numFmtId="179" formatCode="_([$€-2]* #,##0.00_);_([$€-2]* \(#,##0.00\);_([$€-2]* &quot;-&quot;??_)"/>
    <numFmt numFmtId="181" formatCode="_(* #,##0_);_(* \(#,##0\);_(* &quot;-&quot;??_);_(@_)"/>
    <numFmt numFmtId="184" formatCode="#,##0\ &quot;Esc.&quot;;\-#,##0\ &quot;Esc.&quot;"/>
    <numFmt numFmtId="185" formatCode="#,##0.00\ &quot;Esc.&quot;;\-#,##0.00\ &quot;Esc.&quot;"/>
    <numFmt numFmtId="186" formatCode="#,##0.00\ &quot;Esc.&quot;;[Red]\-#,##0.00\ &quot;Esc.&quot;"/>
    <numFmt numFmtId="187" formatCode="#,##0\ \ "/>
    <numFmt numFmtId="188" formatCode="#,##0.##"/>
    <numFmt numFmtId="189" formatCode="#,##0.#"/>
    <numFmt numFmtId="191" formatCode="_(&quot;R$ &quot;* #,##0.00_);_(&quot;R$ &quot;* \(#,##0.00\);_(&quot;R$ &quot;* &quot;-&quot;??_);_(@_)"/>
    <numFmt numFmtId="192" formatCode="#\ ###\ ##0.00_)"/>
    <numFmt numFmtId="200" formatCode="_-* #,##0_-;\-* #,##0_-;_-* &quot;-&quot;??_-;_-@_-"/>
    <numFmt numFmtId="205" formatCode="dd\-mm\-yyyy"/>
  </numFmts>
  <fonts count="14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0"/>
      <name val="Helv"/>
    </font>
    <font>
      <sz val="10"/>
      <name val="MS Sans Serif"/>
      <family val="2"/>
    </font>
    <font>
      <b/>
      <sz val="1"/>
      <color indexed="8"/>
      <name val="Courier"/>
      <family val="3"/>
    </font>
    <font>
      <sz val="8"/>
      <name val="SwitzerlandLight"/>
    </font>
    <font>
      <sz val="7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Courier"/>
      <family val="3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9"/>
      <name val="Times New Roman"/>
      <family val="1"/>
    </font>
    <font>
      <sz val="12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0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7"/>
      <name val="Times New Roman"/>
      <family val="1"/>
    </font>
    <font>
      <sz val="10"/>
      <name val="MS Sans Serif"/>
      <family val="2"/>
    </font>
    <font>
      <sz val="10"/>
      <name val="Courier"/>
      <family val="3"/>
    </font>
    <font>
      <b/>
      <sz val="18"/>
      <name val="Arial"/>
      <family val="2"/>
    </font>
    <font>
      <sz val="12"/>
      <name val="Times New Roman"/>
      <family val="1"/>
    </font>
    <font>
      <i/>
      <sz val="12"/>
      <name val="Times New Roman"/>
      <family val="1"/>
    </font>
    <font>
      <sz val="10"/>
      <color indexed="8"/>
      <name val="Arial"/>
      <family val="2"/>
    </font>
    <font>
      <b/>
      <u/>
      <sz val="12"/>
      <color indexed="8"/>
      <name val="Calibri"/>
      <family val="2"/>
    </font>
    <font>
      <b/>
      <sz val="12"/>
      <color indexed="9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2"/>
      <name val="Courier"/>
      <family val="3"/>
    </font>
    <font>
      <b/>
      <sz val="18"/>
      <color indexed="56"/>
      <name val="Cambria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2"/>
      <color theme="0"/>
      <name val="Calibri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2"/>
      <color indexed="8"/>
      <name val="Calibri"/>
      <family val="2"/>
      <scheme val="minor"/>
    </font>
    <font>
      <sz val="15"/>
      <name val="Calibri"/>
      <family val="2"/>
      <scheme val="minor"/>
    </font>
    <font>
      <b/>
      <sz val="15"/>
      <name val="Calibri"/>
      <family val="2"/>
      <scheme val="minor"/>
    </font>
    <font>
      <sz val="15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6"/>
      <name val="Calibri"/>
      <family val="2"/>
    </font>
    <font>
      <b/>
      <sz val="12"/>
      <color theme="0"/>
      <name val="Calibri"/>
      <family val="2"/>
      <scheme val="minor"/>
    </font>
    <font>
      <b/>
      <u/>
      <sz val="12"/>
      <name val="Calibri"/>
      <family val="2"/>
      <scheme val="minor"/>
    </font>
    <font>
      <sz val="13"/>
      <name val="Calibri"/>
      <family val="2"/>
    </font>
    <font>
      <sz val="14"/>
      <name val="Calibri"/>
      <family val="2"/>
    </font>
    <font>
      <b/>
      <u/>
      <sz val="16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name val="Arial"/>
      <family val="2"/>
    </font>
    <font>
      <sz val="10"/>
      <name val="MS Sans Serif"/>
    </font>
    <font>
      <sz val="10"/>
      <name val="Arial"/>
      <family val="2"/>
    </font>
    <font>
      <sz val="9"/>
      <name val="Calibri"/>
      <family val="2"/>
    </font>
    <font>
      <sz val="10"/>
      <color indexed="8"/>
      <name val="Calibri"/>
      <family val="2"/>
    </font>
    <font>
      <sz val="14"/>
      <name val="Calibri"/>
      <family val="2"/>
      <scheme val="minor"/>
    </font>
    <font>
      <sz val="12"/>
      <color rgb="FF000000"/>
      <name val="Calibri"/>
      <family val="2"/>
    </font>
    <font>
      <b/>
      <vertAlign val="superscript"/>
      <sz val="15"/>
      <name val="Calibri"/>
      <family val="2"/>
      <scheme val="minor"/>
    </font>
    <font>
      <vertAlign val="superscript"/>
      <sz val="15"/>
      <name val="Calibri"/>
      <family val="2"/>
      <scheme val="minor"/>
    </font>
    <font>
      <sz val="16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6"/>
      <name val="Calibri"/>
      <family val="2"/>
    </font>
    <font>
      <b/>
      <sz val="11"/>
      <color indexed="8"/>
      <name val="Calibri"/>
      <family val="2"/>
    </font>
    <font>
      <i/>
      <sz val="10"/>
      <name val="Calibri"/>
      <family val="2"/>
    </font>
    <font>
      <i/>
      <sz val="10"/>
      <color indexed="8"/>
      <name val="Calibri"/>
      <family val="2"/>
    </font>
    <font>
      <sz val="10"/>
      <name val="Arial"/>
      <family val="2"/>
    </font>
    <font>
      <vertAlign val="superscript"/>
      <sz val="14"/>
      <name val="Calibri"/>
      <family val="2"/>
      <scheme val="minor"/>
    </font>
    <font>
      <b/>
      <sz val="12"/>
      <color rgb="FF000000"/>
      <name val="Calibri"/>
      <family val="2"/>
    </font>
    <font>
      <b/>
      <i/>
      <sz val="12"/>
      <color rgb="FF000000"/>
      <name val="Calibri"/>
      <family val="2"/>
    </font>
    <font>
      <b/>
      <sz val="13"/>
      <color indexed="9"/>
      <name val="Calibri"/>
      <family val="2"/>
      <scheme val="minor"/>
    </font>
    <font>
      <b/>
      <sz val="13"/>
      <color indexed="9"/>
      <name val="Calibri"/>
      <family val="2"/>
    </font>
    <font>
      <b/>
      <sz val="13"/>
      <color theme="0"/>
      <name val="Calibri"/>
      <family val="2"/>
      <scheme val="minor"/>
    </font>
    <font>
      <sz val="11"/>
      <name val="Calibri"/>
      <family val="2"/>
    </font>
    <font>
      <b/>
      <u/>
      <sz val="11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vertAlign val="superscript"/>
      <sz val="11"/>
      <name val="Calibri"/>
      <family val="2"/>
    </font>
    <font>
      <b/>
      <vertAlign val="subscript"/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b/>
      <i/>
      <sz val="10"/>
      <color indexed="8"/>
      <name val="Calibri"/>
      <family val="2"/>
    </font>
    <font>
      <b/>
      <sz val="10"/>
      <color indexed="8"/>
      <name val="Calibri"/>
      <family val="2"/>
    </font>
    <font>
      <b/>
      <vertAlign val="superscript"/>
      <sz val="9"/>
      <color rgb="FFFFFFFF"/>
      <name val="Calibri"/>
      <family val="2"/>
    </font>
    <font>
      <b/>
      <vertAlign val="superscript"/>
      <sz val="9"/>
      <color rgb="FFFFFFFF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vertAlign val="superscript"/>
      <sz val="10"/>
      <name val="Calibri"/>
      <family val="2"/>
      <scheme val="minor"/>
    </font>
    <font>
      <b/>
      <sz val="9"/>
      <color rgb="FFFFFFFF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0"/>
      <color indexed="9"/>
      <name val="Calibri"/>
      <family val="2"/>
    </font>
    <font>
      <sz val="9"/>
      <color indexed="8"/>
      <name val="Calibri"/>
      <family val="2"/>
    </font>
    <font>
      <b/>
      <sz val="9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rgb="FFFF8F8F"/>
      </patternFill>
    </fill>
  </fills>
  <borders count="56">
    <border>
      <left/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9"/>
      </right>
      <top style="double">
        <color indexed="9"/>
      </top>
      <bottom style="double">
        <color indexed="9"/>
      </bottom>
      <diagonal/>
    </border>
    <border>
      <left style="medium">
        <color indexed="9"/>
      </left>
      <right/>
      <top style="double">
        <color indexed="9"/>
      </top>
      <bottom style="double">
        <color indexed="9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9"/>
      </top>
      <bottom style="double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double">
        <color theme="0"/>
      </top>
      <bottom style="double">
        <color theme="0"/>
      </bottom>
      <diagonal/>
    </border>
    <border>
      <left style="thin">
        <color indexed="9"/>
      </left>
      <right style="thin">
        <color indexed="9"/>
      </right>
      <top style="double">
        <color theme="0"/>
      </top>
      <bottom style="double">
        <color theme="0"/>
      </bottom>
      <diagonal/>
    </border>
    <border>
      <left style="medium">
        <color indexed="9"/>
      </left>
      <right/>
      <top style="double">
        <color indexed="9"/>
      </top>
      <bottom style="double">
        <color theme="0"/>
      </bottom>
      <diagonal/>
    </border>
    <border>
      <left style="medium">
        <color theme="0"/>
      </left>
      <right style="medium">
        <color theme="0"/>
      </right>
      <top style="double">
        <color theme="0"/>
      </top>
      <bottom style="double">
        <color theme="0"/>
      </bottom>
      <diagonal/>
    </border>
    <border>
      <left style="medium">
        <color theme="0"/>
      </left>
      <right/>
      <top style="double">
        <color theme="0"/>
      </top>
      <bottom style="double">
        <color theme="0"/>
      </bottom>
      <diagonal/>
    </border>
    <border>
      <left style="medium">
        <color indexed="9"/>
      </left>
      <right style="medium">
        <color indexed="9"/>
      </right>
      <top style="double">
        <color indexed="9"/>
      </top>
      <bottom style="double">
        <color theme="0"/>
      </bottom>
      <diagonal/>
    </border>
    <border>
      <left style="thin">
        <color indexed="9"/>
      </left>
      <right/>
      <top style="double">
        <color theme="0"/>
      </top>
      <bottom style="double">
        <color theme="0"/>
      </bottom>
      <diagonal/>
    </border>
    <border>
      <left/>
      <right/>
      <top style="double">
        <color theme="0"/>
      </top>
      <bottom style="double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double">
        <color theme="0"/>
      </top>
      <bottom/>
      <diagonal/>
    </border>
    <border>
      <left style="thin">
        <color theme="0"/>
      </left>
      <right style="thin">
        <color theme="0"/>
      </right>
      <top style="double">
        <color theme="0"/>
      </top>
      <bottom/>
      <diagonal/>
    </border>
    <border>
      <left style="thin">
        <color indexed="9"/>
      </left>
      <right style="thin">
        <color indexed="9"/>
      </right>
      <top style="double">
        <color indexed="9"/>
      </top>
      <bottom style="double">
        <color indexed="9"/>
      </bottom>
      <diagonal/>
    </border>
    <border>
      <left/>
      <right style="thin">
        <color theme="0"/>
      </right>
      <top style="double">
        <color theme="0"/>
      </top>
      <bottom style="double">
        <color theme="0"/>
      </bottom>
      <diagonal/>
    </border>
    <border>
      <left style="thin">
        <color theme="0"/>
      </left>
      <right style="thin">
        <color theme="0"/>
      </right>
      <top style="double">
        <color theme="0"/>
      </top>
      <bottom style="double">
        <color theme="0"/>
      </bottom>
      <diagonal/>
    </border>
    <border>
      <left style="thin">
        <color theme="0"/>
      </left>
      <right/>
      <top style="double">
        <color theme="0"/>
      </top>
      <bottom style="double">
        <color theme="0"/>
      </bottom>
      <diagonal/>
    </border>
    <border>
      <left/>
      <right style="double">
        <color theme="0"/>
      </right>
      <top style="double">
        <color theme="0"/>
      </top>
      <bottom/>
      <diagonal/>
    </border>
    <border>
      <left style="double">
        <color theme="0"/>
      </left>
      <right style="double">
        <color theme="0"/>
      </right>
      <top style="double">
        <color theme="0"/>
      </top>
      <bottom/>
      <diagonal/>
    </border>
    <border>
      <left style="double">
        <color theme="0"/>
      </left>
      <right style="thin">
        <color theme="0"/>
      </right>
      <top style="double">
        <color theme="0"/>
      </top>
      <bottom/>
      <diagonal/>
    </border>
    <border>
      <left style="thin">
        <color theme="0"/>
      </left>
      <right/>
      <top style="double">
        <color theme="0"/>
      </top>
      <bottom style="thin">
        <color theme="0"/>
      </bottom>
      <diagonal/>
    </border>
    <border>
      <left/>
      <right style="thin">
        <color theme="0"/>
      </right>
      <top style="double">
        <color theme="0"/>
      </top>
      <bottom style="thin">
        <color theme="0"/>
      </bottom>
      <diagonal/>
    </border>
    <border>
      <left/>
      <right/>
      <top style="double">
        <color theme="0"/>
      </top>
      <bottom style="thin">
        <color theme="0"/>
      </bottom>
      <diagonal/>
    </border>
    <border>
      <left/>
      <right style="double">
        <color theme="0"/>
      </right>
      <top/>
      <bottom style="double">
        <color theme="0"/>
      </bottom>
      <diagonal/>
    </border>
    <border>
      <left style="double">
        <color theme="0"/>
      </left>
      <right style="double">
        <color theme="0"/>
      </right>
      <top/>
      <bottom style="double">
        <color theme="0"/>
      </bottom>
      <diagonal/>
    </border>
    <border>
      <left style="double">
        <color theme="0"/>
      </left>
      <right style="thin">
        <color theme="0"/>
      </right>
      <top/>
      <bottom style="double">
        <color theme="0"/>
      </bottom>
      <diagonal/>
    </border>
    <border>
      <left style="thin">
        <color theme="0"/>
      </left>
      <right style="thin">
        <color theme="1" tint="4.9989318521683403E-2"/>
      </right>
      <top style="thin">
        <color theme="0"/>
      </top>
      <bottom style="double">
        <color theme="0"/>
      </bottom>
      <diagonal/>
    </border>
    <border>
      <left style="thin">
        <color theme="1" tint="4.9989318521683403E-2"/>
      </left>
      <right/>
      <top style="thin">
        <color theme="0"/>
      </top>
      <bottom style="double">
        <color theme="0"/>
      </bottom>
      <diagonal/>
    </border>
    <border>
      <left/>
      <right style="thin">
        <color theme="1" tint="4.9989318521683403E-2"/>
      </right>
      <top/>
      <bottom/>
      <diagonal/>
    </border>
    <border>
      <left style="thin">
        <color theme="1" tint="4.9989318521683403E-2"/>
      </left>
      <right style="thin">
        <color theme="1" tint="4.9989318521683403E-2"/>
      </right>
      <top/>
      <bottom/>
      <diagonal/>
    </border>
    <border>
      <left style="thin">
        <color theme="1" tint="4.9989318521683403E-2"/>
      </left>
      <right style="thin">
        <color theme="1" tint="4.9989318521683403E-2"/>
      </right>
      <top style="double">
        <color theme="0"/>
      </top>
      <bottom/>
      <diagonal/>
    </border>
    <border>
      <left style="thin">
        <color theme="1" tint="4.9989318521683403E-2"/>
      </left>
      <right/>
      <top/>
      <bottom/>
      <diagonal/>
    </border>
    <border>
      <left/>
      <right style="thin">
        <color theme="1" tint="4.9989318521683403E-2"/>
      </right>
      <top style="thin">
        <color indexed="64"/>
      </top>
      <bottom style="thin">
        <color indexed="64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indexed="64"/>
      </top>
      <bottom style="thin">
        <color indexed="64"/>
      </bottom>
      <diagonal/>
    </border>
    <border>
      <left style="thin">
        <color theme="1" tint="4.9989318521683403E-2"/>
      </left>
      <right/>
      <top style="thin">
        <color indexed="64"/>
      </top>
      <bottom style="thin">
        <color indexed="64"/>
      </bottom>
      <diagonal/>
    </border>
  </borders>
  <cellStyleXfs count="227">
    <xf numFmtId="0" fontId="0" fillId="0" borderId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5" borderId="0" applyNumberFormat="0" applyBorder="0" applyAlignment="0" applyProtection="0"/>
    <xf numFmtId="0" fontId="32" fillId="8" borderId="0" applyNumberFormat="0" applyBorder="0" applyAlignment="0" applyProtection="0"/>
    <xf numFmtId="0" fontId="32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174" fontId="60" fillId="0" borderId="1"/>
    <xf numFmtId="174" fontId="40" fillId="0" borderId="1"/>
    <xf numFmtId="174" fontId="25" fillId="0" borderId="0">
      <alignment vertical="top"/>
    </xf>
    <xf numFmtId="174" fontId="26" fillId="0" borderId="0">
      <alignment horizontal="right"/>
    </xf>
    <xf numFmtId="174" fontId="58" fillId="0" borderId="0">
      <alignment horizontal="left"/>
    </xf>
    <xf numFmtId="174" fontId="26" fillId="0" borderId="0">
      <alignment horizontal="left"/>
    </xf>
    <xf numFmtId="0" fontId="34" fillId="4" borderId="0" applyNumberFormat="0" applyBorder="0" applyAlignment="0" applyProtection="0"/>
    <xf numFmtId="2" fontId="20" fillId="0" borderId="0">
      <protection locked="0"/>
    </xf>
    <xf numFmtId="3" fontId="20" fillId="0" borderId="0">
      <protection locked="0"/>
    </xf>
    <xf numFmtId="2" fontId="21" fillId="0" borderId="0">
      <protection locked="0"/>
    </xf>
    <xf numFmtId="3" fontId="20" fillId="0" borderId="0">
      <protection locked="0"/>
    </xf>
    <xf numFmtId="0" fontId="61" fillId="0" borderId="0" applyNumberFormat="0" applyFont="0" applyFill="0" applyAlignment="0" applyProtection="0"/>
    <xf numFmtId="0" fontId="30" fillId="0" borderId="0" applyNumberFormat="0" applyFont="0" applyFill="0" applyAlignment="0" applyProtection="0"/>
    <xf numFmtId="0" fontId="35" fillId="16" borderId="2" applyNumberFormat="0" applyAlignment="0" applyProtection="0"/>
    <xf numFmtId="0" fontId="48" fillId="0" borderId="0">
      <alignment vertical="center"/>
    </xf>
    <xf numFmtId="0" fontId="36" fillId="17" borderId="3" applyNumberFormat="0" applyAlignment="0" applyProtection="0"/>
    <xf numFmtId="0" fontId="37" fillId="0" borderId="4" applyNumberFormat="0" applyFill="0" applyAlignment="0" applyProtection="0"/>
    <xf numFmtId="165" fontId="19" fillId="0" borderId="0" applyFont="0" applyFill="0" applyBorder="0" applyAlignment="0" applyProtection="0"/>
    <xf numFmtId="40" fontId="22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2" fontId="20" fillId="0" borderId="0">
      <protection locked="0"/>
    </xf>
    <xf numFmtId="3" fontId="20" fillId="0" borderId="0">
      <protection locked="0"/>
    </xf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21" borderId="0" applyNumberFormat="0" applyBorder="0" applyAlignment="0" applyProtection="0"/>
    <xf numFmtId="0" fontId="38" fillId="7" borderId="2" applyNumberFormat="0" applyAlignment="0" applyProtection="0"/>
    <xf numFmtId="179" fontId="19" fillId="0" borderId="0" applyFont="0" applyFill="0" applyBorder="0" applyAlignment="0" applyProtection="0"/>
    <xf numFmtId="0" fontId="62" fillId="0" borderId="5">
      <alignment horizontal="center"/>
    </xf>
    <xf numFmtId="171" fontId="20" fillId="0" borderId="0">
      <protection locked="0"/>
    </xf>
    <xf numFmtId="0" fontId="57" fillId="0" borderId="0" applyNumberFormat="0">
      <alignment horizontal="left"/>
    </xf>
    <xf numFmtId="0" fontId="71" fillId="0" borderId="0" applyNumberFormat="0" applyFill="0" applyBorder="0" applyAlignment="0" applyProtection="0">
      <alignment vertical="top"/>
      <protection locked="0"/>
    </xf>
    <xf numFmtId="0" fontId="39" fillId="3" borderId="0" applyNumberFormat="0" applyBorder="0" applyAlignment="0" applyProtection="0"/>
    <xf numFmtId="0" fontId="40" fillId="0" borderId="0"/>
    <xf numFmtId="0" fontId="62" fillId="0" borderId="6">
      <alignment horizontal="center"/>
    </xf>
    <xf numFmtId="0" fontId="63" fillId="0" borderId="7">
      <alignment horizontal="center"/>
    </xf>
    <xf numFmtId="173" fontId="20" fillId="0" borderId="0">
      <protection locked="0"/>
    </xf>
    <xf numFmtId="0" fontId="41" fillId="22" borderId="0" applyNumberFormat="0" applyBorder="0" applyAlignment="0" applyProtection="0"/>
    <xf numFmtId="0" fontId="28" fillId="0" borderId="0"/>
    <xf numFmtId="0" fontId="32" fillId="0" borderId="0"/>
    <xf numFmtId="0" fontId="76" fillId="0" borderId="0"/>
    <xf numFmtId="0" fontId="28" fillId="0" borderId="0"/>
    <xf numFmtId="0" fontId="76" fillId="0" borderId="0"/>
    <xf numFmtId="0" fontId="67" fillId="0" borderId="0"/>
    <xf numFmtId="0" fontId="19" fillId="23" borderId="8" applyNumberFormat="0" applyFont="0" applyAlignment="0" applyProtection="0"/>
    <xf numFmtId="0" fontId="72" fillId="23" borderId="8" applyNumberFormat="0" applyFont="0" applyAlignment="0" applyProtection="0"/>
    <xf numFmtId="10" fontId="22" fillId="0" borderId="0" applyFont="0" applyFill="0" applyBorder="0" applyAlignment="0" applyProtection="0"/>
    <xf numFmtId="170" fontId="20" fillId="0" borderId="0">
      <protection locked="0"/>
    </xf>
    <xf numFmtId="185" fontId="72" fillId="0" borderId="0">
      <protection locked="0"/>
    </xf>
    <xf numFmtId="169" fontId="20" fillId="0" borderId="0">
      <protection locked="0"/>
    </xf>
    <xf numFmtId="184" fontId="72" fillId="0" borderId="0">
      <protection locked="0"/>
    </xf>
    <xf numFmtId="9" fontId="6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42" fillId="16" borderId="9" applyNumberFormat="0" applyAlignment="0" applyProtection="0"/>
    <xf numFmtId="38" fontId="59" fillId="0" borderId="0" applyFont="0" applyFill="0" applyBorder="0" applyAlignment="0" applyProtection="0"/>
    <xf numFmtId="38" fontId="23" fillId="0" borderId="0" applyFont="0" applyFill="0" applyBorder="0" applyAlignment="0" applyProtection="0"/>
    <xf numFmtId="38" fontId="23" fillId="0" borderId="10"/>
    <xf numFmtId="168" fontId="19" fillId="0" borderId="0">
      <protection locked="0"/>
    </xf>
    <xf numFmtId="187" fontId="73" fillId="0" borderId="0">
      <protection locked="0"/>
    </xf>
    <xf numFmtId="166" fontId="19" fillId="0" borderId="0" applyFont="0" applyFill="0" applyBorder="0" applyAlignment="0" applyProtection="0"/>
    <xf numFmtId="43" fontId="28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68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6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75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7" fillId="0" borderId="0">
      <alignment vertical="center"/>
    </xf>
    <xf numFmtId="0" fontId="45" fillId="0" borderId="11" applyNumberFormat="0" applyFill="0" applyAlignment="0" applyProtection="0"/>
    <xf numFmtId="0" fontId="46" fillId="0" borderId="12" applyNumberFormat="0" applyFill="0" applyAlignment="0" applyProtection="0"/>
    <xf numFmtId="0" fontId="47" fillId="0" borderId="13" applyNumberFormat="0" applyFill="0" applyAlignment="0" applyProtection="0"/>
    <xf numFmtId="0" fontId="47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2" fontId="24" fillId="0" borderId="0">
      <protection locked="0"/>
    </xf>
    <xf numFmtId="186" fontId="72" fillId="0" borderId="0">
      <protection locked="0"/>
    </xf>
    <xf numFmtId="2" fontId="24" fillId="0" borderId="0">
      <protection locked="0"/>
    </xf>
    <xf numFmtId="186" fontId="72" fillId="0" borderId="0">
      <protection locked="0"/>
    </xf>
    <xf numFmtId="2" fontId="20" fillId="0" borderId="14">
      <protection locked="0"/>
    </xf>
    <xf numFmtId="3" fontId="20" fillId="0" borderId="14">
      <protection locked="0"/>
    </xf>
    <xf numFmtId="169" fontId="20" fillId="0" borderId="0">
      <protection locked="0"/>
    </xf>
    <xf numFmtId="172" fontId="20" fillId="0" borderId="0">
      <protection locked="0"/>
    </xf>
    <xf numFmtId="4" fontId="19" fillId="0" borderId="0" applyFont="0" applyFill="0" applyBorder="0" applyAlignment="0" applyProtection="0"/>
    <xf numFmtId="166" fontId="67" fillId="0" borderId="0" applyFont="0" applyFill="0" applyBorder="0" applyAlignment="0" applyProtection="0"/>
    <xf numFmtId="4" fontId="68" fillId="0" borderId="0" applyFont="0" applyFill="0" applyBorder="0" applyAlignment="0" applyProtection="0"/>
    <xf numFmtId="4" fontId="28" fillId="0" borderId="0" applyFont="0" applyFill="0" applyBorder="0" applyAlignment="0" applyProtection="0"/>
    <xf numFmtId="43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4" fontId="75" fillId="0" borderId="0" applyFont="0" applyFill="0" applyBorder="0" applyAlignment="0" applyProtection="0"/>
    <xf numFmtId="43" fontId="28" fillId="0" borderId="0" applyFont="0" applyFill="0" applyBorder="0" applyAlignment="0" applyProtection="0"/>
    <xf numFmtId="3" fontId="19" fillId="0" borderId="0" applyFont="0" applyFill="0" applyBorder="0" applyAlignment="0" applyProtection="0"/>
    <xf numFmtId="0" fontId="91" fillId="0" borderId="0"/>
    <xf numFmtId="0" fontId="18" fillId="0" borderId="0"/>
    <xf numFmtId="43" fontId="18" fillId="0" borderId="0" applyFont="0" applyFill="0" applyBorder="0" applyAlignment="0" applyProtection="0"/>
    <xf numFmtId="0" fontId="91" fillId="0" borderId="0"/>
    <xf numFmtId="43" fontId="9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9" fillId="0" borderId="0"/>
    <xf numFmtId="0" fontId="16" fillId="0" borderId="0"/>
    <xf numFmtId="166" fontId="100" fillId="0" borderId="0" applyFont="0" applyFill="0" applyBorder="0" applyAlignment="0" applyProtection="0"/>
    <xf numFmtId="9" fontId="100" fillId="0" borderId="0" applyFont="0" applyFill="0" applyBorder="0" applyAlignment="0" applyProtection="0"/>
    <xf numFmtId="191" fontId="100" fillId="0" borderId="0" applyFont="0" applyFill="0" applyBorder="0" applyAlignment="0" applyProtection="0"/>
    <xf numFmtId="0" fontId="15" fillId="0" borderId="0"/>
    <xf numFmtId="0" fontId="14" fillId="0" borderId="0"/>
    <xf numFmtId="43" fontId="14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191" fontId="19" fillId="0" borderId="0" applyFont="0" applyFill="0" applyBorder="0" applyAlignment="0" applyProtection="0"/>
    <xf numFmtId="0" fontId="19" fillId="0" borderId="0"/>
    <xf numFmtId="0" fontId="57" fillId="0" borderId="0"/>
    <xf numFmtId="0" fontId="19" fillId="0" borderId="0"/>
    <xf numFmtId="0" fontId="12" fillId="0" borderId="0"/>
    <xf numFmtId="0" fontId="19" fillId="23" borderId="8" applyNumberFormat="0" applyFont="0" applyAlignment="0" applyProtection="0"/>
    <xf numFmtId="0" fontId="19" fillId="23" borderId="8" applyNumberFormat="0" applyFont="0" applyAlignment="0" applyProtection="0"/>
    <xf numFmtId="185" fontId="19" fillId="0" borderId="0">
      <protection locked="0"/>
    </xf>
    <xf numFmtId="185" fontId="19" fillId="0" borderId="0">
      <protection locked="0"/>
    </xf>
    <xf numFmtId="185" fontId="19" fillId="0" borderId="0">
      <protection locked="0"/>
    </xf>
    <xf numFmtId="184" fontId="19" fillId="0" borderId="0">
      <protection locked="0"/>
    </xf>
    <xf numFmtId="184" fontId="19" fillId="0" borderId="0">
      <protection locked="0"/>
    </xf>
    <xf numFmtId="184" fontId="19" fillId="0" borderId="0">
      <protection locked="0"/>
    </xf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9" fillId="0" borderId="0" applyFont="0" applyFill="0" applyBorder="0" applyAlignment="0" applyProtection="0"/>
    <xf numFmtId="38" fontId="101" fillId="0" borderId="0" applyFont="0" applyFill="0" applyBorder="0" applyAlignment="0" applyProtection="0"/>
    <xf numFmtId="38" fontId="101" fillId="0" borderId="10"/>
    <xf numFmtId="38" fontId="23" fillId="0" borderId="10"/>
    <xf numFmtId="192" fontId="23" fillId="0" borderId="0">
      <protection locked="0"/>
    </xf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7" fillId="0" borderId="0">
      <alignment vertical="center"/>
    </xf>
    <xf numFmtId="186" fontId="19" fillId="0" borderId="0">
      <protection locked="0"/>
    </xf>
    <xf numFmtId="186" fontId="19" fillId="0" borderId="0">
      <protection locked="0"/>
    </xf>
    <xf numFmtId="186" fontId="19" fillId="0" borderId="0">
      <protection locked="0"/>
    </xf>
    <xf numFmtId="186" fontId="19" fillId="0" borderId="0">
      <protection locked="0"/>
    </xf>
    <xf numFmtId="186" fontId="19" fillId="0" borderId="0">
      <protection locked="0"/>
    </xf>
    <xf numFmtId="186" fontId="19" fillId="0" borderId="0">
      <protection locked="0"/>
    </xf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" fontId="19" fillId="0" borderId="0" applyFont="0" applyFill="0" applyBorder="0" applyAlignment="0" applyProtection="0"/>
    <xf numFmtId="168" fontId="102" fillId="0" borderId="0">
      <protection locked="0"/>
    </xf>
    <xf numFmtId="43" fontId="102" fillId="0" borderId="0" applyFont="0" applyFill="0" applyBorder="0" applyAlignment="0" applyProtection="0"/>
    <xf numFmtId="0" fontId="11" fillId="0" borderId="0"/>
    <xf numFmtId="43" fontId="19" fillId="0" borderId="0"/>
    <xf numFmtId="179" fontId="110" fillId="0" borderId="0" applyFont="0" applyFill="0" applyBorder="0" applyAlignment="0" applyProtection="0"/>
    <xf numFmtId="191" fontId="110" fillId="0" borderId="0" applyFont="0" applyFill="0" applyBorder="0" applyAlignment="0" applyProtection="0"/>
    <xf numFmtId="0" fontId="10" fillId="0" borderId="0"/>
    <xf numFmtId="0" fontId="10" fillId="0" borderId="0"/>
    <xf numFmtId="0" fontId="110" fillId="23" borderId="8" applyNumberFormat="0" applyFont="0" applyAlignment="0" applyProtection="0"/>
    <xf numFmtId="9" fontId="110" fillId="0" borderId="0" applyFont="0" applyFill="0" applyBorder="0" applyAlignment="0" applyProtection="0"/>
    <xf numFmtId="9" fontId="10" fillId="0" borderId="0" applyFont="0" applyFill="0" applyBorder="0" applyAlignment="0" applyProtection="0"/>
    <xf numFmtId="168" fontId="110" fillId="0" borderId="0">
      <protection locked="0"/>
    </xf>
    <xf numFmtId="43" fontId="1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11" fillId="0" borderId="0"/>
    <xf numFmtId="166" fontId="19" fillId="0" borderId="0" applyFont="0" applyFill="0" applyBorder="0" applyAlignment="0" applyProtection="0"/>
    <xf numFmtId="0" fontId="9" fillId="0" borderId="0"/>
    <xf numFmtId="0" fontId="8" fillId="0" borderId="0"/>
    <xf numFmtId="0" fontId="7" fillId="0" borderId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19" fillId="0" borderId="0"/>
    <xf numFmtId="0" fontId="116" fillId="0" borderId="0" applyNumberFormat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 applyNumberFormat="0" applyFont="0" applyFill="0" applyBorder="0" applyAlignment="0" applyProtection="0"/>
    <xf numFmtId="43" fontId="19" fillId="0" borderId="0" applyFont="0" applyFill="0" applyBorder="0" applyAlignment="0" applyProtection="0"/>
    <xf numFmtId="43" fontId="116" fillId="0" borderId="0"/>
    <xf numFmtId="0" fontId="19" fillId="0" borderId="0"/>
    <xf numFmtId="0" fontId="4" fillId="0" borderId="0"/>
    <xf numFmtId="43" fontId="4" fillId="0" borderId="0" applyFont="0" applyFill="0" applyBorder="0" applyAlignment="0" applyProtection="0"/>
    <xf numFmtId="43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/>
    <xf numFmtId="4" fontId="19" fillId="0" borderId="0" applyFont="0" applyFill="0" applyBorder="0" applyAlignment="0" applyProtection="0"/>
    <xf numFmtId="0" fontId="91" fillId="0" borderId="0"/>
    <xf numFmtId="0" fontId="3" fillId="0" borderId="0"/>
    <xf numFmtId="43" fontId="3" fillId="0" borderId="0" applyFont="0" applyFill="0" applyBorder="0" applyAlignment="0" applyProtection="0"/>
    <xf numFmtId="0" fontId="19" fillId="0" borderId="0"/>
    <xf numFmtId="0" fontId="137" fillId="0" borderId="0"/>
    <xf numFmtId="0" fontId="1" fillId="0" borderId="0"/>
    <xf numFmtId="43" fontId="1" fillId="0" borderId="0" applyFont="0" applyFill="0" applyBorder="0" applyAlignment="0" applyProtection="0"/>
    <xf numFmtId="0" fontId="144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57">
    <xf numFmtId="0" fontId="0" fillId="0" borderId="0" xfId="0"/>
    <xf numFmtId="0" fontId="50" fillId="0" borderId="0" xfId="0" applyFont="1" applyAlignment="1">
      <alignment horizontal="center" vertical="center"/>
    </xf>
    <xf numFmtId="0" fontId="49" fillId="0" borderId="0" xfId="0" applyFont="1" applyAlignment="1">
      <alignment vertical="center"/>
    </xf>
    <xf numFmtId="175" fontId="53" fillId="0" borderId="0" xfId="86" applyNumberFormat="1" applyFont="1" applyBorder="1" applyAlignment="1">
      <alignment vertical="center"/>
    </xf>
    <xf numFmtId="175" fontId="49" fillId="0" borderId="0" xfId="86" applyNumberFormat="1" applyFont="1" applyBorder="1" applyAlignment="1">
      <alignment vertical="center"/>
    </xf>
    <xf numFmtId="0" fontId="54" fillId="0" borderId="0" xfId="0" applyFont="1" applyAlignment="1">
      <alignment vertical="top" wrapText="1"/>
    </xf>
    <xf numFmtId="4" fontId="49" fillId="0" borderId="0" xfId="88" applyNumberFormat="1" applyFont="1" applyBorder="1" applyAlignment="1" applyProtection="1">
      <alignment horizontal="right"/>
      <protection locked="0"/>
    </xf>
    <xf numFmtId="0" fontId="49" fillId="0" borderId="0" xfId="0" applyFont="1" applyAlignment="1">
      <alignment horizontal="center" vertical="center"/>
    </xf>
    <xf numFmtId="177" fontId="53" fillId="0" borderId="0" xfId="88" applyNumberFormat="1" applyFont="1" applyFill="1" applyBorder="1" applyAlignment="1" applyProtection="1">
      <alignment horizontal="right"/>
      <protection locked="0"/>
    </xf>
    <xf numFmtId="167" fontId="51" fillId="0" borderId="5" xfId="88" applyNumberFormat="1" applyFont="1" applyBorder="1" applyAlignment="1" applyProtection="1">
      <alignment horizontal="centerContinuous"/>
      <protection locked="0"/>
    </xf>
    <xf numFmtId="167" fontId="49" fillId="0" borderId="5" xfId="88" applyNumberFormat="1" applyFont="1" applyBorder="1" applyAlignment="1" applyProtection="1">
      <alignment horizontal="right"/>
      <protection locked="0"/>
    </xf>
    <xf numFmtId="4" fontId="49" fillId="0" borderId="5" xfId="88" applyNumberFormat="1" applyFont="1" applyBorder="1" applyAlignment="1" applyProtection="1">
      <alignment horizontal="right"/>
      <protection locked="0"/>
    </xf>
    <xf numFmtId="0" fontId="49" fillId="0" borderId="0" xfId="0" applyFont="1"/>
    <xf numFmtId="167" fontId="49" fillId="0" borderId="0" xfId="88" applyNumberFormat="1" applyFont="1" applyProtection="1">
      <protection locked="0"/>
    </xf>
    <xf numFmtId="177" fontId="52" fillId="0" borderId="0" xfId="88" applyNumberFormat="1" applyFont="1" applyFill="1" applyBorder="1" applyAlignment="1" applyProtection="1">
      <alignment horizontal="right"/>
      <protection locked="0"/>
    </xf>
    <xf numFmtId="167" fontId="52" fillId="0" borderId="0" xfId="88" applyNumberFormat="1" applyFont="1" applyFill="1" applyBorder="1" applyAlignment="1" applyProtection="1">
      <alignment horizontal="right"/>
      <protection locked="0"/>
    </xf>
    <xf numFmtId="167" fontId="53" fillId="0" borderId="0" xfId="88" applyNumberFormat="1" applyFont="1" applyBorder="1" applyAlignment="1" applyProtection="1">
      <alignment horizontal="left" indent="2"/>
      <protection locked="0"/>
    </xf>
    <xf numFmtId="167" fontId="53" fillId="0" borderId="0" xfId="88" applyNumberFormat="1" applyFont="1" applyFill="1" applyBorder="1" applyAlignment="1" applyProtection="1">
      <alignment horizontal="right"/>
      <protection locked="0"/>
    </xf>
    <xf numFmtId="167" fontId="53" fillId="0" borderId="0" xfId="88" applyNumberFormat="1" applyFont="1" applyFill="1" applyBorder="1" applyAlignment="1" applyProtection="1">
      <alignment horizontal="left" indent="2"/>
      <protection locked="0"/>
    </xf>
    <xf numFmtId="167" fontId="52" fillId="0" borderId="0" xfId="88" quotePrefix="1" applyNumberFormat="1" applyFont="1" applyBorder="1" applyAlignment="1" applyProtection="1">
      <alignment horizontal="left" indent="1"/>
      <protection locked="0"/>
    </xf>
    <xf numFmtId="167" fontId="53" fillId="0" borderId="0" xfId="88" applyNumberFormat="1" applyFont="1" applyFill="1" applyBorder="1" applyAlignment="1" applyProtection="1">
      <alignment horizontal="left"/>
      <protection locked="0"/>
    </xf>
    <xf numFmtId="4" fontId="53" fillId="0" borderId="0" xfId="88" applyNumberFormat="1" applyFont="1" applyFill="1" applyBorder="1" applyAlignment="1" applyProtection="1">
      <alignment horizontal="left"/>
      <protection locked="0"/>
    </xf>
    <xf numFmtId="167" fontId="49" fillId="0" borderId="0" xfId="0" applyNumberFormat="1" applyFont="1" applyProtection="1">
      <protection locked="0"/>
    </xf>
    <xf numFmtId="0" fontId="49" fillId="0" borderId="5" xfId="0" applyFont="1" applyBorder="1"/>
    <xf numFmtId="167" fontId="49" fillId="0" borderId="5" xfId="0" applyNumberFormat="1" applyFont="1" applyBorder="1"/>
    <xf numFmtId="0" fontId="54" fillId="0" borderId="0" xfId="0" applyFont="1"/>
    <xf numFmtId="167" fontId="66" fillId="25" borderId="16" xfId="88" applyNumberFormat="1" applyFont="1" applyFill="1" applyBorder="1" applyAlignment="1" applyProtection="1">
      <alignment horizontal="center" vertical="center"/>
      <protection locked="0"/>
    </xf>
    <xf numFmtId="175" fontId="66" fillId="25" borderId="23" xfId="86" applyNumberFormat="1" applyFont="1" applyFill="1" applyBorder="1" applyAlignment="1">
      <alignment horizontal="center" vertical="center"/>
    </xf>
    <xf numFmtId="167" fontId="66" fillId="25" borderId="24" xfId="88" applyNumberFormat="1" applyFont="1" applyFill="1" applyBorder="1" applyAlignment="1" applyProtection="1">
      <alignment horizontal="center" vertical="center" wrapText="1"/>
      <protection locked="0"/>
    </xf>
    <xf numFmtId="167" fontId="51" fillId="0" borderId="0" xfId="88" applyNumberFormat="1" applyFont="1" applyBorder="1" applyAlignment="1" applyProtection="1">
      <alignment horizontal="centerContinuous"/>
      <protection locked="0"/>
    </xf>
    <xf numFmtId="167" fontId="49" fillId="0" borderId="0" xfId="88" applyNumberFormat="1" applyFont="1" applyBorder="1" applyAlignment="1" applyProtection="1">
      <alignment horizontal="right"/>
      <protection locked="0"/>
    </xf>
    <xf numFmtId="177" fontId="65" fillId="24" borderId="0" xfId="88" applyNumberFormat="1" applyFont="1" applyFill="1" applyBorder="1" applyAlignment="1" applyProtection="1">
      <alignment horizontal="right" vertical="center"/>
      <protection locked="0"/>
    </xf>
    <xf numFmtId="0" fontId="67" fillId="0" borderId="0" xfId="65"/>
    <xf numFmtId="3" fontId="67" fillId="0" borderId="0" xfId="65" applyNumberFormat="1"/>
    <xf numFmtId="0" fontId="55" fillId="0" borderId="0" xfId="65" applyFont="1" applyAlignment="1">
      <alignment horizontal="center"/>
    </xf>
    <xf numFmtId="3" fontId="56" fillId="0" borderId="0" xfId="65" applyNumberFormat="1" applyFont="1"/>
    <xf numFmtId="49" fontId="56" fillId="0" borderId="0" xfId="65" applyNumberFormat="1" applyFont="1" applyAlignment="1">
      <alignment horizontal="right"/>
    </xf>
    <xf numFmtId="0" fontId="0" fillId="0" borderId="0" xfId="0" applyAlignment="1">
      <alignment vertical="top"/>
    </xf>
    <xf numFmtId="49" fontId="55" fillId="0" borderId="0" xfId="65" applyNumberFormat="1" applyFont="1" applyAlignment="1">
      <alignment horizontal="center" vertical="center"/>
    </xf>
    <xf numFmtId="0" fontId="67" fillId="0" borderId="0" xfId="65" applyAlignment="1">
      <alignment horizontal="center" vertical="center"/>
    </xf>
    <xf numFmtId="3" fontId="29" fillId="0" borderId="0" xfId="65" applyNumberFormat="1" applyFont="1"/>
    <xf numFmtId="166" fontId="67" fillId="0" borderId="0" xfId="109"/>
    <xf numFmtId="166" fontId="67" fillId="0" borderId="0" xfId="109" applyFill="1"/>
    <xf numFmtId="0" fontId="82" fillId="0" borderId="0" xfId="65" applyFont="1"/>
    <xf numFmtId="3" fontId="82" fillId="0" borderId="0" xfId="65" applyNumberFormat="1" applyFont="1"/>
    <xf numFmtId="49" fontId="82" fillId="0" borderId="0" xfId="65" applyNumberFormat="1" applyFont="1" applyAlignment="1">
      <alignment horizontal="right"/>
    </xf>
    <xf numFmtId="0" fontId="83" fillId="0" borderId="0" xfId="65" applyFont="1"/>
    <xf numFmtId="166" fontId="83" fillId="0" borderId="0" xfId="109" applyFont="1"/>
    <xf numFmtId="177" fontId="53" fillId="29" borderId="0" xfId="88" applyNumberFormat="1" applyFont="1" applyFill="1" applyBorder="1" applyAlignment="1" applyProtection="1">
      <alignment horizontal="right"/>
      <protection locked="0"/>
    </xf>
    <xf numFmtId="167" fontId="51" fillId="0" borderId="5" xfId="89" applyNumberFormat="1" applyFont="1" applyBorder="1" applyAlignment="1" applyProtection="1">
      <alignment horizontal="centerContinuous"/>
      <protection locked="0"/>
    </xf>
    <xf numFmtId="167" fontId="49" fillId="0" borderId="5" xfId="89" applyNumberFormat="1" applyFont="1" applyBorder="1" applyAlignment="1" applyProtection="1">
      <alignment horizontal="right"/>
      <protection locked="0"/>
    </xf>
    <xf numFmtId="167" fontId="66" fillId="25" borderId="17" xfId="89" applyNumberFormat="1" applyFont="1" applyFill="1" applyBorder="1" applyAlignment="1" applyProtection="1">
      <alignment horizontal="center" vertical="center" wrapText="1"/>
      <protection locked="0"/>
    </xf>
    <xf numFmtId="167" fontId="53" fillId="0" borderId="0" xfId="89" applyNumberFormat="1" applyFont="1" applyBorder="1" applyAlignment="1" applyProtection="1">
      <alignment horizontal="left"/>
      <protection locked="0"/>
    </xf>
    <xf numFmtId="0" fontId="85" fillId="0" borderId="0" xfId="0" applyFont="1" applyAlignment="1">
      <alignment horizontal="right"/>
    </xf>
    <xf numFmtId="0" fontId="0" fillId="27" borderId="0" xfId="0" applyFill="1"/>
    <xf numFmtId="167" fontId="66" fillId="25" borderId="16" xfId="89" applyNumberFormat="1" applyFont="1" applyFill="1" applyBorder="1" applyAlignment="1" applyProtection="1">
      <alignment horizontal="center" vertical="center" wrapText="1"/>
      <protection locked="0"/>
    </xf>
    <xf numFmtId="2" fontId="80" fillId="0" borderId="0" xfId="110" applyNumberFormat="1" applyFont="1" applyFill="1" applyBorder="1" applyAlignment="1">
      <alignment horizontal="center" vertical="center" wrapText="1"/>
    </xf>
    <xf numFmtId="4" fontId="81" fillId="0" borderId="0" xfId="0" applyNumberFormat="1" applyFont="1"/>
    <xf numFmtId="0" fontId="81" fillId="28" borderId="7" xfId="0" applyFont="1" applyFill="1" applyBorder="1" applyAlignment="1">
      <alignment horizontal="center"/>
    </xf>
    <xf numFmtId="167" fontId="66" fillId="25" borderId="28" xfId="89" applyNumberFormat="1" applyFont="1" applyFill="1" applyBorder="1" applyAlignment="1" applyProtection="1">
      <alignment horizontal="center" vertical="center" wrapText="1"/>
      <protection locked="0"/>
    </xf>
    <xf numFmtId="0" fontId="83" fillId="0" borderId="0" xfId="65" applyFont="1" applyAlignment="1">
      <alignment vertical="top"/>
    </xf>
    <xf numFmtId="3" fontId="81" fillId="28" borderId="7" xfId="0" applyNumberFormat="1" applyFont="1" applyFill="1" applyBorder="1"/>
    <xf numFmtId="4" fontId="49" fillId="0" borderId="0" xfId="108" applyFont="1"/>
    <xf numFmtId="3" fontId="81" fillId="0" borderId="0" xfId="0" applyNumberFormat="1" applyFont="1"/>
    <xf numFmtId="167" fontId="65" fillId="0" borderId="5" xfId="88" applyNumberFormat="1" applyFont="1" applyFill="1" applyBorder="1" applyAlignment="1" applyProtection="1">
      <alignment horizontal="left" vertical="center"/>
      <protection locked="0"/>
    </xf>
    <xf numFmtId="177" fontId="65" fillId="0" borderId="5" xfId="88" applyNumberFormat="1" applyFont="1" applyFill="1" applyBorder="1" applyAlignment="1" applyProtection="1">
      <alignment horizontal="right" vertical="center"/>
      <protection locked="0"/>
    </xf>
    <xf numFmtId="0" fontId="29" fillId="0" borderId="0" xfId="0" applyFont="1" applyAlignment="1">
      <alignment horizontal="center"/>
    </xf>
    <xf numFmtId="177" fontId="53" fillId="0" borderId="0" xfId="89" applyNumberFormat="1" applyFont="1" applyFill="1" applyBorder="1" applyAlignment="1" applyProtection="1">
      <alignment horizontal="right"/>
      <protection locked="0"/>
    </xf>
    <xf numFmtId="167" fontId="55" fillId="0" borderId="0" xfId="91" applyNumberFormat="1" applyFont="1" applyBorder="1" applyAlignment="1" applyProtection="1">
      <alignment horizontal="centerContinuous" vertical="center"/>
      <protection locked="0"/>
    </xf>
    <xf numFmtId="4" fontId="49" fillId="0" borderId="0" xfId="114" applyFont="1" applyAlignment="1">
      <alignment vertical="center"/>
    </xf>
    <xf numFmtId="167" fontId="86" fillId="24" borderId="0" xfId="88" applyNumberFormat="1" applyFont="1" applyFill="1" applyBorder="1" applyAlignment="1" applyProtection="1">
      <alignment horizontal="left" vertical="center"/>
      <protection locked="0"/>
    </xf>
    <xf numFmtId="167" fontId="82" fillId="0" borderId="0" xfId="0" applyNumberFormat="1" applyFont="1" applyProtection="1">
      <protection locked="0"/>
    </xf>
    <xf numFmtId="167" fontId="82" fillId="29" borderId="0" xfId="0" applyNumberFormat="1" applyFont="1" applyFill="1" applyProtection="1">
      <protection locked="0"/>
    </xf>
    <xf numFmtId="167" fontId="52" fillId="0" borderId="0" xfId="88" quotePrefix="1" applyNumberFormat="1" applyFont="1" applyFill="1" applyBorder="1" applyAlignment="1" applyProtection="1">
      <alignment horizontal="left" vertical="top" wrapText="1"/>
      <protection locked="0"/>
    </xf>
    <xf numFmtId="0" fontId="49" fillId="0" borderId="0" xfId="0" applyFont="1" applyAlignment="1">
      <alignment vertical="top" wrapText="1"/>
    </xf>
    <xf numFmtId="0" fontId="87" fillId="0" borderId="0" xfId="60" applyFont="1"/>
    <xf numFmtId="167" fontId="87" fillId="0" borderId="0" xfId="60" applyNumberFormat="1" applyFont="1"/>
    <xf numFmtId="167" fontId="87" fillId="0" borderId="0" xfId="60" applyNumberFormat="1" applyFont="1" applyAlignment="1">
      <alignment horizontal="right"/>
    </xf>
    <xf numFmtId="167" fontId="88" fillId="26" borderId="5" xfId="90" applyNumberFormat="1" applyFont="1" applyFill="1" applyBorder="1" applyAlignment="1" applyProtection="1">
      <alignment vertical="center"/>
      <protection locked="0"/>
    </xf>
    <xf numFmtId="167" fontId="88" fillId="26" borderId="20" xfId="90" applyNumberFormat="1" applyFont="1" applyFill="1" applyBorder="1" applyAlignment="1" applyProtection="1">
      <alignment vertical="center"/>
      <protection locked="0"/>
    </xf>
    <xf numFmtId="4" fontId="88" fillId="26" borderId="15" xfId="90" applyNumberFormat="1" applyFont="1" applyFill="1" applyBorder="1" applyAlignment="1" applyProtection="1">
      <alignment horizontal="center" vertical="center"/>
      <protection locked="0"/>
    </xf>
    <xf numFmtId="0" fontId="89" fillId="0" borderId="0" xfId="60" applyFont="1"/>
    <xf numFmtId="167" fontId="88" fillId="0" borderId="0" xfId="90" applyNumberFormat="1" applyFont="1" applyFill="1" applyBorder="1" applyProtection="1">
      <protection locked="0"/>
    </xf>
    <xf numFmtId="3" fontId="88" fillId="0" borderId="0" xfId="90" applyNumberFormat="1" applyFont="1" applyFill="1" applyBorder="1" applyAlignment="1" applyProtection="1">
      <alignment horizontal="right"/>
      <protection locked="0"/>
    </xf>
    <xf numFmtId="167" fontId="88" fillId="0" borderId="0" xfId="90" quotePrefix="1" applyNumberFormat="1" applyFont="1" applyFill="1" applyBorder="1" applyAlignment="1" applyProtection="1">
      <alignment horizontal="left"/>
      <protection locked="0"/>
    </xf>
    <xf numFmtId="167" fontId="88" fillId="0" borderId="0" xfId="90" applyNumberFormat="1" applyFont="1" applyFill="1" applyBorder="1" applyAlignment="1" applyProtection="1">
      <alignment horizontal="left"/>
      <protection locked="0"/>
    </xf>
    <xf numFmtId="3" fontId="88" fillId="0" borderId="0" xfId="90" applyNumberFormat="1" applyFont="1" applyFill="1" applyBorder="1" applyAlignment="1" applyProtection="1">
      <alignment horizontal="right"/>
    </xf>
    <xf numFmtId="167" fontId="87" fillId="0" borderId="0" xfId="90" quotePrefix="1" applyNumberFormat="1" applyFont="1" applyBorder="1" applyAlignment="1" applyProtection="1">
      <alignment horizontal="left"/>
      <protection locked="0"/>
    </xf>
    <xf numFmtId="167" fontId="87" fillId="0" borderId="0" xfId="90" applyNumberFormat="1" applyFont="1" applyFill="1" applyBorder="1" applyAlignment="1" applyProtection="1">
      <alignment horizontal="left"/>
      <protection locked="0"/>
    </xf>
    <xf numFmtId="3" fontId="87" fillId="0" borderId="0" xfId="90" applyNumberFormat="1" applyFont="1" applyFill="1" applyBorder="1" applyAlignment="1" applyProtection="1">
      <alignment horizontal="right"/>
      <protection locked="0"/>
    </xf>
    <xf numFmtId="3" fontId="87" fillId="0" borderId="0" xfId="90" applyNumberFormat="1" applyFont="1" applyFill="1" applyBorder="1" applyAlignment="1" applyProtection="1">
      <alignment horizontal="right"/>
    </xf>
    <xf numFmtId="167" fontId="87" fillId="29" borderId="0" xfId="90" quotePrefix="1" applyNumberFormat="1" applyFont="1" applyFill="1" applyBorder="1" applyAlignment="1" applyProtection="1">
      <alignment horizontal="left"/>
      <protection locked="0"/>
    </xf>
    <xf numFmtId="167" fontId="87" fillId="29" borderId="0" xfId="90" applyNumberFormat="1" applyFont="1" applyFill="1" applyBorder="1" applyAlignment="1" applyProtection="1">
      <alignment horizontal="left"/>
      <protection locked="0"/>
    </xf>
    <xf numFmtId="0" fontId="88" fillId="0" borderId="0" xfId="60" applyFont="1"/>
    <xf numFmtId="167" fontId="87" fillId="0" borderId="0" xfId="90" quotePrefix="1" applyNumberFormat="1" applyFont="1" applyFill="1" applyBorder="1" applyAlignment="1" applyProtection="1">
      <alignment horizontal="left"/>
      <protection locked="0"/>
    </xf>
    <xf numFmtId="167" fontId="88" fillId="0" borderId="0" xfId="90" quotePrefix="1" applyNumberFormat="1" applyFont="1" applyBorder="1" applyAlignment="1" applyProtection="1">
      <alignment horizontal="left"/>
      <protection locked="0"/>
    </xf>
    <xf numFmtId="167" fontId="88" fillId="0" borderId="0" xfId="90" applyNumberFormat="1" applyFont="1" applyBorder="1" applyAlignment="1" applyProtection="1">
      <alignment horizontal="left"/>
      <protection locked="0"/>
    </xf>
    <xf numFmtId="167" fontId="87" fillId="0" borderId="0" xfId="90" applyNumberFormat="1" applyFont="1" applyBorder="1" applyAlignment="1" applyProtection="1">
      <alignment horizontal="left"/>
      <protection locked="0"/>
    </xf>
    <xf numFmtId="167" fontId="87" fillId="0" borderId="0" xfId="60" applyNumberFormat="1" applyFont="1" applyProtection="1">
      <protection locked="0"/>
    </xf>
    <xf numFmtId="167" fontId="87" fillId="0" borderId="0" xfId="90" quotePrefix="1" applyNumberFormat="1" applyFont="1" applyBorder="1" applyAlignment="1" applyProtection="1">
      <protection locked="0"/>
    </xf>
    <xf numFmtId="167" fontId="87" fillId="0" borderId="0" xfId="60" quotePrefix="1" applyNumberFormat="1" applyFont="1" applyAlignment="1" applyProtection="1">
      <alignment horizontal="left"/>
      <protection locked="0"/>
    </xf>
    <xf numFmtId="3" fontId="87" fillId="0" borderId="0" xfId="60" applyNumberFormat="1" applyFont="1"/>
    <xf numFmtId="167" fontId="87" fillId="0" borderId="0" xfId="0" applyNumberFormat="1" applyFont="1" applyAlignment="1" applyProtection="1">
      <alignment horizontal="left" indent="2"/>
      <protection locked="0"/>
    </xf>
    <xf numFmtId="167" fontId="88" fillId="0" borderId="0" xfId="60" applyNumberFormat="1" applyFont="1" applyProtection="1">
      <protection locked="0"/>
    </xf>
    <xf numFmtId="3" fontId="88" fillId="0" borderId="0" xfId="60" applyNumberFormat="1" applyFont="1" applyAlignment="1">
      <alignment horizontal="right"/>
    </xf>
    <xf numFmtId="3" fontId="88" fillId="0" borderId="0" xfId="60" applyNumberFormat="1" applyFont="1" applyAlignment="1" applyProtection="1">
      <alignment horizontal="right"/>
      <protection locked="0"/>
    </xf>
    <xf numFmtId="3" fontId="87" fillId="0" borderId="0" xfId="60" applyNumberFormat="1" applyFont="1" applyAlignment="1" applyProtection="1">
      <alignment horizontal="right"/>
      <protection locked="0"/>
    </xf>
    <xf numFmtId="0" fontId="87" fillId="29" borderId="0" xfId="60" applyFont="1" applyFill="1"/>
    <xf numFmtId="167" fontId="87" fillId="29" borderId="0" xfId="60" applyNumberFormat="1" applyFont="1" applyFill="1" applyProtection="1">
      <protection locked="0"/>
    </xf>
    <xf numFmtId="3" fontId="87" fillId="29" borderId="0" xfId="60" applyNumberFormat="1" applyFont="1" applyFill="1" applyAlignment="1" applyProtection="1">
      <alignment horizontal="right"/>
      <protection locked="0"/>
    </xf>
    <xf numFmtId="3" fontId="87" fillId="29" borderId="0" xfId="90" applyNumberFormat="1" applyFont="1" applyFill="1" applyBorder="1" applyAlignment="1" applyProtection="1">
      <alignment horizontal="right"/>
    </xf>
    <xf numFmtId="167" fontId="87" fillId="29" borderId="0" xfId="60" applyNumberFormat="1" applyFont="1" applyFill="1" applyAlignment="1" applyProtection="1">
      <alignment horizontal="left" indent="2"/>
      <protection locked="0"/>
    </xf>
    <xf numFmtId="167" fontId="87" fillId="0" borderId="0" xfId="90" applyNumberFormat="1" applyFont="1" applyProtection="1">
      <protection locked="0"/>
    </xf>
    <xf numFmtId="167" fontId="88" fillId="0" borderId="0" xfId="90" applyNumberFormat="1" applyFont="1" applyProtection="1">
      <protection locked="0"/>
    </xf>
    <xf numFmtId="0" fontId="87" fillId="0" borderId="0" xfId="60" applyFont="1" applyAlignment="1">
      <alignment horizontal="center" vertical="center"/>
    </xf>
    <xf numFmtId="167" fontId="88" fillId="0" borderId="5" xfId="90" applyNumberFormat="1" applyFont="1" applyBorder="1" applyAlignment="1" applyProtection="1">
      <alignment horizontal="left"/>
      <protection locked="0"/>
    </xf>
    <xf numFmtId="167" fontId="88" fillId="0" borderId="5" xfId="60" applyNumberFormat="1" applyFont="1" applyBorder="1" applyProtection="1">
      <protection locked="0"/>
    </xf>
    <xf numFmtId="4" fontId="88" fillId="0" borderId="5" xfId="90" applyNumberFormat="1" applyFont="1" applyFill="1" applyBorder="1" applyAlignment="1" applyProtection="1">
      <alignment horizontal="right"/>
    </xf>
    <xf numFmtId="167" fontId="88" fillId="0" borderId="0" xfId="60" applyNumberFormat="1" applyFont="1" applyAlignment="1" applyProtection="1">
      <alignment horizontal="left" vertical="center"/>
      <protection locked="0"/>
    </xf>
    <xf numFmtId="167" fontId="88" fillId="0" borderId="0" xfId="60" applyNumberFormat="1" applyFont="1" applyAlignment="1" applyProtection="1">
      <alignment horizontal="center" vertical="center"/>
      <protection locked="0"/>
    </xf>
    <xf numFmtId="167" fontId="88" fillId="0" borderId="0" xfId="60" applyNumberFormat="1" applyFont="1" applyAlignment="1">
      <alignment horizontal="center" vertical="center" wrapText="1"/>
    </xf>
    <xf numFmtId="167" fontId="88" fillId="0" borderId="0" xfId="60" applyNumberFormat="1" applyFont="1" applyAlignment="1">
      <alignment horizontal="center" vertical="center"/>
    </xf>
    <xf numFmtId="0" fontId="82" fillId="0" borderId="31" xfId="0" applyFont="1" applyBorder="1" applyAlignment="1">
      <alignment horizontal="left" vertical="center" wrapText="1"/>
    </xf>
    <xf numFmtId="177" fontId="53" fillId="29" borderId="31" xfId="88" applyNumberFormat="1" applyFont="1" applyFill="1" applyBorder="1" applyAlignment="1" applyProtection="1">
      <alignment horizontal="right" vertical="center"/>
      <protection locked="0"/>
    </xf>
    <xf numFmtId="0" fontId="78" fillId="0" borderId="0" xfId="117" applyFont="1"/>
    <xf numFmtId="0" fontId="78" fillId="0" borderId="0" xfId="117" applyFont="1" applyAlignment="1">
      <alignment wrapText="1"/>
    </xf>
    <xf numFmtId="188" fontId="78" fillId="0" borderId="0" xfId="117" applyNumberFormat="1" applyFont="1"/>
    <xf numFmtId="0" fontId="78" fillId="0" borderId="0" xfId="117" applyFont="1" applyAlignment="1">
      <alignment horizontal="center" vertical="center"/>
    </xf>
    <xf numFmtId="0" fontId="78" fillId="0" borderId="0" xfId="117" applyFont="1" applyAlignment="1">
      <alignment vertical="top"/>
    </xf>
    <xf numFmtId="0" fontId="94" fillId="0" borderId="0" xfId="117" applyFont="1" applyAlignment="1">
      <alignment vertical="top"/>
    </xf>
    <xf numFmtId="8" fontId="78" fillId="0" borderId="0" xfId="117" applyNumberFormat="1" applyFont="1" applyAlignment="1">
      <alignment horizontal="right"/>
    </xf>
    <xf numFmtId="4" fontId="53" fillId="0" borderId="0" xfId="108" applyFont="1" applyFill="1" applyBorder="1" applyAlignment="1">
      <alignment horizontal="right" vertical="center"/>
    </xf>
    <xf numFmtId="4" fontId="49" fillId="0" borderId="0" xfId="108" applyFont="1" applyAlignment="1">
      <alignment vertical="center"/>
    </xf>
    <xf numFmtId="4" fontId="87" fillId="0" borderId="0" xfId="108" applyFont="1"/>
    <xf numFmtId="0" fontId="77" fillId="0" borderId="0" xfId="0" applyFont="1" applyAlignment="1">
      <alignment horizontal="center" vertical="center"/>
    </xf>
    <xf numFmtId="0" fontId="78" fillId="0" borderId="0" xfId="117" applyFont="1" applyAlignment="1">
      <alignment vertical="center"/>
    </xf>
    <xf numFmtId="167" fontId="98" fillId="25" borderId="24" xfId="88" applyNumberFormat="1" applyFont="1" applyFill="1" applyBorder="1" applyAlignment="1" applyProtection="1">
      <alignment horizontal="center" vertical="center" wrapText="1"/>
      <protection locked="0"/>
    </xf>
    <xf numFmtId="167" fontId="84" fillId="0" borderId="0" xfId="91" applyNumberFormat="1" applyFont="1" applyFill="1" applyBorder="1" applyAlignment="1" applyProtection="1">
      <protection locked="0"/>
    </xf>
    <xf numFmtId="167" fontId="84" fillId="0" borderId="0" xfId="91" applyNumberFormat="1" applyFont="1" applyFill="1" applyBorder="1" applyAlignment="1" applyProtection="1">
      <alignment horizontal="left" indent="3"/>
      <protection locked="0"/>
    </xf>
    <xf numFmtId="167" fontId="53" fillId="0" borderId="5" xfId="88" applyNumberFormat="1" applyFont="1" applyFill="1" applyBorder="1" applyAlignment="1" applyProtection="1">
      <alignment horizontal="left"/>
      <protection locked="0"/>
    </xf>
    <xf numFmtId="0" fontId="15" fillId="0" borderId="0" xfId="128"/>
    <xf numFmtId="0" fontId="85" fillId="0" borderId="0" xfId="128" applyFont="1"/>
    <xf numFmtId="0" fontId="78" fillId="0" borderId="0" xfId="108" applyNumberFormat="1" applyFont="1" applyFill="1" applyBorder="1"/>
    <xf numFmtId="175" fontId="54" fillId="0" borderId="0" xfId="87" quotePrefix="1" applyNumberFormat="1" applyFont="1" applyBorder="1" applyAlignment="1">
      <alignment vertical="center" wrapText="1"/>
    </xf>
    <xf numFmtId="167" fontId="53" fillId="0" borderId="5" xfId="88" applyNumberFormat="1" applyFont="1" applyFill="1" applyBorder="1" applyAlignment="1" applyProtection="1">
      <alignment horizontal="right"/>
      <protection locked="0"/>
    </xf>
    <xf numFmtId="167" fontId="66" fillId="25" borderId="29" xfId="88" applyNumberFormat="1" applyFont="1" applyFill="1" applyBorder="1" applyAlignment="1" applyProtection="1">
      <alignment horizontal="center" vertical="center" wrapText="1"/>
      <protection locked="0"/>
    </xf>
    <xf numFmtId="167" fontId="53" fillId="0" borderId="0" xfId="88" applyNumberFormat="1" applyFont="1" applyFill="1" applyBorder="1" applyAlignment="1" applyProtection="1">
      <alignment horizontal="left" indent="1"/>
      <protection locked="0"/>
    </xf>
    <xf numFmtId="4" fontId="53" fillId="0" borderId="0" xfId="88" applyNumberFormat="1" applyFont="1" applyFill="1" applyBorder="1" applyAlignment="1" applyProtection="1">
      <alignment horizontal="left" indent="1"/>
      <protection locked="0"/>
    </xf>
    <xf numFmtId="167" fontId="49" fillId="0" borderId="0" xfId="0" quotePrefix="1" applyNumberFormat="1" applyFont="1" applyAlignment="1" applyProtection="1">
      <alignment horizontal="left" indent="2"/>
      <protection locked="0"/>
    </xf>
    <xf numFmtId="167" fontId="49" fillId="0" borderId="0" xfId="0" applyNumberFormat="1" applyFont="1" applyAlignment="1" applyProtection="1">
      <alignment horizontal="left" indent="2"/>
      <protection locked="0"/>
    </xf>
    <xf numFmtId="167" fontId="83" fillId="0" borderId="0" xfId="0" applyNumberFormat="1" applyFont="1" applyAlignment="1" applyProtection="1">
      <alignment horizontal="left" indent="2"/>
      <protection locked="0"/>
    </xf>
    <xf numFmtId="177" fontId="104" fillId="0" borderId="0" xfId="88" applyNumberFormat="1" applyFont="1" applyFill="1" applyBorder="1" applyAlignment="1" applyProtection="1">
      <protection locked="0"/>
    </xf>
    <xf numFmtId="0" fontId="83" fillId="0" borderId="31" xfId="0" applyFont="1" applyBorder="1" applyAlignment="1">
      <alignment horizontal="left" vertical="center" wrapText="1" indent="2"/>
    </xf>
    <xf numFmtId="177" fontId="104" fillId="29" borderId="31" xfId="88" applyNumberFormat="1" applyFont="1" applyFill="1" applyBorder="1" applyAlignment="1" applyProtection="1">
      <alignment vertical="center"/>
      <protection locked="0"/>
    </xf>
    <xf numFmtId="167" fontId="105" fillId="0" borderId="0" xfId="60" applyNumberFormat="1" applyFont="1" applyProtection="1">
      <protection locked="0"/>
    </xf>
    <xf numFmtId="3" fontId="88" fillId="29" borderId="0" xfId="60" applyNumberFormat="1" applyFont="1" applyFill="1" applyAlignment="1" applyProtection="1">
      <alignment horizontal="right"/>
      <protection locked="0"/>
    </xf>
    <xf numFmtId="4" fontId="54" fillId="0" borderId="5" xfId="89" applyNumberFormat="1" applyFont="1" applyBorder="1" applyAlignment="1" applyProtection="1">
      <alignment horizontal="right"/>
      <protection locked="0"/>
    </xf>
    <xf numFmtId="0" fontId="103" fillId="0" borderId="0" xfId="0" applyFont="1" applyAlignment="1">
      <alignment vertical="top" wrapText="1"/>
    </xf>
    <xf numFmtId="0" fontId="106" fillId="0" borderId="0" xfId="0" applyFont="1" applyAlignment="1">
      <alignment vertical="center" wrapText="1"/>
    </xf>
    <xf numFmtId="0" fontId="109" fillId="0" borderId="0" xfId="60" applyFont="1"/>
    <xf numFmtId="49" fontId="109" fillId="0" borderId="0" xfId="60" applyNumberFormat="1" applyFont="1"/>
    <xf numFmtId="167" fontId="88" fillId="26" borderId="19" xfId="90" applyNumberFormat="1" applyFont="1" applyFill="1" applyBorder="1" applyAlignment="1" applyProtection="1">
      <alignment horizontal="center" vertical="center" wrapText="1"/>
      <protection locked="0"/>
    </xf>
    <xf numFmtId="177" fontId="53" fillId="0" borderId="5" xfId="88" applyNumberFormat="1" applyFont="1" applyFill="1" applyBorder="1" applyAlignment="1" applyProtection="1">
      <alignment horizontal="right"/>
      <protection locked="0"/>
    </xf>
    <xf numFmtId="167" fontId="52" fillId="0" borderId="0" xfId="88" quotePrefix="1" applyNumberFormat="1" applyFont="1" applyFill="1" applyBorder="1" applyAlignment="1" applyProtection="1">
      <alignment horizontal="left" indent="1"/>
      <protection locked="0"/>
    </xf>
    <xf numFmtId="0" fontId="83" fillId="0" borderId="0" xfId="60" applyFont="1"/>
    <xf numFmtId="167" fontId="88" fillId="26" borderId="7" xfId="90" applyNumberFormat="1" applyFont="1" applyFill="1" applyBorder="1" applyAlignment="1" applyProtection="1">
      <alignment horizontal="center" vertical="center" wrapText="1"/>
      <protection locked="0"/>
    </xf>
    <xf numFmtId="49" fontId="109" fillId="0" borderId="0" xfId="60" applyNumberFormat="1" applyFont="1" applyAlignment="1">
      <alignment vertical="center"/>
    </xf>
    <xf numFmtId="0" fontId="112" fillId="0" borderId="0" xfId="0" applyFont="1" applyAlignment="1">
      <alignment horizontal="left" vertical="top" indent="1"/>
    </xf>
    <xf numFmtId="167" fontId="99" fillId="29" borderId="0" xfId="91" applyNumberFormat="1" applyFont="1" applyFill="1" applyBorder="1" applyAlignment="1" applyProtection="1">
      <alignment vertical="center"/>
      <protection locked="0"/>
    </xf>
    <xf numFmtId="177" fontId="99" fillId="29" borderId="0" xfId="91" applyNumberFormat="1" applyFont="1" applyFill="1" applyBorder="1" applyAlignment="1" applyProtection="1">
      <alignment horizontal="right"/>
      <protection locked="0"/>
    </xf>
    <xf numFmtId="0" fontId="49" fillId="0" borderId="18" xfId="0" applyFont="1" applyBorder="1" applyAlignment="1">
      <alignment vertical="center"/>
    </xf>
    <xf numFmtId="0" fontId="78" fillId="0" borderId="0" xfId="117" applyFont="1" applyAlignment="1">
      <alignment horizontal="center" wrapText="1"/>
    </xf>
    <xf numFmtId="0" fontId="0" fillId="0" borderId="0" xfId="0" applyAlignment="1">
      <alignment horizontal="center"/>
    </xf>
    <xf numFmtId="167" fontId="64" fillId="30" borderId="0" xfId="0" applyNumberFormat="1" applyFont="1" applyFill="1"/>
    <xf numFmtId="0" fontId="54" fillId="0" borderId="0" xfId="134" applyFont="1"/>
    <xf numFmtId="0" fontId="19" fillId="0" borderId="0" xfId="134"/>
    <xf numFmtId="0" fontId="54" fillId="0" borderId="0" xfId="134" applyFont="1" applyAlignment="1">
      <alignment horizontal="right"/>
    </xf>
    <xf numFmtId="0" fontId="19" fillId="0" borderId="0" xfId="134" applyAlignment="1">
      <alignment horizontal="right"/>
    </xf>
    <xf numFmtId="0" fontId="36" fillId="25" borderId="34" xfId="134" applyFont="1" applyFill="1" applyBorder="1" applyAlignment="1">
      <alignment horizontal="center" vertical="center" wrapText="1"/>
    </xf>
    <xf numFmtId="0" fontId="113" fillId="0" borderId="0" xfId="134" applyFont="1" applyAlignment="1">
      <alignment vertical="center"/>
    </xf>
    <xf numFmtId="166" fontId="54" fillId="0" borderId="0" xfId="193" applyFont="1"/>
    <xf numFmtId="0" fontId="78" fillId="29" borderId="0" xfId="117" applyFont="1" applyFill="1" applyAlignment="1">
      <alignment vertical="top"/>
    </xf>
    <xf numFmtId="0" fontId="78" fillId="29" borderId="0" xfId="117" applyFont="1" applyFill="1" applyAlignment="1">
      <alignment vertical="center"/>
    </xf>
    <xf numFmtId="0" fontId="0" fillId="29" borderId="0" xfId="0" applyFill="1"/>
    <xf numFmtId="167" fontId="31" fillId="0" borderId="0" xfId="88" applyNumberFormat="1" applyFont="1" applyFill="1" applyBorder="1" applyAlignment="1" applyProtection="1">
      <alignment horizontal="left"/>
      <protection locked="0"/>
    </xf>
    <xf numFmtId="167" fontId="88" fillId="0" borderId="0" xfId="90" applyNumberFormat="1" applyFont="1" applyFill="1" applyProtection="1">
      <protection locked="0"/>
    </xf>
    <xf numFmtId="167" fontId="87" fillId="0" borderId="0" xfId="90" applyNumberFormat="1" applyFont="1" applyFill="1" applyProtection="1">
      <protection locked="0"/>
    </xf>
    <xf numFmtId="43" fontId="49" fillId="0" borderId="0" xfId="0" applyNumberFormat="1" applyFont="1" applyAlignment="1">
      <alignment vertical="center"/>
    </xf>
    <xf numFmtId="0" fontId="82" fillId="29" borderId="0" xfId="65" applyFont="1" applyFill="1" applyAlignment="1">
      <alignment vertical="center"/>
    </xf>
    <xf numFmtId="3" fontId="56" fillId="29" borderId="0" xfId="65" applyNumberFormat="1" applyFont="1" applyFill="1" applyAlignment="1">
      <alignment vertical="top"/>
    </xf>
    <xf numFmtId="0" fontId="82" fillId="29" borderId="5" xfId="65" applyFont="1" applyFill="1" applyBorder="1" applyAlignment="1">
      <alignment vertical="center"/>
    </xf>
    <xf numFmtId="0" fontId="49" fillId="0" borderId="18" xfId="0" applyFont="1" applyBorder="1" applyAlignment="1">
      <alignment vertical="center" wrapText="1"/>
    </xf>
    <xf numFmtId="0" fontId="2" fillId="0" borderId="0" xfId="128" applyFont="1" applyAlignment="1">
      <alignment horizontal="right"/>
    </xf>
    <xf numFmtId="17" fontId="2" fillId="0" borderId="0" xfId="0" applyNumberFormat="1" applyFont="1"/>
    <xf numFmtId="0" fontId="2" fillId="0" borderId="0" xfId="0" applyFont="1"/>
    <xf numFmtId="3" fontId="2" fillId="29" borderId="0" xfId="0" applyNumberFormat="1" applyFont="1" applyFill="1"/>
    <xf numFmtId="181" fontId="2" fillId="29" borderId="0" xfId="209" applyNumberFormat="1" applyFont="1" applyFill="1"/>
    <xf numFmtId="167" fontId="99" fillId="31" borderId="0" xfId="91" applyNumberFormat="1" applyFont="1" applyFill="1" applyBorder="1" applyAlignment="1" applyProtection="1">
      <protection locked="0"/>
    </xf>
    <xf numFmtId="167" fontId="99" fillId="31" borderId="0" xfId="91" applyNumberFormat="1" applyFont="1" applyFill="1" applyBorder="1" applyAlignment="1" applyProtection="1">
      <alignment vertical="center"/>
      <protection locked="0"/>
    </xf>
    <xf numFmtId="177" fontId="99" fillId="31" borderId="0" xfId="91" applyNumberFormat="1" applyFont="1" applyFill="1" applyBorder="1" applyAlignment="1" applyProtection="1">
      <alignment horizontal="right"/>
      <protection locked="0"/>
    </xf>
    <xf numFmtId="167" fontId="118" fillId="31" borderId="0" xfId="91" applyNumberFormat="1" applyFont="1" applyFill="1" applyBorder="1" applyAlignment="1" applyProtection="1">
      <alignment vertical="center"/>
      <protection locked="0"/>
    </xf>
    <xf numFmtId="167" fontId="120" fillId="25" borderId="16" xfId="91" applyNumberFormat="1" applyFont="1" applyFill="1" applyBorder="1" applyAlignment="1" applyProtection="1">
      <alignment horizontal="center" vertical="center"/>
      <protection locked="0"/>
    </xf>
    <xf numFmtId="167" fontId="120" fillId="25" borderId="24" xfId="88" applyNumberFormat="1" applyFont="1" applyFill="1" applyBorder="1" applyAlignment="1" applyProtection="1">
      <alignment horizontal="center" vertical="center" wrapText="1"/>
      <protection locked="0"/>
    </xf>
    <xf numFmtId="167" fontId="120" fillId="25" borderId="25" xfId="88" applyNumberFormat="1" applyFont="1" applyFill="1" applyBorder="1" applyAlignment="1" applyProtection="1">
      <alignment horizontal="center" vertical="center" wrapText="1"/>
      <protection locked="0"/>
    </xf>
    <xf numFmtId="167" fontId="84" fillId="0" borderId="5" xfId="91" applyNumberFormat="1" applyFont="1" applyFill="1" applyBorder="1" applyAlignment="1" applyProtection="1">
      <protection locked="0"/>
    </xf>
    <xf numFmtId="167" fontId="49" fillId="0" borderId="5" xfId="88" applyNumberFormat="1" applyFont="1" applyBorder="1" applyProtection="1">
      <protection locked="0"/>
    </xf>
    <xf numFmtId="167" fontId="121" fillId="25" borderId="17" xfId="88" applyNumberFormat="1" applyFont="1" applyFill="1" applyBorder="1" applyAlignment="1" applyProtection="1">
      <alignment horizontal="center" vertical="center" wrapText="1"/>
      <protection locked="0"/>
    </xf>
    <xf numFmtId="167" fontId="52" fillId="31" borderId="0" xfId="88" applyNumberFormat="1" applyFont="1" applyFill="1" applyBorder="1" applyAlignment="1" applyProtection="1">
      <alignment vertical="center"/>
      <protection locked="0"/>
    </xf>
    <xf numFmtId="177" fontId="52" fillId="31" borderId="0" xfId="88" applyNumberFormat="1" applyFont="1" applyFill="1" applyBorder="1" applyAlignment="1" applyProtection="1">
      <alignment horizontal="right" vertical="center"/>
      <protection locked="0"/>
    </xf>
    <xf numFmtId="167" fontId="121" fillId="25" borderId="16" xfId="88" applyNumberFormat="1" applyFont="1" applyFill="1" applyBorder="1" applyAlignment="1" applyProtection="1">
      <alignment horizontal="center" vertical="center"/>
      <protection locked="0"/>
    </xf>
    <xf numFmtId="0" fontId="122" fillId="27" borderId="32" xfId="0" applyFont="1" applyFill="1" applyBorder="1" applyAlignment="1">
      <alignment horizontal="center" vertical="center"/>
    </xf>
    <xf numFmtId="0" fontId="122" fillId="27" borderId="33" xfId="0" applyFont="1" applyFill="1" applyBorder="1" applyAlignment="1">
      <alignment horizontal="center" vertical="center" wrapText="1"/>
    </xf>
    <xf numFmtId="0" fontId="80" fillId="0" borderId="7" xfId="0" applyFont="1" applyBorder="1" applyAlignment="1">
      <alignment horizontal="left" vertical="top"/>
    </xf>
    <xf numFmtId="167" fontId="80" fillId="0" borderId="7" xfId="0" applyNumberFormat="1" applyFont="1" applyBorder="1" applyAlignment="1">
      <alignment vertical="top"/>
    </xf>
    <xf numFmtId="0" fontId="78" fillId="0" borderId="0" xfId="0" applyFont="1" applyAlignment="1">
      <alignment horizontal="left" vertical="top" indent="2"/>
    </xf>
    <xf numFmtId="167" fontId="78" fillId="0" borderId="0" xfId="0" applyNumberFormat="1" applyFont="1" applyAlignment="1">
      <alignment vertical="top"/>
    </xf>
    <xf numFmtId="0" fontId="80" fillId="0" borderId="7" xfId="0" applyFont="1" applyBorder="1" applyAlignment="1">
      <alignment horizontal="left" vertical="top" indent="2"/>
    </xf>
    <xf numFmtId="175" fontId="54" fillId="0" borderId="18" xfId="87" applyNumberFormat="1" applyFont="1" applyFill="1" applyBorder="1" applyAlignment="1">
      <alignment vertical="center" wrapText="1"/>
    </xf>
    <xf numFmtId="0" fontId="123" fillId="0" borderId="0" xfId="117" applyFont="1" applyAlignment="1">
      <alignment horizontal="center" vertical="top" wrapText="1"/>
    </xf>
    <xf numFmtId="0" fontId="123" fillId="0" borderId="0" xfId="117" applyFont="1" applyAlignment="1">
      <alignment vertical="top" wrapText="1"/>
    </xf>
    <xf numFmtId="167" fontId="123" fillId="0" borderId="0" xfId="117" applyNumberFormat="1" applyFont="1" applyAlignment="1">
      <alignment vertical="top"/>
    </xf>
    <xf numFmtId="0" fontId="123" fillId="0" borderId="0" xfId="117" applyFont="1" applyAlignment="1">
      <alignment horizontal="center" vertical="center" wrapText="1"/>
    </xf>
    <xf numFmtId="0" fontId="123" fillId="0" borderId="0" xfId="117" applyFont="1" applyAlignment="1">
      <alignment vertical="center" wrapText="1"/>
    </xf>
    <xf numFmtId="167" fontId="123" fillId="0" borderId="0" xfId="117" applyNumberFormat="1" applyFont="1" applyAlignment="1">
      <alignment vertical="center"/>
    </xf>
    <xf numFmtId="0" fontId="123" fillId="0" borderId="0" xfId="117" applyFont="1" applyAlignment="1">
      <alignment horizontal="left" vertical="top" wrapText="1"/>
    </xf>
    <xf numFmtId="0" fontId="123" fillId="29" borderId="0" xfId="117" applyFont="1" applyFill="1" applyAlignment="1">
      <alignment horizontal="center" vertical="top" wrapText="1"/>
    </xf>
    <xf numFmtId="0" fontId="123" fillId="29" borderId="0" xfId="117" applyFont="1" applyFill="1" applyAlignment="1">
      <alignment vertical="top" wrapText="1"/>
    </xf>
    <xf numFmtId="167" fontId="123" fillId="29" borderId="0" xfId="117" applyNumberFormat="1" applyFont="1" applyFill="1" applyAlignment="1">
      <alignment vertical="top"/>
    </xf>
    <xf numFmtId="0" fontId="83" fillId="0" borderId="0" xfId="117" applyFont="1" applyAlignment="1">
      <alignment horizontal="left" vertical="top"/>
    </xf>
    <xf numFmtId="0" fontId="93" fillId="27" borderId="26" xfId="117" applyFont="1" applyFill="1" applyBorder="1" applyAlignment="1">
      <alignment horizontal="center" vertical="center" wrapText="1"/>
    </xf>
    <xf numFmtId="0" fontId="77" fillId="27" borderId="30" xfId="117" applyFont="1" applyFill="1" applyBorder="1" applyAlignment="1">
      <alignment horizontal="center" vertical="center" wrapText="1"/>
    </xf>
    <xf numFmtId="0" fontId="93" fillId="27" borderId="27" xfId="117" applyFont="1" applyFill="1" applyBorder="1" applyAlignment="1">
      <alignment horizontal="center" vertical="center" wrapText="1"/>
    </xf>
    <xf numFmtId="167" fontId="52" fillId="31" borderId="0" xfId="89" applyNumberFormat="1" applyFont="1" applyFill="1" applyBorder="1" applyAlignment="1" applyProtection="1">
      <alignment horizontal="left" vertical="center"/>
      <protection locked="0"/>
    </xf>
    <xf numFmtId="177" fontId="52" fillId="31" borderId="0" xfId="89" applyNumberFormat="1" applyFont="1" applyFill="1" applyBorder="1" applyAlignment="1" applyProtection="1">
      <alignment horizontal="right" vertical="center"/>
      <protection locked="0"/>
    </xf>
    <xf numFmtId="0" fontId="83" fillId="0" borderId="0" xfId="218" applyFont="1"/>
    <xf numFmtId="0" fontId="125" fillId="0" borderId="0" xfId="218" applyFont="1"/>
    <xf numFmtId="0" fontId="83" fillId="31" borderId="0" xfId="218" applyFont="1" applyFill="1"/>
    <xf numFmtId="0" fontId="36" fillId="25" borderId="21" xfId="134" applyFont="1" applyFill="1" applyBorder="1" applyAlignment="1">
      <alignment horizontal="center" vertical="center"/>
    </xf>
    <xf numFmtId="0" fontId="125" fillId="28" borderId="0" xfId="218" applyFont="1" applyFill="1"/>
    <xf numFmtId="0" fontId="83" fillId="0" borderId="0" xfId="218" applyFont="1" applyAlignment="1">
      <alignment horizontal="left" indent="1"/>
    </xf>
    <xf numFmtId="0" fontId="126" fillId="0" borderId="0" xfId="218" applyFont="1" applyAlignment="1">
      <alignment horizontal="left" indent="2"/>
    </xf>
    <xf numFmtId="0" fontId="131" fillId="32" borderId="0" xfId="218" applyFont="1" applyFill="1"/>
    <xf numFmtId="176" fontId="125" fillId="28" borderId="0" xfId="218" applyNumberFormat="1" applyFont="1" applyFill="1"/>
    <xf numFmtId="167" fontId="52" fillId="0" borderId="0" xfId="207" applyNumberFormat="1" applyFont="1" applyAlignment="1">
      <alignment vertical="top"/>
    </xf>
    <xf numFmtId="167" fontId="130" fillId="0" borderId="0" xfId="207" applyNumberFormat="1" applyFont="1" applyAlignment="1">
      <alignment vertical="top"/>
    </xf>
    <xf numFmtId="167" fontId="54" fillId="0" borderId="0" xfId="207" applyNumberFormat="1" applyFont="1" applyAlignment="1">
      <alignment vertical="top"/>
    </xf>
    <xf numFmtId="167" fontId="114" fillId="0" borderId="0" xfId="207" applyNumberFormat="1" applyFont="1" applyAlignment="1">
      <alignment vertical="top"/>
    </xf>
    <xf numFmtId="167" fontId="115" fillId="0" borderId="0" xfId="207" applyNumberFormat="1" applyFont="1" applyAlignment="1">
      <alignment vertical="top"/>
    </xf>
    <xf numFmtId="167" fontId="104" fillId="0" borderId="0" xfId="207" applyNumberFormat="1" applyFont="1" applyAlignment="1">
      <alignment vertical="top"/>
    </xf>
    <xf numFmtId="167" fontId="132" fillId="0" borderId="0" xfId="207" applyNumberFormat="1" applyFont="1" applyAlignment="1">
      <alignment vertical="top"/>
    </xf>
    <xf numFmtId="167" fontId="133" fillId="0" borderId="0" xfId="207" applyNumberFormat="1" applyFont="1" applyAlignment="1">
      <alignment vertical="top"/>
    </xf>
    <xf numFmtId="0" fontId="54" fillId="0" borderId="0" xfId="207" applyFont="1"/>
    <xf numFmtId="175" fontId="130" fillId="0" borderId="0" xfId="193" applyNumberFormat="1" applyFont="1"/>
    <xf numFmtId="175" fontId="131" fillId="32" borderId="0" xfId="193" applyNumberFormat="1" applyFont="1" applyFill="1"/>
    <xf numFmtId="175" fontId="83" fillId="31" borderId="0" xfId="193" applyNumberFormat="1" applyFont="1" applyFill="1"/>
    <xf numFmtId="175" fontId="125" fillId="0" borderId="0" xfId="193" applyNumberFormat="1" applyFont="1"/>
    <xf numFmtId="0" fontId="103" fillId="29" borderId="0" xfId="0" applyFont="1" applyFill="1" applyAlignment="1">
      <alignment vertical="top"/>
    </xf>
    <xf numFmtId="167" fontId="49" fillId="0" borderId="0" xfId="88" applyNumberFormat="1" applyFont="1" applyAlignment="1" applyProtection="1">
      <alignment vertical="center"/>
      <protection locked="0"/>
    </xf>
    <xf numFmtId="177" fontId="53" fillId="0" borderId="0" xfId="88" applyNumberFormat="1" applyFont="1" applyFill="1" applyBorder="1" applyAlignment="1" applyProtection="1">
      <alignment horizontal="right" vertical="center"/>
      <protection locked="0"/>
    </xf>
    <xf numFmtId="177" fontId="53" fillId="0" borderId="0" xfId="88" quotePrefix="1" applyNumberFormat="1" applyFont="1" applyFill="1" applyBorder="1" applyAlignment="1" applyProtection="1">
      <alignment horizontal="right" vertical="center"/>
    </xf>
    <xf numFmtId="177" fontId="53" fillId="0" borderId="0" xfId="88" applyNumberFormat="1" applyFont="1" applyFill="1" applyBorder="1" applyAlignment="1" applyProtection="1">
      <alignment horizontal="right" vertical="center"/>
    </xf>
    <xf numFmtId="177" fontId="52" fillId="0" borderId="0" xfId="88" applyNumberFormat="1" applyFont="1" applyFill="1" applyBorder="1" applyAlignment="1" applyProtection="1">
      <alignment horizontal="right" vertical="center" wrapText="1"/>
      <protection locked="0"/>
    </xf>
    <xf numFmtId="177" fontId="52" fillId="0" borderId="0" xfId="88" applyNumberFormat="1" applyFont="1" applyFill="1" applyBorder="1" applyAlignment="1" applyProtection="1">
      <alignment horizontal="right" vertical="center"/>
      <protection locked="0"/>
    </xf>
    <xf numFmtId="0" fontId="105" fillId="0" borderId="0" xfId="60" applyFont="1"/>
    <xf numFmtId="49" fontId="105" fillId="0" borderId="0" xfId="60" applyNumberFormat="1" applyFont="1"/>
    <xf numFmtId="0" fontId="96" fillId="0" borderId="0" xfId="0" applyFont="1" applyAlignment="1">
      <alignment horizontal="left" vertical="top" indent="1"/>
    </xf>
    <xf numFmtId="49" fontId="105" fillId="0" borderId="0" xfId="60" applyNumberFormat="1" applyFont="1" applyAlignment="1">
      <alignment vertical="center"/>
    </xf>
    <xf numFmtId="0" fontId="95" fillId="0" borderId="0" xfId="117" applyFont="1" applyAlignment="1">
      <alignment horizontal="center" vertical="top" wrapText="1"/>
    </xf>
    <xf numFmtId="0" fontId="97" fillId="0" borderId="5" xfId="117" applyFont="1" applyBorder="1" applyAlignment="1">
      <alignment horizontal="center" vertical="center"/>
    </xf>
    <xf numFmtId="0" fontId="124" fillId="0" borderId="5" xfId="117" applyFont="1" applyBorder="1" applyAlignment="1">
      <alignment horizontal="center" vertical="center"/>
    </xf>
    <xf numFmtId="189" fontId="124" fillId="0" borderId="5" xfId="117" applyNumberFormat="1" applyFont="1" applyBorder="1" applyAlignment="1">
      <alignment vertical="center"/>
    </xf>
    <xf numFmtId="0" fontId="103" fillId="0" borderId="0" xfId="0" applyFont="1" applyAlignment="1">
      <alignment vertical="top"/>
    </xf>
    <xf numFmtId="175" fontId="49" fillId="0" borderId="5" xfId="86" applyNumberFormat="1" applyFont="1" applyBorder="1" applyAlignment="1">
      <alignment vertical="center"/>
    </xf>
    <xf numFmtId="4" fontId="53" fillId="0" borderId="5" xfId="108" applyFont="1" applyFill="1" applyBorder="1" applyAlignment="1">
      <alignment horizontal="right" vertical="center"/>
    </xf>
    <xf numFmtId="167" fontId="2" fillId="0" borderId="0" xfId="128" applyNumberFormat="1" applyFont="1"/>
    <xf numFmtId="0" fontId="125" fillId="31" borderId="5" xfId="218" applyFont="1" applyFill="1" applyBorder="1"/>
    <xf numFmtId="0" fontId="83" fillId="31" borderId="5" xfId="218" applyFont="1" applyFill="1" applyBorder="1"/>
    <xf numFmtId="176" fontId="125" fillId="31" borderId="5" xfId="218" applyNumberFormat="1" applyFont="1" applyFill="1" applyBorder="1"/>
    <xf numFmtId="4" fontId="90" fillId="0" borderId="0" xfId="91" applyNumberFormat="1" applyFont="1" applyBorder="1" applyAlignment="1" applyProtection="1">
      <alignment horizontal="right"/>
      <protection locked="0"/>
    </xf>
    <xf numFmtId="167" fontId="49" fillId="0" borderId="18" xfId="0" applyNumberFormat="1" applyFont="1" applyBorder="1" applyAlignment="1">
      <alignment vertical="center"/>
    </xf>
    <xf numFmtId="0" fontId="50" fillId="0" borderId="0" xfId="0" applyFont="1" applyAlignment="1">
      <alignment horizontal="center" vertical="center"/>
    </xf>
    <xf numFmtId="0" fontId="69" fillId="0" borderId="0" xfId="0" applyFont="1" applyAlignment="1">
      <alignment horizontal="center"/>
    </xf>
    <xf numFmtId="0" fontId="92" fillId="0" borderId="0" xfId="117" applyFont="1" applyAlignment="1">
      <alignment horizontal="center"/>
    </xf>
    <xf numFmtId="0" fontId="54" fillId="0" borderId="18" xfId="0" applyFont="1" applyBorder="1" applyAlignment="1">
      <alignment horizontal="left" vertical="top" wrapText="1"/>
    </xf>
    <xf numFmtId="0" fontId="54" fillId="0" borderId="0" xfId="0" applyFont="1" applyAlignment="1">
      <alignment horizontal="left" vertical="top" wrapText="1"/>
    </xf>
    <xf numFmtId="175" fontId="54" fillId="0" borderId="18" xfId="87" applyNumberFormat="1" applyFont="1" applyBorder="1" applyAlignment="1">
      <alignment horizontal="left" vertical="center" wrapText="1"/>
    </xf>
    <xf numFmtId="0" fontId="83" fillId="0" borderId="0" xfId="65" applyFont="1" applyAlignment="1">
      <alignment horizontal="left" vertical="top" wrapText="1"/>
    </xf>
    <xf numFmtId="0" fontId="90" fillId="0" borderId="0" xfId="65" applyFont="1" applyAlignment="1">
      <alignment horizontal="center"/>
    </xf>
    <xf numFmtId="0" fontId="90" fillId="0" borderId="0" xfId="65" quotePrefix="1" applyFont="1" applyAlignment="1">
      <alignment horizontal="center"/>
    </xf>
    <xf numFmtId="167" fontId="66" fillId="25" borderId="21" xfId="88" applyNumberFormat="1" applyFont="1" applyFill="1" applyBorder="1" applyAlignment="1" applyProtection="1">
      <alignment horizontal="center" vertical="center"/>
      <protection locked="0"/>
    </xf>
    <xf numFmtId="167" fontId="66" fillId="25" borderId="16" xfId="88" applyNumberFormat="1" applyFont="1" applyFill="1" applyBorder="1" applyAlignment="1" applyProtection="1">
      <alignment horizontal="center" vertical="center"/>
      <protection locked="0"/>
    </xf>
    <xf numFmtId="0" fontId="83" fillId="0" borderId="0" xfId="65" applyFont="1" applyAlignment="1">
      <alignment horizontal="left" wrapText="1"/>
    </xf>
    <xf numFmtId="167" fontId="88" fillId="26" borderId="7" xfId="90" applyNumberFormat="1" applyFont="1" applyFill="1" applyBorder="1" applyAlignment="1" applyProtection="1">
      <alignment horizontal="center" vertical="center"/>
      <protection locked="0"/>
    </xf>
    <xf numFmtId="167" fontId="88" fillId="26" borderId="22" xfId="90" applyNumberFormat="1" applyFont="1" applyFill="1" applyBorder="1" applyAlignment="1" applyProtection="1">
      <alignment horizontal="center" vertical="center"/>
      <protection locked="0"/>
    </xf>
    <xf numFmtId="0" fontId="50" fillId="0" borderId="0" xfId="134" applyFont="1" applyAlignment="1">
      <alignment horizontal="center"/>
    </xf>
    <xf numFmtId="3" fontId="82" fillId="0" borderId="0" xfId="65" applyNumberFormat="1" applyFont="1" applyFill="1" applyAlignment="1">
      <alignment vertical="center"/>
    </xf>
    <xf numFmtId="3" fontId="82" fillId="0" borderId="5" xfId="65" applyNumberFormat="1" applyFont="1" applyFill="1" applyBorder="1" applyAlignment="1">
      <alignment vertical="center"/>
    </xf>
    <xf numFmtId="0" fontId="34" fillId="29" borderId="0" xfId="25" applyFill="1"/>
    <xf numFmtId="167" fontId="141" fillId="25" borderId="24" xfId="88" applyNumberFormat="1" applyFont="1" applyFill="1" applyBorder="1" applyAlignment="1" applyProtection="1">
      <alignment horizontal="center" vertical="center" wrapText="1"/>
      <protection locked="0"/>
    </xf>
    <xf numFmtId="167" fontId="133" fillId="0" borderId="0" xfId="88" quotePrefix="1" applyNumberFormat="1" applyFont="1" applyBorder="1" applyAlignment="1" applyProtection="1">
      <alignment horizontal="left" indent="1"/>
      <protection locked="0"/>
    </xf>
    <xf numFmtId="177" fontId="133" fillId="0" borderId="0" xfId="88" applyNumberFormat="1" applyFont="1" applyFill="1" applyBorder="1" applyAlignment="1" applyProtection="1">
      <alignment horizontal="right"/>
      <protection locked="0"/>
    </xf>
    <xf numFmtId="167" fontId="104" fillId="0" borderId="0" xfId="88" applyNumberFormat="1" applyFont="1" applyFill="1" applyBorder="1" applyAlignment="1" applyProtection="1">
      <alignment horizontal="left"/>
      <protection locked="0"/>
    </xf>
    <xf numFmtId="177" fontId="104" fillId="0" borderId="0" xfId="88" applyNumberFormat="1" applyFont="1" applyFill="1" applyBorder="1" applyAlignment="1" applyProtection="1">
      <alignment horizontal="right"/>
      <protection locked="0"/>
    </xf>
    <xf numFmtId="4" fontId="104" fillId="0" borderId="0" xfId="88" applyNumberFormat="1" applyFont="1" applyFill="1" applyBorder="1" applyAlignment="1" applyProtection="1">
      <alignment horizontal="left"/>
      <protection locked="0"/>
    </xf>
    <xf numFmtId="167" fontId="104" fillId="0" borderId="0" xfId="88" applyNumberFormat="1" applyFont="1" applyFill="1" applyBorder="1" applyAlignment="1" applyProtection="1">
      <alignment horizontal="left" indent="2"/>
      <protection locked="0"/>
    </xf>
    <xf numFmtId="4" fontId="104" fillId="0" borderId="0" xfId="88" applyNumberFormat="1" applyFont="1" applyFill="1" applyBorder="1" applyAlignment="1" applyProtection="1">
      <alignment horizontal="left" indent="2"/>
      <protection locked="0"/>
    </xf>
    <xf numFmtId="167" fontId="115" fillId="0" borderId="0" xfId="88" applyNumberFormat="1" applyFont="1" applyFill="1" applyBorder="1" applyAlignment="1" applyProtection="1">
      <alignment horizontal="left" indent="4"/>
      <protection locked="0"/>
    </xf>
    <xf numFmtId="177" fontId="115" fillId="0" borderId="0" xfId="88" applyNumberFormat="1" applyFont="1" applyFill="1" applyBorder="1" applyAlignment="1" applyProtection="1">
      <alignment horizontal="right"/>
      <protection locked="0"/>
    </xf>
    <xf numFmtId="167" fontId="104" fillId="0" borderId="5" xfId="88" applyNumberFormat="1" applyFont="1" applyFill="1" applyBorder="1" applyAlignment="1" applyProtection="1">
      <alignment horizontal="left"/>
      <protection locked="0"/>
    </xf>
    <xf numFmtId="177" fontId="104" fillId="0" borderId="5" xfId="88" applyNumberFormat="1" applyFont="1" applyFill="1" applyBorder="1" applyAlignment="1" applyProtection="1">
      <alignment horizontal="right"/>
      <protection locked="0"/>
    </xf>
    <xf numFmtId="167" fontId="104" fillId="0" borderId="0" xfId="88" applyNumberFormat="1" applyFont="1" applyFill="1" applyBorder="1" applyAlignment="1" applyProtection="1">
      <alignment horizontal="left" vertical="top"/>
      <protection locked="0"/>
    </xf>
    <xf numFmtId="3" fontId="54" fillId="0" borderId="0" xfId="0" applyNumberFormat="1" applyFont="1"/>
    <xf numFmtId="167" fontId="142" fillId="0" borderId="18" xfId="88" applyNumberFormat="1" applyFont="1" applyFill="1" applyBorder="1" applyAlignment="1" applyProtection="1">
      <alignment horizontal="left"/>
      <protection locked="0"/>
    </xf>
    <xf numFmtId="177" fontId="142" fillId="0" borderId="18" xfId="88" applyNumberFormat="1" applyFont="1" applyFill="1" applyBorder="1" applyAlignment="1" applyProtection="1">
      <alignment horizontal="right"/>
      <protection locked="0"/>
    </xf>
    <xf numFmtId="0" fontId="1" fillId="0" borderId="0" xfId="220"/>
    <xf numFmtId="8" fontId="137" fillId="0" borderId="0" xfId="220" applyNumberFormat="1" applyFont="1"/>
    <xf numFmtId="0" fontId="77" fillId="27" borderId="35" xfId="220" applyFont="1" applyFill="1" applyBorder="1" applyAlignment="1">
      <alignment horizontal="center" vertical="center" wrapText="1"/>
    </xf>
    <xf numFmtId="0" fontId="77" fillId="27" borderId="36" xfId="220" applyFont="1" applyFill="1" applyBorder="1" applyAlignment="1">
      <alignment horizontal="center" vertical="center" wrapText="1"/>
    </xf>
    <xf numFmtId="0" fontId="77" fillId="27" borderId="37" xfId="220" applyFont="1" applyFill="1" applyBorder="1" applyAlignment="1">
      <alignment horizontal="center" vertical="center"/>
    </xf>
    <xf numFmtId="0" fontId="137" fillId="0" borderId="0" xfId="220" applyFont="1" applyAlignment="1">
      <alignment horizontal="left"/>
    </xf>
    <xf numFmtId="200" fontId="137" fillId="0" borderId="0" xfId="221" applyNumberFormat="1" applyFont="1"/>
    <xf numFmtId="0" fontId="81" fillId="0" borderId="7" xfId="220" applyFont="1" applyBorder="1" applyAlignment="1">
      <alignment vertical="center"/>
    </xf>
    <xf numFmtId="200" fontId="81" fillId="0" borderId="7" xfId="221" applyNumberFormat="1" applyFont="1" applyBorder="1" applyAlignment="1">
      <alignment vertical="center"/>
    </xf>
    <xf numFmtId="200" fontId="1" fillId="0" borderId="0" xfId="220" applyNumberFormat="1"/>
    <xf numFmtId="0" fontId="1" fillId="0" borderId="0" xfId="222" applyFont="1"/>
    <xf numFmtId="0" fontId="1" fillId="29" borderId="0" xfId="223" applyFill="1"/>
    <xf numFmtId="8" fontId="1" fillId="29" borderId="0" xfId="223" applyNumberFormat="1" applyFill="1"/>
    <xf numFmtId="0" fontId="79" fillId="27" borderId="38" xfId="224" applyFont="1" applyFill="1" applyBorder="1" applyAlignment="1">
      <alignment horizontal="center" vertical="center"/>
    </xf>
    <xf numFmtId="0" fontId="79" fillId="27" borderId="39" xfId="224" applyFont="1" applyFill="1" applyBorder="1" applyAlignment="1">
      <alignment horizontal="center" vertical="center"/>
    </xf>
    <xf numFmtId="0" fontId="79" fillId="27" borderId="40" xfId="224" applyFont="1" applyFill="1" applyBorder="1" applyAlignment="1">
      <alignment horizontal="center" vertical="center"/>
    </xf>
    <xf numFmtId="0" fontId="79" fillId="27" borderId="41" xfId="224" applyFont="1" applyFill="1" applyBorder="1" applyAlignment="1">
      <alignment horizontal="center" vertical="center"/>
    </xf>
    <xf numFmtId="0" fontId="79" fillId="27" borderId="42" xfId="224" applyFont="1" applyFill="1" applyBorder="1" applyAlignment="1">
      <alignment horizontal="center" vertical="center"/>
    </xf>
    <xf numFmtId="0" fontId="79" fillId="27" borderId="43" xfId="224" applyFont="1" applyFill="1" applyBorder="1" applyAlignment="1">
      <alignment horizontal="center" vertical="center"/>
    </xf>
    <xf numFmtId="0" fontId="79" fillId="27" borderId="44" xfId="224" applyFont="1" applyFill="1" applyBorder="1" applyAlignment="1">
      <alignment horizontal="center" vertical="center"/>
    </xf>
    <xf numFmtId="0" fontId="79" fillId="27" borderId="45" xfId="224" applyFont="1" applyFill="1" applyBorder="1" applyAlignment="1">
      <alignment horizontal="center" vertical="center"/>
    </xf>
    <xf numFmtId="0" fontId="79" fillId="27" borderId="46" xfId="224" applyFont="1" applyFill="1" applyBorder="1" applyAlignment="1">
      <alignment horizontal="center" vertical="center"/>
    </xf>
    <xf numFmtId="0" fontId="79" fillId="27" borderId="47" xfId="224" applyFont="1" applyFill="1" applyBorder="1" applyAlignment="1">
      <alignment horizontal="center" vertical="center"/>
    </xf>
    <xf numFmtId="0" fontId="79" fillId="27" borderId="48" xfId="224" applyFont="1" applyFill="1" applyBorder="1" applyAlignment="1">
      <alignment horizontal="center" vertical="center"/>
    </xf>
    <xf numFmtId="0" fontId="81" fillId="0" borderId="49" xfId="222" applyFont="1" applyBorder="1" applyAlignment="1">
      <alignment horizontal="left"/>
    </xf>
    <xf numFmtId="0" fontId="1" fillId="0" borderId="50" xfId="222" applyFont="1" applyBorder="1" applyAlignment="1">
      <alignment horizontal="left"/>
    </xf>
    <xf numFmtId="0" fontId="81" fillId="0" borderId="50" xfId="222" applyFont="1" applyBorder="1" applyAlignment="1">
      <alignment horizontal="center" vertical="center"/>
    </xf>
    <xf numFmtId="205" fontId="1" fillId="0" borderId="51" xfId="222" applyNumberFormat="1" applyFont="1" applyBorder="1" applyAlignment="1">
      <alignment horizontal="center" vertical="center"/>
    </xf>
    <xf numFmtId="200" fontId="1" fillId="0" borderId="50" xfId="222" applyNumberFormat="1" applyFont="1" applyBorder="1"/>
    <xf numFmtId="200" fontId="1" fillId="29" borderId="50" xfId="225" applyNumberFormat="1" applyFont="1" applyFill="1" applyBorder="1"/>
    <xf numFmtId="200" fontId="1" fillId="29" borderId="52" xfId="225" applyNumberFormat="1" applyFont="1" applyFill="1" applyBorder="1"/>
    <xf numFmtId="167" fontId="80" fillId="33" borderId="53" xfId="226" applyNumberFormat="1" applyFont="1" applyFill="1" applyBorder="1" applyAlignment="1">
      <alignment horizontal="center"/>
    </xf>
    <xf numFmtId="167" fontId="80" fillId="33" borderId="54" xfId="226" applyNumberFormat="1" applyFont="1" applyFill="1" applyBorder="1" applyAlignment="1">
      <alignment horizontal="center"/>
    </xf>
    <xf numFmtId="200" fontId="80" fillId="33" borderId="54" xfId="225" applyNumberFormat="1" applyFont="1" applyFill="1" applyBorder="1"/>
    <xf numFmtId="200" fontId="80" fillId="33" borderId="55" xfId="225" applyNumberFormat="1" applyFont="1" applyFill="1" applyBorder="1"/>
    <xf numFmtId="200" fontId="1" fillId="0" borderId="0" xfId="222" applyNumberFormat="1" applyFont="1"/>
    <xf numFmtId="0" fontId="145" fillId="31" borderId="0" xfId="220" applyFont="1" applyFill="1" applyAlignment="1">
      <alignment horizontal="center" vertical="center"/>
    </xf>
    <xf numFmtId="0" fontId="137" fillId="0" borderId="0" xfId="220" applyFont="1"/>
    <xf numFmtId="167" fontId="137" fillId="0" borderId="0" xfId="220" applyNumberFormat="1" applyFont="1"/>
    <xf numFmtId="0" fontId="136" fillId="0" borderId="5" xfId="220" applyFont="1" applyBorder="1" applyAlignment="1">
      <alignment horizontal="left"/>
    </xf>
    <xf numFmtId="167" fontId="136" fillId="0" borderId="5" xfId="220" applyNumberFormat="1" applyFont="1" applyBorder="1"/>
    <xf numFmtId="0" fontId="136" fillId="0" borderId="0" xfId="220" applyFont="1"/>
    <xf numFmtId="43" fontId="0" fillId="0" borderId="0" xfId="225" applyFont="1"/>
  </cellXfs>
  <cellStyles count="227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0let" xfId="19" xr:uid="{00000000-0005-0000-0000-000012000000}"/>
    <cellStyle name="b0let 2" xfId="20" xr:uid="{00000000-0005-0000-0000-000013000000}"/>
    <cellStyle name="Bol-Data" xfId="21" xr:uid="{00000000-0005-0000-0000-000014000000}"/>
    <cellStyle name="bolet" xfId="22" xr:uid="{00000000-0005-0000-0000-000015000000}"/>
    <cellStyle name="Boletim" xfId="23" xr:uid="{00000000-0005-0000-0000-000016000000}"/>
    <cellStyle name="Boletim 2" xfId="24" xr:uid="{00000000-0005-0000-0000-000017000000}"/>
    <cellStyle name="Bom" xfId="25" builtinId="26" customBuiltin="1"/>
    <cellStyle name="Cabe‡alho 1" xfId="26" xr:uid="{00000000-0005-0000-0000-000019000000}"/>
    <cellStyle name="Cabe‡alho 1 2" xfId="27" xr:uid="{00000000-0005-0000-0000-00001A000000}"/>
    <cellStyle name="Cabe‡alho 2" xfId="28" xr:uid="{00000000-0005-0000-0000-00001B000000}"/>
    <cellStyle name="Cabe‡alho 2 2" xfId="29" xr:uid="{00000000-0005-0000-0000-00001C000000}"/>
    <cellStyle name="Cabeçalho 1" xfId="30" xr:uid="{00000000-0005-0000-0000-00001D000000}"/>
    <cellStyle name="Cabeçalho 2" xfId="31" xr:uid="{00000000-0005-0000-0000-00001E000000}"/>
    <cellStyle name="Cálculo" xfId="32" builtinId="22" customBuiltin="1"/>
    <cellStyle name="Capítulo" xfId="33" xr:uid="{00000000-0005-0000-0000-000020000000}"/>
    <cellStyle name="Célula de Verificação" xfId="34" builtinId="23" customBuiltin="1"/>
    <cellStyle name="Célula Vinculada" xfId="35" builtinId="24" customBuiltin="1"/>
    <cellStyle name="Comma" xfId="108" xr:uid="{00000000-0005-0000-0000-000023000000}"/>
    <cellStyle name="Comma [0]_Auxiliar" xfId="36" xr:uid="{00000000-0005-0000-0000-000024000000}"/>
    <cellStyle name="Comma_Agenda" xfId="37" xr:uid="{00000000-0005-0000-0000-000025000000}"/>
    <cellStyle name="Currency [0]_Auxiliar" xfId="38" xr:uid="{00000000-0005-0000-0000-000026000000}"/>
    <cellStyle name="Currency_Auxiliar" xfId="39" xr:uid="{00000000-0005-0000-0000-000027000000}"/>
    <cellStyle name="Data" xfId="40" xr:uid="{00000000-0005-0000-0000-000028000000}"/>
    <cellStyle name="Data 2" xfId="41" xr:uid="{00000000-0005-0000-0000-000029000000}"/>
    <cellStyle name="Ênfase1" xfId="42" builtinId="29" customBuiltin="1"/>
    <cellStyle name="Ênfase2" xfId="43" builtinId="33" customBuiltin="1"/>
    <cellStyle name="Ênfase3" xfId="44" builtinId="37" customBuiltin="1"/>
    <cellStyle name="Ênfase4" xfId="45" builtinId="41" customBuiltin="1"/>
    <cellStyle name="Ênfase5" xfId="46" builtinId="45" customBuiltin="1"/>
    <cellStyle name="Ênfase6" xfId="47" builtinId="49" customBuiltin="1"/>
    <cellStyle name="Entrada" xfId="48" builtinId="20" customBuiltin="1"/>
    <cellStyle name="Euro" xfId="49" xr:uid="{00000000-0005-0000-0000-000031000000}"/>
    <cellStyle name="Euro 2" xfId="176" xr:uid="{00000000-0005-0000-0000-000032000000}"/>
    <cellStyle name="Fim" xfId="50" xr:uid="{00000000-0005-0000-0000-000033000000}"/>
    <cellStyle name="Fixo" xfId="51" xr:uid="{00000000-0005-0000-0000-000034000000}"/>
    <cellStyle name="Fonte" xfId="52" xr:uid="{00000000-0005-0000-0000-000035000000}"/>
    <cellStyle name="Hiperlink 2" xfId="53" xr:uid="{00000000-0005-0000-0000-000036000000}"/>
    <cellStyle name="Indefinido" xfId="55" xr:uid="{00000000-0005-0000-0000-000038000000}"/>
    <cellStyle name="Jr_Normal" xfId="56" xr:uid="{00000000-0005-0000-0000-000039000000}"/>
    <cellStyle name="Leg_It_1" xfId="57" xr:uid="{00000000-0005-0000-0000-00003A000000}"/>
    <cellStyle name="Moeda 2" xfId="127" xr:uid="{00000000-0005-0000-0000-00003C000000}"/>
    <cellStyle name="Moeda 3" xfId="133" xr:uid="{00000000-0005-0000-0000-00003D000000}"/>
    <cellStyle name="Moeda 4" xfId="177" xr:uid="{00000000-0005-0000-0000-00003E000000}"/>
    <cellStyle name="Moeda0" xfId="58" xr:uid="{00000000-0005-0000-0000-00003F000000}"/>
    <cellStyle name="Neutro" xfId="59" builtinId="28" customBuiltin="1"/>
    <cellStyle name="Normal" xfId="0" builtinId="0"/>
    <cellStyle name="Normal 10" xfId="131" xr:uid="{00000000-0005-0000-0000-000042000000}"/>
    <cellStyle name="Normal 10 2" xfId="178" xr:uid="{00000000-0005-0000-0000-000043000000}"/>
    <cellStyle name="Normal 10 3" xfId="194" xr:uid="{00000000-0005-0000-0000-000044000000}"/>
    <cellStyle name="Normal 10 4" xfId="195" xr:uid="{00000000-0005-0000-0000-000045000000}"/>
    <cellStyle name="Normal 10 5" xfId="196" xr:uid="{00000000-0005-0000-0000-000046000000}"/>
    <cellStyle name="Normal 11" xfId="174" xr:uid="{00000000-0005-0000-0000-000047000000}"/>
    <cellStyle name="Normal 12" xfId="192" xr:uid="{00000000-0005-0000-0000-000048000000}"/>
    <cellStyle name="Normal 13" xfId="197" xr:uid="{00000000-0005-0000-0000-000049000000}"/>
    <cellStyle name="Normal 14" xfId="199" xr:uid="{00000000-0005-0000-0000-00004A000000}"/>
    <cellStyle name="Normal 15" xfId="208" xr:uid="{00000000-0005-0000-0000-00004B000000}"/>
    <cellStyle name="Normal 16" xfId="216" xr:uid="{00000000-0005-0000-0000-00004C000000}"/>
    <cellStyle name="Normal 17" xfId="219" xr:uid="{FA450699-A97D-404C-9FFF-119B0F3F8C5F}"/>
    <cellStyle name="Normal 18" xfId="220" xr:uid="{91BF3C07-45A7-46C0-8D45-264CCD8C4A14}"/>
    <cellStyle name="Normal 19" xfId="222" xr:uid="{8C4536C8-E9F5-4DC7-AC9D-21A507847E67}"/>
    <cellStyle name="Normal 2" xfId="60" xr:uid="{00000000-0005-0000-0000-00004D000000}"/>
    <cellStyle name="Normal 2 2" xfId="61" xr:uid="{00000000-0005-0000-0000-00004E000000}"/>
    <cellStyle name="Normal 2 2 2" xfId="204" xr:uid="{00000000-0005-0000-0000-00004F000000}"/>
    <cellStyle name="Normal 2 2 3" xfId="223" xr:uid="{88A39BC7-41E4-40F6-B520-C3C5133EBBFC}"/>
    <cellStyle name="Normal 2 3" xfId="135" xr:uid="{00000000-0005-0000-0000-000050000000}"/>
    <cellStyle name="Normal 2 3 2" xfId="207" xr:uid="{00000000-0005-0000-0000-000051000000}"/>
    <cellStyle name="Normal 2 3 4" xfId="218" xr:uid="{D13CF613-1FF8-47B2-85B0-ECA26E7F591C}"/>
    <cellStyle name="Normal 2 4" xfId="134" xr:uid="{00000000-0005-0000-0000-000052000000}"/>
    <cellStyle name="Normal 2 5" xfId="202" xr:uid="{00000000-0005-0000-0000-000053000000}"/>
    <cellStyle name="Normal 3" xfId="62" xr:uid="{00000000-0005-0000-0000-000054000000}"/>
    <cellStyle name="Normal 3 2" xfId="63" xr:uid="{00000000-0005-0000-0000-000055000000}"/>
    <cellStyle name="Normal 3 3" xfId="120" xr:uid="{00000000-0005-0000-0000-000056000000}"/>
    <cellStyle name="Normal 3 4" xfId="136" xr:uid="{00000000-0005-0000-0000-000057000000}"/>
    <cellStyle name="Normal 4" xfId="64" xr:uid="{00000000-0005-0000-0000-000058000000}"/>
    <cellStyle name="Normal 4 2" xfId="137" xr:uid="{00000000-0005-0000-0000-000059000000}"/>
    <cellStyle name="Normal 4 3" xfId="179" xr:uid="{00000000-0005-0000-0000-00005A000000}"/>
    <cellStyle name="Normal 5" xfId="117" xr:uid="{00000000-0005-0000-0000-00005B000000}"/>
    <cellStyle name="Normal 5 2" xfId="215" xr:uid="{00000000-0005-0000-0000-00005C000000}"/>
    <cellStyle name="Normal 6" xfId="118" xr:uid="{00000000-0005-0000-0000-00005D000000}"/>
    <cellStyle name="Normal 6 2" xfId="129" xr:uid="{00000000-0005-0000-0000-00005E000000}"/>
    <cellStyle name="Normal 6 2 2" xfId="224" xr:uid="{EC286126-4B1C-4415-A58A-E2EB4B0B9C26}"/>
    <cellStyle name="Normal 7" xfId="123" xr:uid="{00000000-0005-0000-0000-00005F000000}"/>
    <cellStyle name="Normal 8" xfId="124" xr:uid="{00000000-0005-0000-0000-000060000000}"/>
    <cellStyle name="Normal 9" xfId="128" xr:uid="{00000000-0005-0000-0000-000061000000}"/>
    <cellStyle name="Normal_Limitação_Demais Poderes_Aval 4º bim" xfId="65" xr:uid="{00000000-0005-0000-0000-000062000000}"/>
    <cellStyle name="Nota" xfId="66" builtinId="10" customBuiltin="1"/>
    <cellStyle name="Nota 2" xfId="67" xr:uid="{00000000-0005-0000-0000-000066000000}"/>
    <cellStyle name="Nota 2 2" xfId="138" xr:uid="{00000000-0005-0000-0000-000067000000}"/>
    <cellStyle name="Nota 3" xfId="139" xr:uid="{00000000-0005-0000-0000-000068000000}"/>
    <cellStyle name="Nota 4" xfId="180" xr:uid="{00000000-0005-0000-0000-000069000000}"/>
    <cellStyle name="Percent_Agenda" xfId="68" xr:uid="{00000000-0005-0000-0000-00006A000000}"/>
    <cellStyle name="Percentual" xfId="69" xr:uid="{00000000-0005-0000-0000-00006B000000}"/>
    <cellStyle name="Percentual 2" xfId="70" xr:uid="{00000000-0005-0000-0000-00006C000000}"/>
    <cellStyle name="Percentual 2 2" xfId="140" xr:uid="{00000000-0005-0000-0000-00006D000000}"/>
    <cellStyle name="Percentual 3" xfId="141" xr:uid="{00000000-0005-0000-0000-00006E000000}"/>
    <cellStyle name="Percentual 4" xfId="142" xr:uid="{00000000-0005-0000-0000-00006F000000}"/>
    <cellStyle name="Ponto" xfId="71" xr:uid="{00000000-0005-0000-0000-000070000000}"/>
    <cellStyle name="Ponto 2" xfId="72" xr:uid="{00000000-0005-0000-0000-000071000000}"/>
    <cellStyle name="Ponto 2 2" xfId="143" xr:uid="{00000000-0005-0000-0000-000072000000}"/>
    <cellStyle name="Ponto 3" xfId="144" xr:uid="{00000000-0005-0000-0000-000073000000}"/>
    <cellStyle name="Ponto 4" xfId="145" xr:uid="{00000000-0005-0000-0000-000074000000}"/>
    <cellStyle name="Porcentagem 2" xfId="73" xr:uid="{00000000-0005-0000-0000-000076000000}"/>
    <cellStyle name="Porcentagem 2 2" xfId="74" xr:uid="{00000000-0005-0000-0000-000077000000}"/>
    <cellStyle name="Porcentagem 2 3" xfId="146" xr:uid="{00000000-0005-0000-0000-000078000000}"/>
    <cellStyle name="Porcentagem 3" xfId="75" xr:uid="{00000000-0005-0000-0000-000079000000}"/>
    <cellStyle name="Porcentagem 3 2" xfId="148" xr:uid="{00000000-0005-0000-0000-00007A000000}"/>
    <cellStyle name="Porcentagem 3 3" xfId="147" xr:uid="{00000000-0005-0000-0000-00007B000000}"/>
    <cellStyle name="Porcentagem 4" xfId="76" xr:uid="{00000000-0005-0000-0000-00007C000000}"/>
    <cellStyle name="Porcentagem 4 2" xfId="149" xr:uid="{00000000-0005-0000-0000-00007D000000}"/>
    <cellStyle name="Porcentagem 5" xfId="77" xr:uid="{00000000-0005-0000-0000-00007E000000}"/>
    <cellStyle name="Porcentagem 5 2" xfId="150" xr:uid="{00000000-0005-0000-0000-00007F000000}"/>
    <cellStyle name="Porcentagem 5 3" xfId="182" xr:uid="{00000000-0005-0000-0000-000080000000}"/>
    <cellStyle name="Porcentagem 6" xfId="126" xr:uid="{00000000-0005-0000-0000-000081000000}"/>
    <cellStyle name="Porcentagem 6 2" xfId="151" xr:uid="{00000000-0005-0000-0000-000082000000}"/>
    <cellStyle name="Porcentagem 7" xfId="181" xr:uid="{00000000-0005-0000-0000-000083000000}"/>
    <cellStyle name="Ruim" xfId="54" builtinId="27" customBuiltin="1"/>
    <cellStyle name="Saída" xfId="78" builtinId="21" customBuiltin="1"/>
    <cellStyle name="Sep. milhar [0]" xfId="79" xr:uid="{00000000-0005-0000-0000-000085000000}"/>
    <cellStyle name="Sep. milhar [0] 2" xfId="80" xr:uid="{00000000-0005-0000-0000-000086000000}"/>
    <cellStyle name="Sep. milhar [0] 3" xfId="152" xr:uid="{00000000-0005-0000-0000-000087000000}"/>
    <cellStyle name="Sep. milhar [2]" xfId="81" xr:uid="{00000000-0005-0000-0000-000088000000}"/>
    <cellStyle name="Sep. milhar [2] 2" xfId="154" xr:uid="{00000000-0005-0000-0000-000089000000}"/>
    <cellStyle name="Sep. milhar [2] 3" xfId="153" xr:uid="{00000000-0005-0000-0000-00008A000000}"/>
    <cellStyle name="Separador de m" xfId="82" xr:uid="{00000000-0005-0000-0000-00008B000000}"/>
    <cellStyle name="Separador de m 2" xfId="83" xr:uid="{00000000-0005-0000-0000-00008C000000}"/>
    <cellStyle name="Separador de m 3" xfId="155" xr:uid="{00000000-0005-0000-0000-00008D000000}"/>
    <cellStyle name="Separador de m 4" xfId="172" xr:uid="{00000000-0005-0000-0000-00008E000000}"/>
    <cellStyle name="Separador de m 5" xfId="183" xr:uid="{00000000-0005-0000-0000-00008F000000}"/>
    <cellStyle name="Separador de milhares 2" xfId="84" xr:uid="{00000000-0005-0000-0000-000090000000}"/>
    <cellStyle name="Separador de milhares 2 2" xfId="85" xr:uid="{00000000-0005-0000-0000-000091000000}"/>
    <cellStyle name="Separador de milhares 2 2 2" xfId="157" xr:uid="{00000000-0005-0000-0000-000092000000}"/>
    <cellStyle name="Separador de milhares 2 2 3" xfId="185" xr:uid="{00000000-0005-0000-0000-000093000000}"/>
    <cellStyle name="Separador de milhares 2 3" xfId="156" xr:uid="{00000000-0005-0000-0000-000094000000}"/>
    <cellStyle name="Separador de milhares 2 4" xfId="184" xr:uid="{00000000-0005-0000-0000-000095000000}"/>
    <cellStyle name="Separador de milhares 3" xfId="158" xr:uid="{00000000-0005-0000-0000-000096000000}"/>
    <cellStyle name="Separador de milhares 3 2" xfId="186" xr:uid="{00000000-0005-0000-0000-000097000000}"/>
    <cellStyle name="Separador de milhares_apresentação ministro" xfId="86" xr:uid="{00000000-0005-0000-0000-000098000000}"/>
    <cellStyle name="Separador de milhares_apresentação ministro 2" xfId="87" xr:uid="{00000000-0005-0000-0000-000099000000}"/>
    <cellStyle name="Separador de milhares_NFGC_ASTEC" xfId="88" xr:uid="{00000000-0005-0000-0000-00009A000000}"/>
    <cellStyle name="Separador de milhares_NFGC_ASTEC 2" xfId="89" xr:uid="{00000000-0005-0000-0000-00009B000000}"/>
    <cellStyle name="Separador de milhares_NFGC_ASTEC 3" xfId="90" xr:uid="{00000000-0005-0000-0000-00009C000000}"/>
    <cellStyle name="Separador de milhares_NFGC_ASTEC 4" xfId="91" xr:uid="{00000000-0005-0000-0000-00009D000000}"/>
    <cellStyle name="Texto de Aviso" xfId="92" builtinId="11" customBuiltin="1"/>
    <cellStyle name="Texto Explicativo" xfId="93" builtinId="53" customBuiltin="1"/>
    <cellStyle name="Título" xfId="94" builtinId="15" customBuiltin="1"/>
    <cellStyle name="Título 1" xfId="95" builtinId="16" customBuiltin="1"/>
    <cellStyle name="Título 2" xfId="96" builtinId="17" customBuiltin="1"/>
    <cellStyle name="Título 3" xfId="97" builtinId="18" customBuiltin="1"/>
    <cellStyle name="Título 4" xfId="98" builtinId="19" customBuiltin="1"/>
    <cellStyle name="Título 5" xfId="99" xr:uid="{00000000-0005-0000-0000-0000A8000000}"/>
    <cellStyle name="Título 5 2" xfId="159" xr:uid="{00000000-0005-0000-0000-0000A9000000}"/>
    <cellStyle name="Titulo1" xfId="100" xr:uid="{00000000-0005-0000-0000-0000AA000000}"/>
    <cellStyle name="Titulo1 2" xfId="101" xr:uid="{00000000-0005-0000-0000-0000AB000000}"/>
    <cellStyle name="Titulo1 2 2" xfId="160" xr:uid="{00000000-0005-0000-0000-0000AC000000}"/>
    <cellStyle name="Titulo1 3" xfId="161" xr:uid="{00000000-0005-0000-0000-0000AD000000}"/>
    <cellStyle name="Titulo1 4" xfId="162" xr:uid="{00000000-0005-0000-0000-0000AE000000}"/>
    <cellStyle name="Titulo2" xfId="102" xr:uid="{00000000-0005-0000-0000-0000AF000000}"/>
    <cellStyle name="Titulo2 2" xfId="103" xr:uid="{00000000-0005-0000-0000-0000B0000000}"/>
    <cellStyle name="Titulo2 2 2" xfId="163" xr:uid="{00000000-0005-0000-0000-0000B1000000}"/>
    <cellStyle name="Titulo2 3" xfId="164" xr:uid="{00000000-0005-0000-0000-0000B2000000}"/>
    <cellStyle name="Titulo2 4" xfId="165" xr:uid="{00000000-0005-0000-0000-0000B3000000}"/>
    <cellStyle name="Total" xfId="104" builtinId="25" customBuiltin="1"/>
    <cellStyle name="Total 2" xfId="105" xr:uid="{00000000-0005-0000-0000-0000B5000000}"/>
    <cellStyle name="V¡rgula" xfId="106" xr:uid="{00000000-0005-0000-0000-0000B6000000}"/>
    <cellStyle name="V¡rgula0" xfId="107" xr:uid="{00000000-0005-0000-0000-0000B7000000}"/>
    <cellStyle name="Vírgula 10" xfId="122" xr:uid="{00000000-0005-0000-0000-0000B9000000}"/>
    <cellStyle name="Vírgula 10 2" xfId="203" xr:uid="{00000000-0005-0000-0000-0000BA000000}"/>
    <cellStyle name="Vírgula 10 3" xfId="211" xr:uid="{00000000-0005-0000-0000-0000BB000000}"/>
    <cellStyle name="Vírgula 11" xfId="125" xr:uid="{00000000-0005-0000-0000-0000BC000000}"/>
    <cellStyle name="Vírgula 12" xfId="132" xr:uid="{00000000-0005-0000-0000-0000BD000000}"/>
    <cellStyle name="Vírgula 13" xfId="166" xr:uid="{00000000-0005-0000-0000-0000BE000000}"/>
    <cellStyle name="Vírgula 14" xfId="173" xr:uid="{00000000-0005-0000-0000-0000BF000000}"/>
    <cellStyle name="Vírgula 15" xfId="175" xr:uid="{00000000-0005-0000-0000-0000C0000000}"/>
    <cellStyle name="Vírgula 16" xfId="187" xr:uid="{00000000-0005-0000-0000-0000C1000000}"/>
    <cellStyle name="Vírgula 17" xfId="193" xr:uid="{00000000-0005-0000-0000-0000C2000000}"/>
    <cellStyle name="Vírgula 18" xfId="198" xr:uid="{00000000-0005-0000-0000-0000C3000000}"/>
    <cellStyle name="Vírgula 19" xfId="200" xr:uid="{00000000-0005-0000-0000-0000C4000000}"/>
    <cellStyle name="Vírgula 2" xfId="109" xr:uid="{00000000-0005-0000-0000-0000C5000000}"/>
    <cellStyle name="Vírgula 2 2" xfId="167" xr:uid="{00000000-0005-0000-0000-0000C6000000}"/>
    <cellStyle name="Vírgula 2 2 2" xfId="225" xr:uid="{7A3DB7A2-00BA-4F7E-8EF6-EA8DD9F686AB}"/>
    <cellStyle name="Vírgula 2 3" xfId="188" xr:uid="{00000000-0005-0000-0000-0000C7000000}"/>
    <cellStyle name="Vírgula 2 4" xfId="206" xr:uid="{00000000-0005-0000-0000-0000C8000000}"/>
    <cellStyle name="Vírgula 2 5" xfId="213" xr:uid="{00000000-0005-0000-0000-0000C9000000}"/>
    <cellStyle name="Vírgula 2 6" xfId="214" xr:uid="{00000000-0005-0000-0000-0000CA000000}"/>
    <cellStyle name="Vírgula 20" xfId="201" xr:uid="{00000000-0005-0000-0000-0000CB000000}"/>
    <cellStyle name="Vírgula 21" xfId="209" xr:uid="{00000000-0005-0000-0000-0000CC000000}"/>
    <cellStyle name="Vírgula 22" xfId="210" xr:uid="{00000000-0005-0000-0000-0000CD000000}"/>
    <cellStyle name="Vírgula 23" xfId="217" xr:uid="{00000000-0005-0000-0000-0000CE000000}"/>
    <cellStyle name="Vírgula 24" xfId="205" xr:uid="{00000000-0005-0000-0000-0000CF000000}"/>
    <cellStyle name="Vírgula 24 2" xfId="212" xr:uid="{00000000-0005-0000-0000-0000D0000000}"/>
    <cellStyle name="Vírgula 25" xfId="221" xr:uid="{C1FBC04E-D269-46F7-AA04-A9D78EAE1FE3}"/>
    <cellStyle name="Vírgula 3" xfId="110" xr:uid="{00000000-0005-0000-0000-0000D1000000}"/>
    <cellStyle name="Vírgula 3 2" xfId="121" xr:uid="{00000000-0005-0000-0000-0000D2000000}"/>
    <cellStyle name="Vírgula 3 3" xfId="168" xr:uid="{00000000-0005-0000-0000-0000D3000000}"/>
    <cellStyle name="Vírgula 3 4" xfId="189" xr:uid="{00000000-0005-0000-0000-0000D4000000}"/>
    <cellStyle name="Vírgula 4" xfId="111" xr:uid="{00000000-0005-0000-0000-0000D5000000}"/>
    <cellStyle name="Vírgula 4 2" xfId="169" xr:uid="{00000000-0005-0000-0000-0000D6000000}"/>
    <cellStyle name="Vírgula 4 3" xfId="190" xr:uid="{00000000-0005-0000-0000-0000D7000000}"/>
    <cellStyle name="Vírgula 5" xfId="112" xr:uid="{00000000-0005-0000-0000-0000D8000000}"/>
    <cellStyle name="Vírgula 5 2" xfId="170" xr:uid="{00000000-0005-0000-0000-0000D9000000}"/>
    <cellStyle name="Vírgula 5 3" xfId="191" xr:uid="{00000000-0005-0000-0000-0000DA000000}"/>
    <cellStyle name="Vírgula 6" xfId="113" xr:uid="{00000000-0005-0000-0000-0000DB000000}"/>
    <cellStyle name="Vírgula 6 2" xfId="171" xr:uid="{00000000-0005-0000-0000-0000DC000000}"/>
    <cellStyle name="Vírgula 7" xfId="114" xr:uid="{00000000-0005-0000-0000-0000DD000000}"/>
    <cellStyle name="Vírgula 8" xfId="115" xr:uid="{00000000-0005-0000-0000-0000DE000000}"/>
    <cellStyle name="Vírgula 9" xfId="119" xr:uid="{00000000-0005-0000-0000-0000DF000000}"/>
    <cellStyle name="Vírgula 9 2" xfId="130" xr:uid="{00000000-0005-0000-0000-0000E0000000}"/>
    <cellStyle name="Vírgula 9 2 2" xfId="226" xr:uid="{50434555-370C-454B-BF02-CD8197A6F7B1}"/>
    <cellStyle name="Vírgula0" xfId="116" xr:uid="{00000000-0005-0000-0000-0000E1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mruColors>
      <color rgb="FFCFD8AC"/>
      <color rgb="FFE6EBD5"/>
      <color rgb="FFF4F6EE"/>
      <color rgb="FFE1E9D7"/>
      <color rgb="FFE5E9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523875</xdr:colOff>
      <xdr:row>18</xdr:row>
      <xdr:rowOff>0</xdr:rowOff>
    </xdr:to>
    <xdr:pic>
      <xdr:nvPicPr>
        <xdr:cNvPr id="2" name="Imagem 1" descr="Tabela&#10;&#10;Descrição gerada automaticamente">
          <a:extLst>
            <a:ext uri="{FF2B5EF4-FFF2-40B4-BE49-F238E27FC236}">
              <a16:creationId xmlns:a16="http://schemas.microsoft.com/office/drawing/2014/main" id="{A0D34804-6092-511B-5478-0768523DB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400675" cy="3086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581660</xdr:colOff>
      <xdr:row>20</xdr:row>
      <xdr:rowOff>123825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04EDB21-664C-3DA2-EC75-607D7519D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458460" cy="35528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GEP\Estrat&#233;gia%20e%20Pesquisa\calend&#225;rio\AcompMercBoletim.xls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mtegovbr.sharepoint.com/sites/SOFSEAFICGMAC/Documentos%20Compartilhados/COFIS/Acompanhamento%20Resultado%20Prim&#225;rio/Cen&#225;rios%20elaborados%20em%202024%20-%20Av%20Bimestrais,%20PLDO%20e%20PLOA/2%20-%20Avalia&#231;&#227;o%20do%202&#186;%20Bimestre/Insumos/Tabela%20de%20cr&#233;ditos%20dentro%20e%20fora%20do%20limite/Entrega%20Relat&#243;rio%20-%202&#186;bi%202024_creditos_final.xlsx" TargetMode="External"/><Relationship Id="rId2" Type="http://schemas.microsoft.com/office/2019/04/relationships/externalLinkLongPath" Target="/sites/SOFSEAFICGMAC/Documentos%20Compartilhados/COFIS/Acompanhamento%20Resultado%20Prim&#225;rio/Cen&#225;rios%20elaborados%20em%202024%20-%20Av%20Bimestrais,%20PLDO%20e%20PLOA/2%20-%20Avalia&#231;&#227;o%20do%202&#186;%20Bimestre/Insumos/Tabela%20de%20cr&#233;ditos%20dentro%20e%20fora%20do%20limite/Entrega%20Relat&#243;rio%20-%202&#186;bi%202024_creditos_final.xlsx?6036131F" TargetMode="External"/><Relationship Id="rId1" Type="http://schemas.openxmlformats.org/officeDocument/2006/relationships/externalLinkPath" Target="file:///\\6036131F\Entrega%20Relat&#243;rio%20-%202&#186;bi%202024_creditos_fin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fls03\gabin\2022\Limite%20Or&#231;ament&#225;rio\Defini&#231;&#227;o%20Limite%20Secret&#225;rio\SECAD%20-%20Ernani\2003\Di&#225;rias&amp;Passagens\2003-06-12%20MC%20Limit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bovespa_acum"/>
      <sheetName val="BRASIL"/>
      <sheetName val="Embi"/>
      <sheetName val="EUA"/>
      <sheetName val="ARG"/>
      <sheetName val="EURO"/>
      <sheetName val="UK"/>
      <sheetName val="G_Bolsas"/>
      <sheetName val="G_Bolsas (2)"/>
      <sheetName val="Bolsas"/>
      <sheetName val="Petroleo"/>
      <sheetName val="US Desemprego x Confiança"/>
      <sheetName val="G_EmbiBrasil"/>
      <sheetName val="G_Conf_EUA"/>
      <sheetName val="G_US Prod ind x Capacidade "/>
      <sheetName val="G_US ISM"/>
      <sheetName val="AR Inflação"/>
      <sheetName val="Petroleo Brent"/>
      <sheetName val="oil"/>
      <sheetName val="AR Confiança e atividade"/>
      <sheetName val="G_Câmbio"/>
      <sheetName val="G_bovespa"/>
      <sheetName val="G_petróleo"/>
      <sheetName val="G_ARG_arrectrib"/>
      <sheetName val="G_AR Câmbio)"/>
      <sheetName val="G_EmbiArg"/>
      <sheetName val="G_AR REs"/>
      <sheetName val="Graficos EUA"/>
      <sheetName val="Plan1"/>
      <sheetName val="Japã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Resumo_após 2º bim_Final"/>
      <sheetName val="Resumo_seg.bim"/>
      <sheetName val="Resumo_completo ano"/>
      <sheetName val="Teto_Discricionária"/>
      <sheetName val="Pivot Teto Disc"/>
      <sheetName val="Dados Orçamento"/>
      <sheetName val="PlanDin_2"/>
      <sheetName val="Créd Efet Total"/>
      <sheetName val="Créd Tramitação Total"/>
      <sheetName val="Resumo_primeiro bimestre"/>
      <sheetName val="rascunh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Planilha 1"/>
      <sheetName val="Planilha 2"/>
      <sheetName val="Planilha 3"/>
    </sheetNames>
    <sheetDataSet>
      <sheetData sheetId="0"/>
      <sheetData sheetId="1"/>
      <sheetData sheetId="2">
        <row r="12">
          <cell r="G12" t="str">
            <v xml:space="preserve">Crédito Inicial </v>
          </cell>
          <cell r="H12" t="str">
            <v xml:space="preserve"> Dotação Autorizada</v>
          </cell>
          <cell r="I12" t="str">
            <v xml:space="preserve">   Empenhos      Emitidos</v>
          </cell>
          <cell r="J12" t="str">
            <v xml:space="preserve">  Empenhos   Liquidados</v>
          </cell>
          <cell r="K12" t="str">
            <v xml:space="preserve">     RP PAGOS Proc Não Proc</v>
          </cell>
          <cell r="L12" t="str">
            <v xml:space="preserve"> RP Anos Anteriores</v>
          </cell>
        </row>
        <row r="13">
          <cell r="C13" t="str">
            <v>A A</v>
          </cell>
          <cell r="G13">
            <v>93441612</v>
          </cell>
          <cell r="H13">
            <v>93666388</v>
          </cell>
          <cell r="I13">
            <v>22502663.379999999</v>
          </cell>
          <cell r="J13">
            <v>17368462.949999999</v>
          </cell>
          <cell r="K13">
            <v>1646839.13</v>
          </cell>
          <cell r="L13">
            <v>344890.61</v>
          </cell>
        </row>
        <row r="14">
          <cell r="C14" t="str">
            <v>A O</v>
          </cell>
          <cell r="G14">
            <v>60523323</v>
          </cell>
          <cell r="H14">
            <v>60523323</v>
          </cell>
          <cell r="I14">
            <v>2196263.92</v>
          </cell>
          <cell r="J14">
            <v>1103488.93</v>
          </cell>
          <cell r="K14">
            <v>124328.28</v>
          </cell>
          <cell r="L14">
            <v>781985.19</v>
          </cell>
        </row>
        <row r="15">
          <cell r="C15" t="str">
            <v>A P</v>
          </cell>
          <cell r="G15">
            <v>105884633</v>
          </cell>
          <cell r="H15">
            <v>105659857</v>
          </cell>
          <cell r="I15">
            <v>7232732.5499999998</v>
          </cell>
          <cell r="J15">
            <v>1684890.93</v>
          </cell>
          <cell r="K15">
            <v>1376543.28</v>
          </cell>
          <cell r="L15">
            <v>9203772.9399999995</v>
          </cell>
        </row>
        <row r="16">
          <cell r="C16" t="str">
            <v>B A</v>
          </cell>
          <cell r="G16">
            <v>2706499</v>
          </cell>
          <cell r="H16">
            <v>2706499</v>
          </cell>
          <cell r="I16">
            <v>485217.44</v>
          </cell>
          <cell r="J16">
            <v>473620.66</v>
          </cell>
          <cell r="K16">
            <v>90682.91</v>
          </cell>
          <cell r="L16">
            <v>7089.8</v>
          </cell>
        </row>
        <row r="17">
          <cell r="C17" t="str">
            <v>B O</v>
          </cell>
          <cell r="G17">
            <v>2114185</v>
          </cell>
          <cell r="H17">
            <v>2114185</v>
          </cell>
          <cell r="I17">
            <v>951761.82</v>
          </cell>
          <cell r="J17">
            <v>738408.49</v>
          </cell>
          <cell r="K17">
            <v>4530</v>
          </cell>
          <cell r="L17">
            <v>39942.5</v>
          </cell>
        </row>
        <row r="18">
          <cell r="C18" t="str">
            <v>B P</v>
          </cell>
          <cell r="G18">
            <v>141000</v>
          </cell>
          <cell r="H18">
            <v>141000</v>
          </cell>
          <cell r="I18" t="str">
            <v xml:space="preserve"> </v>
          </cell>
          <cell r="J18" t="str">
            <v xml:space="preserve"> </v>
          </cell>
          <cell r="K18" t="str">
            <v xml:space="preserve"> </v>
          </cell>
          <cell r="L18" t="str">
            <v xml:space="preserve"> </v>
          </cell>
        </row>
      </sheetData>
      <sheetData sheetId="3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J31"/>
  <sheetViews>
    <sheetView showGridLines="0" zoomScale="120" zoomScaleNormal="120" workbookViewId="0">
      <pane xSplit="1" ySplit="2" topLeftCell="B3" activePane="bottomRight" state="frozen"/>
      <selection pane="topRight" activeCell="B1" sqref="B1"/>
      <selection pane="bottomLeft" activeCell="A5" sqref="A5"/>
      <selection pane="bottomRight" activeCell="G5" sqref="G5"/>
    </sheetView>
  </sheetViews>
  <sheetFormatPr defaultColWidth="9.109375" defaultRowHeight="15" customHeight="1"/>
  <cols>
    <col min="1" max="1" width="81.6640625" style="2" customWidth="1"/>
    <col min="2" max="2" width="12.44140625" style="2" bestFit="1" customWidth="1"/>
    <col min="3" max="3" width="15.109375" style="2" customWidth="1"/>
    <col min="4" max="4" width="14.6640625" style="2" customWidth="1"/>
    <col min="5" max="5" width="14.109375" style="2" bestFit="1" customWidth="1"/>
    <col min="6" max="6" width="12.33203125" style="2" customWidth="1"/>
    <col min="7" max="7" width="22" style="2" bestFit="1" customWidth="1"/>
    <col min="8" max="8" width="24.88671875" style="2" customWidth="1"/>
    <col min="9" max="9" width="16.88671875" style="2" customWidth="1"/>
    <col min="10" max="10" width="19.109375" style="69" customWidth="1"/>
    <col min="11" max="11" width="9.109375" style="2"/>
    <col min="12" max="12" width="14.33203125" style="2" customWidth="1"/>
    <col min="13" max="16384" width="9.109375" style="2"/>
  </cols>
  <sheetData>
    <row r="1" spans="1:5" ht="15" customHeight="1" thickBot="1">
      <c r="A1" s="68"/>
      <c r="B1" s="68"/>
      <c r="C1" s="68"/>
      <c r="D1" s="68"/>
      <c r="E1" s="278" t="s">
        <v>20</v>
      </c>
    </row>
    <row r="2" spans="1:5" ht="93" customHeight="1" thickTop="1" thickBot="1">
      <c r="A2" s="201" t="s">
        <v>21</v>
      </c>
      <c r="B2" s="202" t="s">
        <v>22</v>
      </c>
      <c r="C2" s="202" t="s">
        <v>23</v>
      </c>
      <c r="D2" s="202" t="s">
        <v>24</v>
      </c>
      <c r="E2" s="203" t="s">
        <v>25</v>
      </c>
    </row>
    <row r="3" spans="1:5" ht="6.6" customHeight="1" thickTop="1">
      <c r="A3" s="137"/>
      <c r="B3" s="137"/>
      <c r="C3" s="137"/>
      <c r="D3" s="137"/>
    </row>
    <row r="4" spans="1:5" ht="15" customHeight="1">
      <c r="A4" s="197" t="s">
        <v>26</v>
      </c>
      <c r="B4" s="197">
        <v>2719904.8674771115</v>
      </c>
      <c r="C4" s="197">
        <v>2688447.6226683375</v>
      </c>
      <c r="D4" s="197">
        <v>2704475.5839071106</v>
      </c>
      <c r="E4" s="197">
        <v>16027.961238773074</v>
      </c>
    </row>
    <row r="5" spans="1:5" ht="20.399999999999999" customHeight="1">
      <c r="A5" s="138" t="s">
        <v>27</v>
      </c>
      <c r="B5" s="137">
        <v>1753143.4649954517</v>
      </c>
      <c r="C5" s="137">
        <v>1735397.571139721</v>
      </c>
      <c r="D5" s="137">
        <v>1719044.4347564606</v>
      </c>
      <c r="E5" s="137">
        <v>-16353.136383260367</v>
      </c>
    </row>
    <row r="6" spans="1:5" ht="20.399999999999999" customHeight="1">
      <c r="A6" s="138" t="s">
        <v>28</v>
      </c>
      <c r="B6" s="137">
        <v>637484.59471800004</v>
      </c>
      <c r="C6" s="137">
        <v>646048.85919643892</v>
      </c>
      <c r="D6" s="137">
        <v>655701.33847314701</v>
      </c>
      <c r="E6" s="137">
        <v>9652.4792767080944</v>
      </c>
    </row>
    <row r="7" spans="1:5" ht="20.399999999999999" customHeight="1">
      <c r="A7" s="138" t="s">
        <v>29</v>
      </c>
      <c r="B7" s="137">
        <v>329276.80776365998</v>
      </c>
      <c r="C7" s="137">
        <v>307001.19233217801</v>
      </c>
      <c r="D7" s="137">
        <v>329729.81067750341</v>
      </c>
      <c r="E7" s="137">
        <v>22728.618345325405</v>
      </c>
    </row>
    <row r="8" spans="1:5" ht="6.6" customHeight="1">
      <c r="A8" s="137"/>
      <c r="B8" s="137"/>
      <c r="C8" s="137"/>
      <c r="D8" s="137"/>
      <c r="E8" s="137"/>
    </row>
    <row r="9" spans="1:5" ht="15" customHeight="1">
      <c r="A9" s="197" t="s">
        <v>30</v>
      </c>
      <c r="B9" s="197">
        <v>527909.91147486388</v>
      </c>
      <c r="C9" s="197">
        <v>513257.57434965699</v>
      </c>
      <c r="D9" s="197">
        <v>522973.43960921571</v>
      </c>
      <c r="E9" s="197">
        <v>9715.8652595587191</v>
      </c>
    </row>
    <row r="10" spans="1:5" ht="6.6" customHeight="1">
      <c r="A10" s="137"/>
      <c r="B10" s="137"/>
      <c r="C10" s="137"/>
      <c r="D10" s="137"/>
      <c r="E10" s="137"/>
    </row>
    <row r="11" spans="1:5" ht="15" customHeight="1">
      <c r="A11" s="197" t="s">
        <v>31</v>
      </c>
      <c r="B11" s="197">
        <v>2191994.9560022475</v>
      </c>
      <c r="C11" s="197">
        <v>2175190.0483186804</v>
      </c>
      <c r="D11" s="197">
        <v>2181502.144297895</v>
      </c>
      <c r="E11" s="197">
        <v>6312.0959792146459</v>
      </c>
    </row>
    <row r="12" spans="1:5" ht="6.6" customHeight="1">
      <c r="A12" s="137"/>
      <c r="B12" s="137"/>
      <c r="C12" s="137"/>
      <c r="D12" s="137"/>
      <c r="E12" s="137"/>
    </row>
    <row r="13" spans="1:5" ht="15" customHeight="1">
      <c r="A13" s="197" t="s">
        <v>32</v>
      </c>
      <c r="B13" s="197">
        <v>2182932.3336185664</v>
      </c>
      <c r="C13" s="197">
        <v>2184534.1557370992</v>
      </c>
      <c r="D13" s="197">
        <v>2208971.515795433</v>
      </c>
      <c r="E13" s="197">
        <v>24437.360058333725</v>
      </c>
    </row>
    <row r="14" spans="1:5" ht="20.399999999999999" customHeight="1">
      <c r="A14" s="138" t="s">
        <v>33</v>
      </c>
      <c r="B14" s="137">
        <v>1974058.2116465666</v>
      </c>
      <c r="C14" s="137">
        <v>1980131.1080580989</v>
      </c>
      <c r="D14" s="137">
        <v>2000219.568185433</v>
      </c>
      <c r="E14" s="137">
        <v>20088.46012733411</v>
      </c>
    </row>
    <row r="15" spans="1:5" ht="20.399999999999999" customHeight="1">
      <c r="A15" s="138" t="s">
        <v>34</v>
      </c>
      <c r="B15" s="137">
        <v>208874.12197199999</v>
      </c>
      <c r="C15" s="137">
        <v>204403.04767900001</v>
      </c>
      <c r="D15" s="137">
        <v>208751.94760999997</v>
      </c>
      <c r="E15" s="137">
        <v>4348.8999309999635</v>
      </c>
    </row>
    <row r="16" spans="1:5" ht="6.6" customHeight="1">
      <c r="A16" s="137"/>
      <c r="B16" s="137"/>
      <c r="C16" s="137"/>
      <c r="D16" s="137"/>
      <c r="E16" s="137"/>
    </row>
    <row r="17" spans="1:5" ht="15" customHeight="1">
      <c r="A17" s="198" t="s">
        <v>35</v>
      </c>
      <c r="B17" s="199">
        <v>9062.6223836811259</v>
      </c>
      <c r="C17" s="199">
        <v>-9344.1074184188619</v>
      </c>
      <c r="D17" s="199">
        <v>-27469.371497537941</v>
      </c>
      <c r="E17" s="199">
        <v>-18125.264079119079</v>
      </c>
    </row>
    <row r="18" spans="1:5" ht="6.6" customHeight="1">
      <c r="A18" s="137"/>
      <c r="B18" s="137"/>
      <c r="C18" s="137"/>
      <c r="D18" s="137"/>
      <c r="E18" s="137">
        <v>0</v>
      </c>
    </row>
    <row r="19" spans="1:5" ht="15" customHeight="1">
      <c r="A19" s="200" t="s">
        <v>36</v>
      </c>
      <c r="B19" s="199">
        <v>0</v>
      </c>
      <c r="C19" s="199">
        <v>0</v>
      </c>
      <c r="D19" s="199">
        <v>0</v>
      </c>
      <c r="E19" s="199">
        <v>0</v>
      </c>
    </row>
    <row r="20" spans="1:5" ht="6.6" customHeight="1">
      <c r="A20" s="137"/>
      <c r="B20" s="137"/>
      <c r="C20" s="137"/>
      <c r="D20" s="137"/>
      <c r="E20" s="137"/>
    </row>
    <row r="21" spans="1:5" ht="15.6">
      <c r="A21" s="198" t="s">
        <v>37</v>
      </c>
      <c r="B21" s="199">
        <v>-28756.172359</v>
      </c>
      <c r="C21" s="199">
        <v>-28756.172359</v>
      </c>
      <c r="D21" s="199">
        <v>-28756.172359</v>
      </c>
      <c r="E21" s="199">
        <v>0</v>
      </c>
    </row>
    <row r="22" spans="1:5" ht="6.6" customHeight="1">
      <c r="A22" s="137"/>
      <c r="B22" s="137"/>
      <c r="C22" s="137"/>
      <c r="D22" s="137"/>
      <c r="E22" s="137"/>
    </row>
    <row r="23" spans="1:5" ht="15.6">
      <c r="A23" s="198" t="s">
        <v>388</v>
      </c>
      <c r="B23" s="199">
        <v>0</v>
      </c>
      <c r="C23" s="199">
        <v>0</v>
      </c>
      <c r="D23" s="199">
        <v>12979.438239999999</v>
      </c>
      <c r="E23" s="199">
        <v>12979.438239999999</v>
      </c>
    </row>
    <row r="24" spans="1:5" ht="6.6" customHeight="1">
      <c r="A24" s="137"/>
      <c r="B24" s="137"/>
      <c r="C24" s="137"/>
      <c r="D24" s="137"/>
      <c r="E24" s="137"/>
    </row>
    <row r="25" spans="1:5" ht="15.6">
      <c r="A25" s="198" t="s">
        <v>385</v>
      </c>
      <c r="B25" s="198">
        <v>9062.6223836811259</v>
      </c>
      <c r="C25" s="199">
        <v>-9344.1074184188619</v>
      </c>
      <c r="D25" s="199">
        <v>-14489.933257537941</v>
      </c>
      <c r="E25" s="199">
        <v>-5145.8258391190793</v>
      </c>
    </row>
    <row r="26" spans="1:5" ht="6.75" customHeight="1">
      <c r="A26" s="137"/>
      <c r="B26" s="137"/>
      <c r="C26" s="137"/>
      <c r="D26" s="137"/>
      <c r="E26" s="137"/>
    </row>
    <row r="27" spans="1:5" ht="15.6">
      <c r="A27" s="198" t="s">
        <v>386</v>
      </c>
      <c r="B27" s="199">
        <v>9062.6223836811259</v>
      </c>
      <c r="C27" s="199">
        <v>-9344.1074184188619</v>
      </c>
      <c r="D27" s="199">
        <v>-14489.933257537941</v>
      </c>
      <c r="E27" s="199">
        <v>-5145.8258391190793</v>
      </c>
    </row>
    <row r="28" spans="1:5" ht="6.6" customHeight="1">
      <c r="A28" s="137"/>
      <c r="B28" s="137"/>
      <c r="C28" s="137"/>
      <c r="D28" s="137"/>
      <c r="E28" s="137"/>
    </row>
    <row r="29" spans="1:5" ht="15.6">
      <c r="A29" s="198" t="s">
        <v>387</v>
      </c>
      <c r="B29" s="199">
        <v>37818.79474268113</v>
      </c>
      <c r="C29" s="199">
        <v>19412.064940581138</v>
      </c>
      <c r="D29" s="199">
        <v>14266.239101462059</v>
      </c>
      <c r="E29" s="199">
        <v>-5145.8258391190793</v>
      </c>
    </row>
    <row r="30" spans="1:5" ht="3" customHeight="1">
      <c r="A30" s="168"/>
      <c r="B30" s="169"/>
      <c r="C30" s="169"/>
      <c r="D30" s="169"/>
      <c r="E30" s="169"/>
    </row>
    <row r="31" spans="1:5" ht="31.2">
      <c r="A31" s="191" t="s">
        <v>38</v>
      </c>
      <c r="B31" s="170"/>
      <c r="C31" s="170"/>
      <c r="D31" s="279"/>
      <c r="E31" s="170"/>
    </row>
  </sheetData>
  <printOptions horizontalCentered="1" verticalCentered="1"/>
  <pageMargins left="0.23622047244094491" right="0.23622047244094491" top="0.39370078740157483" bottom="0.35433070866141736" header="0.23622047244094491" footer="0.19685039370078741"/>
  <pageSetup paperSize="9" scale="91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  <pageSetUpPr fitToPage="1"/>
  </sheetPr>
  <dimension ref="A2:H9"/>
  <sheetViews>
    <sheetView showGridLines="0" workbookViewId="0">
      <selection activeCell="H12" sqref="H12"/>
    </sheetView>
  </sheetViews>
  <sheetFormatPr defaultColWidth="9.109375" defaultRowHeight="15" customHeight="1"/>
  <cols>
    <col min="1" max="1" width="34.88671875" style="12" bestFit="1" customWidth="1"/>
    <col min="2" max="2" width="12.33203125" style="12" customWidth="1"/>
    <col min="3" max="4" width="15.5546875" style="12" customWidth="1"/>
    <col min="5" max="5" width="13.33203125" style="12" customWidth="1"/>
    <col min="6" max="6" width="12.109375" style="12" customWidth="1"/>
    <col min="7" max="7" width="10.6640625" style="12" customWidth="1"/>
    <col min="8" max="8" width="38.5546875" style="12" bestFit="1" customWidth="1"/>
    <col min="9" max="9" width="9.109375" style="12"/>
    <col min="10" max="10" width="47.44140625" style="12" customWidth="1"/>
    <col min="11" max="16384" width="9.109375" style="12"/>
  </cols>
  <sheetData>
    <row r="2" spans="1:5" ht="16.2" thickBot="1">
      <c r="A2" s="49"/>
      <c r="B2" s="50"/>
      <c r="C2" s="50"/>
      <c r="D2" s="50"/>
      <c r="E2" s="156" t="s">
        <v>20</v>
      </c>
    </row>
    <row r="3" spans="1:5" s="7" customFormat="1" ht="76.5" customHeight="1" thickTop="1" thickBot="1">
      <c r="A3" s="59" t="s">
        <v>21</v>
      </c>
      <c r="B3" s="136" t="s">
        <v>22</v>
      </c>
      <c r="C3" s="136" t="s">
        <v>39</v>
      </c>
      <c r="D3" s="28" t="s">
        <v>24</v>
      </c>
      <c r="E3" s="51" t="s">
        <v>25</v>
      </c>
    </row>
    <row r="4" spans="1:5" ht="30" customHeight="1" thickTop="1">
      <c r="A4" s="52" t="s">
        <v>28</v>
      </c>
      <c r="B4" s="67">
        <v>637484.59471800004</v>
      </c>
      <c r="C4" s="67">
        <v>646048.85919643892</v>
      </c>
      <c r="D4" s="67">
        <v>655701.33847314701</v>
      </c>
      <c r="E4" s="67">
        <v>9652.4792767080944</v>
      </c>
    </row>
    <row r="5" spans="1:5" ht="30" customHeight="1">
      <c r="A5" s="52" t="s">
        <v>86</v>
      </c>
      <c r="B5" s="67">
        <v>908669.62300000014</v>
      </c>
      <c r="C5" s="67">
        <v>914236.41018799995</v>
      </c>
      <c r="D5" s="67">
        <v>917768.71102281997</v>
      </c>
      <c r="E5" s="67">
        <v>3532.3008348200237</v>
      </c>
    </row>
    <row r="6" spans="1:5" ht="7.2" customHeight="1">
      <c r="A6" s="52"/>
      <c r="B6" s="67"/>
      <c r="C6" s="67"/>
      <c r="D6" s="67"/>
      <c r="E6" s="67"/>
    </row>
    <row r="7" spans="1:5" ht="27" customHeight="1">
      <c r="A7" s="232" t="s">
        <v>222</v>
      </c>
      <c r="B7" s="233">
        <v>271185.0282820001</v>
      </c>
      <c r="C7" s="233">
        <v>268187.55099156103</v>
      </c>
      <c r="D7" s="233">
        <v>262067.37254967296</v>
      </c>
      <c r="E7" s="233">
        <v>-6120.1784418880707</v>
      </c>
    </row>
    <row r="8" spans="1:5" ht="3" customHeight="1">
      <c r="A8" s="23"/>
      <c r="B8" s="23"/>
      <c r="C8" s="23"/>
      <c r="D8" s="23"/>
      <c r="E8" s="24"/>
    </row>
    <row r="9" spans="1:5" ht="15.6">
      <c r="A9" s="285" t="s">
        <v>19</v>
      </c>
      <c r="B9" s="285"/>
      <c r="C9" s="285"/>
      <c r="D9" s="285"/>
      <c r="E9" s="143"/>
    </row>
  </sheetData>
  <mergeCells count="1">
    <mergeCell ref="A9:D9"/>
  </mergeCells>
  <printOptions horizontalCentered="1" verticalCentered="1"/>
  <pageMargins left="0.23622047244094491" right="0.23622047244094491" top="0.39370078740157483" bottom="0.35433070866141736" header="0.23622047244094491" footer="0.19685039370078741"/>
  <pageSetup paperSize="9" scale="86" orientation="portrait" horizontalDpi="300" verticalDpi="300" r:id="rId1"/>
  <headerFooter alignWithMargins="0">
    <oddHeader>&amp;C&amp;"Arial,Negrito"&amp;12CENÁRIO PARÂMETROS SPE&amp;R&amp;D
&amp;T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70DC8-C3AE-41B5-A97C-D1141C81D068}">
  <dimension ref="A2:C12"/>
  <sheetViews>
    <sheetView showGridLines="0" workbookViewId="0">
      <selection activeCell="L17" sqref="L17"/>
    </sheetView>
  </sheetViews>
  <sheetFormatPr defaultRowHeight="14.4"/>
  <cols>
    <col min="1" max="2" width="32" style="314" customWidth="1"/>
    <col min="3" max="3" width="18" style="314" bestFit="1" customWidth="1"/>
    <col min="4" max="16384" width="8.88671875" style="314"/>
  </cols>
  <sheetData>
    <row r="2" spans="1:3" ht="15" thickBot="1">
      <c r="C2" s="315">
        <v>1</v>
      </c>
    </row>
    <row r="3" spans="1:3" ht="23.4" customHeight="1" thickTop="1" thickBot="1">
      <c r="A3" s="316" t="s">
        <v>407</v>
      </c>
      <c r="B3" s="317" t="s">
        <v>408</v>
      </c>
      <c r="C3" s="318" t="s">
        <v>409</v>
      </c>
    </row>
    <row r="4" spans="1:3" ht="18" customHeight="1" thickTop="1">
      <c r="A4" s="319" t="s">
        <v>88</v>
      </c>
      <c r="B4" s="319" t="s">
        <v>410</v>
      </c>
      <c r="C4" s="320">
        <v>44951000</v>
      </c>
    </row>
    <row r="5" spans="1:3" ht="18" customHeight="1">
      <c r="A5" s="319" t="s">
        <v>384</v>
      </c>
      <c r="B5" s="319" t="s">
        <v>410</v>
      </c>
      <c r="C5" s="320">
        <v>497791645</v>
      </c>
    </row>
    <row r="6" spans="1:3" ht="18" customHeight="1">
      <c r="A6" s="319" t="s">
        <v>411</v>
      </c>
      <c r="B6" s="319" t="s">
        <v>410</v>
      </c>
      <c r="C6" s="320">
        <v>9636695595</v>
      </c>
    </row>
    <row r="7" spans="1:3" ht="18" customHeight="1">
      <c r="A7" s="319" t="s">
        <v>412</v>
      </c>
      <c r="B7" s="319" t="s">
        <v>410</v>
      </c>
      <c r="C7" s="320">
        <v>2000000000</v>
      </c>
    </row>
    <row r="8" spans="1:3" ht="18" customHeight="1">
      <c r="A8" s="319" t="s">
        <v>413</v>
      </c>
      <c r="B8" s="319" t="s">
        <v>414</v>
      </c>
      <c r="C8" s="320">
        <v>800000000</v>
      </c>
    </row>
    <row r="9" spans="1:3" ht="18" customHeight="1">
      <c r="A9" s="321" t="s">
        <v>113</v>
      </c>
      <c r="B9" s="321"/>
      <c r="C9" s="322">
        <f>SUM(C4:C8)</f>
        <v>12979438240</v>
      </c>
    </row>
    <row r="10" spans="1:3">
      <c r="A10" s="319"/>
      <c r="B10" s="319"/>
    </row>
    <row r="12" spans="1:3">
      <c r="C12" s="323"/>
    </row>
  </sheetData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  <pageSetUpPr fitToPage="1"/>
  </sheetPr>
  <dimension ref="A4:F20"/>
  <sheetViews>
    <sheetView showGridLines="0" topLeftCell="A7" workbookViewId="0">
      <selection activeCell="C11" sqref="C11"/>
    </sheetView>
  </sheetViews>
  <sheetFormatPr defaultColWidth="9.109375" defaultRowHeight="13.2"/>
  <cols>
    <col min="1" max="1" width="2.5546875" style="32" customWidth="1"/>
    <col min="2" max="2" width="72.44140625" style="32" customWidth="1"/>
    <col min="3" max="3" width="21.88671875" style="33" bestFit="1" customWidth="1"/>
    <col min="4" max="4" width="2.33203125" style="33" customWidth="1"/>
    <col min="5" max="5" width="24" style="32" bestFit="1" customWidth="1"/>
    <col min="6" max="6" width="19.88671875" bestFit="1" customWidth="1"/>
    <col min="7" max="16384" width="9.109375" style="32"/>
  </cols>
  <sheetData>
    <row r="4" spans="1:5" ht="15.6">
      <c r="A4" s="287" t="s">
        <v>223</v>
      </c>
      <c r="B4" s="287"/>
      <c r="C4" s="287"/>
      <c r="D4" s="34"/>
      <c r="E4" s="66"/>
    </row>
    <row r="5" spans="1:5" ht="15.6">
      <c r="A5" s="288" t="s">
        <v>224</v>
      </c>
      <c r="B5" s="288"/>
      <c r="C5" s="288"/>
      <c r="D5" s="34"/>
      <c r="E5" s="173" t="s">
        <v>225</v>
      </c>
    </row>
    <row r="6" spans="1:5" ht="9.75" customHeight="1">
      <c r="A6" s="43"/>
      <c r="B6" s="43"/>
      <c r="C6" s="44"/>
      <c r="D6" s="35"/>
      <c r="E6" s="37"/>
    </row>
    <row r="7" spans="1:5" ht="16.2" thickBot="1">
      <c r="A7" s="43"/>
      <c r="B7" s="43"/>
      <c r="C7" s="45" t="s">
        <v>226</v>
      </c>
      <c r="D7" s="36"/>
    </row>
    <row r="8" spans="1:5" s="39" customFormat="1" ht="25.8" customHeight="1" thickTop="1" thickBot="1">
      <c r="A8" s="289" t="s">
        <v>227</v>
      </c>
      <c r="B8" s="290"/>
      <c r="C8" s="26" t="s">
        <v>228</v>
      </c>
      <c r="D8" s="38"/>
    </row>
    <row r="9" spans="1:5" ht="22.2" customHeight="1" thickTop="1">
      <c r="A9" s="188" t="s">
        <v>229</v>
      </c>
      <c r="B9" s="188" t="s">
        <v>230</v>
      </c>
      <c r="C9" s="295">
        <v>5409350733034</v>
      </c>
      <c r="D9" s="189"/>
    </row>
    <row r="10" spans="1:5" ht="22.2" customHeight="1">
      <c r="A10" s="188" t="s">
        <v>231</v>
      </c>
      <c r="B10" s="188" t="s">
        <v>232</v>
      </c>
      <c r="C10" s="295">
        <v>2715133700895</v>
      </c>
      <c r="D10" s="189"/>
    </row>
    <row r="11" spans="1:5" ht="22.2" customHeight="1">
      <c r="A11" s="188" t="s">
        <v>233</v>
      </c>
      <c r="B11" s="188" t="s">
        <v>234</v>
      </c>
      <c r="C11" s="295">
        <v>2471418793086</v>
      </c>
      <c r="D11" s="189"/>
    </row>
    <row r="12" spans="1:5" ht="22.2" customHeight="1">
      <c r="A12" s="188" t="s">
        <v>235</v>
      </c>
      <c r="B12" s="188" t="s">
        <v>392</v>
      </c>
      <c r="C12" s="295">
        <v>222798239053</v>
      </c>
      <c r="D12" s="189"/>
    </row>
    <row r="13" spans="1:5" ht="22.2" customHeight="1">
      <c r="A13" s="188" t="s">
        <v>236</v>
      </c>
      <c r="B13" s="188" t="s">
        <v>391</v>
      </c>
      <c r="C13" s="295">
        <v>7928337178</v>
      </c>
      <c r="D13" s="189"/>
    </row>
    <row r="14" spans="1:5" ht="22.2" customHeight="1">
      <c r="A14" s="188" t="s">
        <v>237</v>
      </c>
      <c r="B14" s="188" t="s">
        <v>238</v>
      </c>
      <c r="C14" s="295">
        <v>12465184177</v>
      </c>
      <c r="D14" s="189"/>
    </row>
    <row r="15" spans="1:5" ht="22.2" customHeight="1">
      <c r="A15" s="190" t="s">
        <v>239</v>
      </c>
      <c r="B15" s="190" t="s">
        <v>240</v>
      </c>
      <c r="C15" s="296">
        <v>202404717698</v>
      </c>
      <c r="D15" s="189"/>
    </row>
    <row r="16" spans="1:5" ht="18.75" customHeight="1">
      <c r="A16" s="60" t="s">
        <v>201</v>
      </c>
      <c r="B16" s="46"/>
      <c r="C16" s="47"/>
      <c r="D16" s="41"/>
      <c r="E16" s="40"/>
    </row>
    <row r="17" spans="1:5" ht="27.75" customHeight="1">
      <c r="A17" s="291" t="s">
        <v>389</v>
      </c>
      <c r="B17" s="291"/>
      <c r="C17" s="291"/>
      <c r="D17" s="42"/>
    </row>
    <row r="18" spans="1:5" ht="59.4" customHeight="1">
      <c r="A18" s="291" t="s">
        <v>390</v>
      </c>
      <c r="B18" s="291"/>
      <c r="C18" s="291"/>
    </row>
    <row r="19" spans="1:5" ht="13.8">
      <c r="A19" s="286"/>
      <c r="B19" s="286"/>
      <c r="C19" s="286"/>
    </row>
    <row r="20" spans="1:5">
      <c r="E20" s="32" t="s">
        <v>241</v>
      </c>
    </row>
  </sheetData>
  <mergeCells count="6">
    <mergeCell ref="A19:C19"/>
    <mergeCell ref="A4:C4"/>
    <mergeCell ref="A5:C5"/>
    <mergeCell ref="A8:B8"/>
    <mergeCell ref="A17:C17"/>
    <mergeCell ref="A18:C18"/>
  </mergeCells>
  <printOptions horizontalCentered="1"/>
  <pageMargins left="0.78740157480314965" right="0.78740157480314965" top="0.98425196850393704" bottom="0.98425196850393704" header="0.51181102362204722" footer="0.51181102362204722"/>
  <pageSetup scale="70" orientation="landscape" r:id="rId1"/>
  <headerFooter alignWithMargins="0"/>
  <ignoredErrors>
    <ignoredError sqref="C7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A3066-13F8-448F-BFE7-091BD5D968E4}">
  <dimension ref="B2:K39"/>
  <sheetViews>
    <sheetView showGridLines="0" zoomScale="80" zoomScaleNormal="80" workbookViewId="0">
      <selection activeCell="S24" sqref="S24"/>
    </sheetView>
  </sheetViews>
  <sheetFormatPr defaultColWidth="10" defaultRowHeight="14.4"/>
  <cols>
    <col min="1" max="1" width="10" style="324"/>
    <col min="2" max="2" width="20.21875" style="324" bestFit="1" customWidth="1"/>
    <col min="3" max="3" width="23.77734375" style="324" bestFit="1" customWidth="1"/>
    <col min="4" max="4" width="5.44140625" style="324" bestFit="1" customWidth="1"/>
    <col min="5" max="5" width="11.21875" style="324" bestFit="1" customWidth="1"/>
    <col min="6" max="11" width="15.77734375" style="324" bestFit="1" customWidth="1"/>
    <col min="12" max="16384" width="10" style="324"/>
  </cols>
  <sheetData>
    <row r="2" spans="2:11" ht="15" thickBot="1">
      <c r="F2" s="325"/>
      <c r="G2" s="325"/>
      <c r="H2" s="325"/>
      <c r="I2" s="326"/>
      <c r="J2" s="325"/>
      <c r="K2" s="326">
        <v>1</v>
      </c>
    </row>
    <row r="3" spans="2:11" ht="15" thickTop="1">
      <c r="B3" s="327" t="s">
        <v>415</v>
      </c>
      <c r="C3" s="328" t="s">
        <v>416</v>
      </c>
      <c r="D3" s="328" t="s">
        <v>417</v>
      </c>
      <c r="E3" s="329" t="s">
        <v>418</v>
      </c>
      <c r="F3" s="330" t="s">
        <v>419</v>
      </c>
      <c r="G3" s="331"/>
      <c r="H3" s="330" t="s">
        <v>420</v>
      </c>
      <c r="I3" s="331"/>
      <c r="J3" s="330" t="s">
        <v>113</v>
      </c>
      <c r="K3" s="332"/>
    </row>
    <row r="4" spans="2:11" ht="15" thickBot="1">
      <c r="B4" s="333"/>
      <c r="C4" s="334"/>
      <c r="D4" s="334"/>
      <c r="E4" s="335"/>
      <c r="F4" s="336" t="s">
        <v>421</v>
      </c>
      <c r="G4" s="337" t="s">
        <v>422</v>
      </c>
      <c r="H4" s="336" t="s">
        <v>421</v>
      </c>
      <c r="I4" s="337" t="s">
        <v>422</v>
      </c>
      <c r="J4" s="336" t="s">
        <v>421</v>
      </c>
      <c r="K4" s="337" t="s">
        <v>422</v>
      </c>
    </row>
    <row r="5" spans="2:11" ht="15.6" thickTop="1" thickBot="1">
      <c r="B5" s="338" t="s">
        <v>423</v>
      </c>
      <c r="C5" s="339" t="s">
        <v>424</v>
      </c>
      <c r="D5" s="340">
        <v>1210</v>
      </c>
      <c r="E5" s="341">
        <v>45371</v>
      </c>
      <c r="F5" s="342"/>
      <c r="G5" s="342"/>
      <c r="H5" s="342">
        <v>30157034</v>
      </c>
      <c r="I5" s="342">
        <v>0</v>
      </c>
      <c r="J5" s="343">
        <v>30157034</v>
      </c>
      <c r="K5" s="344">
        <v>0</v>
      </c>
    </row>
    <row r="6" spans="2:11" ht="15.6" thickTop="1" thickBot="1">
      <c r="B6" s="338" t="s">
        <v>425</v>
      </c>
      <c r="C6" s="339" t="s">
        <v>426</v>
      </c>
      <c r="D6" s="340">
        <v>874</v>
      </c>
      <c r="E6" s="341">
        <v>45372</v>
      </c>
      <c r="F6" s="342">
        <v>610794392</v>
      </c>
      <c r="G6" s="342">
        <v>610794392</v>
      </c>
      <c r="H6" s="342">
        <v>101076972</v>
      </c>
      <c r="I6" s="342">
        <v>101076972</v>
      </c>
      <c r="J6" s="343">
        <v>711871364</v>
      </c>
      <c r="K6" s="344">
        <v>711871364</v>
      </c>
    </row>
    <row r="7" spans="2:11" ht="15.6" thickTop="1" thickBot="1">
      <c r="B7" s="338" t="s">
        <v>425</v>
      </c>
      <c r="C7" s="339" t="s">
        <v>426</v>
      </c>
      <c r="D7" s="340">
        <v>875</v>
      </c>
      <c r="E7" s="341">
        <v>45372</v>
      </c>
      <c r="F7" s="342">
        <v>23400000</v>
      </c>
      <c r="G7" s="342">
        <v>23400000</v>
      </c>
      <c r="H7" s="342"/>
      <c r="I7" s="342"/>
      <c r="J7" s="343">
        <v>23400000</v>
      </c>
      <c r="K7" s="344">
        <v>23400000</v>
      </c>
    </row>
    <row r="8" spans="2:11" ht="15.6" thickTop="1" thickBot="1">
      <c r="B8" s="338" t="s">
        <v>425</v>
      </c>
      <c r="C8" s="339" t="s">
        <v>426</v>
      </c>
      <c r="D8" s="340">
        <v>876</v>
      </c>
      <c r="E8" s="341">
        <v>45372</v>
      </c>
      <c r="F8" s="342">
        <v>39718913</v>
      </c>
      <c r="G8" s="342">
        <v>39718913</v>
      </c>
      <c r="H8" s="342"/>
      <c r="I8" s="342"/>
      <c r="J8" s="343">
        <v>39718913</v>
      </c>
      <c r="K8" s="344">
        <v>39718913</v>
      </c>
    </row>
    <row r="9" spans="2:11" ht="15.6" thickTop="1" thickBot="1">
      <c r="B9" s="338" t="s">
        <v>425</v>
      </c>
      <c r="C9" s="339" t="s">
        <v>426</v>
      </c>
      <c r="D9" s="340">
        <v>390</v>
      </c>
      <c r="E9" s="341">
        <v>45373</v>
      </c>
      <c r="F9" s="342">
        <v>19134287</v>
      </c>
      <c r="G9" s="342">
        <v>19134287</v>
      </c>
      <c r="H9" s="342">
        <v>3816066</v>
      </c>
      <c r="I9" s="342">
        <v>3816066</v>
      </c>
      <c r="J9" s="343">
        <v>22950353</v>
      </c>
      <c r="K9" s="344">
        <v>22950353</v>
      </c>
    </row>
    <row r="10" spans="2:11" ht="15.6" thickTop="1" thickBot="1">
      <c r="B10" s="338" t="s">
        <v>425</v>
      </c>
      <c r="C10" s="339" t="s">
        <v>426</v>
      </c>
      <c r="D10" s="340">
        <v>443</v>
      </c>
      <c r="E10" s="341">
        <v>45378</v>
      </c>
      <c r="F10" s="342">
        <v>18000000</v>
      </c>
      <c r="G10" s="342">
        <v>18000000</v>
      </c>
      <c r="H10" s="342"/>
      <c r="I10" s="342"/>
      <c r="J10" s="343">
        <v>18000000</v>
      </c>
      <c r="K10" s="344">
        <v>18000000</v>
      </c>
    </row>
    <row r="11" spans="2:11" ht="15.6" thickTop="1" thickBot="1">
      <c r="B11" s="338" t="s">
        <v>427</v>
      </c>
      <c r="C11" s="339" t="s">
        <v>426</v>
      </c>
      <c r="D11" s="340">
        <v>877</v>
      </c>
      <c r="E11" s="341">
        <v>45384</v>
      </c>
      <c r="F11" s="342">
        <v>1910846</v>
      </c>
      <c r="G11" s="342">
        <v>1910846</v>
      </c>
      <c r="H11" s="342"/>
      <c r="I11" s="342"/>
      <c r="J11" s="343">
        <v>1910846</v>
      </c>
      <c r="K11" s="344">
        <v>1910846</v>
      </c>
    </row>
    <row r="12" spans="2:11" ht="15.6" thickTop="1" thickBot="1">
      <c r="B12" s="338" t="s">
        <v>425</v>
      </c>
      <c r="C12" s="339" t="s">
        <v>426</v>
      </c>
      <c r="D12" s="340">
        <v>82</v>
      </c>
      <c r="E12" s="341">
        <v>45386</v>
      </c>
      <c r="F12" s="342">
        <v>36339270</v>
      </c>
      <c r="G12" s="342">
        <v>36339270</v>
      </c>
      <c r="H12" s="342">
        <v>278419</v>
      </c>
      <c r="I12" s="342">
        <v>278419</v>
      </c>
      <c r="J12" s="343">
        <v>36617689</v>
      </c>
      <c r="K12" s="344">
        <v>36617689</v>
      </c>
    </row>
    <row r="13" spans="2:11" ht="15.6" thickTop="1" thickBot="1">
      <c r="B13" s="338" t="s">
        <v>425</v>
      </c>
      <c r="C13" s="339" t="s">
        <v>426</v>
      </c>
      <c r="D13" s="340">
        <v>28</v>
      </c>
      <c r="E13" s="341">
        <v>45387</v>
      </c>
      <c r="F13" s="342">
        <v>193917221</v>
      </c>
      <c r="G13" s="342">
        <v>193917221</v>
      </c>
      <c r="H13" s="342"/>
      <c r="I13" s="342"/>
      <c r="J13" s="343">
        <v>193917221</v>
      </c>
      <c r="K13" s="344">
        <v>193917221</v>
      </c>
    </row>
    <row r="14" spans="2:11" ht="15.6" thickTop="1" thickBot="1">
      <c r="B14" s="338" t="s">
        <v>425</v>
      </c>
      <c r="C14" s="339" t="s">
        <v>426</v>
      </c>
      <c r="D14" s="340">
        <v>88</v>
      </c>
      <c r="E14" s="341">
        <v>45393</v>
      </c>
      <c r="F14" s="342">
        <v>424419074</v>
      </c>
      <c r="G14" s="342">
        <v>424419074</v>
      </c>
      <c r="H14" s="342"/>
      <c r="I14" s="342"/>
      <c r="J14" s="343">
        <v>424419074</v>
      </c>
      <c r="K14" s="344">
        <v>424419074</v>
      </c>
    </row>
    <row r="15" spans="2:11" ht="15.6" thickTop="1" thickBot="1">
      <c r="B15" s="338" t="s">
        <v>425</v>
      </c>
      <c r="C15" s="339" t="s">
        <v>426</v>
      </c>
      <c r="D15" s="340">
        <v>267</v>
      </c>
      <c r="E15" s="341">
        <v>45394</v>
      </c>
      <c r="F15" s="342">
        <v>38416745</v>
      </c>
      <c r="G15" s="342">
        <v>38416745</v>
      </c>
      <c r="H15" s="342"/>
      <c r="I15" s="342"/>
      <c r="J15" s="343">
        <v>38416745</v>
      </c>
      <c r="K15" s="344">
        <v>38416745</v>
      </c>
    </row>
    <row r="16" spans="2:11" ht="15.6" thickTop="1" thickBot="1">
      <c r="B16" s="338" t="s">
        <v>425</v>
      </c>
      <c r="C16" s="339" t="s">
        <v>426</v>
      </c>
      <c r="D16" s="340">
        <v>94</v>
      </c>
      <c r="E16" s="341">
        <v>45397</v>
      </c>
      <c r="F16" s="342">
        <v>25320707</v>
      </c>
      <c r="G16" s="342">
        <v>25320707</v>
      </c>
      <c r="H16" s="342">
        <v>197696020</v>
      </c>
      <c r="I16" s="342">
        <v>2500000</v>
      </c>
      <c r="J16" s="343">
        <v>223016727</v>
      </c>
      <c r="K16" s="344">
        <v>27820707</v>
      </c>
    </row>
    <row r="17" spans="2:11" ht="15.6" thickTop="1" thickBot="1">
      <c r="B17" s="338" t="s">
        <v>427</v>
      </c>
      <c r="C17" s="339" t="s">
        <v>426</v>
      </c>
      <c r="D17" s="340">
        <v>100</v>
      </c>
      <c r="E17" s="341">
        <v>45400</v>
      </c>
      <c r="F17" s="342">
        <v>1041000</v>
      </c>
      <c r="G17" s="342">
        <v>1041000</v>
      </c>
      <c r="H17" s="342"/>
      <c r="I17" s="342"/>
      <c r="J17" s="343">
        <v>1041000</v>
      </c>
      <c r="K17" s="344">
        <v>1041000</v>
      </c>
    </row>
    <row r="18" spans="2:11" ht="15.6" thickTop="1" thickBot="1">
      <c r="B18" s="338" t="s">
        <v>425</v>
      </c>
      <c r="C18" s="339" t="s">
        <v>426</v>
      </c>
      <c r="D18" s="340">
        <v>75</v>
      </c>
      <c r="E18" s="341">
        <v>45404</v>
      </c>
      <c r="F18" s="342">
        <v>2300000</v>
      </c>
      <c r="G18" s="342">
        <v>2300000</v>
      </c>
      <c r="H18" s="342"/>
      <c r="I18" s="342"/>
      <c r="J18" s="343">
        <v>2300000</v>
      </c>
      <c r="K18" s="344">
        <v>2300000</v>
      </c>
    </row>
    <row r="19" spans="2:11" ht="15.6" thickTop="1" thickBot="1">
      <c r="B19" s="338" t="s">
        <v>425</v>
      </c>
      <c r="C19" s="339" t="s">
        <v>426</v>
      </c>
      <c r="D19" s="340">
        <v>299</v>
      </c>
      <c r="E19" s="341">
        <v>45405</v>
      </c>
      <c r="F19" s="342">
        <v>3169404</v>
      </c>
      <c r="G19" s="342">
        <v>3169404</v>
      </c>
      <c r="H19" s="342">
        <v>5388481</v>
      </c>
      <c r="I19" s="342">
        <v>5388481</v>
      </c>
      <c r="J19" s="343">
        <v>8557885</v>
      </c>
      <c r="K19" s="344">
        <v>8557885</v>
      </c>
    </row>
    <row r="20" spans="2:11" ht="15.6" thickTop="1" thickBot="1">
      <c r="B20" s="338" t="s">
        <v>425</v>
      </c>
      <c r="C20" s="339" t="s">
        <v>426</v>
      </c>
      <c r="D20" s="340">
        <v>107</v>
      </c>
      <c r="E20" s="341">
        <v>45411</v>
      </c>
      <c r="F20" s="342">
        <v>190000000</v>
      </c>
      <c r="G20" s="342">
        <v>190000000</v>
      </c>
      <c r="H20" s="342">
        <v>2126703745</v>
      </c>
      <c r="I20" s="342">
        <v>0</v>
      </c>
      <c r="J20" s="343">
        <v>2316703745</v>
      </c>
      <c r="K20" s="344">
        <v>190000000</v>
      </c>
    </row>
    <row r="21" spans="2:11" ht="15.6" thickTop="1" thickBot="1">
      <c r="B21" s="338" t="s">
        <v>425</v>
      </c>
      <c r="C21" s="339" t="s">
        <v>426</v>
      </c>
      <c r="D21" s="340">
        <v>108</v>
      </c>
      <c r="E21" s="341">
        <v>45411</v>
      </c>
      <c r="F21" s="342">
        <v>7765178030</v>
      </c>
      <c r="G21" s="342">
        <v>7765698228</v>
      </c>
      <c r="H21" s="342">
        <v>99924503</v>
      </c>
      <c r="I21" s="342">
        <v>99404305</v>
      </c>
      <c r="J21" s="343">
        <v>7865102533</v>
      </c>
      <c r="K21" s="344">
        <v>7865102533</v>
      </c>
    </row>
    <row r="22" spans="2:11" ht="15.6" thickTop="1" thickBot="1">
      <c r="B22" s="338" t="s">
        <v>425</v>
      </c>
      <c r="C22" s="339" t="s">
        <v>426</v>
      </c>
      <c r="D22" s="340">
        <v>117</v>
      </c>
      <c r="E22" s="341">
        <v>45412</v>
      </c>
      <c r="F22" s="342">
        <v>41117103</v>
      </c>
      <c r="G22" s="342">
        <v>41117103</v>
      </c>
      <c r="H22" s="342"/>
      <c r="I22" s="342"/>
      <c r="J22" s="343">
        <v>41117103</v>
      </c>
      <c r="K22" s="344">
        <v>41117103</v>
      </c>
    </row>
    <row r="23" spans="2:11" ht="15.6" thickTop="1" thickBot="1">
      <c r="B23" s="338" t="s">
        <v>425</v>
      </c>
      <c r="C23" s="339" t="s">
        <v>426</v>
      </c>
      <c r="D23" s="340">
        <v>118</v>
      </c>
      <c r="E23" s="341">
        <v>45412</v>
      </c>
      <c r="F23" s="342">
        <v>456163721</v>
      </c>
      <c r="G23" s="342">
        <v>456163721</v>
      </c>
      <c r="H23" s="342"/>
      <c r="I23" s="342"/>
      <c r="J23" s="343">
        <v>456163721</v>
      </c>
      <c r="K23" s="344">
        <v>456163721</v>
      </c>
    </row>
    <row r="24" spans="2:11" ht="15.6" thickTop="1" thickBot="1">
      <c r="B24" s="338" t="s">
        <v>425</v>
      </c>
      <c r="C24" s="339" t="s">
        <v>426</v>
      </c>
      <c r="D24" s="340">
        <v>879</v>
      </c>
      <c r="E24" s="341">
        <v>45412</v>
      </c>
      <c r="F24" s="342">
        <v>47841450</v>
      </c>
      <c r="G24" s="342">
        <v>47841450</v>
      </c>
      <c r="H24" s="342"/>
      <c r="I24" s="342"/>
      <c r="J24" s="343">
        <v>47841450</v>
      </c>
      <c r="K24" s="344">
        <v>47841450</v>
      </c>
    </row>
    <row r="25" spans="2:11" ht="15.6" thickTop="1" thickBot="1">
      <c r="B25" s="338" t="s">
        <v>423</v>
      </c>
      <c r="C25" s="339" t="s">
        <v>424</v>
      </c>
      <c r="D25" s="340">
        <v>1214</v>
      </c>
      <c r="E25" s="341">
        <v>45412</v>
      </c>
      <c r="F25" s="342"/>
      <c r="G25" s="342"/>
      <c r="H25" s="342">
        <v>369000000</v>
      </c>
      <c r="I25" s="342">
        <v>0</v>
      </c>
      <c r="J25" s="343">
        <v>369000000</v>
      </c>
      <c r="K25" s="344">
        <v>0</v>
      </c>
    </row>
    <row r="26" spans="2:11" ht="15.6" thickTop="1" thickBot="1">
      <c r="B26" s="338" t="s">
        <v>427</v>
      </c>
      <c r="C26" s="339" t="s">
        <v>426</v>
      </c>
      <c r="D26" s="340">
        <v>122</v>
      </c>
      <c r="E26" s="341">
        <v>45419</v>
      </c>
      <c r="F26" s="342">
        <v>100000</v>
      </c>
      <c r="G26" s="342">
        <v>100000</v>
      </c>
      <c r="H26" s="342"/>
      <c r="I26" s="342"/>
      <c r="J26" s="343">
        <v>100000</v>
      </c>
      <c r="K26" s="344">
        <v>100000</v>
      </c>
    </row>
    <row r="27" spans="2:11" ht="15.6" thickTop="1" thickBot="1">
      <c r="B27" s="338" t="s">
        <v>425</v>
      </c>
      <c r="C27" s="339" t="s">
        <v>426</v>
      </c>
      <c r="D27" s="340">
        <v>123</v>
      </c>
      <c r="E27" s="341">
        <v>45419</v>
      </c>
      <c r="F27" s="342">
        <v>225356330</v>
      </c>
      <c r="G27" s="342">
        <v>225356330</v>
      </c>
      <c r="H27" s="342"/>
      <c r="I27" s="342"/>
      <c r="J27" s="343">
        <v>225356330</v>
      </c>
      <c r="K27" s="344">
        <v>225356330</v>
      </c>
    </row>
    <row r="28" spans="2:11" ht="15.6" thickTop="1" thickBot="1">
      <c r="B28" s="338" t="s">
        <v>425</v>
      </c>
      <c r="C28" s="339" t="s">
        <v>426</v>
      </c>
      <c r="D28" s="340">
        <v>124</v>
      </c>
      <c r="E28" s="341">
        <v>45419</v>
      </c>
      <c r="F28" s="342">
        <v>50778821</v>
      </c>
      <c r="G28" s="342">
        <v>50778821</v>
      </c>
      <c r="H28" s="342"/>
      <c r="I28" s="342"/>
      <c r="J28" s="343">
        <v>50778821</v>
      </c>
      <c r="K28" s="344">
        <v>50778821</v>
      </c>
    </row>
    <row r="29" spans="2:11" ht="15.6" thickTop="1" thickBot="1">
      <c r="B29" s="338" t="s">
        <v>425</v>
      </c>
      <c r="C29" s="339" t="s">
        <v>426</v>
      </c>
      <c r="D29" s="340">
        <v>334</v>
      </c>
      <c r="E29" s="341">
        <v>45419</v>
      </c>
      <c r="F29" s="342">
        <v>3797700</v>
      </c>
      <c r="G29" s="342">
        <v>3797700</v>
      </c>
      <c r="H29" s="342"/>
      <c r="I29" s="342"/>
      <c r="J29" s="343">
        <v>3797700</v>
      </c>
      <c r="K29" s="344">
        <v>3797700</v>
      </c>
    </row>
    <row r="30" spans="2:11" ht="15.6" thickTop="1" thickBot="1">
      <c r="B30" s="338" t="s">
        <v>425</v>
      </c>
      <c r="C30" s="339" t="s">
        <v>426</v>
      </c>
      <c r="D30" s="340">
        <v>336</v>
      </c>
      <c r="E30" s="341">
        <v>45419</v>
      </c>
      <c r="F30" s="342">
        <v>122937599</v>
      </c>
      <c r="G30" s="342">
        <v>122937599</v>
      </c>
      <c r="H30" s="342">
        <v>24198814</v>
      </c>
      <c r="I30" s="342">
        <v>24198814</v>
      </c>
      <c r="J30" s="343">
        <v>147136413</v>
      </c>
      <c r="K30" s="344">
        <v>147136413</v>
      </c>
    </row>
    <row r="31" spans="2:11" ht="15.6" thickTop="1" thickBot="1">
      <c r="B31" s="338" t="s">
        <v>425</v>
      </c>
      <c r="C31" s="339" t="s">
        <v>426</v>
      </c>
      <c r="D31" s="340">
        <v>134</v>
      </c>
      <c r="E31" s="341">
        <v>45422</v>
      </c>
      <c r="F31" s="342">
        <v>2270050381</v>
      </c>
      <c r="G31" s="342">
        <v>2270050381</v>
      </c>
      <c r="H31" s="342">
        <v>8840050</v>
      </c>
      <c r="I31" s="342">
        <v>8840050</v>
      </c>
      <c r="J31" s="343">
        <v>2278890431</v>
      </c>
      <c r="K31" s="344">
        <v>2278890431</v>
      </c>
    </row>
    <row r="32" spans="2:11" ht="15.6" thickTop="1" thickBot="1">
      <c r="B32" s="338" t="s">
        <v>425</v>
      </c>
      <c r="C32" s="339" t="s">
        <v>426</v>
      </c>
      <c r="D32" s="340">
        <v>137</v>
      </c>
      <c r="E32" s="341">
        <v>45422</v>
      </c>
      <c r="F32" s="342">
        <v>185000000</v>
      </c>
      <c r="G32" s="342">
        <v>185000000</v>
      </c>
      <c r="H32" s="342"/>
      <c r="I32" s="342"/>
      <c r="J32" s="343">
        <v>185000000</v>
      </c>
      <c r="K32" s="344">
        <v>185000000</v>
      </c>
    </row>
    <row r="33" spans="2:11" ht="15" thickTop="1">
      <c r="B33" s="338" t="s">
        <v>423</v>
      </c>
      <c r="C33" s="339" t="s">
        <v>424</v>
      </c>
      <c r="D33" s="340">
        <v>1218</v>
      </c>
      <c r="E33" s="341">
        <v>45423</v>
      </c>
      <c r="F33" s="342"/>
      <c r="G33" s="342"/>
      <c r="H33" s="342">
        <v>12179438240</v>
      </c>
      <c r="I33" s="342">
        <v>0</v>
      </c>
      <c r="J33" s="343">
        <v>12179438240</v>
      </c>
      <c r="K33" s="344">
        <v>0</v>
      </c>
    </row>
    <row r="34" spans="2:11">
      <c r="B34" s="345" t="s">
        <v>242</v>
      </c>
      <c r="C34" s="346"/>
      <c r="D34" s="346"/>
      <c r="E34" s="346"/>
      <c r="F34" s="347">
        <v>12796202994</v>
      </c>
      <c r="G34" s="347">
        <v>12796723192</v>
      </c>
      <c r="H34" s="347">
        <v>15146518344</v>
      </c>
      <c r="I34" s="347">
        <v>245503107</v>
      </c>
      <c r="J34" s="347">
        <v>27942721338</v>
      </c>
      <c r="K34" s="348">
        <v>13042226299</v>
      </c>
    </row>
    <row r="37" spans="2:11">
      <c r="H37" s="349"/>
      <c r="I37" s="349"/>
      <c r="J37" s="349"/>
    </row>
    <row r="39" spans="2:11">
      <c r="J39" s="349"/>
    </row>
  </sheetData>
  <mergeCells count="8">
    <mergeCell ref="J3:K3"/>
    <mergeCell ref="B34:E34"/>
    <mergeCell ref="B3:B4"/>
    <mergeCell ref="C3:C4"/>
    <mergeCell ref="D3:D4"/>
    <mergeCell ref="E3:E4"/>
    <mergeCell ref="F3:G3"/>
    <mergeCell ref="H3:I3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1D9B7-C1E6-46D4-8F6C-3ED3642903D0}">
  <dimension ref="B1:D10"/>
  <sheetViews>
    <sheetView showGridLines="0" workbookViewId="0">
      <selection activeCell="F10" sqref="F10"/>
    </sheetView>
  </sheetViews>
  <sheetFormatPr defaultRowHeight="14.4"/>
  <cols>
    <col min="1" max="1" width="8.88671875" style="314"/>
    <col min="2" max="2" width="48.109375" style="314" customWidth="1"/>
    <col min="3" max="3" width="17.77734375" style="314" bestFit="1" customWidth="1"/>
    <col min="4" max="16384" width="8.88671875" style="314"/>
  </cols>
  <sheetData>
    <row r="1" spans="2:4" ht="15" thickBot="1"/>
    <row r="2" spans="2:4" ht="25.8" customHeight="1" thickTop="1" thickBot="1">
      <c r="B2" s="316" t="s">
        <v>85</v>
      </c>
      <c r="C2" s="318" t="s">
        <v>20</v>
      </c>
      <c r="D2" s="350"/>
    </row>
    <row r="3" spans="2:4" ht="19.2" customHeight="1" thickTop="1">
      <c r="B3" s="319" t="s">
        <v>428</v>
      </c>
      <c r="C3" s="351"/>
      <c r="D3" s="351"/>
    </row>
    <row r="4" spans="2:4" ht="19.2" customHeight="1">
      <c r="B4" s="319" t="s">
        <v>429</v>
      </c>
      <c r="C4" s="352">
        <f>1887015.55007529*1.0462*1.025</f>
        <v>2023550.5602009874</v>
      </c>
      <c r="D4" s="351"/>
    </row>
    <row r="5" spans="2:4" ht="19.2" customHeight="1">
      <c r="B5" s="319" t="s">
        <v>430</v>
      </c>
      <c r="C5" s="352">
        <v>2007745.2908598359</v>
      </c>
      <c r="D5" s="351"/>
    </row>
    <row r="6" spans="2:4" ht="19.2" customHeight="1">
      <c r="B6" s="353" t="s">
        <v>431</v>
      </c>
      <c r="C6" s="354">
        <f>C4-C5</f>
        <v>15805.269341151463</v>
      </c>
      <c r="D6" s="355"/>
    </row>
    <row r="10" spans="2:4">
      <c r="C10" s="356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C000"/>
    <pageSetUpPr fitToPage="1"/>
  </sheetPr>
  <dimension ref="A1:AJ61"/>
  <sheetViews>
    <sheetView showGridLines="0" zoomScaleNormal="100" workbookViewId="0">
      <pane xSplit="2" ySplit="5" topLeftCell="C41" activePane="bottomRight" state="frozen"/>
      <selection pane="topRight" activeCell="B1" sqref="B1"/>
      <selection pane="bottomLeft" activeCell="A6" sqref="A6"/>
      <selection pane="bottomRight" activeCell="M11" sqref="M11"/>
    </sheetView>
  </sheetViews>
  <sheetFormatPr defaultColWidth="9.109375" defaultRowHeight="13.8"/>
  <cols>
    <col min="1" max="1" width="94.6640625" style="174" bestFit="1" customWidth="1"/>
    <col min="2" max="2" width="15.5546875" style="174" customWidth="1"/>
    <col min="3" max="3" width="0.44140625" style="175" customWidth="1"/>
    <col min="4" max="4" width="15.5546875" style="175" customWidth="1"/>
    <col min="5" max="5" width="0.6640625" style="175" customWidth="1"/>
    <col min="6" max="6" width="15.5546875" style="174" customWidth="1"/>
    <col min="7" max="7" width="0.5546875" style="175" customWidth="1"/>
    <col min="8" max="8" width="14.33203125" style="174" customWidth="1"/>
    <col min="9" max="9" width="0.5546875" style="174" customWidth="1"/>
    <col min="10" max="10" width="15.5546875" style="174" customWidth="1"/>
    <col min="11" max="16384" width="9.109375" style="175"/>
  </cols>
  <sheetData>
    <row r="1" spans="1:10" ht="18">
      <c r="A1" s="294" t="s">
        <v>345</v>
      </c>
      <c r="B1" s="294"/>
      <c r="C1" s="294"/>
      <c r="D1" s="294"/>
      <c r="E1" s="294"/>
      <c r="F1" s="294"/>
    </row>
    <row r="4" spans="1:10" ht="14.4" thickBot="1">
      <c r="C4" s="177"/>
      <c r="D4" s="177"/>
      <c r="E4" s="177"/>
      <c r="F4" s="176"/>
      <c r="G4" s="177"/>
      <c r="J4" s="176" t="s">
        <v>20</v>
      </c>
    </row>
    <row r="5" spans="1:10" ht="78" customHeight="1" thickTop="1" thickBot="1">
      <c r="A5" s="237" t="s">
        <v>21</v>
      </c>
      <c r="B5" s="178" t="s">
        <v>22</v>
      </c>
      <c r="C5" s="178"/>
      <c r="D5" s="178" t="s">
        <v>346</v>
      </c>
      <c r="E5" s="178"/>
      <c r="F5" s="178" t="s">
        <v>347</v>
      </c>
      <c r="G5" s="178"/>
      <c r="H5" s="178" t="s">
        <v>348</v>
      </c>
      <c r="I5" s="178"/>
      <c r="J5" s="178" t="s">
        <v>349</v>
      </c>
    </row>
    <row r="6" spans="1:10" ht="15" thickTop="1">
      <c r="A6" s="179"/>
    </row>
    <row r="7" spans="1:10">
      <c r="A7" s="238" t="s">
        <v>350</v>
      </c>
      <c r="B7" s="242">
        <v>2694217.0321388589</v>
      </c>
      <c r="C7" s="242"/>
      <c r="D7" s="242">
        <v>2689804.9578454359</v>
      </c>
      <c r="E7" s="242"/>
      <c r="F7" s="242">
        <v>2684611.1521295365</v>
      </c>
      <c r="G7" s="242"/>
      <c r="H7" s="242">
        <v>2720245.7054727706</v>
      </c>
      <c r="I7" s="242"/>
      <c r="J7" s="242">
        <v>35634.553343234118</v>
      </c>
    </row>
    <row r="8" spans="1:10" ht="15.6">
      <c r="A8" s="234"/>
      <c r="B8" s="243"/>
      <c r="C8" s="243"/>
      <c r="D8" s="243"/>
      <c r="E8" s="243"/>
      <c r="F8" s="243"/>
      <c r="G8" s="243"/>
      <c r="H8" s="243"/>
      <c r="I8" s="243"/>
      <c r="J8" s="243"/>
    </row>
    <row r="9" spans="1:10">
      <c r="A9" s="235" t="s">
        <v>351</v>
      </c>
      <c r="B9" s="244">
        <v>606762.66139269318</v>
      </c>
      <c r="C9" s="244"/>
      <c r="D9" s="244">
        <v>605530.58953369316</v>
      </c>
      <c r="E9" s="244"/>
      <c r="F9" s="244">
        <v>592265.43801476085</v>
      </c>
      <c r="G9" s="244"/>
      <c r="H9" s="244">
        <v>617480.90034741082</v>
      </c>
      <c r="I9" s="244"/>
      <c r="J9" s="244">
        <v>25215.462332649971</v>
      </c>
    </row>
    <row r="10" spans="1:10">
      <c r="A10" s="235" t="s">
        <v>352</v>
      </c>
      <c r="B10" s="244">
        <v>516479.99945608078</v>
      </c>
      <c r="C10" s="244"/>
      <c r="D10" s="244">
        <v>516479.99945608078</v>
      </c>
      <c r="E10" s="244"/>
      <c r="F10" s="244">
        <v>503844.5355431108</v>
      </c>
      <c r="G10" s="244"/>
      <c r="H10" s="244">
        <v>514450.11316311086</v>
      </c>
      <c r="I10" s="244"/>
      <c r="J10" s="244">
        <v>10605.577620000055</v>
      </c>
    </row>
    <row r="11" spans="1:10">
      <c r="A11" s="235" t="s">
        <v>353</v>
      </c>
      <c r="B11" s="244">
        <v>90282.661936612392</v>
      </c>
      <c r="C11" s="244"/>
      <c r="D11" s="244">
        <v>89050.590077612404</v>
      </c>
      <c r="E11" s="244"/>
      <c r="F11" s="244">
        <v>88420.902471649999</v>
      </c>
      <c r="G11" s="244"/>
      <c r="H11" s="244">
        <v>103030.7871843</v>
      </c>
      <c r="I11" s="244"/>
      <c r="J11" s="244">
        <v>14609.884712650004</v>
      </c>
    </row>
    <row r="12" spans="1:10">
      <c r="A12" s="239" t="s">
        <v>88</v>
      </c>
      <c r="B12" s="245">
        <v>19583.963059054298</v>
      </c>
      <c r="C12" s="245"/>
      <c r="D12" s="245">
        <v>19583.963059054298</v>
      </c>
      <c r="E12" s="245"/>
      <c r="F12" s="245">
        <v>19583.963060000002</v>
      </c>
      <c r="G12" s="245"/>
      <c r="H12" s="245">
        <v>19209.876850000001</v>
      </c>
      <c r="I12" s="245"/>
      <c r="J12" s="245">
        <v>-374.0862100000013</v>
      </c>
    </row>
    <row r="13" spans="1:10">
      <c r="A13" s="240" t="s">
        <v>354</v>
      </c>
      <c r="B13" s="246">
        <v>392.495949</v>
      </c>
      <c r="C13" s="246"/>
      <c r="D13" s="246">
        <v>392.495949</v>
      </c>
      <c r="E13" s="246"/>
      <c r="F13" s="246">
        <v>392.495949</v>
      </c>
      <c r="G13" s="246"/>
      <c r="H13" s="246">
        <v>392.495949</v>
      </c>
      <c r="I13" s="246"/>
      <c r="J13" s="246">
        <v>0</v>
      </c>
    </row>
    <row r="14" spans="1:10">
      <c r="A14" s="240" t="s">
        <v>355</v>
      </c>
      <c r="B14" s="246">
        <v>19191.467110054298</v>
      </c>
      <c r="C14" s="246"/>
      <c r="D14" s="246">
        <v>19191.467110054298</v>
      </c>
      <c r="E14" s="246"/>
      <c r="F14" s="246">
        <v>19191.467111000002</v>
      </c>
      <c r="G14" s="246"/>
      <c r="H14" s="246">
        <v>18817.380901</v>
      </c>
      <c r="I14" s="246"/>
      <c r="J14" s="246">
        <v>-374.0862100000013</v>
      </c>
    </row>
    <row r="15" spans="1:10">
      <c r="A15" s="239" t="s">
        <v>356</v>
      </c>
      <c r="B15" s="246">
        <v>0</v>
      </c>
      <c r="C15" s="246"/>
      <c r="D15" s="246">
        <v>0</v>
      </c>
      <c r="E15" s="246"/>
      <c r="F15" s="246">
        <v>1456.861343</v>
      </c>
      <c r="G15" s="246"/>
      <c r="H15" s="246">
        <v>14835.442644999999</v>
      </c>
      <c r="I15" s="246"/>
      <c r="J15" s="246">
        <v>13378.581301999999</v>
      </c>
    </row>
    <row r="16" spans="1:10">
      <c r="A16" s="239" t="s">
        <v>105</v>
      </c>
      <c r="B16" s="245">
        <v>1055.9460240000001</v>
      </c>
      <c r="C16" s="245"/>
      <c r="D16" s="245">
        <v>1055.9460240000001</v>
      </c>
      <c r="E16" s="245"/>
      <c r="F16" s="245">
        <v>1055.9460240000001</v>
      </c>
      <c r="G16" s="245"/>
      <c r="H16" s="245">
        <v>1055.9460240000001</v>
      </c>
      <c r="I16" s="245"/>
      <c r="J16" s="245">
        <v>0</v>
      </c>
    </row>
    <row r="17" spans="1:10">
      <c r="A17" s="240" t="s">
        <v>354</v>
      </c>
      <c r="B17" s="246">
        <v>1055.9460240000001</v>
      </c>
      <c r="C17" s="246"/>
      <c r="D17" s="246">
        <v>1055.9460240000001</v>
      </c>
      <c r="E17" s="246"/>
      <c r="F17" s="246">
        <v>1055.9460240000001</v>
      </c>
      <c r="G17" s="246"/>
      <c r="H17" s="246">
        <v>1055.9460240000001</v>
      </c>
      <c r="I17" s="246"/>
      <c r="J17" s="246">
        <v>0</v>
      </c>
    </row>
    <row r="18" spans="1:10">
      <c r="A18" s="239" t="s">
        <v>357</v>
      </c>
      <c r="B18" s="245">
        <v>16013.416070576583</v>
      </c>
      <c r="C18" s="245"/>
      <c r="D18" s="245">
        <v>16013.416070576583</v>
      </c>
      <c r="E18" s="245"/>
      <c r="F18" s="245">
        <v>14735.210459</v>
      </c>
      <c r="G18" s="245"/>
      <c r="H18" s="245">
        <v>14735.210459</v>
      </c>
      <c r="I18" s="245"/>
      <c r="J18" s="245">
        <v>0</v>
      </c>
    </row>
    <row r="19" spans="1:10">
      <c r="A19" s="240" t="s">
        <v>358</v>
      </c>
      <c r="B19" s="246">
        <v>16013.416070576583</v>
      </c>
      <c r="C19" s="246"/>
      <c r="D19" s="246">
        <v>16013.416070576583</v>
      </c>
      <c r="E19" s="246"/>
      <c r="F19" s="246">
        <v>14735.210459</v>
      </c>
      <c r="G19" s="246"/>
      <c r="H19" s="246">
        <v>14735.210459</v>
      </c>
      <c r="I19" s="246"/>
      <c r="J19" s="246">
        <v>0</v>
      </c>
    </row>
    <row r="20" spans="1:10">
      <c r="A20" s="240" t="s">
        <v>359</v>
      </c>
      <c r="B20" s="247"/>
      <c r="C20" s="247"/>
      <c r="D20" s="247"/>
      <c r="E20" s="247"/>
      <c r="F20" s="247"/>
      <c r="G20" s="247"/>
      <c r="H20" s="247"/>
      <c r="I20" s="247"/>
      <c r="J20" s="247">
        <v>0</v>
      </c>
    </row>
    <row r="21" spans="1:10">
      <c r="A21" s="239" t="s">
        <v>360</v>
      </c>
      <c r="B21" s="245">
        <v>2796.0783380000003</v>
      </c>
      <c r="C21" s="245"/>
      <c r="D21" s="245">
        <v>1564.0064789999999</v>
      </c>
      <c r="E21" s="245"/>
      <c r="F21" s="245">
        <v>1564.0064789999999</v>
      </c>
      <c r="G21" s="245"/>
      <c r="H21" s="245">
        <v>1845.1313090000001</v>
      </c>
      <c r="I21" s="245"/>
      <c r="J21" s="245">
        <v>281.1248300000002</v>
      </c>
    </row>
    <row r="22" spans="1:10">
      <c r="A22" s="240" t="s">
        <v>361</v>
      </c>
      <c r="B22" s="246">
        <v>16.461545000000001</v>
      </c>
      <c r="C22" s="246"/>
      <c r="D22" s="246">
        <v>16.461545000000001</v>
      </c>
      <c r="E22" s="246"/>
      <c r="F22" s="246">
        <v>16.461545000000001</v>
      </c>
      <c r="G22" s="246"/>
      <c r="H22" s="246">
        <v>216.96079599999999</v>
      </c>
      <c r="I22" s="246"/>
      <c r="J22" s="246">
        <v>200.49925099999999</v>
      </c>
    </row>
    <row r="23" spans="1:10">
      <c r="A23" s="240" t="s">
        <v>362</v>
      </c>
      <c r="B23" s="246">
        <v>2778.1232239999999</v>
      </c>
      <c r="C23" s="246"/>
      <c r="D23" s="246">
        <v>1546.051365</v>
      </c>
      <c r="E23" s="246"/>
      <c r="F23" s="246">
        <v>1546.051365</v>
      </c>
      <c r="G23" s="246"/>
      <c r="H23" s="246">
        <v>1546.9069440000001</v>
      </c>
      <c r="I23" s="246"/>
      <c r="J23" s="246">
        <v>0.85557900000003428</v>
      </c>
    </row>
    <row r="24" spans="1:10">
      <c r="A24" s="240" t="s">
        <v>363</v>
      </c>
      <c r="B24" s="246">
        <v>1.4935689999999999</v>
      </c>
      <c r="C24" s="246"/>
      <c r="D24" s="246">
        <v>1.4935689999999999</v>
      </c>
      <c r="E24" s="246"/>
      <c r="F24" s="246">
        <v>1.4935689999999999</v>
      </c>
      <c r="G24" s="246"/>
      <c r="H24" s="246">
        <v>81.263569000000004</v>
      </c>
      <c r="I24" s="246"/>
      <c r="J24" s="246">
        <v>79.77000000000001</v>
      </c>
    </row>
    <row r="25" spans="1:10">
      <c r="A25" s="240" t="s">
        <v>364</v>
      </c>
      <c r="B25" s="247">
        <v>0</v>
      </c>
      <c r="C25" s="247"/>
      <c r="D25" s="247">
        <v>0</v>
      </c>
      <c r="E25" s="247"/>
      <c r="F25" s="247">
        <v>0</v>
      </c>
      <c r="G25" s="247"/>
      <c r="H25" s="247">
        <v>0</v>
      </c>
      <c r="I25" s="247"/>
      <c r="J25" s="247">
        <v>0</v>
      </c>
    </row>
    <row r="26" spans="1:10">
      <c r="A26" s="239" t="s">
        <v>365</v>
      </c>
      <c r="B26" s="247">
        <v>46987.765108</v>
      </c>
      <c r="C26" s="247"/>
      <c r="D26" s="247">
        <v>46987.765108</v>
      </c>
      <c r="E26" s="247"/>
      <c r="F26" s="247">
        <v>46179.421770649999</v>
      </c>
      <c r="G26" s="247"/>
      <c r="H26" s="247">
        <v>47027.645821300001</v>
      </c>
      <c r="I26" s="247"/>
      <c r="J26" s="247">
        <v>848.22405065000203</v>
      </c>
    </row>
    <row r="27" spans="1:10">
      <c r="A27" s="239" t="s">
        <v>366</v>
      </c>
      <c r="B27" s="247">
        <v>3845.4933369815099</v>
      </c>
      <c r="C27" s="247"/>
      <c r="D27" s="247">
        <v>3845.4933369815099</v>
      </c>
      <c r="E27" s="247"/>
      <c r="F27" s="247">
        <v>3845.493336</v>
      </c>
      <c r="G27" s="247"/>
      <c r="H27" s="247">
        <v>4321.5340759999999</v>
      </c>
      <c r="I27" s="247"/>
      <c r="J27" s="247">
        <v>476.04073999999991</v>
      </c>
    </row>
    <row r="28" spans="1:10">
      <c r="A28" s="234"/>
      <c r="B28" s="246"/>
      <c r="C28" s="246"/>
      <c r="D28" s="246"/>
      <c r="E28" s="246"/>
      <c r="F28" s="246"/>
      <c r="G28" s="246"/>
      <c r="H28" s="246"/>
      <c r="I28" s="246"/>
      <c r="J28" s="246"/>
    </row>
    <row r="29" spans="1:10">
      <c r="A29" s="235" t="s">
        <v>367</v>
      </c>
      <c r="B29" s="249">
        <v>2087454.3707461657</v>
      </c>
      <c r="C29" s="249"/>
      <c r="D29" s="249">
        <v>2084274.3683117428</v>
      </c>
      <c r="E29" s="249"/>
      <c r="F29" s="249">
        <v>2092345.7141147759</v>
      </c>
      <c r="G29" s="249"/>
      <c r="H29" s="249">
        <v>2102764.8051253599</v>
      </c>
      <c r="I29" s="249"/>
      <c r="J29" s="249">
        <v>10419.09101058403</v>
      </c>
    </row>
    <row r="30" spans="1:10">
      <c r="A30" s="235" t="s">
        <v>368</v>
      </c>
      <c r="B30" s="250">
        <v>2087454.3707461657</v>
      </c>
      <c r="C30" s="250"/>
      <c r="D30" s="250">
        <v>2084274.3683117428</v>
      </c>
      <c r="E30" s="250"/>
      <c r="F30" s="250">
        <v>2092345.7141147759</v>
      </c>
      <c r="G30" s="250"/>
      <c r="H30" s="250">
        <v>2102764.8051253599</v>
      </c>
      <c r="I30" s="250"/>
      <c r="J30" s="250">
        <v>10419.09101058403</v>
      </c>
    </row>
    <row r="31" spans="1:10">
      <c r="A31" s="239" t="s">
        <v>86</v>
      </c>
      <c r="B31" s="248">
        <v>913698.65949024889</v>
      </c>
      <c r="C31" s="248"/>
      <c r="D31" s="248">
        <v>913698.65949024889</v>
      </c>
      <c r="E31" s="248"/>
      <c r="F31" s="248">
        <v>918328.94786699989</v>
      </c>
      <c r="G31" s="248"/>
      <c r="H31" s="248">
        <v>922144.09744735993</v>
      </c>
      <c r="I31" s="248"/>
      <c r="J31" s="248">
        <v>3815.149580360041</v>
      </c>
    </row>
    <row r="32" spans="1:10">
      <c r="A32" s="239" t="s">
        <v>88</v>
      </c>
      <c r="B32" s="247">
        <v>360808.17255585844</v>
      </c>
      <c r="C32" s="247"/>
      <c r="D32" s="247">
        <v>360808.17255585844</v>
      </c>
      <c r="E32" s="247"/>
      <c r="F32" s="247">
        <v>356207.85457299999</v>
      </c>
      <c r="G32" s="247"/>
      <c r="H32" s="247">
        <v>354754.12709799997</v>
      </c>
      <c r="I32" s="247"/>
      <c r="J32" s="247">
        <v>-1453.7274750000215</v>
      </c>
    </row>
    <row r="33" spans="1:10">
      <c r="A33" s="239" t="s">
        <v>90</v>
      </c>
      <c r="B33" s="247">
        <v>77964.857340335919</v>
      </c>
      <c r="C33" s="247"/>
      <c r="D33" s="247">
        <v>77964.857340335919</v>
      </c>
      <c r="E33" s="247"/>
      <c r="F33" s="247">
        <v>79573.170582335923</v>
      </c>
      <c r="G33" s="247"/>
      <c r="H33" s="247">
        <v>80821.549859000006</v>
      </c>
      <c r="I33" s="247"/>
      <c r="J33" s="247">
        <v>1248.3792766640836</v>
      </c>
    </row>
    <row r="34" spans="1:10">
      <c r="A34" s="239" t="s">
        <v>92</v>
      </c>
      <c r="B34" s="247">
        <v>170.63998900000001</v>
      </c>
      <c r="C34" s="247"/>
      <c r="D34" s="247">
        <v>170.63998900000001</v>
      </c>
      <c r="E34" s="247"/>
      <c r="F34" s="247">
        <v>175.63998900000001</v>
      </c>
      <c r="G34" s="247"/>
      <c r="H34" s="247">
        <v>187.13998900000001</v>
      </c>
      <c r="I34" s="247"/>
      <c r="J34" s="247">
        <v>11.5</v>
      </c>
    </row>
    <row r="35" spans="1:10">
      <c r="A35" s="239" t="s">
        <v>369</v>
      </c>
      <c r="B35" s="247">
        <v>4801.7102599999998</v>
      </c>
      <c r="C35" s="247"/>
      <c r="D35" s="247">
        <v>4801.7102599999998</v>
      </c>
      <c r="E35" s="247"/>
      <c r="F35" s="247">
        <v>2847</v>
      </c>
      <c r="G35" s="247"/>
      <c r="H35" s="247">
        <v>2847</v>
      </c>
      <c r="I35" s="247"/>
      <c r="J35" s="247">
        <v>0</v>
      </c>
    </row>
    <row r="36" spans="1:10">
      <c r="A36" s="239" t="s">
        <v>96</v>
      </c>
      <c r="B36" s="248">
        <v>946.88442311999995</v>
      </c>
      <c r="C36" s="248"/>
      <c r="D36" s="248">
        <v>946.88442311999995</v>
      </c>
      <c r="E36" s="248"/>
      <c r="F36" s="248">
        <v>941.88442343999998</v>
      </c>
      <c r="G36" s="248"/>
      <c r="H36" s="248">
        <v>930.38442299999997</v>
      </c>
      <c r="I36" s="248"/>
      <c r="J36" s="248">
        <v>-11.500000440000008</v>
      </c>
    </row>
    <row r="37" spans="1:10">
      <c r="A37" s="239" t="s">
        <v>97</v>
      </c>
      <c r="B37" s="247">
        <v>103485.11640310859</v>
      </c>
      <c r="C37" s="247"/>
      <c r="D37" s="247">
        <v>103485.11640310859</v>
      </c>
      <c r="E37" s="247"/>
      <c r="F37" s="247">
        <v>103362.701231</v>
      </c>
      <c r="G37" s="247"/>
      <c r="H37" s="247">
        <v>105101.701231</v>
      </c>
      <c r="I37" s="247"/>
      <c r="J37" s="247">
        <v>1739</v>
      </c>
    </row>
    <row r="38" spans="1:10">
      <c r="A38" s="239" t="s">
        <v>98</v>
      </c>
      <c r="B38" s="247">
        <v>52.423170659999997</v>
      </c>
      <c r="C38" s="247"/>
      <c r="D38" s="247">
        <v>52.423170659999997</v>
      </c>
      <c r="E38" s="247"/>
      <c r="F38" s="247">
        <v>58.066240999999998</v>
      </c>
      <c r="G38" s="247"/>
      <c r="H38" s="247">
        <v>58.066240999999998</v>
      </c>
      <c r="I38" s="247"/>
      <c r="J38" s="247">
        <v>0</v>
      </c>
    </row>
    <row r="39" spans="1:10">
      <c r="A39" s="239" t="s">
        <v>370</v>
      </c>
      <c r="B39" s="247">
        <v>0</v>
      </c>
      <c r="C39" s="247"/>
      <c r="D39" s="247">
        <v>0</v>
      </c>
      <c r="E39" s="247"/>
      <c r="F39" s="247">
        <v>0</v>
      </c>
      <c r="G39" s="247"/>
      <c r="H39" s="247">
        <v>0</v>
      </c>
      <c r="I39" s="247"/>
      <c r="J39" s="247">
        <v>0</v>
      </c>
    </row>
    <row r="40" spans="1:10">
      <c r="A40" s="239" t="s">
        <v>105</v>
      </c>
      <c r="B40" s="247">
        <v>20184.064846144029</v>
      </c>
      <c r="C40" s="247"/>
      <c r="D40" s="247">
        <v>20184.064846144029</v>
      </c>
      <c r="E40" s="247"/>
      <c r="F40" s="247">
        <v>19586.202775999998</v>
      </c>
      <c r="G40" s="247"/>
      <c r="H40" s="247">
        <v>19453.259913999998</v>
      </c>
      <c r="I40" s="247"/>
      <c r="J40" s="247">
        <v>-132.94286199999988</v>
      </c>
    </row>
    <row r="41" spans="1:10">
      <c r="A41" s="239" t="s">
        <v>371</v>
      </c>
      <c r="B41" s="247">
        <v>4000</v>
      </c>
      <c r="C41" s="247"/>
      <c r="D41" s="247">
        <v>4000</v>
      </c>
      <c r="E41" s="247"/>
      <c r="F41" s="247">
        <v>4000</v>
      </c>
      <c r="G41" s="247"/>
      <c r="H41" s="247">
        <v>4000</v>
      </c>
      <c r="I41" s="247"/>
      <c r="J41" s="247">
        <v>0</v>
      </c>
    </row>
    <row r="42" spans="1:10">
      <c r="A42" s="239" t="s">
        <v>372</v>
      </c>
      <c r="B42" s="247">
        <v>0</v>
      </c>
      <c r="C42" s="247"/>
      <c r="D42" s="247">
        <v>0</v>
      </c>
      <c r="E42" s="247"/>
      <c r="F42" s="247">
        <v>0</v>
      </c>
      <c r="G42" s="247"/>
      <c r="H42" s="247">
        <v>0</v>
      </c>
      <c r="I42" s="247"/>
      <c r="J42" s="247">
        <v>0</v>
      </c>
    </row>
    <row r="43" spans="1:10">
      <c r="A43" s="239" t="s">
        <v>106</v>
      </c>
      <c r="B43" s="247">
        <v>11439.974442824856</v>
      </c>
      <c r="C43" s="247"/>
      <c r="D43" s="247">
        <v>11439.974442824856</v>
      </c>
      <c r="E43" s="247"/>
      <c r="F43" s="247">
        <v>20532.413850999998</v>
      </c>
      <c r="G43" s="247"/>
      <c r="H43" s="247">
        <v>20236.674658999997</v>
      </c>
      <c r="I43" s="247"/>
      <c r="J43" s="247">
        <v>-295.73919200000091</v>
      </c>
    </row>
    <row r="44" spans="1:10">
      <c r="A44" s="239" t="s">
        <v>107</v>
      </c>
      <c r="B44" s="247">
        <v>17375.933973864816</v>
      </c>
      <c r="C44" s="247"/>
      <c r="D44" s="247">
        <v>17375.933973864816</v>
      </c>
      <c r="E44" s="247"/>
      <c r="F44" s="247">
        <v>16994.418614000002</v>
      </c>
      <c r="G44" s="247"/>
      <c r="H44" s="247">
        <v>18219.521011000001</v>
      </c>
      <c r="I44" s="247"/>
      <c r="J44" s="247">
        <v>1225.1023969999987</v>
      </c>
    </row>
    <row r="45" spans="1:10">
      <c r="A45" s="239" t="s">
        <v>108</v>
      </c>
      <c r="B45" s="247">
        <v>151.36084099999999</v>
      </c>
      <c r="C45" s="247"/>
      <c r="D45" s="247">
        <v>151.36084099999999</v>
      </c>
      <c r="E45" s="247"/>
      <c r="F45" s="247">
        <v>125.792974</v>
      </c>
      <c r="G45" s="247"/>
      <c r="H45" s="247">
        <v>126.92337499999999</v>
      </c>
      <c r="I45" s="247"/>
      <c r="J45" s="247">
        <v>1.130400999999992</v>
      </c>
    </row>
    <row r="46" spans="1:10">
      <c r="A46" s="239" t="s">
        <v>109</v>
      </c>
      <c r="B46" s="247">
        <v>2398.2575379999998</v>
      </c>
      <c r="C46" s="247"/>
      <c r="D46" s="247">
        <v>2398.2575379999998</v>
      </c>
      <c r="E46" s="247"/>
      <c r="F46" s="247">
        <v>2486.3514169999999</v>
      </c>
      <c r="G46" s="247"/>
      <c r="H46" s="247">
        <v>2498.06095</v>
      </c>
      <c r="I46" s="247"/>
      <c r="J46" s="247">
        <v>11.709533000000192</v>
      </c>
    </row>
    <row r="47" spans="1:10">
      <c r="A47" s="239" t="s">
        <v>111</v>
      </c>
      <c r="B47" s="247">
        <v>4961.5197770000004</v>
      </c>
      <c r="C47" s="247"/>
      <c r="D47" s="247">
        <v>4961.5197770000004</v>
      </c>
      <c r="E47" s="247"/>
      <c r="F47" s="247">
        <v>4961.5197770000004</v>
      </c>
      <c r="G47" s="247"/>
      <c r="H47" s="247">
        <v>4961.5197770000004</v>
      </c>
      <c r="I47" s="247"/>
      <c r="J47" s="247">
        <v>0</v>
      </c>
    </row>
    <row r="48" spans="1:10">
      <c r="A48" s="239" t="s">
        <v>373</v>
      </c>
      <c r="B48" s="247">
        <v>565014.79569499998</v>
      </c>
      <c r="C48" s="247"/>
      <c r="D48" s="247">
        <v>561834.79326057702</v>
      </c>
      <c r="E48" s="247">
        <v>0</v>
      </c>
      <c r="F48" s="247">
        <v>562163.74979899998</v>
      </c>
      <c r="G48" s="247">
        <v>0</v>
      </c>
      <c r="H48" s="247">
        <v>566424.77915099997</v>
      </c>
      <c r="I48" s="247"/>
      <c r="J48" s="247">
        <v>4261.0293519999832</v>
      </c>
    </row>
    <row r="49" spans="1:10">
      <c r="A49" s="239" t="s">
        <v>374</v>
      </c>
      <c r="B49" s="247">
        <v>358936.75206099998</v>
      </c>
      <c r="C49" s="247"/>
      <c r="D49" s="247">
        <v>358936.75206099998</v>
      </c>
      <c r="E49" s="247"/>
      <c r="F49" s="247">
        <v>359324.70859899995</v>
      </c>
      <c r="G49" s="247"/>
      <c r="H49" s="247">
        <v>359319.96359899995</v>
      </c>
      <c r="I49" s="247"/>
      <c r="J49" s="247">
        <v>-4.7449999999953434</v>
      </c>
    </row>
    <row r="50" spans="1:10">
      <c r="A50" s="239" t="s">
        <v>360</v>
      </c>
      <c r="B50" s="247">
        <v>206078.043634</v>
      </c>
      <c r="C50" s="247"/>
      <c r="D50" s="247">
        <v>202898.04119957704</v>
      </c>
      <c r="E50" s="247"/>
      <c r="F50" s="247">
        <v>202839.04120000001</v>
      </c>
      <c r="G50" s="247"/>
      <c r="H50" s="247">
        <v>207104.81555199999</v>
      </c>
      <c r="I50" s="247"/>
      <c r="J50" s="247">
        <v>4265.7743519999785</v>
      </c>
    </row>
    <row r="51" spans="1:10">
      <c r="A51" s="235" t="s">
        <v>375</v>
      </c>
      <c r="B51" s="247"/>
      <c r="C51" s="247"/>
      <c r="D51" s="247"/>
      <c r="E51" s="247"/>
      <c r="F51" s="247"/>
      <c r="G51" s="247"/>
      <c r="H51" s="247"/>
      <c r="I51" s="247"/>
      <c r="J51" s="247"/>
    </row>
    <row r="52" spans="1:10" ht="15">
      <c r="A52" s="234" t="s">
        <v>376</v>
      </c>
      <c r="B52" s="252">
        <v>2060603.9761091897</v>
      </c>
      <c r="C52" s="252"/>
      <c r="D52" s="252">
        <v>2089438.0317102051</v>
      </c>
      <c r="E52" s="252"/>
      <c r="F52" s="252">
        <v>2089438.0317102051</v>
      </c>
      <c r="G52" s="252"/>
      <c r="H52" s="252">
        <v>2089438.0317102051</v>
      </c>
      <c r="I52" s="252"/>
      <c r="J52" s="252">
        <v>0</v>
      </c>
    </row>
    <row r="53" spans="1:10" ht="6" customHeight="1">
      <c r="A53" s="234"/>
      <c r="B53" s="251"/>
      <c r="C53" s="251"/>
      <c r="D53" s="251"/>
      <c r="E53" s="251"/>
      <c r="F53" s="251"/>
      <c r="G53" s="251"/>
      <c r="H53" s="251"/>
      <c r="I53" s="251"/>
      <c r="J53" s="251">
        <v>0</v>
      </c>
    </row>
    <row r="54" spans="1:10" ht="30.75" customHeight="1">
      <c r="A54" s="241" t="s">
        <v>377</v>
      </c>
      <c r="B54" s="253">
        <v>-26850.394636976067</v>
      </c>
      <c r="C54" s="253"/>
      <c r="D54" s="253">
        <v>5163.6633984623477</v>
      </c>
      <c r="E54" s="253"/>
      <c r="F54" s="253">
        <v>-2907.6824045707472</v>
      </c>
      <c r="G54" s="253"/>
      <c r="H54" s="253">
        <v>-13326.773415154777</v>
      </c>
      <c r="I54" s="253"/>
      <c r="J54" s="253">
        <v>-10419.09101058403</v>
      </c>
    </row>
    <row r="55" spans="1:10">
      <c r="A55" s="236" t="s">
        <v>378</v>
      </c>
      <c r="B55" s="254">
        <v>81692.740850369213</v>
      </c>
      <c r="C55" s="254"/>
      <c r="D55" s="254">
        <v>81692.740850369213</v>
      </c>
      <c r="E55" s="254"/>
      <c r="F55" s="254">
        <v>81692.740850369213</v>
      </c>
      <c r="G55" s="254"/>
      <c r="H55" s="254">
        <v>81692.740850369213</v>
      </c>
      <c r="I55" s="254"/>
      <c r="J55" s="254">
        <v>0</v>
      </c>
    </row>
    <row r="56" spans="1:10">
      <c r="A56" s="235" t="s">
        <v>379</v>
      </c>
      <c r="B56" s="255">
        <v>1978911.2352588205</v>
      </c>
      <c r="C56" s="255"/>
      <c r="D56" s="255">
        <v>2007745.2908598359</v>
      </c>
      <c r="E56" s="255"/>
      <c r="F56" s="255">
        <v>2007745.2908598359</v>
      </c>
      <c r="G56" s="255"/>
      <c r="H56" s="255">
        <v>2007745.2908598359</v>
      </c>
      <c r="I56" s="255"/>
      <c r="J56" s="255">
        <v>0</v>
      </c>
    </row>
    <row r="57" spans="1:10">
      <c r="A57" s="236" t="s">
        <v>380</v>
      </c>
      <c r="B57" s="254">
        <v>28007.080297381384</v>
      </c>
      <c r="C57" s="254"/>
      <c r="D57" s="254">
        <v>0</v>
      </c>
      <c r="E57" s="254"/>
      <c r="F57" s="254">
        <v>0</v>
      </c>
      <c r="G57" s="254"/>
      <c r="H57" s="254">
        <v>0</v>
      </c>
      <c r="I57" s="254"/>
      <c r="J57" s="254">
        <v>0</v>
      </c>
    </row>
    <row r="58" spans="1:10">
      <c r="A58" s="235" t="s">
        <v>381</v>
      </c>
      <c r="B58" s="255">
        <v>2088611.0564065711</v>
      </c>
      <c r="C58" s="255"/>
      <c r="D58" s="255">
        <v>2089438.0317102051</v>
      </c>
      <c r="E58" s="255"/>
      <c r="F58" s="255">
        <v>2089438.0317102051</v>
      </c>
      <c r="G58" s="255"/>
      <c r="H58" s="255">
        <v>2089438.0317102051</v>
      </c>
      <c r="I58" s="255"/>
      <c r="J58" s="255">
        <v>0</v>
      </c>
    </row>
    <row r="59" spans="1:10" ht="23.25" customHeight="1">
      <c r="A59" s="241" t="s">
        <v>382</v>
      </c>
      <c r="B59" s="253">
        <v>1156.6856604053173</v>
      </c>
      <c r="C59" s="253"/>
      <c r="D59" s="253">
        <v>5163.6633984623477</v>
      </c>
      <c r="E59" s="253"/>
      <c r="F59" s="253">
        <v>-2907.6824045707472</v>
      </c>
      <c r="G59" s="253"/>
      <c r="H59" s="253">
        <v>-13326.773415154777</v>
      </c>
      <c r="I59" s="253"/>
      <c r="J59" s="253">
        <v>-10419.09101058403</v>
      </c>
    </row>
    <row r="60" spans="1:10">
      <c r="A60" s="275" t="s">
        <v>383</v>
      </c>
      <c r="B60" s="276"/>
      <c r="C60" s="276"/>
      <c r="D60" s="276"/>
      <c r="E60" s="276"/>
      <c r="F60" s="276"/>
      <c r="G60" s="276"/>
      <c r="H60" s="277">
        <v>15805.269341151463</v>
      </c>
      <c r="I60" s="276"/>
      <c r="J60" s="277">
        <v>15805.269341151463</v>
      </c>
    </row>
    <row r="61" spans="1:10">
      <c r="A61" s="174" t="s">
        <v>19</v>
      </c>
      <c r="B61" s="180"/>
      <c r="F61" s="180"/>
      <c r="H61" s="180"/>
      <c r="I61" s="180"/>
      <c r="J61" s="180"/>
    </row>
  </sheetData>
  <mergeCells count="1">
    <mergeCell ref="A1:F1"/>
  </mergeCells>
  <pageMargins left="0.51181102362204722" right="0.51181102362204722" top="0.78740157480314965" bottom="0.78740157480314965" header="0.31496062992125984" footer="0.31496062992125984"/>
  <pageSetup paperSize="9" scale="6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DA811-8EBD-43E6-8CCE-20940C494815}">
  <sheetPr>
    <tabColor rgb="FFFFC000"/>
  </sheetPr>
  <dimension ref="A1"/>
  <sheetViews>
    <sheetView showGridLines="0" workbookViewId="0">
      <selection activeCell="K12" sqref="K12"/>
    </sheetView>
  </sheetViews>
  <sheetFormatPr defaultRowHeight="13.2"/>
  <sheetData/>
  <pageMargins left="0.511811024" right="0.511811024" top="0.78740157499999996" bottom="0.78740157499999996" header="0.31496062000000002" footer="0.31496062000000002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  <pageSetUpPr fitToPage="1"/>
  </sheetPr>
  <dimension ref="A1:O89"/>
  <sheetViews>
    <sheetView showGridLines="0" zoomScale="90" zoomScaleNormal="90" workbookViewId="0">
      <pane xSplit="3" ySplit="3" topLeftCell="D48" activePane="bottomRight" state="frozen"/>
      <selection pane="topRight" activeCell="E1" sqref="E1"/>
      <selection pane="bottomLeft" activeCell="A4" sqref="A4"/>
      <selection pane="bottomRight" activeCell="E58" sqref="E58"/>
    </sheetView>
  </sheetViews>
  <sheetFormatPr defaultColWidth="20.6640625" defaultRowHeight="15" customHeight="1"/>
  <cols>
    <col min="1" max="1" width="1.5546875" style="75" customWidth="1"/>
    <col min="2" max="2" width="4.109375" style="75" customWidth="1"/>
    <col min="3" max="3" width="93.6640625" style="75" customWidth="1"/>
    <col min="4" max="5" width="23.5546875" style="75" customWidth="1"/>
    <col min="6" max="6" width="23.6640625" style="75" customWidth="1"/>
    <col min="7" max="16384" width="20.6640625" style="75"/>
  </cols>
  <sheetData>
    <row r="1" spans="1:6" ht="32.25" customHeight="1">
      <c r="D1" s="77"/>
      <c r="F1" s="77" t="s">
        <v>20</v>
      </c>
    </row>
    <row r="2" spans="1:6" ht="55.5" customHeight="1">
      <c r="A2" s="292" t="s">
        <v>21</v>
      </c>
      <c r="B2" s="292"/>
      <c r="C2" s="293"/>
      <c r="D2" s="161" t="s">
        <v>243</v>
      </c>
      <c r="E2" s="161" t="s">
        <v>72</v>
      </c>
      <c r="F2" s="165" t="s">
        <v>75</v>
      </c>
    </row>
    <row r="3" spans="1:6" s="81" customFormat="1" ht="20.25" hidden="1" customHeight="1">
      <c r="A3" s="78"/>
      <c r="B3" s="78"/>
      <c r="C3" s="79"/>
      <c r="D3" s="80" t="s">
        <v>20</v>
      </c>
      <c r="E3" s="80" t="s">
        <v>20</v>
      </c>
      <c r="F3" s="80" t="s">
        <v>20</v>
      </c>
    </row>
    <row r="5" spans="1:6" ht="19.8">
      <c r="A5" s="82" t="s">
        <v>41</v>
      </c>
      <c r="B5" s="82"/>
      <c r="C5" s="82"/>
      <c r="D5" s="83">
        <v>2719904.867477112</v>
      </c>
      <c r="E5" s="83">
        <v>2688447.622668338</v>
      </c>
      <c r="F5" s="83">
        <v>2704475.5839071111</v>
      </c>
    </row>
    <row r="6" spans="1:6" ht="15" customHeight="1">
      <c r="A6" s="84"/>
      <c r="B6" s="85" t="s">
        <v>244</v>
      </c>
      <c r="C6" s="84"/>
      <c r="D6" s="83">
        <v>1753210.7817458918</v>
      </c>
      <c r="E6" s="83">
        <v>1735448.594434001</v>
      </c>
      <c r="F6" s="83">
        <v>1719058.4072343006</v>
      </c>
    </row>
    <row r="7" spans="1:6" ht="15" customHeight="1">
      <c r="A7" s="87"/>
      <c r="B7" s="87"/>
      <c r="C7" s="88" t="s">
        <v>245</v>
      </c>
      <c r="D7" s="89">
        <v>67653.010370999997</v>
      </c>
      <c r="E7" s="89">
        <v>70996.001844898812</v>
      </c>
      <c r="F7" s="89">
        <v>71154.422777249143</v>
      </c>
    </row>
    <row r="8" spans="1:6" ht="15" customHeight="1">
      <c r="A8" s="91"/>
      <c r="B8" s="91"/>
      <c r="C8" s="92" t="s">
        <v>246</v>
      </c>
      <c r="D8" s="89">
        <v>67943.822737999988</v>
      </c>
      <c r="E8" s="89">
        <v>71121.290852791033</v>
      </c>
      <c r="F8" s="89">
        <v>76259.689573854164</v>
      </c>
    </row>
    <row r="9" spans="1:6" ht="15" customHeight="1">
      <c r="A9" s="91"/>
      <c r="B9" s="91"/>
      <c r="C9" s="92" t="s">
        <v>247</v>
      </c>
      <c r="D9" s="89">
        <v>817750.50568626693</v>
      </c>
      <c r="E9" s="89">
        <v>780276.9962095191</v>
      </c>
      <c r="F9" s="89">
        <v>785559.92988295108</v>
      </c>
    </row>
    <row r="10" spans="1:6" ht="15" customHeight="1">
      <c r="A10" s="87"/>
      <c r="B10" s="87"/>
      <c r="C10" s="88" t="s">
        <v>248</v>
      </c>
      <c r="D10" s="89">
        <v>65978.768873670153</v>
      </c>
      <c r="E10" s="89">
        <v>65806.616419628306</v>
      </c>
      <c r="F10" s="89">
        <v>66308.703068992632</v>
      </c>
    </row>
    <row r="11" spans="1:6" ht="15" customHeight="1">
      <c r="A11" s="91"/>
      <c r="B11" s="91"/>
      <c r="C11" s="92" t="s">
        <v>249</v>
      </c>
      <c r="D11" s="89">
        <v>367558.58331442584</v>
      </c>
      <c r="E11" s="89">
        <v>370994.19997798302</v>
      </c>
      <c r="F11" s="89">
        <v>374346.04268531693</v>
      </c>
    </row>
    <row r="12" spans="1:6" ht="15" customHeight="1">
      <c r="A12" s="91"/>
      <c r="B12" s="91"/>
      <c r="C12" s="92" t="s">
        <v>250</v>
      </c>
      <c r="D12" s="89">
        <v>98445.45063053949</v>
      </c>
      <c r="E12" s="89">
        <v>104638.1701749043</v>
      </c>
      <c r="F12" s="89">
        <v>105600.16220979711</v>
      </c>
    </row>
    <row r="13" spans="1:6" ht="15" customHeight="1">
      <c r="A13" s="91"/>
      <c r="B13" s="91"/>
      <c r="C13" s="92" t="s">
        <v>251</v>
      </c>
      <c r="D13" s="89">
        <v>178473.99040898928</v>
      </c>
      <c r="E13" s="89">
        <v>168152.35422036948</v>
      </c>
      <c r="F13" s="89">
        <v>166686.39139135019</v>
      </c>
    </row>
    <row r="14" spans="1:6" s="93" customFormat="1" ht="15" hidden="1" customHeight="1">
      <c r="A14" s="91"/>
      <c r="B14" s="91"/>
      <c r="C14" s="92" t="s">
        <v>252</v>
      </c>
      <c r="D14" s="89">
        <v>0</v>
      </c>
      <c r="E14" s="89">
        <v>0</v>
      </c>
      <c r="F14" s="89">
        <v>0</v>
      </c>
    </row>
    <row r="15" spans="1:6" ht="15" customHeight="1">
      <c r="A15" s="91"/>
      <c r="B15" s="91"/>
      <c r="C15" s="92" t="s">
        <v>253</v>
      </c>
      <c r="D15" s="89">
        <v>2817.8255249999997</v>
      </c>
      <c r="E15" s="89">
        <v>3204.6825705904325</v>
      </c>
      <c r="F15" s="89">
        <v>3129.2861703566732</v>
      </c>
    </row>
    <row r="16" spans="1:6" ht="15" customHeight="1">
      <c r="A16" s="91"/>
      <c r="B16" s="91"/>
      <c r="C16" s="92" t="s">
        <v>254</v>
      </c>
      <c r="D16" s="89">
        <v>86588.824198000002</v>
      </c>
      <c r="E16" s="89">
        <v>100258.28216331651</v>
      </c>
      <c r="F16" s="89">
        <v>70013.779474432478</v>
      </c>
    </row>
    <row r="17" spans="1:6" ht="15" customHeight="1">
      <c r="A17" s="95"/>
      <c r="B17" s="96" t="s">
        <v>255</v>
      </c>
      <c r="C17" s="85"/>
      <c r="D17" s="83">
        <v>-67.316750440000007</v>
      </c>
      <c r="E17" s="83">
        <v>-51.023294280000002</v>
      </c>
      <c r="F17" s="83">
        <v>-13.97247784</v>
      </c>
    </row>
    <row r="18" spans="1:6" ht="15" customHeight="1">
      <c r="A18" s="84"/>
      <c r="B18" s="85" t="s">
        <v>256</v>
      </c>
      <c r="C18" s="85"/>
      <c r="D18" s="83">
        <v>637484.59471800004</v>
      </c>
      <c r="E18" s="83">
        <v>646048.85919643892</v>
      </c>
      <c r="F18" s="83">
        <v>655701.33847314701</v>
      </c>
    </row>
    <row r="19" spans="1:6" ht="15" customHeight="1">
      <c r="A19" s="94"/>
      <c r="B19" s="88"/>
      <c r="C19" s="88" t="s">
        <v>257</v>
      </c>
      <c r="D19" s="89">
        <v>637484.59471800004</v>
      </c>
      <c r="E19" s="89">
        <v>646048.85919643892</v>
      </c>
      <c r="F19" s="89">
        <v>655701.33847314701</v>
      </c>
    </row>
    <row r="20" spans="1:6" ht="15" hidden="1" customHeight="1">
      <c r="A20" s="94"/>
      <c r="B20" s="88"/>
      <c r="C20" s="88" t="s">
        <v>258</v>
      </c>
      <c r="D20" s="89">
        <v>0</v>
      </c>
      <c r="E20" s="89">
        <v>0</v>
      </c>
      <c r="F20" s="89">
        <v>0</v>
      </c>
    </row>
    <row r="21" spans="1:6" ht="15" hidden="1" customHeight="1">
      <c r="A21" s="84"/>
      <c r="B21" s="85"/>
      <c r="C21" s="88" t="s">
        <v>259</v>
      </c>
      <c r="D21" s="83" t="e">
        <v>#REF!</v>
      </c>
      <c r="E21" s="83" t="e">
        <v>#REF!</v>
      </c>
      <c r="F21" s="83" t="e">
        <v>#REF!</v>
      </c>
    </row>
    <row r="22" spans="1:6" ht="15" customHeight="1">
      <c r="A22" s="95"/>
      <c r="B22" s="96" t="s">
        <v>260</v>
      </c>
      <c r="C22" s="96"/>
      <c r="D22" s="83">
        <v>329276.80776365998</v>
      </c>
      <c r="E22" s="83">
        <v>307001.19233217801</v>
      </c>
      <c r="F22" s="83">
        <v>329729.81067750341</v>
      </c>
    </row>
    <row r="23" spans="1:6" ht="15" customHeight="1">
      <c r="A23" s="87"/>
      <c r="B23" s="97"/>
      <c r="C23" s="88" t="s">
        <v>261</v>
      </c>
      <c r="D23" s="89">
        <v>44369.158662000002</v>
      </c>
      <c r="E23" s="89">
        <v>31565.776923162201</v>
      </c>
      <c r="F23" s="89">
        <v>25174.772535</v>
      </c>
    </row>
    <row r="24" spans="1:6" ht="15" customHeight="1">
      <c r="A24" s="87"/>
      <c r="C24" s="88" t="s">
        <v>262</v>
      </c>
      <c r="D24" s="89">
        <v>52.423170659999997</v>
      </c>
      <c r="E24" s="89">
        <v>58.066240999999998</v>
      </c>
      <c r="F24" s="89">
        <v>58.066240999999998</v>
      </c>
    </row>
    <row r="25" spans="1:6" ht="15" customHeight="1">
      <c r="A25" s="87"/>
      <c r="B25" s="87"/>
      <c r="C25" s="88" t="s">
        <v>263</v>
      </c>
      <c r="D25" s="89">
        <v>18130.785118</v>
      </c>
      <c r="E25" s="89">
        <v>17953.366312999999</v>
      </c>
      <c r="F25" s="89">
        <v>18306.112508999999</v>
      </c>
    </row>
    <row r="26" spans="1:6" ht="15" customHeight="1">
      <c r="A26" s="87"/>
      <c r="B26" s="97"/>
      <c r="C26" s="88" t="s">
        <v>264</v>
      </c>
      <c r="D26" s="89">
        <v>31704.757468</v>
      </c>
      <c r="E26" s="89">
        <v>33520.27188</v>
      </c>
      <c r="F26" s="89">
        <v>33534.494724999997</v>
      </c>
    </row>
    <row r="27" spans="1:6" ht="15" customHeight="1">
      <c r="A27" s="87"/>
      <c r="B27" s="97"/>
      <c r="C27" s="88" t="s">
        <v>265</v>
      </c>
      <c r="D27" s="89">
        <v>124547.845182</v>
      </c>
      <c r="E27" s="89">
        <v>110059.43243199999</v>
      </c>
      <c r="F27" s="89">
        <v>118590.891019</v>
      </c>
    </row>
    <row r="28" spans="1:6" ht="15" customHeight="1">
      <c r="A28" s="87"/>
      <c r="B28" s="97"/>
      <c r="C28" s="88" t="s">
        <v>266</v>
      </c>
      <c r="D28" s="89">
        <v>41418.218424999999</v>
      </c>
      <c r="E28" s="89">
        <v>43651.962333015799</v>
      </c>
      <c r="F28" s="89">
        <v>57905.032860503401</v>
      </c>
    </row>
    <row r="29" spans="1:6" ht="15" customHeight="1">
      <c r="A29" s="94"/>
      <c r="B29" s="88"/>
      <c r="C29" s="88" t="s">
        <v>267</v>
      </c>
      <c r="D29" s="89">
        <v>18303.162013000001</v>
      </c>
      <c r="E29" s="89">
        <v>19538.082785000002</v>
      </c>
      <c r="F29" s="89">
        <v>22102.078231000003</v>
      </c>
    </row>
    <row r="30" spans="1:6" ht="15" hidden="1" customHeight="1">
      <c r="A30" s="94"/>
      <c r="B30" s="88"/>
      <c r="C30" s="88" t="s">
        <v>268</v>
      </c>
      <c r="D30" s="89" t="e">
        <v>#REF!</v>
      </c>
      <c r="E30" s="89" t="e">
        <v>#REF!</v>
      </c>
      <c r="F30" s="89" t="e">
        <v>#REF!</v>
      </c>
    </row>
    <row r="31" spans="1:6" ht="15" hidden="1" customHeight="1">
      <c r="A31" s="94"/>
      <c r="B31" s="88"/>
      <c r="C31" s="88" t="s">
        <v>269</v>
      </c>
      <c r="D31" s="89" t="e">
        <v>#REF!</v>
      </c>
      <c r="E31" s="89" t="e">
        <v>#REF!</v>
      </c>
      <c r="F31" s="89" t="e">
        <v>#REF!</v>
      </c>
    </row>
    <row r="32" spans="1:6" ht="15" customHeight="1">
      <c r="A32" s="94"/>
      <c r="B32" s="88"/>
      <c r="C32" s="88" t="s">
        <v>270</v>
      </c>
      <c r="D32" s="89">
        <v>50750.457724999993</v>
      </c>
      <c r="E32" s="89">
        <v>50654.233424999999</v>
      </c>
      <c r="F32" s="89">
        <v>54058.362557</v>
      </c>
    </row>
    <row r="33" spans="1:6" ht="15" hidden="1" customHeight="1">
      <c r="A33" s="94"/>
      <c r="B33" s="88"/>
      <c r="C33" s="88" t="s">
        <v>271</v>
      </c>
      <c r="D33" s="89" t="e">
        <v>#REF!</v>
      </c>
      <c r="E33" s="89" t="e">
        <v>#REF!</v>
      </c>
      <c r="F33" s="89" t="e">
        <v>#REF!</v>
      </c>
    </row>
    <row r="34" spans="1:6" ht="15" hidden="1" customHeight="1">
      <c r="A34" s="94"/>
      <c r="B34" s="88"/>
      <c r="C34" s="88" t="s">
        <v>272</v>
      </c>
      <c r="D34" s="89" t="e">
        <v>#REF!</v>
      </c>
      <c r="E34" s="89" t="e">
        <v>#REF!</v>
      </c>
      <c r="F34" s="89" t="e">
        <v>#REF!</v>
      </c>
    </row>
    <row r="35" spans="1:6" ht="15" customHeight="1">
      <c r="A35" s="96" t="s">
        <v>61</v>
      </c>
      <c r="B35" s="96"/>
      <c r="C35" s="96"/>
      <c r="D35" s="86">
        <v>527909.91147486388</v>
      </c>
      <c r="E35" s="86">
        <v>513257.57434965699</v>
      </c>
      <c r="F35" s="86">
        <v>522973.43960921571</v>
      </c>
    </row>
    <row r="36" spans="1:6" ht="15" customHeight="1">
      <c r="A36" s="87"/>
      <c r="B36" s="98"/>
      <c r="C36" s="98" t="s">
        <v>273</v>
      </c>
      <c r="D36" s="90">
        <v>825.69872177105628</v>
      </c>
      <c r="E36" s="90">
        <v>951.51976992057109</v>
      </c>
      <c r="F36" s="90">
        <v>929.10904226227319</v>
      </c>
    </row>
    <row r="37" spans="1:6" ht="15" customHeight="1">
      <c r="A37" s="87"/>
      <c r="B37" s="98"/>
      <c r="C37" s="98" t="s">
        <v>274</v>
      </c>
      <c r="D37" s="90">
        <v>74501.456088680861</v>
      </c>
      <c r="E37" s="90">
        <v>70422.853103490852</v>
      </c>
      <c r="F37" s="90">
        <v>75655.148502490862</v>
      </c>
    </row>
    <row r="38" spans="1:6" ht="15" customHeight="1">
      <c r="A38" s="87"/>
      <c r="B38" s="98"/>
      <c r="C38" s="98" t="s">
        <v>275</v>
      </c>
      <c r="D38" s="90">
        <v>19022.854481999999</v>
      </c>
      <c r="E38" s="90">
        <v>20123.087065159998</v>
      </c>
      <c r="F38" s="90">
        <v>20131.620772159997</v>
      </c>
    </row>
    <row r="39" spans="1:6" ht="15" hidden="1" customHeight="1">
      <c r="A39" s="87"/>
      <c r="B39" s="98"/>
      <c r="C39" s="98" t="s">
        <v>276</v>
      </c>
      <c r="D39" s="90" t="e">
        <v>#REF!</v>
      </c>
      <c r="E39" s="90" t="e">
        <v>#REF!</v>
      </c>
      <c r="F39" s="90" t="e">
        <v>#REF!</v>
      </c>
    </row>
    <row r="40" spans="1:6" ht="15" customHeight="1">
      <c r="A40" s="87"/>
      <c r="B40" s="99"/>
      <c r="C40" s="99" t="s">
        <v>277</v>
      </c>
      <c r="D40" s="90">
        <v>416844.99142693763</v>
      </c>
      <c r="E40" s="90">
        <v>403587.39116105554</v>
      </c>
      <c r="F40" s="90">
        <v>408429.34334019257</v>
      </c>
    </row>
    <row r="41" spans="1:6" ht="15.75" customHeight="1">
      <c r="A41" s="87"/>
      <c r="B41" s="100"/>
      <c r="C41" s="100" t="s">
        <v>278</v>
      </c>
      <c r="D41" s="101">
        <v>13187.333983074399</v>
      </c>
      <c r="E41" s="101">
        <v>14087.364682479998</v>
      </c>
      <c r="F41" s="101">
        <v>13733.233980560002</v>
      </c>
    </row>
    <row r="42" spans="1:6" ht="19.8" hidden="1">
      <c r="A42" s="87"/>
      <c r="B42" s="100"/>
      <c r="C42" s="102" t="s">
        <v>279</v>
      </c>
      <c r="D42" s="90" t="e">
        <v>#REF!</v>
      </c>
      <c r="E42" s="90" t="e">
        <v>#REF!</v>
      </c>
      <c r="F42" s="90" t="e">
        <v>#REF!</v>
      </c>
    </row>
    <row r="43" spans="1:6" ht="15" hidden="1" customHeight="1">
      <c r="A43" s="87"/>
      <c r="B43" s="100"/>
      <c r="C43" s="102" t="s">
        <v>280</v>
      </c>
      <c r="D43" s="90" t="e">
        <v>#REF!</v>
      </c>
      <c r="E43" s="90" t="e">
        <v>#REF!</v>
      </c>
      <c r="F43" s="90" t="e">
        <v>#REF!</v>
      </c>
    </row>
    <row r="44" spans="1:6" ht="15" customHeight="1">
      <c r="A44" s="87"/>
      <c r="B44" s="98"/>
      <c r="C44" s="98" t="s">
        <v>281</v>
      </c>
      <c r="D44" s="90">
        <v>3527.5767723999998</v>
      </c>
      <c r="E44" s="90">
        <v>4085.3585675500008</v>
      </c>
      <c r="F44" s="90">
        <v>4094.9839715500007</v>
      </c>
    </row>
    <row r="45" spans="1:6" ht="15" customHeight="1">
      <c r="A45" s="96" t="s">
        <v>70</v>
      </c>
      <c r="B45" s="103"/>
      <c r="C45" s="103"/>
      <c r="D45" s="104">
        <v>2191994.956002248</v>
      </c>
      <c r="E45" s="104">
        <v>2175190.0483186808</v>
      </c>
      <c r="F45" s="104">
        <v>2181502.1442978955</v>
      </c>
    </row>
    <row r="46" spans="1:6" ht="15" customHeight="1">
      <c r="A46" s="96" t="s">
        <v>282</v>
      </c>
      <c r="B46" s="103"/>
      <c r="C46" s="103"/>
      <c r="D46" s="105">
        <v>2182932.3336185664</v>
      </c>
      <c r="E46" s="105">
        <v>2184534.1557370992</v>
      </c>
      <c r="F46" s="105">
        <v>2208971.515795433</v>
      </c>
    </row>
    <row r="47" spans="1:6" ht="18.75" customHeight="1">
      <c r="B47" s="103" t="s">
        <v>283</v>
      </c>
      <c r="C47" s="103"/>
      <c r="D47" s="104">
        <v>908669.62300000014</v>
      </c>
      <c r="E47" s="104">
        <v>914236.41018799995</v>
      </c>
      <c r="F47" s="104">
        <v>917768.71102281997</v>
      </c>
    </row>
    <row r="48" spans="1:6" ht="15" customHeight="1">
      <c r="B48" s="103" t="s">
        <v>87</v>
      </c>
      <c r="C48" s="103"/>
      <c r="D48" s="104">
        <v>379214.02921185596</v>
      </c>
      <c r="E48" s="104">
        <v>374613.7112299432</v>
      </c>
      <c r="F48" s="104">
        <v>372830.8485449432</v>
      </c>
    </row>
    <row r="49" spans="2:6" ht="15" customHeight="1">
      <c r="B49" s="103" t="s">
        <v>284</v>
      </c>
      <c r="C49" s="103"/>
      <c r="D49" s="105">
        <v>327237.80737371038</v>
      </c>
      <c r="E49" s="105">
        <v>331956.27804115589</v>
      </c>
      <c r="F49" s="105">
        <v>350102.04576766992</v>
      </c>
    </row>
    <row r="50" spans="2:6" ht="15" customHeight="1">
      <c r="B50" s="98"/>
      <c r="C50" s="98" t="s">
        <v>89</v>
      </c>
      <c r="D50" s="90">
        <v>77964.857340335919</v>
      </c>
      <c r="E50" s="90">
        <v>79573.170582335923</v>
      </c>
      <c r="F50" s="90">
        <v>81319.341504000011</v>
      </c>
    </row>
    <row r="51" spans="2:6" ht="15" customHeight="1">
      <c r="B51" s="98"/>
      <c r="C51" s="98" t="s">
        <v>91</v>
      </c>
      <c r="D51" s="106">
        <v>170.63998900000001</v>
      </c>
      <c r="E51" s="106">
        <v>175.63998900000001</v>
      </c>
      <c r="F51" s="106">
        <v>187.13998900000001</v>
      </c>
    </row>
    <row r="52" spans="2:6" ht="15" customHeight="1">
      <c r="B52" s="98"/>
      <c r="C52" s="98" t="s">
        <v>93</v>
      </c>
      <c r="D52" s="106">
        <v>11715.5</v>
      </c>
      <c r="E52" s="106">
        <v>3577</v>
      </c>
      <c r="F52" s="106">
        <v>3577</v>
      </c>
    </row>
    <row r="53" spans="2:6" ht="15" customHeight="1">
      <c r="B53" s="98"/>
      <c r="C53" s="98" t="s">
        <v>285</v>
      </c>
      <c r="D53" s="106">
        <v>946.88442311999995</v>
      </c>
      <c r="E53" s="106">
        <v>941.88442343999998</v>
      </c>
      <c r="F53" s="106">
        <v>930.38442299999997</v>
      </c>
    </row>
    <row r="54" spans="2:6" ht="15" customHeight="1">
      <c r="B54" s="98"/>
      <c r="C54" s="98" t="s">
        <v>286</v>
      </c>
      <c r="D54" s="90">
        <v>103485.11640310859</v>
      </c>
      <c r="E54" s="90">
        <v>103362.701231</v>
      </c>
      <c r="F54" s="90">
        <v>105101.701231</v>
      </c>
    </row>
    <row r="55" spans="2:6" ht="15" customHeight="1">
      <c r="B55" s="98"/>
      <c r="C55" s="98" t="s">
        <v>287</v>
      </c>
      <c r="D55" s="106">
        <v>52.423170659999997</v>
      </c>
      <c r="E55" s="106">
        <v>58.066240999999998</v>
      </c>
      <c r="F55" s="106">
        <v>58.066240999999998</v>
      </c>
    </row>
    <row r="56" spans="2:6" ht="15" customHeight="1">
      <c r="B56" s="98"/>
      <c r="C56" s="98" t="s">
        <v>288</v>
      </c>
      <c r="D56" s="106">
        <v>0</v>
      </c>
      <c r="E56" s="106">
        <v>4103.2706799999996</v>
      </c>
      <c r="F56" s="106">
        <v>13799.800000000001</v>
      </c>
    </row>
    <row r="57" spans="2:6" ht="15" customHeight="1">
      <c r="B57" s="98"/>
      <c r="C57" s="98" t="s">
        <v>289</v>
      </c>
      <c r="D57" s="106">
        <v>1269.0292139999999</v>
      </c>
      <c r="E57" s="106">
        <v>1269.0292139999999</v>
      </c>
      <c r="F57" s="106">
        <v>1269.0292139999999</v>
      </c>
    </row>
    <row r="58" spans="2:6" ht="15" customHeight="1">
      <c r="B58" s="98"/>
      <c r="C58" s="98" t="s">
        <v>290</v>
      </c>
      <c r="D58" s="106">
        <v>46987.765108</v>
      </c>
      <c r="E58" s="106">
        <v>46179.421770649999</v>
      </c>
      <c r="F58" s="106">
        <v>47027.645821300001</v>
      </c>
    </row>
    <row r="59" spans="2:6" ht="15" customHeight="1">
      <c r="B59" s="98"/>
      <c r="C59" s="98" t="s">
        <v>291</v>
      </c>
      <c r="D59" s="90">
        <v>3845.4933369815099</v>
      </c>
      <c r="E59" s="90">
        <v>3845.493336</v>
      </c>
      <c r="F59" s="90">
        <v>4321.5340759999999</v>
      </c>
    </row>
    <row r="60" spans="2:6" s="107" customFormat="1" ht="15" customHeight="1">
      <c r="B60" s="108"/>
      <c r="C60" s="98" t="s">
        <v>292</v>
      </c>
      <c r="D60" s="109">
        <v>21240.010870144029</v>
      </c>
      <c r="E60" s="109">
        <v>20642.148799999999</v>
      </c>
      <c r="F60" s="109">
        <v>20509.205937999999</v>
      </c>
    </row>
    <row r="61" spans="2:6" s="107" customFormat="1" ht="15" customHeight="1">
      <c r="B61" s="108"/>
      <c r="C61" s="98" t="s">
        <v>293</v>
      </c>
      <c r="D61" s="110">
        <v>4000</v>
      </c>
      <c r="E61" s="110">
        <v>4000</v>
      </c>
      <c r="F61" s="110">
        <v>4000</v>
      </c>
    </row>
    <row r="62" spans="2:6" s="107" customFormat="1" ht="19.2" customHeight="1">
      <c r="B62" s="108"/>
      <c r="C62" s="98" t="s">
        <v>294</v>
      </c>
      <c r="D62" s="110">
        <v>27453.390513401439</v>
      </c>
      <c r="E62" s="110">
        <v>35267.624309999999</v>
      </c>
      <c r="F62" s="110">
        <v>34971.885117999998</v>
      </c>
    </row>
    <row r="63" spans="2:6" s="107" customFormat="1" ht="15" customHeight="1">
      <c r="B63" s="108"/>
      <c r="C63" s="98" t="s">
        <v>295</v>
      </c>
      <c r="D63" s="110">
        <v>22194.238506933842</v>
      </c>
      <c r="E63" s="110">
        <v>20355.050898729998</v>
      </c>
      <c r="F63" s="110">
        <v>24189.96422437</v>
      </c>
    </row>
    <row r="64" spans="2:6" s="107" customFormat="1" ht="15" customHeight="1">
      <c r="B64" s="108"/>
      <c r="C64" s="98" t="s">
        <v>296</v>
      </c>
      <c r="D64" s="109">
        <v>151.36084099999999</v>
      </c>
      <c r="E64" s="109">
        <v>125.792974</v>
      </c>
      <c r="F64" s="109">
        <v>126.92337499999999</v>
      </c>
    </row>
    <row r="65" spans="1:6" s="107" customFormat="1" ht="15" customHeight="1">
      <c r="B65" s="108"/>
      <c r="C65" s="98" t="s">
        <v>297</v>
      </c>
      <c r="D65" s="109">
        <v>2398.2575379999998</v>
      </c>
      <c r="E65" s="109">
        <v>2486.3514169999999</v>
      </c>
      <c r="F65" s="109">
        <v>2498.06095</v>
      </c>
    </row>
    <row r="66" spans="1:6" s="107" customFormat="1" ht="15" customHeight="1">
      <c r="B66" s="108"/>
      <c r="C66" s="98" t="s">
        <v>298</v>
      </c>
      <c r="D66" s="109">
        <v>-1598.67965797498</v>
      </c>
      <c r="E66" s="109">
        <v>1032.1123970000001</v>
      </c>
      <c r="F66" s="109">
        <v>1252.8438860000001</v>
      </c>
    </row>
    <row r="67" spans="1:6" s="107" customFormat="1" ht="15" customHeight="1">
      <c r="B67" s="103" t="s">
        <v>299</v>
      </c>
      <c r="C67" s="98"/>
      <c r="D67" s="155">
        <v>567810.87403299997</v>
      </c>
      <c r="E67" s="155">
        <v>563727.75627799996</v>
      </c>
      <c r="F67" s="155">
        <v>568269.91045999993</v>
      </c>
    </row>
    <row r="68" spans="1:6" s="93" customFormat="1" ht="15" customHeight="1">
      <c r="A68" s="113"/>
      <c r="B68" s="103"/>
      <c r="C68" s="154" t="s">
        <v>300</v>
      </c>
      <c r="D68" s="90">
        <v>358936.75206099998</v>
      </c>
      <c r="E68" s="90">
        <v>359324.70859899995</v>
      </c>
      <c r="F68" s="90">
        <v>359517.96284999995</v>
      </c>
    </row>
    <row r="69" spans="1:6" s="93" customFormat="1" ht="20.399999999999999">
      <c r="A69" s="113"/>
      <c r="B69" s="103"/>
      <c r="C69" s="154" t="s">
        <v>301</v>
      </c>
      <c r="D69" s="90">
        <v>208874.12197199999</v>
      </c>
      <c r="E69" s="90">
        <v>204403.04767900001</v>
      </c>
      <c r="F69" s="90">
        <v>208751.94760999997</v>
      </c>
    </row>
    <row r="70" spans="1:6" s="112" customFormat="1" ht="9" customHeight="1">
      <c r="B70" s="75"/>
      <c r="C70" s="98"/>
      <c r="D70" s="90"/>
      <c r="E70" s="90"/>
      <c r="F70" s="90"/>
    </row>
    <row r="71" spans="1:6" s="112" customFormat="1" ht="15.6" customHeight="1">
      <c r="A71" s="96" t="s">
        <v>302</v>
      </c>
      <c r="B71" s="75"/>
      <c r="C71" s="98"/>
      <c r="D71" s="86">
        <v>9062.622383681708</v>
      </c>
      <c r="E71" s="86">
        <v>-9344.1074184183963</v>
      </c>
      <c r="F71" s="86">
        <v>-27469.371497537475</v>
      </c>
    </row>
    <row r="72" spans="1:6" s="112" customFormat="1" ht="20.25" customHeight="1">
      <c r="A72" s="96"/>
      <c r="C72" s="98" t="s">
        <v>303</v>
      </c>
      <c r="D72" s="90">
        <v>280247.65066568181</v>
      </c>
      <c r="E72" s="90">
        <v>258843.44357314263</v>
      </c>
      <c r="F72" s="90">
        <v>234598.00105213549</v>
      </c>
    </row>
    <row r="73" spans="1:6" ht="15" customHeight="1">
      <c r="A73" s="96"/>
      <c r="C73" s="98" t="s">
        <v>304</v>
      </c>
      <c r="D73" s="90">
        <v>-271185.0282820001</v>
      </c>
      <c r="E73" s="90">
        <v>-268187.55099156103</v>
      </c>
      <c r="F73" s="90">
        <v>-262067.37254967296</v>
      </c>
    </row>
    <row r="74" spans="1:6" ht="15" customHeight="1">
      <c r="A74" s="103" t="s">
        <v>305</v>
      </c>
      <c r="B74" s="98"/>
      <c r="C74" s="112"/>
      <c r="D74" s="106">
        <v>0</v>
      </c>
      <c r="E74" s="106">
        <v>0</v>
      </c>
      <c r="F74" s="106">
        <v>0</v>
      </c>
    </row>
    <row r="75" spans="1:6" ht="15" customHeight="1">
      <c r="A75" s="96" t="s">
        <v>306</v>
      </c>
      <c r="B75" s="103"/>
      <c r="C75" s="103"/>
      <c r="D75" s="105">
        <v>9062.622383681708</v>
      </c>
      <c r="E75" s="105">
        <v>-9344.1074184183963</v>
      </c>
      <c r="F75" s="105">
        <v>-27469.371497537475</v>
      </c>
    </row>
    <row r="76" spans="1:6" ht="3.75" customHeight="1">
      <c r="A76" s="115"/>
      <c r="B76" s="116"/>
      <c r="C76" s="116"/>
      <c r="D76" s="117"/>
      <c r="E76" s="117"/>
      <c r="F76" s="117"/>
    </row>
    <row r="77" spans="1:6" ht="9" customHeight="1">
      <c r="A77" s="96"/>
      <c r="B77" s="103"/>
      <c r="C77" s="103"/>
    </row>
    <row r="78" spans="1:6" ht="33" hidden="1" customHeight="1">
      <c r="A78" s="118" t="s">
        <v>307</v>
      </c>
      <c r="B78" s="119"/>
      <c r="C78" s="119"/>
      <c r="D78" s="120"/>
      <c r="E78" s="120" t="e">
        <v>#REF!</v>
      </c>
      <c r="F78" s="120" t="e">
        <v>#REF!</v>
      </c>
    </row>
    <row r="79" spans="1:6" ht="15" hidden="1" customHeight="1">
      <c r="A79" s="118" t="s">
        <v>308</v>
      </c>
      <c r="B79" s="119"/>
      <c r="C79" s="119"/>
      <c r="D79" s="121"/>
      <c r="E79" s="120" t="e">
        <v>#REF!</v>
      </c>
      <c r="F79" s="120" t="e">
        <v>#REF!</v>
      </c>
    </row>
    <row r="80" spans="1:6" ht="26.25" hidden="1" customHeight="1"/>
    <row r="81" spans="1:6" s="159" customFormat="1" ht="21">
      <c r="A81" s="263"/>
      <c r="B81" s="264" t="s">
        <v>309</v>
      </c>
      <c r="C81" s="263" t="s">
        <v>310</v>
      </c>
      <c r="D81" s="263"/>
      <c r="E81" s="263"/>
    </row>
    <row r="82" spans="1:6" s="159" customFormat="1" ht="21">
      <c r="A82" s="263"/>
      <c r="B82" s="264" t="s">
        <v>311</v>
      </c>
      <c r="C82" s="263" t="s">
        <v>312</v>
      </c>
      <c r="D82" s="263"/>
      <c r="E82" s="263"/>
    </row>
    <row r="83" spans="1:6" s="159" customFormat="1" ht="21">
      <c r="A83" s="263"/>
      <c r="B83" s="264" t="s">
        <v>313</v>
      </c>
      <c r="C83" s="263" t="s">
        <v>314</v>
      </c>
      <c r="D83" s="263"/>
      <c r="E83" s="263"/>
    </row>
    <row r="84" spans="1:6" ht="28.5" customHeight="1">
      <c r="A84" s="265" t="s">
        <v>315</v>
      </c>
      <c r="B84" s="266"/>
      <c r="C84" s="263"/>
      <c r="D84" s="263"/>
      <c r="E84" s="263"/>
    </row>
    <row r="85" spans="1:6" ht="15" customHeight="1">
      <c r="A85" s="25" t="s">
        <v>121</v>
      </c>
      <c r="E85" s="76"/>
      <c r="F85" s="76"/>
    </row>
    <row r="86" spans="1:6" ht="15" customHeight="1">
      <c r="A86" s="25" t="s">
        <v>19</v>
      </c>
    </row>
    <row r="87" spans="1:6" ht="15" customHeight="1">
      <c r="B87" s="164"/>
      <c r="E87" s="133"/>
      <c r="F87" s="133"/>
    </row>
    <row r="88" spans="1:6" ht="15" customHeight="1">
      <c r="B88" s="158"/>
    </row>
    <row r="89" spans="1:6" ht="15" customHeight="1">
      <c r="B89" s="158"/>
    </row>
  </sheetData>
  <mergeCells count="1">
    <mergeCell ref="A2:C2"/>
  </mergeCells>
  <printOptions horizontalCentered="1"/>
  <pageMargins left="3.937007874015748E-2" right="3.937007874015748E-2" top="0.15748031496062992" bottom="0.11811023622047245" header="7.874015748031496E-2" footer="0"/>
  <pageSetup paperSize="8" scale="77" orientation="portrait" copies="4" r:id="rId1"/>
  <headerFooter alignWithMargins="0">
    <oddHeader>&amp;LSECRETARIA DE ORÇAMENTO FEDERAL - SOF
SECRETARIA ADJUNTA PARA ASSUNTOS FISCAIS - SEAFI
COORDENAÇÃO-GERAL DE AVALIAÇÃO MACROECONÔMICA - CGMAC
COORDENAÇÃO DE AVALIAÇÃO MACROFISCAL - COFIS&amp;R&amp;D
&amp;T</oddHeader>
    <oddFooter>&amp;R&amp;F
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000"/>
    <pageSetUpPr fitToPage="1"/>
  </sheetPr>
  <dimension ref="A1:J81"/>
  <sheetViews>
    <sheetView showGridLines="0" tabSelected="1" topLeftCell="A54" zoomScale="75" zoomScaleNormal="75" workbookViewId="0">
      <selection activeCell="C84" sqref="C84"/>
    </sheetView>
  </sheetViews>
  <sheetFormatPr defaultColWidth="20.6640625" defaultRowHeight="15" customHeight="1"/>
  <cols>
    <col min="1" max="1" width="1.5546875" style="75" customWidth="1"/>
    <col min="2" max="2" width="4.109375" style="75" customWidth="1"/>
    <col min="3" max="3" width="114.44140625" style="75" customWidth="1"/>
    <col min="4" max="5" width="21.44140625" style="75" customWidth="1"/>
    <col min="6" max="6" width="21.5546875" style="75" customWidth="1"/>
    <col min="7" max="16384" width="20.6640625" style="75"/>
  </cols>
  <sheetData>
    <row r="1" spans="1:6" ht="32.25" customHeight="1">
      <c r="D1" s="77"/>
      <c r="F1" s="77" t="s">
        <v>20</v>
      </c>
    </row>
    <row r="2" spans="1:6" ht="55.5" customHeight="1">
      <c r="A2" s="292" t="s">
        <v>21</v>
      </c>
      <c r="B2" s="292"/>
      <c r="C2" s="293"/>
      <c r="D2" s="161" t="s">
        <v>243</v>
      </c>
      <c r="E2" s="161" t="s">
        <v>72</v>
      </c>
      <c r="F2" s="165" t="s">
        <v>75</v>
      </c>
    </row>
    <row r="3" spans="1:6" s="81" customFormat="1" ht="20.25" hidden="1" customHeight="1">
      <c r="A3" s="78"/>
      <c r="B3" s="78"/>
      <c r="C3" s="79"/>
      <c r="D3" s="80" t="s">
        <v>20</v>
      </c>
      <c r="E3" s="80" t="s">
        <v>20</v>
      </c>
      <c r="F3" s="80" t="s">
        <v>20</v>
      </c>
    </row>
    <row r="5" spans="1:6" ht="19.8">
      <c r="A5" s="82" t="s">
        <v>41</v>
      </c>
      <c r="B5" s="82"/>
      <c r="C5" s="82"/>
      <c r="D5" s="83">
        <v>2719904.8674771115</v>
      </c>
      <c r="E5" s="83">
        <v>2688447.6226683375</v>
      </c>
      <c r="F5" s="83">
        <v>2704475.5839071106</v>
      </c>
    </row>
    <row r="6" spans="1:6" ht="19.8">
      <c r="A6" s="84"/>
      <c r="B6" s="85" t="s">
        <v>244</v>
      </c>
      <c r="C6" s="84"/>
      <c r="D6" s="83">
        <v>1753210.7817458918</v>
      </c>
      <c r="E6" s="83">
        <v>1735448.594434001</v>
      </c>
      <c r="F6" s="83">
        <v>1719058.4072343006</v>
      </c>
    </row>
    <row r="7" spans="1:6" ht="15" customHeight="1">
      <c r="A7" s="87"/>
      <c r="B7" s="87"/>
      <c r="C7" s="88" t="s">
        <v>245</v>
      </c>
      <c r="D7" s="89">
        <v>67653.010370999997</v>
      </c>
      <c r="E7" s="89">
        <v>70996.001844898812</v>
      </c>
      <c r="F7" s="89">
        <v>71154.422777249143</v>
      </c>
    </row>
    <row r="8" spans="1:6" ht="15" customHeight="1">
      <c r="A8" s="91"/>
      <c r="B8" s="91"/>
      <c r="C8" s="92" t="s">
        <v>246</v>
      </c>
      <c r="D8" s="89">
        <v>67943.822737999988</v>
      </c>
      <c r="E8" s="89">
        <v>71121.290852791033</v>
      </c>
      <c r="F8" s="89">
        <v>76259.689573854164</v>
      </c>
    </row>
    <row r="9" spans="1:6" ht="15" customHeight="1">
      <c r="A9" s="91"/>
      <c r="B9" s="91"/>
      <c r="C9" s="92" t="s">
        <v>247</v>
      </c>
      <c r="D9" s="89">
        <v>817750.50568626693</v>
      </c>
      <c r="E9" s="89">
        <v>780276.9962095191</v>
      </c>
      <c r="F9" s="89">
        <v>785559.92988295108</v>
      </c>
    </row>
    <row r="10" spans="1:6" ht="15" customHeight="1">
      <c r="A10" s="87"/>
      <c r="B10" s="87"/>
      <c r="C10" s="88" t="s">
        <v>248</v>
      </c>
      <c r="D10" s="89">
        <v>65978.768873670153</v>
      </c>
      <c r="E10" s="89">
        <v>65806.616419628306</v>
      </c>
      <c r="F10" s="89">
        <v>66308.703068992632</v>
      </c>
    </row>
    <row r="11" spans="1:6" ht="15" customHeight="1">
      <c r="A11" s="91"/>
      <c r="B11" s="91"/>
      <c r="C11" s="92" t="s">
        <v>249</v>
      </c>
      <c r="D11" s="89">
        <v>367558.58331442584</v>
      </c>
      <c r="E11" s="89">
        <v>370994.19997798302</v>
      </c>
      <c r="F11" s="89">
        <v>374346.04268531693</v>
      </c>
    </row>
    <row r="12" spans="1:6" ht="15" customHeight="1">
      <c r="A12" s="91"/>
      <c r="B12" s="91"/>
      <c r="C12" s="92" t="s">
        <v>250</v>
      </c>
      <c r="D12" s="89">
        <v>98445.45063053949</v>
      </c>
      <c r="E12" s="89">
        <v>104638.1701749043</v>
      </c>
      <c r="F12" s="89">
        <v>105600.16220979711</v>
      </c>
    </row>
    <row r="13" spans="1:6" ht="15" customHeight="1">
      <c r="A13" s="91"/>
      <c r="B13" s="91"/>
      <c r="C13" s="92" t="s">
        <v>251</v>
      </c>
      <c r="D13" s="89">
        <v>178473.99040898928</v>
      </c>
      <c r="E13" s="89">
        <v>168152.35422036948</v>
      </c>
      <c r="F13" s="89">
        <v>166686.39139135019</v>
      </c>
    </row>
    <row r="14" spans="1:6" s="93" customFormat="1" ht="15" hidden="1" customHeight="1">
      <c r="A14" s="91"/>
      <c r="B14" s="91"/>
      <c r="C14" s="92" t="s">
        <v>252</v>
      </c>
      <c r="D14" s="89">
        <v>0</v>
      </c>
      <c r="E14" s="89">
        <v>0</v>
      </c>
      <c r="F14" s="89">
        <v>0</v>
      </c>
    </row>
    <row r="15" spans="1:6" ht="15" customHeight="1">
      <c r="A15" s="91"/>
      <c r="B15" s="91"/>
      <c r="C15" s="92" t="s">
        <v>253</v>
      </c>
      <c r="D15" s="89">
        <v>2817.8255249999997</v>
      </c>
      <c r="E15" s="89">
        <v>3204.6825705904325</v>
      </c>
      <c r="F15" s="89">
        <v>3129.2861703566732</v>
      </c>
    </row>
    <row r="16" spans="1:6" ht="15" customHeight="1">
      <c r="A16" s="91"/>
      <c r="B16" s="91"/>
      <c r="C16" s="92" t="s">
        <v>254</v>
      </c>
      <c r="D16" s="89">
        <v>86588.824198000002</v>
      </c>
      <c r="E16" s="89">
        <v>100258.28216331651</v>
      </c>
      <c r="F16" s="89">
        <v>70013.779474432478</v>
      </c>
    </row>
    <row r="17" spans="1:6" ht="19.8">
      <c r="A17" s="95"/>
      <c r="B17" s="96" t="s">
        <v>255</v>
      </c>
      <c r="C17" s="85"/>
      <c r="D17" s="83">
        <v>-67.316750440000007</v>
      </c>
      <c r="E17" s="83">
        <v>-51.023294280000002</v>
      </c>
      <c r="F17" s="83">
        <v>-13.97247784</v>
      </c>
    </row>
    <row r="18" spans="1:6" ht="19.8">
      <c r="A18" s="84"/>
      <c r="B18" s="85" t="s">
        <v>256</v>
      </c>
      <c r="C18" s="85"/>
      <c r="D18" s="83">
        <v>637484.59471800004</v>
      </c>
      <c r="E18" s="83">
        <v>646048.85919643892</v>
      </c>
      <c r="F18" s="83">
        <v>655701.33847314701</v>
      </c>
    </row>
    <row r="19" spans="1:6" ht="14.25" customHeight="1">
      <c r="A19" s="94"/>
      <c r="B19" s="88"/>
      <c r="C19" s="88" t="s">
        <v>257</v>
      </c>
      <c r="D19" s="89">
        <v>637484.59471800004</v>
      </c>
      <c r="E19" s="89">
        <v>646048.85919643892</v>
      </c>
      <c r="F19" s="89">
        <v>655701.33847314701</v>
      </c>
    </row>
    <row r="20" spans="1:6" ht="19.8">
      <c r="A20" s="95"/>
      <c r="B20" s="96" t="s">
        <v>260</v>
      </c>
      <c r="C20" s="96"/>
      <c r="D20" s="83">
        <v>329276.80776365998</v>
      </c>
      <c r="E20" s="83">
        <v>307001.19233217801</v>
      </c>
      <c r="F20" s="83">
        <v>329729.81067750341</v>
      </c>
    </row>
    <row r="21" spans="1:6" ht="15" customHeight="1">
      <c r="A21" s="87"/>
      <c r="B21" s="97"/>
      <c r="C21" s="88" t="s">
        <v>261</v>
      </c>
      <c r="D21" s="89">
        <v>44369.158662000002</v>
      </c>
      <c r="E21" s="89">
        <v>31565.776923162201</v>
      </c>
      <c r="F21" s="89">
        <v>25174.772535</v>
      </c>
    </row>
    <row r="22" spans="1:6" ht="15" customHeight="1">
      <c r="A22" s="87"/>
      <c r="C22" s="88" t="s">
        <v>262</v>
      </c>
      <c r="D22" s="89">
        <v>52.423170659999997</v>
      </c>
      <c r="E22" s="89">
        <v>58.066240999999998</v>
      </c>
      <c r="F22" s="89">
        <v>58.066240999999998</v>
      </c>
    </row>
    <row r="23" spans="1:6" ht="15" customHeight="1">
      <c r="A23" s="87"/>
      <c r="B23" s="87"/>
      <c r="C23" s="88" t="s">
        <v>316</v>
      </c>
      <c r="D23" s="89">
        <v>18130.785118</v>
      </c>
      <c r="E23" s="89">
        <v>17953.366312999999</v>
      </c>
      <c r="F23" s="89">
        <v>18306.112508999999</v>
      </c>
    </row>
    <row r="24" spans="1:6" ht="15" customHeight="1">
      <c r="A24" s="87"/>
      <c r="B24" s="97"/>
      <c r="C24" s="88" t="s">
        <v>264</v>
      </c>
      <c r="D24" s="89">
        <v>31704.757468</v>
      </c>
      <c r="E24" s="89">
        <v>33520.27188</v>
      </c>
      <c r="F24" s="89">
        <v>33534.494724999997</v>
      </c>
    </row>
    <row r="25" spans="1:6" ht="15" customHeight="1">
      <c r="A25" s="87"/>
      <c r="B25" s="97"/>
      <c r="C25" s="88" t="s">
        <v>265</v>
      </c>
      <c r="D25" s="89">
        <v>124547.845182</v>
      </c>
      <c r="E25" s="89">
        <v>110059.43243199999</v>
      </c>
      <c r="F25" s="89">
        <v>118590.891019</v>
      </c>
    </row>
    <row r="26" spans="1:6" ht="15" customHeight="1">
      <c r="A26" s="87"/>
      <c r="B26" s="97"/>
      <c r="C26" s="88" t="s">
        <v>317</v>
      </c>
      <c r="D26" s="89">
        <v>41418.218424999999</v>
      </c>
      <c r="E26" s="89">
        <v>43651.962333015799</v>
      </c>
      <c r="F26" s="89">
        <v>57905.032860503401</v>
      </c>
    </row>
    <row r="27" spans="1:6" ht="15" customHeight="1">
      <c r="A27" s="94"/>
      <c r="B27" s="88"/>
      <c r="C27" s="88" t="s">
        <v>267</v>
      </c>
      <c r="D27" s="89">
        <v>18303.162013000001</v>
      </c>
      <c r="E27" s="89">
        <v>19538.082785000002</v>
      </c>
      <c r="F27" s="89">
        <v>22102.078231000003</v>
      </c>
    </row>
    <row r="28" spans="1:6" ht="15" customHeight="1">
      <c r="A28" s="94"/>
      <c r="B28" s="88"/>
      <c r="C28" s="88" t="s">
        <v>318</v>
      </c>
      <c r="D28" s="89">
        <v>50750.457724999993</v>
      </c>
      <c r="E28" s="89">
        <v>50654.233424999999</v>
      </c>
      <c r="F28" s="89">
        <v>54058.362557</v>
      </c>
    </row>
    <row r="29" spans="1:6" ht="19.8">
      <c r="A29" s="96" t="s">
        <v>61</v>
      </c>
      <c r="B29" s="96"/>
      <c r="C29" s="96"/>
      <c r="D29" s="86">
        <v>516479.99945608078</v>
      </c>
      <c r="E29" s="86">
        <v>503844.53554311086</v>
      </c>
      <c r="F29" s="86">
        <v>514450.1131631108</v>
      </c>
    </row>
    <row r="30" spans="1:6" ht="15" customHeight="1">
      <c r="A30" s="87"/>
      <c r="B30" s="98"/>
      <c r="C30" s="98" t="s">
        <v>273</v>
      </c>
      <c r="D30" s="90">
        <v>817.16940199999999</v>
      </c>
      <c r="E30" s="90">
        <v>929.35794499999997</v>
      </c>
      <c r="F30" s="90">
        <v>907.49298899999997</v>
      </c>
    </row>
    <row r="31" spans="1:6" ht="15" customHeight="1">
      <c r="A31" s="87"/>
      <c r="B31" s="98"/>
      <c r="C31" s="98" t="s">
        <v>274</v>
      </c>
      <c r="D31" s="90">
        <v>74501.456088680861</v>
      </c>
      <c r="E31" s="90">
        <v>70422.853103490852</v>
      </c>
      <c r="F31" s="90">
        <v>75655.148502490862</v>
      </c>
    </row>
    <row r="32" spans="1:6" ht="19.8">
      <c r="A32" s="87"/>
      <c r="B32" s="98"/>
      <c r="C32" s="98" t="s">
        <v>275</v>
      </c>
      <c r="D32" s="90">
        <v>19022.854481999999</v>
      </c>
      <c r="E32" s="90">
        <v>20123.087065159998</v>
      </c>
      <c r="F32" s="90">
        <v>20131.620772159997</v>
      </c>
    </row>
    <row r="33" spans="1:6" ht="19.8" hidden="1">
      <c r="A33" s="87"/>
      <c r="B33" s="98"/>
      <c r="C33" s="98" t="s">
        <v>276</v>
      </c>
      <c r="D33" s="90">
        <v>0</v>
      </c>
      <c r="E33" s="90">
        <v>0</v>
      </c>
      <c r="F33" s="90">
        <v>0</v>
      </c>
    </row>
    <row r="34" spans="1:6" ht="19.8">
      <c r="A34" s="87"/>
      <c r="B34" s="99"/>
      <c r="C34" s="99" t="s">
        <v>277</v>
      </c>
      <c r="D34" s="90">
        <v>418610.94271099992</v>
      </c>
      <c r="E34" s="90">
        <v>408283.87886190997</v>
      </c>
      <c r="F34" s="90">
        <v>413660.86692790996</v>
      </c>
    </row>
    <row r="35" spans="1:6" ht="15" customHeight="1">
      <c r="A35" s="87"/>
      <c r="B35" s="98"/>
      <c r="C35" s="98" t="s">
        <v>319</v>
      </c>
      <c r="D35" s="90">
        <v>3527.5767723999998</v>
      </c>
      <c r="E35" s="90">
        <v>4085.3585675500008</v>
      </c>
      <c r="F35" s="90">
        <v>4094.9839715500007</v>
      </c>
    </row>
    <row r="36" spans="1:6" ht="19.8">
      <c r="A36" s="96" t="s">
        <v>70</v>
      </c>
      <c r="B36" s="103"/>
      <c r="C36" s="103"/>
      <c r="D36" s="104">
        <v>2203424.8680210309</v>
      </c>
      <c r="E36" s="104">
        <v>2184603.0871252269</v>
      </c>
      <c r="F36" s="104">
        <v>2190025.4707439998</v>
      </c>
    </row>
    <row r="37" spans="1:6" ht="19.8">
      <c r="A37" s="96" t="s">
        <v>320</v>
      </c>
      <c r="B37" s="184"/>
      <c r="C37" s="103"/>
      <c r="D37" s="105">
        <v>2177737.032682634</v>
      </c>
      <c r="E37" s="105">
        <v>2180766.6165864258</v>
      </c>
      <c r="F37" s="105">
        <v>2205795.5923096598</v>
      </c>
    </row>
    <row r="38" spans="1:6" ht="18.75" customHeight="1">
      <c r="B38" s="103" t="s">
        <v>283</v>
      </c>
      <c r="C38" s="103"/>
      <c r="D38" s="104">
        <v>913698.65949024889</v>
      </c>
      <c r="E38" s="104">
        <v>918328.94786699989</v>
      </c>
      <c r="F38" s="104">
        <v>922144.09744735993</v>
      </c>
    </row>
    <row r="39" spans="1:6" ht="15" customHeight="1">
      <c r="B39" s="103" t="s">
        <v>87</v>
      </c>
      <c r="C39" s="103"/>
      <c r="D39" s="104">
        <v>380392.13561491272</v>
      </c>
      <c r="E39" s="104">
        <v>375791.81763299997</v>
      </c>
      <c r="F39" s="104">
        <v>374008.95494799997</v>
      </c>
    </row>
    <row r="40" spans="1:6" ht="15" customHeight="1">
      <c r="B40" s="103" t="s">
        <v>284</v>
      </c>
      <c r="C40" s="103"/>
      <c r="D40" s="105">
        <v>315835.36354447226</v>
      </c>
      <c r="E40" s="105">
        <v>322918.09480842593</v>
      </c>
      <c r="F40" s="105">
        <v>341372.62945429998</v>
      </c>
    </row>
    <row r="41" spans="1:6" ht="15" customHeight="1">
      <c r="B41" s="98"/>
      <c r="C41" s="98" t="s">
        <v>89</v>
      </c>
      <c r="D41" s="106">
        <v>77964.857340335919</v>
      </c>
      <c r="E41" s="106">
        <v>79573.170582335923</v>
      </c>
      <c r="F41" s="106">
        <v>81319.341504000011</v>
      </c>
    </row>
    <row r="42" spans="1:6" ht="15" customHeight="1">
      <c r="B42" s="98"/>
      <c r="C42" s="98" t="s">
        <v>91</v>
      </c>
      <c r="D42" s="106">
        <v>170.63998900000001</v>
      </c>
      <c r="E42" s="106">
        <v>175.63998900000001</v>
      </c>
      <c r="F42" s="106">
        <v>187.13998900000001</v>
      </c>
    </row>
    <row r="43" spans="1:6" s="107" customFormat="1" ht="15" customHeight="1">
      <c r="B43" s="108"/>
      <c r="C43" s="98" t="s">
        <v>321</v>
      </c>
      <c r="D43" s="106">
        <v>4801.7102599999998</v>
      </c>
      <c r="E43" s="106">
        <v>2847</v>
      </c>
      <c r="F43" s="106">
        <v>2847</v>
      </c>
    </row>
    <row r="44" spans="1:6" ht="15" customHeight="1">
      <c r="B44" s="98"/>
      <c r="C44" s="98" t="s">
        <v>322</v>
      </c>
      <c r="D44" s="106">
        <v>946.88442311999995</v>
      </c>
      <c r="E44" s="106">
        <v>941.88442343999998</v>
      </c>
      <c r="F44" s="106">
        <v>930.38442299999997</v>
      </c>
    </row>
    <row r="45" spans="1:6" ht="15" customHeight="1">
      <c r="B45" s="98"/>
      <c r="C45" s="98" t="s">
        <v>286</v>
      </c>
      <c r="D45" s="106">
        <v>103485.11640310859</v>
      </c>
      <c r="E45" s="106">
        <v>103362.701231</v>
      </c>
      <c r="F45" s="106">
        <v>105101.701231</v>
      </c>
    </row>
    <row r="46" spans="1:6" ht="15" customHeight="1">
      <c r="B46" s="98"/>
      <c r="C46" s="98" t="s">
        <v>287</v>
      </c>
      <c r="D46" s="106">
        <v>52.423170659999997</v>
      </c>
      <c r="E46" s="106">
        <v>58.066240999999998</v>
      </c>
      <c r="F46" s="106">
        <v>58.066240999999998</v>
      </c>
    </row>
    <row r="47" spans="1:6" ht="15" customHeight="1">
      <c r="B47" s="98"/>
      <c r="C47" s="98" t="s">
        <v>323</v>
      </c>
      <c r="D47" s="106">
        <v>0</v>
      </c>
      <c r="E47" s="106">
        <v>1456.861343</v>
      </c>
      <c r="F47" s="106">
        <v>11492.7</v>
      </c>
    </row>
    <row r="48" spans="1:6" ht="19.8">
      <c r="B48" s="98"/>
      <c r="C48" s="98" t="s">
        <v>324</v>
      </c>
      <c r="D48" s="106">
        <v>46987.765108</v>
      </c>
      <c r="E48" s="106">
        <v>46179.421770649999</v>
      </c>
      <c r="F48" s="106">
        <v>47027.645821300001</v>
      </c>
    </row>
    <row r="49" spans="1:6" ht="19.8">
      <c r="B49" s="98"/>
      <c r="C49" s="98" t="s">
        <v>325</v>
      </c>
      <c r="D49" s="106">
        <v>3845.4933369815099</v>
      </c>
      <c r="E49" s="106">
        <v>3845.493336</v>
      </c>
      <c r="F49" s="106">
        <v>4321.5340759999999</v>
      </c>
    </row>
    <row r="50" spans="1:6" ht="15" customHeight="1">
      <c r="B50" s="98"/>
      <c r="C50" s="98" t="s">
        <v>326</v>
      </c>
      <c r="D50" s="106">
        <v>21240.010869999998</v>
      </c>
      <c r="E50" s="106">
        <v>20642.148799999999</v>
      </c>
      <c r="F50" s="106">
        <v>20509.205937999999</v>
      </c>
    </row>
    <row r="51" spans="1:6" ht="15" customHeight="1">
      <c r="B51" s="98"/>
      <c r="C51" s="98" t="s">
        <v>327</v>
      </c>
      <c r="D51" s="106">
        <v>4000</v>
      </c>
      <c r="E51" s="106">
        <v>4000</v>
      </c>
      <c r="F51" s="106">
        <v>4000</v>
      </c>
    </row>
    <row r="52" spans="1:6" s="107" customFormat="1" ht="22.2">
      <c r="B52" s="111"/>
      <c r="C52" s="98" t="s">
        <v>328</v>
      </c>
      <c r="D52" s="106">
        <v>27453.390513401439</v>
      </c>
      <c r="E52" s="106">
        <v>35267.624309999999</v>
      </c>
      <c r="F52" s="106">
        <v>34971.885117999998</v>
      </c>
    </row>
    <row r="53" spans="1:6" s="107" customFormat="1" ht="19.8">
      <c r="B53" s="111"/>
      <c r="C53" s="98" t="s">
        <v>329</v>
      </c>
      <c r="D53" s="106">
        <v>17375.933973864816</v>
      </c>
      <c r="E53" s="106">
        <v>16994.418614000002</v>
      </c>
      <c r="F53" s="106">
        <v>21019.521011000001</v>
      </c>
    </row>
    <row r="54" spans="1:6" s="107" customFormat="1" ht="19.8">
      <c r="B54" s="108"/>
      <c r="C54" s="98" t="s">
        <v>330</v>
      </c>
      <c r="D54" s="106">
        <v>151.36084099999999</v>
      </c>
      <c r="E54" s="106">
        <v>125.792974</v>
      </c>
      <c r="F54" s="106">
        <v>126.92337499999999</v>
      </c>
    </row>
    <row r="55" spans="1:6" s="107" customFormat="1" ht="19.8">
      <c r="B55" s="108"/>
      <c r="C55" s="98" t="s">
        <v>331</v>
      </c>
      <c r="D55" s="106">
        <v>2398.2575379999998</v>
      </c>
      <c r="E55" s="106">
        <v>2486.3514169999999</v>
      </c>
      <c r="F55" s="106">
        <v>2498.06095</v>
      </c>
    </row>
    <row r="56" spans="1:6" s="107" customFormat="1" ht="23.25" customHeight="1">
      <c r="B56" s="103" t="s">
        <v>299</v>
      </c>
      <c r="C56" s="98"/>
      <c r="D56" s="105">
        <v>567810.87403299997</v>
      </c>
      <c r="E56" s="105">
        <v>563727.75627799996</v>
      </c>
      <c r="F56" s="105">
        <v>568269.91045999993</v>
      </c>
    </row>
    <row r="57" spans="1:6" s="93" customFormat="1" ht="19.5" customHeight="1">
      <c r="A57" s="113"/>
      <c r="B57" s="103"/>
      <c r="C57" s="154" t="s">
        <v>300</v>
      </c>
      <c r="D57" s="90">
        <v>358936.75206099998</v>
      </c>
      <c r="E57" s="90">
        <v>359324.70859899995</v>
      </c>
      <c r="F57" s="90">
        <v>359517.96284999995</v>
      </c>
    </row>
    <row r="58" spans="1:6" s="93" customFormat="1" ht="18.75" customHeight="1">
      <c r="A58" s="113"/>
      <c r="B58" s="103"/>
      <c r="C58" s="154" t="s">
        <v>301</v>
      </c>
      <c r="D58" s="90">
        <v>208874.12197199999</v>
      </c>
      <c r="E58" s="90">
        <v>204403.04767900001</v>
      </c>
      <c r="F58" s="90">
        <v>208751.94760999997</v>
      </c>
    </row>
    <row r="60" spans="1:6" s="112" customFormat="1" ht="15.6" customHeight="1">
      <c r="A60" s="96" t="s">
        <v>332</v>
      </c>
      <c r="B60" s="75"/>
      <c r="C60" s="98"/>
      <c r="D60" s="86">
        <v>25687.835338396952</v>
      </c>
      <c r="E60" s="86">
        <v>3836.470538801048</v>
      </c>
      <c r="F60" s="86">
        <v>-15770.121565659996</v>
      </c>
    </row>
    <row r="61" spans="1:6" s="114" customFormat="1" ht="4.2" customHeight="1">
      <c r="A61" s="112"/>
      <c r="B61" s="75"/>
      <c r="C61" s="98"/>
      <c r="D61" s="90"/>
      <c r="E61" s="90"/>
      <c r="F61" s="90"/>
    </row>
    <row r="62" spans="1:6" s="114" customFormat="1" ht="19.5" customHeight="1">
      <c r="A62" s="103" t="s">
        <v>333</v>
      </c>
      <c r="B62" s="185"/>
      <c r="C62" s="98"/>
      <c r="D62" s="105">
        <v>16625.212954571693</v>
      </c>
      <c r="E62" s="105">
        <v>13180.577957219448</v>
      </c>
      <c r="F62" s="105">
        <v>11699.249931878157</v>
      </c>
    </row>
    <row r="63" spans="1:6" s="114" customFormat="1" ht="19.5" customHeight="1">
      <c r="A63" s="103"/>
      <c r="B63" s="103" t="s">
        <v>334</v>
      </c>
      <c r="C63" s="98"/>
      <c r="D63" s="105">
        <v>-5773.8673375277249</v>
      </c>
      <c r="E63" s="105">
        <v>-5775.1668321505485</v>
      </c>
      <c r="F63" s="105">
        <v>-7227.2919262218438</v>
      </c>
    </row>
    <row r="64" spans="1:6" s="114" customFormat="1" ht="18" customHeight="1">
      <c r="A64" s="103"/>
      <c r="B64" s="103" t="s">
        <v>335</v>
      </c>
      <c r="C64" s="98"/>
      <c r="D64" s="105">
        <v>22399.080292099417</v>
      </c>
      <c r="E64" s="105">
        <v>18955.744789369997</v>
      </c>
      <c r="F64" s="105">
        <v>18926.541858100001</v>
      </c>
    </row>
    <row r="65" spans="1:6" s="114" customFormat="1" ht="22.5" customHeight="1">
      <c r="A65" s="103"/>
      <c r="B65" s="185"/>
      <c r="C65" s="98" t="s">
        <v>336</v>
      </c>
      <c r="D65" s="106">
        <v>1269.0292139999999</v>
      </c>
      <c r="E65" s="106">
        <v>1269.0292139999999</v>
      </c>
      <c r="F65" s="106">
        <v>1269.0292139999999</v>
      </c>
    </row>
    <row r="66" spans="1:6" s="114" customFormat="1" ht="22.5" customHeight="1">
      <c r="A66" s="103"/>
      <c r="B66" s="185"/>
      <c r="C66" s="98" t="s">
        <v>337</v>
      </c>
      <c r="D66" s="106">
        <v>2627.6070129999998</v>
      </c>
      <c r="E66" s="106">
        <v>2567.2384958899997</v>
      </c>
      <c r="F66" s="106">
        <v>2671.4347775400001</v>
      </c>
    </row>
    <row r="67" spans="1:6" s="114" customFormat="1" ht="22.5" customHeight="1">
      <c r="A67" s="103"/>
      <c r="B67" s="185"/>
      <c r="C67" s="98" t="s">
        <v>338</v>
      </c>
      <c r="D67" s="106">
        <v>13187.333983074399</v>
      </c>
      <c r="E67" s="106">
        <v>14087.364682479998</v>
      </c>
      <c r="F67" s="106">
        <v>13733.233980560002</v>
      </c>
    </row>
    <row r="68" spans="1:6" s="114" customFormat="1" ht="19.5" customHeight="1">
      <c r="A68" s="103"/>
      <c r="B68" s="185"/>
      <c r="C68" s="98" t="s">
        <v>339</v>
      </c>
      <c r="D68" s="106">
        <v>-1598.67965797498</v>
      </c>
      <c r="E68" s="106">
        <v>1032.1123970000001</v>
      </c>
      <c r="F68" s="106">
        <v>1252.8438860000001</v>
      </c>
    </row>
    <row r="69" spans="1:6" s="114" customFormat="1" ht="19.5" customHeight="1">
      <c r="A69" s="103"/>
      <c r="B69" s="185"/>
      <c r="C69" s="98" t="s">
        <v>340</v>
      </c>
      <c r="D69" s="106">
        <v>6913.7897400000002</v>
      </c>
      <c r="E69" s="106">
        <v>0</v>
      </c>
      <c r="F69" s="106">
        <v>0</v>
      </c>
    </row>
    <row r="70" spans="1:6" s="114" customFormat="1" ht="4.5" customHeight="1">
      <c r="A70" s="103"/>
      <c r="B70" s="185"/>
      <c r="C70" s="98"/>
      <c r="D70" s="105"/>
      <c r="E70" s="105"/>
      <c r="F70" s="105"/>
    </row>
    <row r="71" spans="1:6" s="114" customFormat="1" ht="19.5" customHeight="1">
      <c r="A71" s="103" t="s">
        <v>341</v>
      </c>
      <c r="B71" s="185"/>
      <c r="C71" s="98"/>
      <c r="D71" s="105">
        <v>9062.622383825259</v>
      </c>
      <c r="E71" s="105">
        <v>-9344.1074184183999</v>
      </c>
      <c r="F71" s="105">
        <v>-27469.371497538152</v>
      </c>
    </row>
    <row r="72" spans="1:6" ht="19.8">
      <c r="A72" s="103" t="s">
        <v>342</v>
      </c>
      <c r="B72" s="98"/>
      <c r="C72" s="186"/>
      <c r="D72" s="105">
        <v>0</v>
      </c>
      <c r="E72" s="105">
        <v>0</v>
      </c>
      <c r="F72" s="105">
        <v>0</v>
      </c>
    </row>
    <row r="73" spans="1:6" ht="19.8">
      <c r="A73" s="96" t="s">
        <v>343</v>
      </c>
      <c r="B73" s="103"/>
      <c r="C73" s="103"/>
      <c r="D73" s="105">
        <v>9062.622383825259</v>
      </c>
      <c r="E73" s="105">
        <v>-9344.1074184183999</v>
      </c>
      <c r="F73" s="105">
        <v>-27469.371497538152</v>
      </c>
    </row>
    <row r="74" spans="1:6" ht="3.75" customHeight="1">
      <c r="A74" s="115"/>
      <c r="B74" s="116"/>
      <c r="C74" s="116"/>
      <c r="D74" s="117"/>
      <c r="E74" s="117"/>
      <c r="F74" s="117"/>
    </row>
    <row r="76" spans="1:6" s="159" customFormat="1" ht="21">
      <c r="B76" s="160" t="s">
        <v>309</v>
      </c>
      <c r="C76" s="159" t="s">
        <v>310</v>
      </c>
    </row>
    <row r="77" spans="1:6" s="159" customFormat="1" ht="21">
      <c r="B77" s="160" t="s">
        <v>311</v>
      </c>
      <c r="C77" s="159" t="s">
        <v>312</v>
      </c>
    </row>
    <row r="78" spans="1:6" s="159" customFormat="1" ht="21">
      <c r="B78" s="160" t="s">
        <v>313</v>
      </c>
      <c r="C78" s="159" t="s">
        <v>314</v>
      </c>
    </row>
    <row r="79" spans="1:6" ht="28.5" customHeight="1">
      <c r="A79" s="167" t="s">
        <v>344</v>
      </c>
      <c r="B79" s="166"/>
      <c r="C79" s="159"/>
    </row>
    <row r="80" spans="1:6" ht="15" customHeight="1">
      <c r="A80" s="25" t="s">
        <v>121</v>
      </c>
      <c r="E80" s="76"/>
      <c r="F80" s="76"/>
    </row>
    <row r="81" spans="1:1" ht="15" customHeight="1">
      <c r="A81" s="25" t="s">
        <v>19</v>
      </c>
    </row>
  </sheetData>
  <mergeCells count="1">
    <mergeCell ref="A2:C2"/>
  </mergeCells>
  <printOptions horizontalCentered="1"/>
  <pageMargins left="3.937007874015748E-2" right="3.937007874015748E-2" top="0.15748031496062992" bottom="0.11811023622047245" header="7.874015748031496E-2" footer="0"/>
  <pageSetup paperSize="8" scale="71" orientation="portrait" copies="4" r:id="rId1"/>
  <headerFooter alignWithMargins="0">
    <oddHeader>&amp;LSECRETARIA DE ORÇAMENTO FEDERAL - SOF
SECRETARIA ADJUNTA PARA ASSUNTOS FISCAIS - SEAFI
COORDENAÇÃO-GERAL DE AVALIAÇÃO MACROECONÔMICA - CGMAC
COORDENAÇÃO DE AVALIAÇÃO MACROFISCAL - COFIS&amp;R&amp;D
&amp;T</oddHeader>
    <oddFooter>&amp;R&amp;F
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I21"/>
  <sheetViews>
    <sheetView showGridLines="0" workbookViewId="0">
      <selection activeCell="N10" sqref="N10"/>
    </sheetView>
  </sheetViews>
  <sheetFormatPr defaultColWidth="7.33203125" defaultRowHeight="15.6"/>
  <cols>
    <col min="1" max="1" width="40.109375" style="2" bestFit="1" customWidth="1"/>
    <col min="2" max="2" width="19.44140625" style="2" customWidth="1"/>
    <col min="3" max="4" width="17.44140625" style="2" customWidth="1"/>
    <col min="5" max="5" width="14.5546875" style="2" customWidth="1"/>
    <col min="6" max="6" width="7.33203125" style="2"/>
    <col min="7" max="7" width="14.33203125" style="2" bestFit="1" customWidth="1"/>
    <col min="8" max="8" width="11.88671875" style="2" bestFit="1" customWidth="1"/>
    <col min="9" max="16384" width="7.33203125" style="2"/>
  </cols>
  <sheetData>
    <row r="1" spans="1:7">
      <c r="A1" s="134"/>
    </row>
    <row r="3" spans="1:7" ht="3.75" customHeight="1"/>
    <row r="4" spans="1:7" ht="33" customHeight="1">
      <c r="A4" s="280" t="s">
        <v>0</v>
      </c>
      <c r="B4" s="280"/>
      <c r="C4" s="280"/>
      <c r="D4" s="280"/>
    </row>
    <row r="5" spans="1:7" ht="10.5" customHeight="1" thickBot="1">
      <c r="A5" s="1"/>
      <c r="B5" s="1"/>
      <c r="C5" s="1"/>
      <c r="D5" s="1"/>
    </row>
    <row r="6" spans="1:7" ht="48" thickTop="1" thickBot="1">
      <c r="A6" s="27" t="s">
        <v>1</v>
      </c>
      <c r="B6" s="28" t="s">
        <v>2</v>
      </c>
      <c r="C6" s="136" t="s">
        <v>3</v>
      </c>
      <c r="D6" s="136" t="s">
        <v>4</v>
      </c>
      <c r="E6" s="145" t="s">
        <v>5</v>
      </c>
    </row>
    <row r="7" spans="1:7" ht="22.5" customHeight="1" thickTop="1">
      <c r="A7" s="3" t="s">
        <v>6</v>
      </c>
      <c r="B7" s="131">
        <v>2.19</v>
      </c>
      <c r="C7" s="131">
        <v>2.2165339085213902</v>
      </c>
      <c r="D7" s="131">
        <v>2.4501264787866801</v>
      </c>
      <c r="E7" s="131">
        <f>D7-C7</f>
        <v>0.2335925702652899</v>
      </c>
      <c r="F7" s="187"/>
    </row>
    <row r="8" spans="1:7" ht="22.5" customHeight="1">
      <c r="A8" s="3" t="s">
        <v>7</v>
      </c>
      <c r="B8" s="131">
        <v>11368</v>
      </c>
      <c r="C8" s="131">
        <v>11541.6564642413</v>
      </c>
      <c r="D8" s="131">
        <v>11572.1747444457</v>
      </c>
      <c r="E8" s="131">
        <f t="shared" ref="E8:E16" si="0">D8-C8</f>
        <v>30.518280204400071</v>
      </c>
      <c r="F8" s="187"/>
      <c r="G8" s="132"/>
    </row>
    <row r="9" spans="1:7" ht="22.5" customHeight="1">
      <c r="A9" s="4" t="s">
        <v>8</v>
      </c>
      <c r="B9" s="131">
        <v>3.55</v>
      </c>
      <c r="C9" s="131">
        <v>3.5013091339443099</v>
      </c>
      <c r="D9" s="131">
        <v>3.6957055859436299</v>
      </c>
      <c r="E9" s="131">
        <f t="shared" si="0"/>
        <v>0.19439645199931999</v>
      </c>
      <c r="F9" s="187"/>
    </row>
    <row r="10" spans="1:7" ht="22.5" customHeight="1">
      <c r="A10" s="4" t="s">
        <v>9</v>
      </c>
      <c r="B10" s="131">
        <v>3.25</v>
      </c>
      <c r="C10" s="131">
        <v>3.2469196970734902</v>
      </c>
      <c r="D10" s="131">
        <v>3.4982819338701399</v>
      </c>
      <c r="E10" s="131">
        <f t="shared" si="0"/>
        <v>0.25136223679664971</v>
      </c>
      <c r="F10" s="187"/>
    </row>
    <row r="11" spans="1:7" ht="22.5" customHeight="1">
      <c r="A11" s="4" t="s">
        <v>10</v>
      </c>
      <c r="B11" s="131">
        <v>4</v>
      </c>
      <c r="C11" s="131">
        <v>3.50202256368777</v>
      </c>
      <c r="D11" s="131">
        <v>3.49896757737269</v>
      </c>
      <c r="E11" s="131">
        <f t="shared" si="0"/>
        <v>-3.0549863150799439E-3</v>
      </c>
      <c r="F11" s="187"/>
    </row>
    <row r="12" spans="1:7" ht="19.5" customHeight="1">
      <c r="A12" s="4" t="s">
        <v>11</v>
      </c>
      <c r="B12" s="131">
        <v>9.8000000000000007</v>
      </c>
      <c r="C12" s="131">
        <v>9.62644539863585</v>
      </c>
      <c r="D12" s="131">
        <v>10.3096940610725</v>
      </c>
      <c r="E12" s="131">
        <f t="shared" si="0"/>
        <v>0.68324866243665028</v>
      </c>
      <c r="F12" s="187"/>
    </row>
    <row r="13" spans="1:7" ht="22.5" customHeight="1">
      <c r="A13" s="4" t="s">
        <v>12</v>
      </c>
      <c r="B13" s="131">
        <v>5.03</v>
      </c>
      <c r="C13" s="131">
        <v>4.9389583333333302</v>
      </c>
      <c r="D13" s="131">
        <v>5.0399374999999997</v>
      </c>
      <c r="E13" s="131">
        <f t="shared" si="0"/>
        <v>0.10097916666666951</v>
      </c>
      <c r="F13" s="187"/>
    </row>
    <row r="14" spans="1:7" ht="22.5" customHeight="1">
      <c r="A14" s="4" t="s">
        <v>13</v>
      </c>
      <c r="B14" s="131">
        <v>82.34</v>
      </c>
      <c r="C14" s="131">
        <v>80.697999999999993</v>
      </c>
      <c r="D14" s="131">
        <v>82.646666666666704</v>
      </c>
      <c r="E14" s="131">
        <f t="shared" si="0"/>
        <v>1.9486666666667105</v>
      </c>
      <c r="F14" s="187"/>
    </row>
    <row r="15" spans="1:7" ht="22.5" customHeight="1">
      <c r="A15" s="4" t="s">
        <v>14</v>
      </c>
      <c r="B15" s="131">
        <v>1421</v>
      </c>
      <c r="C15" s="131">
        <v>1412</v>
      </c>
      <c r="D15" s="131">
        <v>1412</v>
      </c>
      <c r="E15" s="131">
        <f t="shared" si="0"/>
        <v>0</v>
      </c>
      <c r="F15" s="187"/>
    </row>
    <row r="16" spans="1:7" ht="22.5" customHeight="1">
      <c r="A16" s="272" t="s">
        <v>15</v>
      </c>
      <c r="B16" s="273">
        <v>8.4600000000000009</v>
      </c>
      <c r="C16" s="273">
        <v>9.8437045620761108</v>
      </c>
      <c r="D16" s="273">
        <v>10.460942954932101</v>
      </c>
      <c r="E16" s="273">
        <f t="shared" si="0"/>
        <v>0.61723839285598991</v>
      </c>
      <c r="F16" s="187"/>
    </row>
    <row r="18" spans="1:1" s="5" customFormat="1" ht="15.75" customHeight="1">
      <c r="A18" s="256" t="s">
        <v>16</v>
      </c>
    </row>
    <row r="19" spans="1:1" s="5" customFormat="1" ht="15.75" customHeight="1">
      <c r="A19" s="271" t="s">
        <v>17</v>
      </c>
    </row>
    <row r="20" spans="1:1" s="5" customFormat="1" ht="15" customHeight="1">
      <c r="A20" s="5" t="s">
        <v>18</v>
      </c>
    </row>
    <row r="21" spans="1:1">
      <c r="A21" s="157" t="s">
        <v>19</v>
      </c>
    </row>
  </sheetData>
  <mergeCells count="1">
    <mergeCell ref="A4:D4"/>
  </mergeCells>
  <phoneticPr fontId="0" type="noConversion"/>
  <printOptions horizontalCentered="1" verticalCentered="1"/>
  <pageMargins left="0" right="0" top="0.78740157480314965" bottom="0.78740157480314965" header="0.51181102362204722" footer="0.51181102362204722"/>
  <pageSetup paperSize="9" scale="65" orientation="landscape" horizontalDpi="300" verticalDpi="300" r:id="rId1"/>
  <headerFooter alignWithMargins="0">
    <oddHeader>&amp;L&amp;8Ministério do Planejamento, Orçamento e gestão.
Secretaria de Orçamento Federal.
Assessoria Técnica.&amp;R&amp;8&amp;D
&amp;T</oddHeader>
    <oddFooter>&amp;R&amp;8&amp;F
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H40"/>
  <sheetViews>
    <sheetView showGridLines="0" zoomScale="91" zoomScaleNormal="91" workbookViewId="0">
      <selection activeCell="I11" sqref="I11"/>
    </sheetView>
  </sheetViews>
  <sheetFormatPr defaultColWidth="9.109375" defaultRowHeight="18.75" customHeight="1"/>
  <cols>
    <col min="1" max="1" width="53.88671875" style="12" customWidth="1"/>
    <col min="2" max="5" width="16.109375" style="12" customWidth="1"/>
    <col min="6" max="6" width="10.6640625" style="12" customWidth="1"/>
    <col min="7" max="7" width="38.5546875" style="12" customWidth="1"/>
    <col min="8" max="8" width="9.109375" style="12"/>
    <col min="9" max="9" width="29.109375" style="12" customWidth="1"/>
    <col min="10" max="10" width="9.109375" style="12"/>
    <col min="11" max="11" width="9.109375" style="12" customWidth="1"/>
    <col min="12" max="16384" width="9.109375" style="12"/>
  </cols>
  <sheetData>
    <row r="1" spans="1:5" ht="18.75" customHeight="1" thickBot="1">
      <c r="A1" s="9"/>
      <c r="B1" s="10"/>
      <c r="C1" s="10"/>
      <c r="D1" s="10"/>
      <c r="E1" s="11" t="s">
        <v>20</v>
      </c>
    </row>
    <row r="2" spans="1:5" s="7" customFormat="1" ht="74.25" customHeight="1" thickTop="1" thickBot="1">
      <c r="A2" s="201" t="s">
        <v>21</v>
      </c>
      <c r="B2" s="202" t="s">
        <v>22</v>
      </c>
      <c r="C2" s="202" t="s">
        <v>39</v>
      </c>
      <c r="D2" s="202" t="s">
        <v>40</v>
      </c>
      <c r="E2" s="206" t="s">
        <v>25</v>
      </c>
    </row>
    <row r="3" spans="1:5" ht="9" customHeight="1" thickTop="1">
      <c r="A3" s="137"/>
      <c r="B3" s="13"/>
      <c r="C3" s="13"/>
      <c r="D3" s="13"/>
      <c r="E3" s="13"/>
    </row>
    <row r="4" spans="1:5" ht="18.75" customHeight="1">
      <c r="A4" s="207" t="s">
        <v>41</v>
      </c>
      <c r="B4" s="208">
        <v>2719904.8674771115</v>
      </c>
      <c r="C4" s="208">
        <v>2688447.622668338</v>
      </c>
      <c r="D4" s="208">
        <v>2704475.5839071111</v>
      </c>
      <c r="E4" s="208">
        <v>16027.961238773074</v>
      </c>
    </row>
    <row r="5" spans="1:5" ht="9" customHeight="1">
      <c r="A5" s="137"/>
      <c r="B5" s="257"/>
      <c r="C5" s="257"/>
      <c r="D5" s="257"/>
      <c r="E5" s="257"/>
    </row>
    <row r="6" spans="1:5" s="74" customFormat="1" ht="21.75" customHeight="1">
      <c r="A6" s="73" t="s">
        <v>42</v>
      </c>
      <c r="B6" s="261">
        <v>1753143.4649954517</v>
      </c>
      <c r="C6" s="261">
        <v>1735397.5711397212</v>
      </c>
      <c r="D6" s="261">
        <v>1719044.4347564606</v>
      </c>
      <c r="E6" s="261">
        <v>-16353.1363832606</v>
      </c>
    </row>
    <row r="7" spans="1:5" ht="18.75" customHeight="1">
      <c r="A7" s="16" t="s">
        <v>43</v>
      </c>
      <c r="B7" s="258">
        <v>67653.010370999997</v>
      </c>
      <c r="C7" s="258">
        <v>70996.001844898812</v>
      </c>
      <c r="D7" s="258">
        <v>71154.422777249143</v>
      </c>
      <c r="E7" s="258">
        <v>158.42093235033099</v>
      </c>
    </row>
    <row r="8" spans="1:5" ht="18.75" customHeight="1">
      <c r="A8" s="16" t="s">
        <v>44</v>
      </c>
      <c r="B8" s="258">
        <v>67943.822737999988</v>
      </c>
      <c r="C8" s="258">
        <v>71121.290852791033</v>
      </c>
      <c r="D8" s="258">
        <v>76259.689573854164</v>
      </c>
      <c r="E8" s="258">
        <v>5138.3987210631312</v>
      </c>
    </row>
    <row r="9" spans="1:5" ht="18.75" customHeight="1">
      <c r="A9" s="16" t="s">
        <v>45</v>
      </c>
      <c r="B9" s="258">
        <v>817683.18893582688</v>
      </c>
      <c r="C9" s="258">
        <v>780225.97291523905</v>
      </c>
      <c r="D9" s="258">
        <v>785545.95740511105</v>
      </c>
      <c r="E9" s="258">
        <v>5319.9844898720039</v>
      </c>
    </row>
    <row r="10" spans="1:5" ht="18.75" customHeight="1">
      <c r="A10" s="16" t="s">
        <v>46</v>
      </c>
      <c r="B10" s="258">
        <v>65978.768873670153</v>
      </c>
      <c r="C10" s="258">
        <v>65806.616419628306</v>
      </c>
      <c r="D10" s="258">
        <v>66308.703068992632</v>
      </c>
      <c r="E10" s="258">
        <v>502.08664936432615</v>
      </c>
    </row>
    <row r="11" spans="1:5" ht="18.75" customHeight="1">
      <c r="A11" s="16" t="s">
        <v>47</v>
      </c>
      <c r="B11" s="258">
        <v>367558.58331442584</v>
      </c>
      <c r="C11" s="258">
        <v>370994.19997798302</v>
      </c>
      <c r="D11" s="258">
        <v>374346.04268531693</v>
      </c>
      <c r="E11" s="258">
        <v>3351.8427073339117</v>
      </c>
    </row>
    <row r="12" spans="1:5" ht="18.75" customHeight="1">
      <c r="A12" s="16" t="s">
        <v>48</v>
      </c>
      <c r="B12" s="258">
        <v>98445.45063053949</v>
      </c>
      <c r="C12" s="258">
        <v>104638.1701749043</v>
      </c>
      <c r="D12" s="258">
        <v>105600.16220979711</v>
      </c>
      <c r="E12" s="258">
        <v>961.99203489281354</v>
      </c>
    </row>
    <row r="13" spans="1:5" ht="15.6">
      <c r="A13" s="16" t="s">
        <v>49</v>
      </c>
      <c r="B13" s="258">
        <v>178473.99040898928</v>
      </c>
      <c r="C13" s="258">
        <v>168152.35422036948</v>
      </c>
      <c r="D13" s="258">
        <v>166686.39139135019</v>
      </c>
      <c r="E13" s="258">
        <v>-1465.9628290192923</v>
      </c>
    </row>
    <row r="14" spans="1:5" ht="18.75" customHeight="1">
      <c r="A14" s="16" t="s">
        <v>50</v>
      </c>
      <c r="B14" s="258">
        <v>2817.8255249999997</v>
      </c>
      <c r="C14" s="258">
        <v>3204.6825705904325</v>
      </c>
      <c r="D14" s="258">
        <v>3129.2861703566732</v>
      </c>
      <c r="E14" s="258">
        <v>-75.396400233759323</v>
      </c>
    </row>
    <row r="15" spans="1:5" ht="18.75" customHeight="1">
      <c r="A15" s="18" t="s">
        <v>51</v>
      </c>
      <c r="B15" s="258">
        <v>86588.824198000002</v>
      </c>
      <c r="C15" s="258">
        <v>100258.28216331651</v>
      </c>
      <c r="D15" s="258">
        <v>70013.779474432478</v>
      </c>
      <c r="E15" s="258">
        <v>-30244.502688884037</v>
      </c>
    </row>
    <row r="16" spans="1:5" ht="18.75" customHeight="1">
      <c r="A16" s="19" t="s">
        <v>28</v>
      </c>
      <c r="B16" s="262">
        <v>637484.59471800004</v>
      </c>
      <c r="C16" s="262">
        <v>646048.85919643892</v>
      </c>
      <c r="D16" s="262">
        <v>655701.33847314701</v>
      </c>
      <c r="E16" s="262">
        <v>9652.4792767080944</v>
      </c>
    </row>
    <row r="17" spans="1:5" ht="18.75" customHeight="1">
      <c r="A17" s="19" t="s">
        <v>52</v>
      </c>
      <c r="B17" s="262">
        <v>329276.80776365998</v>
      </c>
      <c r="C17" s="262">
        <v>307001.19233217801</v>
      </c>
      <c r="D17" s="262">
        <v>329729.81067750341</v>
      </c>
      <c r="E17" s="262">
        <v>22728.618345325405</v>
      </c>
    </row>
    <row r="18" spans="1:5" ht="18.75" customHeight="1">
      <c r="A18" s="146" t="s">
        <v>53</v>
      </c>
      <c r="B18" s="258">
        <v>44369.158662000002</v>
      </c>
      <c r="C18" s="258">
        <v>31565.776923162201</v>
      </c>
      <c r="D18" s="258">
        <v>25174.772535</v>
      </c>
      <c r="E18" s="258">
        <v>-6391.0043881622005</v>
      </c>
    </row>
    <row r="19" spans="1:5" ht="18.75" customHeight="1">
      <c r="A19" s="146" t="s">
        <v>54</v>
      </c>
      <c r="B19" s="258">
        <v>52.423170659999997</v>
      </c>
      <c r="C19" s="258">
        <v>58.066240999999998</v>
      </c>
      <c r="D19" s="258">
        <v>58.066240999999998</v>
      </c>
      <c r="E19" s="258">
        <v>0</v>
      </c>
    </row>
    <row r="20" spans="1:5" ht="18.75" customHeight="1">
      <c r="A20" s="146" t="s">
        <v>55</v>
      </c>
      <c r="B20" s="258">
        <v>18130.785118</v>
      </c>
      <c r="C20" s="258">
        <v>17953.366312999999</v>
      </c>
      <c r="D20" s="258">
        <v>18306.112508999999</v>
      </c>
      <c r="E20" s="258">
        <v>352.74619600000005</v>
      </c>
    </row>
    <row r="21" spans="1:5" ht="18.75" customHeight="1">
      <c r="A21" s="147" t="s">
        <v>56</v>
      </c>
      <c r="B21" s="258">
        <v>31704.757468</v>
      </c>
      <c r="C21" s="258">
        <v>33520.27188</v>
      </c>
      <c r="D21" s="258">
        <v>33534.494724999997</v>
      </c>
      <c r="E21" s="258">
        <v>14.222844999996596</v>
      </c>
    </row>
    <row r="22" spans="1:5" ht="18.75" customHeight="1">
      <c r="A22" s="147" t="s">
        <v>57</v>
      </c>
      <c r="B22" s="258">
        <v>124547.845182</v>
      </c>
      <c r="C22" s="258">
        <v>110059.43243199999</v>
      </c>
      <c r="D22" s="258">
        <v>118590.891019</v>
      </c>
      <c r="E22" s="258">
        <v>8531.4585870000155</v>
      </c>
    </row>
    <row r="23" spans="1:5" ht="18.75" customHeight="1">
      <c r="A23" s="146" t="s">
        <v>58</v>
      </c>
      <c r="B23" s="258">
        <v>41418.218424999999</v>
      </c>
      <c r="C23" s="258">
        <v>43651.962333015799</v>
      </c>
      <c r="D23" s="258">
        <v>57905.032860503401</v>
      </c>
      <c r="E23" s="258">
        <v>14253.070527487602</v>
      </c>
    </row>
    <row r="24" spans="1:5" ht="18.75" customHeight="1">
      <c r="A24" s="146" t="s">
        <v>59</v>
      </c>
      <c r="B24" s="258">
        <v>18303.162013000001</v>
      </c>
      <c r="C24" s="258">
        <v>19538.082785000002</v>
      </c>
      <c r="D24" s="258">
        <v>22102.078231000003</v>
      </c>
      <c r="E24" s="258">
        <v>2563.9954460000008</v>
      </c>
    </row>
    <row r="25" spans="1:5" ht="18.75" customHeight="1">
      <c r="A25" s="146" t="s">
        <v>60</v>
      </c>
      <c r="B25" s="258">
        <v>50750.457724999993</v>
      </c>
      <c r="C25" s="258">
        <v>50654.233424999999</v>
      </c>
      <c r="D25" s="258">
        <v>54058.362557</v>
      </c>
      <c r="E25" s="258">
        <v>3404.1291320000018</v>
      </c>
    </row>
    <row r="27" spans="1:5" ht="18.75" customHeight="1">
      <c r="A27" s="207" t="s">
        <v>61</v>
      </c>
      <c r="B27" s="208">
        <v>527909.91147486388</v>
      </c>
      <c r="C27" s="208">
        <v>513257.57434965699</v>
      </c>
      <c r="D27" s="208">
        <v>522973.43960921571</v>
      </c>
      <c r="E27" s="208">
        <v>9715.8652595587191</v>
      </c>
    </row>
    <row r="28" spans="1:5" ht="18.75" customHeight="1">
      <c r="A28" s="148" t="s">
        <v>62</v>
      </c>
      <c r="B28" s="259">
        <v>825.69872177105628</v>
      </c>
      <c r="C28" s="259">
        <v>951.51976992057109</v>
      </c>
      <c r="D28" s="259">
        <v>929.10904226227319</v>
      </c>
      <c r="E28" s="259">
        <v>-22.410727658297901</v>
      </c>
    </row>
    <row r="29" spans="1:5" ht="18.75" customHeight="1">
      <c r="A29" s="149" t="s">
        <v>63</v>
      </c>
      <c r="B29" s="259">
        <v>74501.456088680861</v>
      </c>
      <c r="C29" s="259">
        <v>70422.853103490852</v>
      </c>
      <c r="D29" s="259">
        <v>75655.148502490862</v>
      </c>
      <c r="E29" s="259">
        <v>5232.2953990000096</v>
      </c>
    </row>
    <row r="30" spans="1:5" ht="18.75" customHeight="1">
      <c r="A30" s="149" t="s">
        <v>64</v>
      </c>
      <c r="B30" s="259">
        <v>19022.854481999999</v>
      </c>
      <c r="C30" s="259">
        <v>20123.087065159998</v>
      </c>
      <c r="D30" s="259">
        <v>20131.620772159997</v>
      </c>
      <c r="E30" s="259">
        <v>8.5337069999986852</v>
      </c>
    </row>
    <row r="31" spans="1:5" ht="18.75" customHeight="1">
      <c r="A31" s="16" t="s">
        <v>65</v>
      </c>
      <c r="B31" s="259">
        <v>416844.99142693763</v>
      </c>
      <c r="C31" s="259">
        <v>403587.39116105554</v>
      </c>
      <c r="D31" s="259">
        <v>408429.34334019257</v>
      </c>
      <c r="E31" s="259">
        <v>4841.9521791370353</v>
      </c>
    </row>
    <row r="32" spans="1:5" ht="18.75" customHeight="1">
      <c r="A32" s="149" t="s">
        <v>66</v>
      </c>
      <c r="B32" s="259">
        <v>13187.333983074399</v>
      </c>
      <c r="C32" s="259">
        <v>14087.364682479998</v>
      </c>
      <c r="D32" s="259">
        <v>13733.233980560002</v>
      </c>
      <c r="E32" s="259">
        <v>-354.13070191999577</v>
      </c>
    </row>
    <row r="33" spans="1:5" ht="18.75" customHeight="1">
      <c r="A33" s="149" t="s">
        <v>67</v>
      </c>
      <c r="B33" s="259">
        <v>26568.81035</v>
      </c>
      <c r="C33" s="259">
        <v>25540.417913999998</v>
      </c>
      <c r="D33" s="259">
        <v>25854.169410000002</v>
      </c>
      <c r="E33" s="259">
        <v>313.75149600000441</v>
      </c>
    </row>
    <row r="34" spans="1:5" ht="18.75" customHeight="1">
      <c r="A34" s="149" t="s">
        <v>68</v>
      </c>
      <c r="B34" s="259">
        <v>-13381.476366925601</v>
      </c>
      <c r="C34" s="259">
        <v>-11453.05323152</v>
      </c>
      <c r="D34" s="259">
        <v>-12120.93542944</v>
      </c>
      <c r="E34" s="259">
        <v>-667.88219792000018</v>
      </c>
    </row>
    <row r="35" spans="1:5" ht="18.75" customHeight="1">
      <c r="A35" s="149" t="s">
        <v>69</v>
      </c>
      <c r="B35" s="259">
        <v>3527.5767723999998</v>
      </c>
      <c r="C35" s="259">
        <v>4085.3585675500008</v>
      </c>
      <c r="D35" s="259">
        <v>4094.9839715500007</v>
      </c>
      <c r="E35" s="259">
        <v>9.6254039999998895</v>
      </c>
    </row>
    <row r="36" spans="1:5" ht="3" customHeight="1">
      <c r="A36" s="22"/>
      <c r="B36" s="260"/>
      <c r="C36" s="260"/>
      <c r="D36" s="260"/>
      <c r="E36" s="260">
        <v>0</v>
      </c>
    </row>
    <row r="37" spans="1:5" ht="18.75" customHeight="1">
      <c r="A37" s="207" t="s">
        <v>70</v>
      </c>
      <c r="B37" s="208">
        <v>2191994.9560022475</v>
      </c>
      <c r="C37" s="208">
        <v>2175190.0483186808</v>
      </c>
      <c r="D37" s="208">
        <v>2181502.1442978955</v>
      </c>
      <c r="E37" s="208">
        <v>6312.0959792146459</v>
      </c>
    </row>
    <row r="38" spans="1:5" ht="9" customHeight="1">
      <c r="A38" s="204"/>
      <c r="B38" s="205"/>
      <c r="C38" s="205"/>
      <c r="D38" s="205"/>
      <c r="E38" s="205"/>
    </row>
    <row r="39" spans="1:5" ht="18.75" customHeight="1">
      <c r="A39" s="12" t="s">
        <v>71</v>
      </c>
    </row>
    <row r="40" spans="1:5" ht="18.75" customHeight="1">
      <c r="A40" s="12" t="s">
        <v>19</v>
      </c>
    </row>
  </sheetData>
  <phoneticPr fontId="0" type="noConversion"/>
  <printOptions horizontalCentered="1" verticalCentered="1"/>
  <pageMargins left="0.23622047244094491" right="0.23622047244094491" top="0.39370078740157483" bottom="0.35433070866141736" header="0.23622047244094491" footer="0.19685039370078741"/>
  <pageSetup paperSize="9" scale="73" orientation="portrait" horizontalDpi="300" verticalDpi="300" r:id="rId1"/>
  <headerFooter alignWithMargins="0">
    <oddHeader>&amp;C&amp;"Arial,Negrito"&amp;12CENÁRIO PARÂMETROS SPE&amp;R&amp;D
&amp;T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031E2-A32D-47D7-9825-7EAB537F2F1D}">
  <sheetPr>
    <tabColor rgb="FFFFC000"/>
  </sheetPr>
  <dimension ref="A1"/>
  <sheetViews>
    <sheetView showGridLines="0" workbookViewId="0">
      <selection activeCell="J17" sqref="J17"/>
    </sheetView>
  </sheetViews>
  <sheetFormatPr defaultRowHeight="13.2"/>
  <sheetData/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2B7B5-2306-4F3B-84F6-5AB1F8D266F6}">
  <sheetPr>
    <tabColor rgb="FFFFC000"/>
  </sheetPr>
  <dimension ref="A1:E19"/>
  <sheetViews>
    <sheetView showGridLines="0" workbookViewId="0">
      <selection activeCell="B8" sqref="B8"/>
    </sheetView>
  </sheetViews>
  <sheetFormatPr defaultRowHeight="13.2"/>
  <cols>
    <col min="1" max="1" width="37.77734375" customWidth="1"/>
    <col min="2" max="2" width="9.44140625" bestFit="1" customWidth="1"/>
    <col min="3" max="3" width="10.109375" bestFit="1" customWidth="1"/>
    <col min="4" max="5" width="9.44140625" bestFit="1" customWidth="1"/>
  </cols>
  <sheetData>
    <row r="1" spans="1:5" ht="13.8" thickBot="1">
      <c r="E1" t="s">
        <v>20</v>
      </c>
    </row>
    <row r="2" spans="1:5" ht="28.8" thickTop="1" thickBot="1">
      <c r="A2" s="298" t="s">
        <v>21</v>
      </c>
      <c r="B2" s="298" t="s">
        <v>393</v>
      </c>
      <c r="C2" s="298" t="s">
        <v>394</v>
      </c>
      <c r="D2" s="298" t="s">
        <v>395</v>
      </c>
      <c r="E2" s="298" t="s">
        <v>396</v>
      </c>
    </row>
    <row r="3" spans="1:5" ht="14.4" thickTop="1">
      <c r="A3" s="299" t="s">
        <v>397</v>
      </c>
      <c r="B3" s="300">
        <v>232584.4992591902</v>
      </c>
      <c r="C3" s="300">
        <v>243489.43067600002</v>
      </c>
      <c r="D3" s="300">
        <v>231783.45307641014</v>
      </c>
      <c r="E3" s="300">
        <v>246650.00528136009</v>
      </c>
    </row>
    <row r="4" spans="1:5" ht="13.8">
      <c r="A4" s="301" t="s">
        <v>398</v>
      </c>
      <c r="B4" s="302">
        <v>52.423169999999992</v>
      </c>
      <c r="C4" s="302">
        <v>52.423169999999999</v>
      </c>
      <c r="D4" s="302">
        <v>58.066241000000005</v>
      </c>
      <c r="E4" s="302">
        <v>58.066240999999998</v>
      </c>
    </row>
    <row r="5" spans="1:5" ht="13.8">
      <c r="A5" s="301" t="s">
        <v>78</v>
      </c>
      <c r="B5" s="302">
        <v>18130.785118</v>
      </c>
      <c r="C5" s="302">
        <v>18130.785118</v>
      </c>
      <c r="D5" s="302">
        <v>17953.366312999999</v>
      </c>
      <c r="E5" s="302">
        <v>18306.112508999999</v>
      </c>
    </row>
    <row r="6" spans="1:5" ht="13.8">
      <c r="A6" s="301" t="s">
        <v>79</v>
      </c>
      <c r="B6" s="302">
        <v>31704.757468000003</v>
      </c>
      <c r="C6" s="302">
        <v>31704.757468</v>
      </c>
      <c r="D6" s="302">
        <v>33520.271879999986</v>
      </c>
      <c r="E6" s="302">
        <v>33534.494724999997</v>
      </c>
    </row>
    <row r="7" spans="1:5" ht="13.8">
      <c r="A7" s="303" t="s">
        <v>80</v>
      </c>
      <c r="B7" s="302">
        <v>113642.91376506019</v>
      </c>
      <c r="C7" s="302">
        <v>124547.845182</v>
      </c>
      <c r="D7" s="302">
        <v>110059.43243204011</v>
      </c>
      <c r="E7" s="302">
        <v>118590.89101811008</v>
      </c>
    </row>
    <row r="8" spans="1:5" ht="13.8">
      <c r="A8" s="304" t="s">
        <v>399</v>
      </c>
      <c r="B8" s="302">
        <v>2277.5297909800001</v>
      </c>
      <c r="C8" s="302">
        <v>2277.5297909999999</v>
      </c>
      <c r="D8" s="302">
        <v>2276.1415459800005</v>
      </c>
      <c r="E8" s="302">
        <v>2309.7143499900008</v>
      </c>
    </row>
    <row r="9" spans="1:5" ht="13.8">
      <c r="A9" s="304" t="s">
        <v>400</v>
      </c>
      <c r="B9" s="302">
        <v>6788.9725849999986</v>
      </c>
      <c r="C9" s="302">
        <v>6788.9725850000004</v>
      </c>
      <c r="D9" s="302">
        <v>7348.8754419999996</v>
      </c>
      <c r="E9" s="302">
        <v>7392.2033840000022</v>
      </c>
    </row>
    <row r="10" spans="1:5" ht="13.8">
      <c r="A10" s="305" t="s">
        <v>401</v>
      </c>
      <c r="B10" s="302">
        <v>1235.3390279999999</v>
      </c>
      <c r="C10" s="302">
        <v>1235.3390280000001</v>
      </c>
      <c r="D10" s="302">
        <v>1346.1338649999998</v>
      </c>
      <c r="E10" s="302">
        <v>1362.0118100000002</v>
      </c>
    </row>
    <row r="11" spans="1:5" ht="13.8">
      <c r="A11" s="304" t="s">
        <v>402</v>
      </c>
      <c r="B11" s="302">
        <v>103341.07236108019</v>
      </c>
      <c r="C11" s="302">
        <v>114246.003778</v>
      </c>
      <c r="D11" s="302">
        <v>99088.281579060102</v>
      </c>
      <c r="E11" s="302">
        <v>107526.96147412008</v>
      </c>
    </row>
    <row r="12" spans="1:5" ht="13.8">
      <c r="A12" s="306" t="s">
        <v>403</v>
      </c>
      <c r="B12" s="307">
        <v>94588.273729080189</v>
      </c>
      <c r="C12" s="307">
        <v>104569.57752599999</v>
      </c>
      <c r="D12" s="307">
        <v>90995.8825660601</v>
      </c>
      <c r="E12" s="307">
        <v>99434.562461120076</v>
      </c>
    </row>
    <row r="13" spans="1:5" ht="13.8">
      <c r="A13" s="306" t="s">
        <v>404</v>
      </c>
      <c r="B13" s="307">
        <v>8752.798632</v>
      </c>
      <c r="C13" s="307">
        <v>9676.4262519999993</v>
      </c>
      <c r="D13" s="307">
        <v>8092.3990130000002</v>
      </c>
      <c r="E13" s="307">
        <v>8092.3990130000002</v>
      </c>
    </row>
    <row r="14" spans="1:5" ht="13.8">
      <c r="A14" s="303" t="s">
        <v>405</v>
      </c>
      <c r="B14" s="302">
        <v>18303.162013000001</v>
      </c>
      <c r="C14" s="302">
        <v>18303.162013000001</v>
      </c>
      <c r="D14" s="302">
        <v>19538.082784999999</v>
      </c>
      <c r="E14" s="302">
        <v>22102.078231</v>
      </c>
    </row>
    <row r="15" spans="1:5" ht="13.8">
      <c r="A15" s="308" t="s">
        <v>83</v>
      </c>
      <c r="B15" s="309">
        <v>50750.457725129992</v>
      </c>
      <c r="C15" s="309">
        <v>50750.457725</v>
      </c>
      <c r="D15" s="309">
        <v>50654.233425370032</v>
      </c>
      <c r="E15" s="309">
        <v>54058.362557250017</v>
      </c>
    </row>
    <row r="16" spans="1:5">
      <c r="A16" s="312" t="s">
        <v>406</v>
      </c>
      <c r="B16" s="313"/>
      <c r="C16" s="313"/>
      <c r="D16" s="313"/>
      <c r="E16" s="313"/>
    </row>
    <row r="17" spans="1:5" ht="13.8">
      <c r="A17" s="310"/>
      <c r="B17" s="25"/>
      <c r="C17" s="25"/>
      <c r="D17" s="25"/>
      <c r="E17" s="25"/>
    </row>
    <row r="18" spans="1:5" ht="13.8">
      <c r="A18" s="25"/>
      <c r="B18" s="25"/>
      <c r="C18" s="25"/>
      <c r="D18" s="25"/>
      <c r="E18" s="25"/>
    </row>
    <row r="19" spans="1:5" ht="13.8">
      <c r="A19" s="25"/>
      <c r="B19" s="25"/>
      <c r="C19" s="25"/>
      <c r="D19" s="311"/>
      <c r="E19" s="311"/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B1:F22"/>
  <sheetViews>
    <sheetView showGridLines="0" workbookViewId="0">
      <selection activeCell="C10" sqref="C10"/>
    </sheetView>
  </sheetViews>
  <sheetFormatPr defaultColWidth="9.109375" defaultRowHeight="14.4"/>
  <cols>
    <col min="1" max="1" width="2.44140625" style="140" customWidth="1"/>
    <col min="2" max="2" width="47.109375" style="140" customWidth="1"/>
    <col min="3" max="3" width="15.33203125" style="140" customWidth="1"/>
    <col min="4" max="4" width="17.33203125" style="140" customWidth="1"/>
    <col min="5" max="5" width="18.88671875" style="140" customWidth="1"/>
    <col min="6" max="6" width="15.109375" style="140" customWidth="1"/>
    <col min="7" max="16384" width="9.109375" style="140"/>
  </cols>
  <sheetData>
    <row r="1" spans="2:6" ht="15" thickBot="1">
      <c r="F1" s="192" t="s">
        <v>20</v>
      </c>
    </row>
    <row r="2" spans="2:6" ht="32.4" thickTop="1" thickBot="1">
      <c r="B2" s="28" t="s">
        <v>21</v>
      </c>
      <c r="C2" s="136" t="s">
        <v>72</v>
      </c>
      <c r="D2" s="28" t="s">
        <v>73</v>
      </c>
      <c r="E2" s="28" t="s">
        <v>74</v>
      </c>
      <c r="F2" s="136" t="s">
        <v>75</v>
      </c>
    </row>
    <row r="3" spans="2:6" ht="16.2" thickTop="1">
      <c r="B3" s="163" t="s">
        <v>29</v>
      </c>
      <c r="C3" s="15">
        <v>307001.1923321822</v>
      </c>
      <c r="D3" s="15">
        <v>1292.5240641573589</v>
      </c>
      <c r="E3" s="14">
        <v>21436.242075630038</v>
      </c>
      <c r="F3" s="15">
        <v>329729.8106779696</v>
      </c>
    </row>
    <row r="4" spans="2:6" ht="15.6">
      <c r="B4" s="20" t="s">
        <v>76</v>
      </c>
      <c r="C4" s="17">
        <v>31565.776923162201</v>
      </c>
      <c r="D4" s="8">
        <v>0</v>
      </c>
      <c r="E4" s="8">
        <v>-6391.0043876960044</v>
      </c>
      <c r="F4" s="17">
        <v>25174.772535466196</v>
      </c>
    </row>
    <row r="5" spans="2:6" ht="15.6">
      <c r="B5" s="20" t="s">
        <v>77</v>
      </c>
      <c r="C5" s="17">
        <v>58.066240999999998</v>
      </c>
      <c r="D5" s="8">
        <v>0</v>
      </c>
      <c r="E5" s="8">
        <v>0</v>
      </c>
      <c r="F5" s="17">
        <v>58.066240999999998</v>
      </c>
    </row>
    <row r="6" spans="2:6" ht="15.6">
      <c r="B6" s="20" t="s">
        <v>78</v>
      </c>
      <c r="C6" s="17">
        <v>17953.366312999999</v>
      </c>
      <c r="D6" s="8">
        <v>314.3</v>
      </c>
      <c r="E6" s="8">
        <v>38.5</v>
      </c>
      <c r="F6" s="17">
        <v>18306.112508999999</v>
      </c>
    </row>
    <row r="7" spans="2:6" ht="15.6">
      <c r="B7" s="21" t="s">
        <v>79</v>
      </c>
      <c r="C7" s="17">
        <v>33520.27188</v>
      </c>
      <c r="D7" s="8">
        <v>-124</v>
      </c>
      <c r="E7" s="8">
        <v>138.19999999999999</v>
      </c>
      <c r="F7" s="17">
        <v>33534.494724999997</v>
      </c>
    </row>
    <row r="8" spans="2:6" ht="15.6">
      <c r="B8" s="21" t="s">
        <v>80</v>
      </c>
      <c r="C8" s="17">
        <v>110059.43243199999</v>
      </c>
      <c r="D8" s="8">
        <v>-2644.3</v>
      </c>
      <c r="E8" s="8">
        <v>11175.8</v>
      </c>
      <c r="F8" s="17">
        <v>118590.891019</v>
      </c>
    </row>
    <row r="9" spans="2:6" ht="15" customHeight="1">
      <c r="B9" s="20" t="s">
        <v>81</v>
      </c>
      <c r="C9" s="17">
        <v>43651.962333019997</v>
      </c>
      <c r="D9" s="8">
        <v>-490.27593584264105</v>
      </c>
      <c r="E9" s="8">
        <v>14743.346463326045</v>
      </c>
      <c r="F9" s="17">
        <v>57905.032860503401</v>
      </c>
    </row>
    <row r="10" spans="2:6" ht="15.6">
      <c r="B10" s="20" t="s">
        <v>82</v>
      </c>
      <c r="C10" s="17">
        <v>19538.082785000002</v>
      </c>
      <c r="D10" s="8">
        <v>967.2</v>
      </c>
      <c r="E10" s="8">
        <v>1596.8</v>
      </c>
      <c r="F10" s="17">
        <v>22102.078231000003</v>
      </c>
    </row>
    <row r="11" spans="2:6" ht="15.6">
      <c r="B11" s="139" t="s">
        <v>83</v>
      </c>
      <c r="C11" s="144">
        <v>50654.233424999999</v>
      </c>
      <c r="D11" s="162">
        <v>3269.6</v>
      </c>
      <c r="E11" s="162">
        <v>134.6</v>
      </c>
      <c r="F11" s="144">
        <v>54058.362557</v>
      </c>
    </row>
    <row r="12" spans="2:6">
      <c r="B12" s="141" t="s">
        <v>84</v>
      </c>
    </row>
    <row r="14" spans="2:6">
      <c r="D14" s="274"/>
    </row>
    <row r="15" spans="2:6">
      <c r="D15" s="274"/>
    </row>
    <row r="16" spans="2:6">
      <c r="D16" s="274"/>
    </row>
    <row r="17" spans="4:4">
      <c r="D17" s="274"/>
    </row>
    <row r="18" spans="4:4">
      <c r="D18" s="274"/>
    </row>
    <row r="19" spans="4:4">
      <c r="D19" s="274"/>
    </row>
    <row r="20" spans="4:4">
      <c r="D20" s="274"/>
    </row>
    <row r="21" spans="4:4">
      <c r="D21" s="274"/>
    </row>
    <row r="22" spans="4:4">
      <c r="D22" s="274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  <pageSetUpPr fitToPage="1"/>
  </sheetPr>
  <dimension ref="B1:I36"/>
  <sheetViews>
    <sheetView showGridLines="0" topLeftCell="B1" zoomScale="82" zoomScaleNormal="82" workbookViewId="0">
      <selection activeCell="E25" sqref="E25"/>
    </sheetView>
  </sheetViews>
  <sheetFormatPr defaultColWidth="9.109375" defaultRowHeight="15" customHeight="1"/>
  <cols>
    <col min="1" max="1" width="0" style="12" hidden="1" customWidth="1"/>
    <col min="2" max="2" width="63.44140625" style="12" customWidth="1"/>
    <col min="3" max="5" width="16.6640625" style="12" customWidth="1"/>
    <col min="6" max="6" width="14.44140625" style="12" bestFit="1" customWidth="1"/>
    <col min="7" max="7" width="10.5546875" style="12" bestFit="1" customWidth="1"/>
    <col min="8" max="8" width="9.109375" style="12"/>
    <col min="9" max="9" width="12.5546875" style="12" bestFit="1" customWidth="1"/>
    <col min="10" max="10" width="16.5546875" style="12" bestFit="1" customWidth="1"/>
    <col min="11" max="16384" width="9.109375" style="12"/>
  </cols>
  <sheetData>
    <row r="1" spans="2:6" ht="30.75" customHeight="1">
      <c r="B1" s="281" t="s">
        <v>114</v>
      </c>
      <c r="C1" s="281"/>
      <c r="D1" s="281"/>
      <c r="E1" s="281"/>
    </row>
    <row r="2" spans="2:6" ht="15" customHeight="1">
      <c r="B2" s="62"/>
      <c r="C2" s="62"/>
      <c r="D2" s="62"/>
      <c r="E2" s="62"/>
      <c r="F2" s="62"/>
    </row>
    <row r="3" spans="2:6" ht="15" customHeight="1" thickBot="1">
      <c r="B3" s="29"/>
      <c r="C3" s="30"/>
      <c r="D3" s="30"/>
      <c r="E3" s="30"/>
      <c r="F3" s="6" t="s">
        <v>20</v>
      </c>
    </row>
    <row r="4" spans="2:6" ht="87" customHeight="1" thickTop="1" thickBot="1">
      <c r="B4" s="209" t="s">
        <v>85</v>
      </c>
      <c r="C4" s="202" t="s">
        <v>22</v>
      </c>
      <c r="D4" s="202" t="s">
        <v>23</v>
      </c>
      <c r="E4" s="202" t="s">
        <v>24</v>
      </c>
      <c r="F4" s="206" t="s">
        <v>115</v>
      </c>
    </row>
    <row r="5" spans="2:6" ht="18.600000000000001" customHeight="1" thickTop="1">
      <c r="B5" s="71" t="s">
        <v>86</v>
      </c>
      <c r="C5" s="8">
        <v>908669.62300000014</v>
      </c>
      <c r="D5" s="8">
        <v>914236.41018799995</v>
      </c>
      <c r="E5" s="8">
        <v>917768.71102281997</v>
      </c>
      <c r="F5" s="8">
        <v>3532.3008348200237</v>
      </c>
    </row>
    <row r="6" spans="2:6" ht="18.600000000000001" customHeight="1">
      <c r="B6" s="72" t="s">
        <v>88</v>
      </c>
      <c r="C6" s="8">
        <v>379214.02921185596</v>
      </c>
      <c r="D6" s="8">
        <v>374613.7112299432</v>
      </c>
      <c r="E6" s="8">
        <v>372830.8485449432</v>
      </c>
      <c r="F6" s="8">
        <v>-1782.8626850000001</v>
      </c>
    </row>
    <row r="7" spans="2:6" ht="18.600000000000001" customHeight="1">
      <c r="B7" s="71" t="s">
        <v>90</v>
      </c>
      <c r="C7" s="8">
        <v>77964.857340335919</v>
      </c>
      <c r="D7" s="8">
        <v>79573.170582335923</v>
      </c>
      <c r="E7" s="8">
        <v>81319.341504000011</v>
      </c>
      <c r="F7" s="8">
        <v>1746.1709216640884</v>
      </c>
    </row>
    <row r="8" spans="2:6" ht="18.600000000000001" customHeight="1">
      <c r="B8" s="72" t="s">
        <v>92</v>
      </c>
      <c r="C8" s="48">
        <v>170.63998900000001</v>
      </c>
      <c r="D8" s="48">
        <v>175.63998900000001</v>
      </c>
      <c r="E8" s="48">
        <v>187.13998900000001</v>
      </c>
      <c r="F8" s="8">
        <v>11.5</v>
      </c>
    </row>
    <row r="9" spans="2:6" ht="18.600000000000001" customHeight="1">
      <c r="B9" s="71" t="s">
        <v>94</v>
      </c>
      <c r="C9" s="48">
        <v>11715.5</v>
      </c>
      <c r="D9" s="48">
        <v>3577</v>
      </c>
      <c r="E9" s="48">
        <v>3577</v>
      </c>
      <c r="F9" s="8">
        <v>0</v>
      </c>
    </row>
    <row r="10" spans="2:6" ht="18.600000000000001" customHeight="1">
      <c r="B10" s="72" t="s">
        <v>95</v>
      </c>
      <c r="C10" s="48">
        <v>0</v>
      </c>
      <c r="D10" s="48">
        <v>0</v>
      </c>
      <c r="E10" s="48">
        <v>0</v>
      </c>
      <c r="F10" s="8">
        <v>0</v>
      </c>
    </row>
    <row r="11" spans="2:6" ht="18.600000000000001" customHeight="1">
      <c r="B11" s="72" t="s">
        <v>96</v>
      </c>
      <c r="C11" s="48">
        <v>946.88442311999995</v>
      </c>
      <c r="D11" s="48">
        <v>941.88442343999998</v>
      </c>
      <c r="E11" s="48">
        <v>930.38442299999997</v>
      </c>
      <c r="F11" s="8">
        <v>-11.500000440000008</v>
      </c>
    </row>
    <row r="12" spans="2:6" ht="18.600000000000001" customHeight="1">
      <c r="B12" s="72" t="s">
        <v>97</v>
      </c>
      <c r="C12" s="48">
        <v>103485.11640310859</v>
      </c>
      <c r="D12" s="48">
        <v>103362.701231</v>
      </c>
      <c r="E12" s="48">
        <v>105101.701231</v>
      </c>
      <c r="F12" s="8">
        <v>1739</v>
      </c>
    </row>
    <row r="13" spans="2:6" ht="18.600000000000001" customHeight="1">
      <c r="B13" s="72" t="s">
        <v>98</v>
      </c>
      <c r="C13" s="48">
        <v>52.423170659999997</v>
      </c>
      <c r="D13" s="48">
        <v>58.066240999999998</v>
      </c>
      <c r="E13" s="48">
        <v>58.066240999999998</v>
      </c>
      <c r="F13" s="8">
        <v>0</v>
      </c>
    </row>
    <row r="14" spans="2:6" ht="18.600000000000001" customHeight="1">
      <c r="B14" s="72" t="s">
        <v>99</v>
      </c>
      <c r="C14" s="48">
        <v>0</v>
      </c>
      <c r="D14" s="48">
        <v>4103.2706799999996</v>
      </c>
      <c r="E14" s="48">
        <v>13799.800000000001</v>
      </c>
      <c r="F14" s="8">
        <v>9696.5293200000015</v>
      </c>
    </row>
    <row r="15" spans="2:6" ht="18.600000000000001" customHeight="1">
      <c r="B15" s="71" t="s">
        <v>100</v>
      </c>
      <c r="C15" s="48">
        <v>0</v>
      </c>
      <c r="D15" s="48">
        <v>0</v>
      </c>
      <c r="E15" s="48">
        <v>0</v>
      </c>
      <c r="F15" s="8">
        <v>0</v>
      </c>
    </row>
    <row r="16" spans="2:6" ht="18.600000000000001" customHeight="1">
      <c r="B16" s="72" t="s">
        <v>101</v>
      </c>
      <c r="C16" s="48">
        <v>0</v>
      </c>
      <c r="D16" s="48">
        <v>0</v>
      </c>
      <c r="E16" s="48">
        <v>0</v>
      </c>
      <c r="F16" s="8">
        <v>0</v>
      </c>
    </row>
    <row r="17" spans="2:6" ht="18.600000000000001" customHeight="1">
      <c r="B17" s="72" t="s">
        <v>102</v>
      </c>
      <c r="C17" s="48">
        <v>1269.0292139999999</v>
      </c>
      <c r="D17" s="48">
        <v>1269.0292139999999</v>
      </c>
      <c r="E17" s="48">
        <v>1269.0292139999999</v>
      </c>
      <c r="F17" s="8">
        <v>0</v>
      </c>
    </row>
    <row r="18" spans="2:6" ht="18.600000000000001" customHeight="1">
      <c r="B18" s="71" t="s">
        <v>116</v>
      </c>
      <c r="C18" s="48">
        <v>46987.765108</v>
      </c>
      <c r="D18" s="48">
        <v>46179.421770649999</v>
      </c>
      <c r="E18" s="48">
        <v>47027.645821300001</v>
      </c>
      <c r="F18" s="8">
        <v>848.22405065000203</v>
      </c>
    </row>
    <row r="19" spans="2:6" ht="18.600000000000001" customHeight="1">
      <c r="B19" s="72" t="s">
        <v>103</v>
      </c>
      <c r="C19" s="48">
        <v>3845.4933369815099</v>
      </c>
      <c r="D19" s="48">
        <v>3845.493336</v>
      </c>
      <c r="E19" s="48">
        <v>4321.5340759999999</v>
      </c>
      <c r="F19" s="8">
        <v>476.04073999999991</v>
      </c>
    </row>
    <row r="20" spans="2:6" ht="18.600000000000001" customHeight="1">
      <c r="B20" s="72" t="s">
        <v>104</v>
      </c>
      <c r="C20" s="48">
        <v>0</v>
      </c>
      <c r="D20" s="48">
        <v>0</v>
      </c>
      <c r="E20" s="48">
        <v>0</v>
      </c>
      <c r="F20" s="8">
        <v>0</v>
      </c>
    </row>
    <row r="21" spans="2:6" ht="18.600000000000001" customHeight="1">
      <c r="B21" s="122" t="s">
        <v>105</v>
      </c>
      <c r="C21" s="123">
        <v>21240.010870144029</v>
      </c>
      <c r="D21" s="123">
        <v>20642.148799999999</v>
      </c>
      <c r="E21" s="123">
        <v>20509.205937999999</v>
      </c>
      <c r="F21" s="8">
        <v>-132.94286199999988</v>
      </c>
    </row>
    <row r="22" spans="2:6" ht="18.600000000000001" customHeight="1">
      <c r="B22" s="72" t="s">
        <v>117</v>
      </c>
      <c r="C22" s="48">
        <v>4000</v>
      </c>
      <c r="D22" s="48">
        <v>4000</v>
      </c>
      <c r="E22" s="48">
        <v>4000</v>
      </c>
      <c r="F22" s="8">
        <v>0</v>
      </c>
    </row>
    <row r="23" spans="2:6" ht="18.600000000000001" customHeight="1">
      <c r="B23" s="72" t="s">
        <v>118</v>
      </c>
      <c r="C23" s="48">
        <v>0</v>
      </c>
      <c r="D23" s="48">
        <v>0</v>
      </c>
      <c r="E23" s="48">
        <v>0</v>
      </c>
      <c r="F23" s="8">
        <v>0</v>
      </c>
    </row>
    <row r="24" spans="2:6" ht="18.600000000000001" customHeight="1">
      <c r="B24" s="72" t="s">
        <v>106</v>
      </c>
      <c r="C24" s="48">
        <v>27453.390513401439</v>
      </c>
      <c r="D24" s="48">
        <v>35267.624309999999</v>
      </c>
      <c r="E24" s="48">
        <v>34971.885117999998</v>
      </c>
      <c r="F24" s="8">
        <v>-295.73919200000091</v>
      </c>
    </row>
    <row r="25" spans="2:6" ht="18.600000000000001" customHeight="1">
      <c r="B25" s="72" t="s">
        <v>107</v>
      </c>
      <c r="C25" s="48">
        <v>22194.238506933842</v>
      </c>
      <c r="D25" s="48">
        <v>20355.050898729998</v>
      </c>
      <c r="E25" s="48">
        <v>24189.96422437</v>
      </c>
      <c r="F25" s="8">
        <v>3834.9133256400019</v>
      </c>
    </row>
    <row r="26" spans="2:6" ht="18.600000000000001" customHeight="1">
      <c r="B26" s="71" t="s">
        <v>108</v>
      </c>
      <c r="C26" s="8">
        <v>151.36084099999999</v>
      </c>
      <c r="D26" s="8">
        <v>125.792974</v>
      </c>
      <c r="E26" s="8">
        <v>126.92337499999999</v>
      </c>
      <c r="F26" s="8">
        <v>1.130400999999992</v>
      </c>
    </row>
    <row r="27" spans="2:6" ht="18.600000000000001" customHeight="1">
      <c r="B27" s="71" t="s">
        <v>109</v>
      </c>
      <c r="C27" s="8">
        <v>2398.2575379999998</v>
      </c>
      <c r="D27" s="8">
        <v>2486.3514169999999</v>
      </c>
      <c r="E27" s="8">
        <v>2498.06095</v>
      </c>
      <c r="F27" s="8">
        <v>11.709533000000192</v>
      </c>
    </row>
    <row r="28" spans="2:6" ht="18.600000000000001" customHeight="1">
      <c r="B28" s="71" t="s">
        <v>110</v>
      </c>
      <c r="C28" s="8">
        <v>-1598.67965797498</v>
      </c>
      <c r="D28" s="8">
        <v>1032.1123970000001</v>
      </c>
      <c r="E28" s="8">
        <v>1252.8438860000001</v>
      </c>
      <c r="F28" s="8">
        <v>220.73148900000001</v>
      </c>
    </row>
    <row r="29" spans="2:6" ht="18.600000000000001" customHeight="1">
      <c r="B29" s="71" t="s">
        <v>111</v>
      </c>
      <c r="C29" s="8">
        <v>4961.5197770000004</v>
      </c>
      <c r="D29" s="8">
        <v>4961.5197770000004</v>
      </c>
      <c r="E29" s="8">
        <v>4961.5197770000004</v>
      </c>
      <c r="F29" s="8">
        <v>0</v>
      </c>
    </row>
    <row r="30" spans="2:6" ht="18.600000000000001" customHeight="1">
      <c r="B30" s="71" t="s">
        <v>119</v>
      </c>
      <c r="C30" s="8">
        <v>567810.87403299997</v>
      </c>
      <c r="D30" s="8">
        <v>563727.75627799996</v>
      </c>
      <c r="E30" s="8">
        <v>568269.91045999993</v>
      </c>
      <c r="F30" s="8">
        <v>4542.1541819999693</v>
      </c>
    </row>
    <row r="31" spans="2:6" ht="16.95" customHeight="1">
      <c r="B31" s="150" t="s">
        <v>112</v>
      </c>
      <c r="C31" s="151">
        <v>358936.75206099998</v>
      </c>
      <c r="D31" s="151">
        <v>359324.70859899995</v>
      </c>
      <c r="E31" s="151">
        <v>359517.96284999995</v>
      </c>
      <c r="F31" s="8">
        <v>193.25425100000575</v>
      </c>
    </row>
    <row r="32" spans="2:6" ht="16.95" customHeight="1">
      <c r="B32" s="152" t="s">
        <v>120</v>
      </c>
      <c r="C32" s="153">
        <v>208874.12197199999</v>
      </c>
      <c r="D32" s="153">
        <v>204403.04767900001</v>
      </c>
      <c r="E32" s="153">
        <v>208751.94760999997</v>
      </c>
      <c r="F32" s="8">
        <v>4348.8999309999635</v>
      </c>
    </row>
    <row r="33" spans="2:6" ht="24" customHeight="1">
      <c r="B33" s="70" t="s">
        <v>113</v>
      </c>
      <c r="C33" s="31">
        <v>2182932.3336185664</v>
      </c>
      <c r="D33" s="31">
        <v>2184534.1557370997</v>
      </c>
      <c r="E33" s="31">
        <v>2208971.5157954339</v>
      </c>
      <c r="F33" s="31">
        <v>24437.36005833419</v>
      </c>
    </row>
    <row r="34" spans="2:6" ht="5.25" customHeight="1">
      <c r="B34" s="64"/>
      <c r="C34" s="65"/>
      <c r="D34" s="65"/>
      <c r="E34" s="65"/>
      <c r="F34" s="65"/>
    </row>
    <row r="35" spans="2:6" ht="15" customHeight="1">
      <c r="B35" s="25" t="s">
        <v>121</v>
      </c>
    </row>
    <row r="36" spans="2:6" ht="15" customHeight="1">
      <c r="B36" s="25" t="s">
        <v>19</v>
      </c>
    </row>
  </sheetData>
  <mergeCells count="1">
    <mergeCell ref="B1:E1"/>
  </mergeCells>
  <phoneticPr fontId="0" type="noConversion"/>
  <printOptions horizontalCentered="1" verticalCentered="1"/>
  <pageMargins left="0.23622047244094491" right="0.23622047244094491" top="0.39370078740157483" bottom="0.35433070866141736" header="0.23622047244094491" footer="0.19685039370078741"/>
  <pageSetup paperSize="9" scale="57" orientation="portrait" horizontalDpi="300" verticalDpi="300" r:id="rId1"/>
  <headerFooter alignWithMargins="0">
    <oddHeader>&amp;C&amp;"Arial,Negrito"&amp;12CENÁRIO PARÂMETROS SPE&amp;R&amp;D
&amp;T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X16"/>
  <sheetViews>
    <sheetView showGridLines="0" workbookViewId="0">
      <selection activeCell="R18" sqref="R18"/>
    </sheetView>
  </sheetViews>
  <sheetFormatPr defaultRowHeight="13.2"/>
  <cols>
    <col min="1" max="1" width="7.6640625" customWidth="1"/>
    <col min="2" max="2" width="13.44140625" bestFit="1" customWidth="1"/>
    <col min="3" max="3" width="9.33203125" bestFit="1" customWidth="1"/>
    <col min="4" max="4" width="6.109375" bestFit="1" customWidth="1"/>
    <col min="5" max="6" width="14.33203125" bestFit="1" customWidth="1"/>
    <col min="7" max="7" width="2.109375" customWidth="1"/>
    <col min="8" max="8" width="2.109375" style="54" customWidth="1"/>
    <col min="9" max="9" width="2.109375" customWidth="1"/>
    <col min="10" max="10" width="8.88671875" customWidth="1"/>
    <col min="11" max="11" width="14.5546875" customWidth="1"/>
    <col min="12" max="12" width="13.44140625" customWidth="1"/>
    <col min="13" max="13" width="13" customWidth="1"/>
    <col min="14" max="14" width="11.88671875" customWidth="1"/>
    <col min="15" max="15" width="1.88671875" customWidth="1"/>
    <col min="16" max="16" width="2.109375" style="54" customWidth="1"/>
    <col min="17" max="17" width="2.44140625" customWidth="1"/>
    <col min="18" max="18" width="22.6640625" customWidth="1"/>
    <col min="19" max="19" width="13.109375" customWidth="1"/>
    <col min="20" max="21" width="13.6640625" customWidth="1"/>
    <col min="22" max="22" width="13.6640625" bestFit="1" customWidth="1"/>
    <col min="23" max="23" width="6.88671875" customWidth="1"/>
    <col min="24" max="24" width="2.109375" style="54" customWidth="1"/>
    <col min="25" max="25" width="4.44140625" customWidth="1"/>
    <col min="26" max="26" width="11.5546875" bestFit="1" customWidth="1"/>
  </cols>
  <sheetData>
    <row r="1" spans="1:22" ht="14.4" thickBot="1">
      <c r="F1" s="53" t="s">
        <v>20</v>
      </c>
      <c r="G1" s="53"/>
      <c r="N1" s="53" t="s">
        <v>20</v>
      </c>
      <c r="O1" s="53"/>
      <c r="S1" s="53"/>
      <c r="T1" s="53"/>
      <c r="U1" s="53"/>
      <c r="V1" s="53" t="s">
        <v>20</v>
      </c>
    </row>
    <row r="2" spans="1:22" ht="53.4" thickTop="1" thickBot="1">
      <c r="A2" s="55" t="s">
        <v>203</v>
      </c>
      <c r="B2" s="55" t="s">
        <v>204</v>
      </c>
      <c r="C2" s="55" t="s">
        <v>205</v>
      </c>
      <c r="D2" s="55" t="s">
        <v>206</v>
      </c>
      <c r="E2" s="55" t="s">
        <v>207</v>
      </c>
      <c r="F2" s="55" t="s">
        <v>208</v>
      </c>
      <c r="G2" s="56"/>
      <c r="J2" s="55" t="s">
        <v>203</v>
      </c>
      <c r="K2" s="55" t="s">
        <v>209</v>
      </c>
      <c r="L2" s="55" t="s">
        <v>210</v>
      </c>
      <c r="M2" s="55" t="s">
        <v>211</v>
      </c>
      <c r="N2" s="55" t="s">
        <v>200</v>
      </c>
      <c r="O2" s="56"/>
      <c r="R2" s="210" t="s">
        <v>21</v>
      </c>
      <c r="S2" s="211" t="s">
        <v>22</v>
      </c>
      <c r="T2" s="211" t="s">
        <v>212</v>
      </c>
      <c r="U2" s="211" t="s">
        <v>213</v>
      </c>
      <c r="V2" s="211" t="s">
        <v>25</v>
      </c>
    </row>
    <row r="3" spans="1:22" ht="15" thickTop="1">
      <c r="A3" s="193">
        <v>45292</v>
      </c>
      <c r="B3" s="195">
        <v>47442.03322990999</v>
      </c>
      <c r="C3" s="195">
        <v>8049.2418739099994</v>
      </c>
      <c r="D3" s="195">
        <v>18.027951550000001</v>
      </c>
      <c r="E3" s="195">
        <v>-3762.62735879</v>
      </c>
      <c r="F3" s="63">
        <v>51746.675696580001</v>
      </c>
      <c r="G3" s="57"/>
      <c r="J3" s="193">
        <v>45292</v>
      </c>
      <c r="K3" s="196">
        <v>66155.489013309998</v>
      </c>
      <c r="L3" s="195">
        <v>1397.0415324600001</v>
      </c>
      <c r="M3" s="195">
        <v>877.80629685999997</v>
      </c>
      <c r="N3" s="63">
        <v>68430.33684263</v>
      </c>
      <c r="O3" s="57"/>
      <c r="R3" s="212" t="s">
        <v>214</v>
      </c>
      <c r="S3" s="213">
        <v>908669.62300000002</v>
      </c>
      <c r="T3" s="213">
        <v>914236.41018799995</v>
      </c>
      <c r="U3" s="213">
        <v>917768.71102281997</v>
      </c>
      <c r="V3" s="213">
        <v>3532.3008348200237</v>
      </c>
    </row>
    <row r="4" spans="1:22" ht="14.4">
      <c r="A4" s="193">
        <v>45323</v>
      </c>
      <c r="B4" s="195">
        <v>43935.012176279997</v>
      </c>
      <c r="C4" s="195">
        <v>6340.1388162100002</v>
      </c>
      <c r="D4" s="195">
        <v>15.773835869999999</v>
      </c>
      <c r="E4" s="195">
        <v>-2363.3044896700003</v>
      </c>
      <c r="F4" s="63">
        <v>47927.620338690002</v>
      </c>
      <c r="G4" s="57"/>
      <c r="J4" s="193">
        <v>45323</v>
      </c>
      <c r="K4" s="196">
        <v>69464.872555239999</v>
      </c>
      <c r="L4" s="195">
        <v>1657.39873973</v>
      </c>
      <c r="M4" s="195">
        <v>614.47682605</v>
      </c>
      <c r="N4" s="63">
        <v>71736.748121020006</v>
      </c>
      <c r="O4" s="57"/>
      <c r="R4" s="214" t="s">
        <v>209</v>
      </c>
      <c r="S4" s="215">
        <v>874995.29858022137</v>
      </c>
      <c r="T4" s="215">
        <v>887067.85801500001</v>
      </c>
      <c r="U4" s="215">
        <v>889512.77808081999</v>
      </c>
      <c r="V4" s="215">
        <v>2444.9200658199843</v>
      </c>
    </row>
    <row r="5" spans="1:22" ht="14.4">
      <c r="A5" s="193">
        <v>45352</v>
      </c>
      <c r="B5" s="195">
        <v>46796.771463320016</v>
      </c>
      <c r="C5" s="195">
        <v>6338.3517261300003</v>
      </c>
      <c r="D5" s="195">
        <v>15.350309960000001</v>
      </c>
      <c r="E5" s="195">
        <v>-2225.2691661399999</v>
      </c>
      <c r="F5" s="63">
        <v>50925.204333269998</v>
      </c>
      <c r="G5" s="57"/>
      <c r="J5" s="193">
        <v>45352</v>
      </c>
      <c r="K5" s="196">
        <v>69640.009521060012</v>
      </c>
      <c r="L5" s="195">
        <v>1891.03137107</v>
      </c>
      <c r="M5" s="195">
        <v>928.95474375000003</v>
      </c>
      <c r="N5" s="63">
        <v>72459.995635880012</v>
      </c>
      <c r="O5" s="57"/>
      <c r="R5" s="214" t="s">
        <v>215</v>
      </c>
      <c r="S5" s="215">
        <v>27722.927301398769</v>
      </c>
      <c r="T5" s="215">
        <v>20758.332843</v>
      </c>
      <c r="U5" s="215">
        <v>20576.482843000002</v>
      </c>
      <c r="V5" s="215">
        <v>-181.84999999999854</v>
      </c>
    </row>
    <row r="6" spans="1:22" ht="14.4">
      <c r="A6" s="193">
        <v>45383</v>
      </c>
      <c r="B6" s="195">
        <v>46052.400514859997</v>
      </c>
      <c r="C6" s="195">
        <v>6660.6732507200004</v>
      </c>
      <c r="D6" s="195">
        <v>16.316395050000001</v>
      </c>
      <c r="E6" s="195">
        <v>-2253.9833368000004</v>
      </c>
      <c r="F6" s="63">
        <v>50475.406823830002</v>
      </c>
      <c r="G6" s="57"/>
      <c r="J6" s="193">
        <v>45383</v>
      </c>
      <c r="K6" s="196">
        <v>77937.368780050005</v>
      </c>
      <c r="L6" s="195">
        <v>2119.0111833400001</v>
      </c>
      <c r="M6" s="195">
        <v>686.6823948</v>
      </c>
      <c r="N6" s="63">
        <v>80743.06235819</v>
      </c>
      <c r="O6" s="57"/>
      <c r="R6" s="214" t="s">
        <v>216</v>
      </c>
      <c r="S6" s="215">
        <v>5951.3971183800004</v>
      </c>
      <c r="T6" s="215">
        <v>6410.2193299999999</v>
      </c>
      <c r="U6" s="215">
        <v>7679.4500989999997</v>
      </c>
      <c r="V6" s="215">
        <v>1269.2307689999998</v>
      </c>
    </row>
    <row r="7" spans="1:22" ht="14.4">
      <c r="A7" s="193">
        <v>45413</v>
      </c>
      <c r="B7" s="195">
        <v>46347.119006456509</v>
      </c>
      <c r="C7" s="195">
        <v>6428.7713686232228</v>
      </c>
      <c r="D7" s="195">
        <v>17.904025405351618</v>
      </c>
      <c r="E7" s="195">
        <v>-2517.9803219582814</v>
      </c>
      <c r="F7" s="63">
        <v>50275.814078526804</v>
      </c>
      <c r="G7" s="57"/>
      <c r="J7" s="193">
        <v>45413</v>
      </c>
      <c r="K7" s="196">
        <v>102807.28101520905</v>
      </c>
      <c r="L7" s="195">
        <v>1689.0000020499999</v>
      </c>
      <c r="M7" s="195">
        <v>571.44122969249997</v>
      </c>
      <c r="N7" s="63">
        <v>105067.72224695155</v>
      </c>
      <c r="O7" s="57"/>
      <c r="R7" s="212" t="s">
        <v>217</v>
      </c>
      <c r="S7" s="213">
        <v>913698.65949024889</v>
      </c>
      <c r="T7" s="213">
        <v>918328.94786699989</v>
      </c>
      <c r="U7" s="213">
        <v>922144.09744735993</v>
      </c>
      <c r="V7" s="213">
        <v>3815.149580360041</v>
      </c>
    </row>
    <row r="8" spans="1:22" ht="14.4">
      <c r="A8" s="193">
        <v>45444</v>
      </c>
      <c r="B8" s="195">
        <v>46107.971544107008</v>
      </c>
      <c r="C8" s="195">
        <v>6833.5548910558045</v>
      </c>
      <c r="D8" s="195">
        <v>16.510225625213433</v>
      </c>
      <c r="E8" s="195">
        <v>-2590.0751172593796</v>
      </c>
      <c r="F8" s="63">
        <v>50367.961543528647</v>
      </c>
      <c r="G8" s="57"/>
      <c r="J8" s="193">
        <v>45444</v>
      </c>
      <c r="K8" s="196">
        <v>92371.166690708342</v>
      </c>
      <c r="L8" s="195">
        <v>1689.0000020499999</v>
      </c>
      <c r="M8" s="195">
        <v>571.44122969249997</v>
      </c>
      <c r="N8" s="63">
        <v>94631.607922450843</v>
      </c>
      <c r="O8" s="57"/>
      <c r="R8" s="214" t="s">
        <v>209</v>
      </c>
      <c r="S8" s="215">
        <v>879922.40400800004</v>
      </c>
      <c r="T8" s="215">
        <v>891110.235674</v>
      </c>
      <c r="U8" s="215">
        <v>893607.23525436001</v>
      </c>
      <c r="V8" s="215">
        <v>2496.9995803600177</v>
      </c>
    </row>
    <row r="9" spans="1:22" ht="14.4">
      <c r="A9" s="193">
        <v>45474</v>
      </c>
      <c r="B9" s="195">
        <v>49097.690881234092</v>
      </c>
      <c r="C9" s="195">
        <v>6841.2708098258991</v>
      </c>
      <c r="D9" s="195">
        <v>16.734253578148532</v>
      </c>
      <c r="E9" s="195">
        <v>-2729.8871794281094</v>
      </c>
      <c r="F9" s="63">
        <v>53225.808765210029</v>
      </c>
      <c r="G9" s="57"/>
      <c r="J9" s="193">
        <v>45474</v>
      </c>
      <c r="K9" s="196">
        <v>67816.650832219078</v>
      </c>
      <c r="L9" s="195">
        <v>1689.0000020499999</v>
      </c>
      <c r="M9" s="195">
        <v>571.44122969249997</v>
      </c>
      <c r="N9" s="63">
        <v>70077.09206396158</v>
      </c>
      <c r="O9" s="57"/>
      <c r="R9" s="214" t="s">
        <v>215</v>
      </c>
      <c r="S9" s="215">
        <v>27722.927301398769</v>
      </c>
      <c r="T9" s="215">
        <v>20758.332843</v>
      </c>
      <c r="U9" s="215">
        <v>20576.482843000002</v>
      </c>
      <c r="V9" s="215">
        <v>-181.84999999999854</v>
      </c>
    </row>
    <row r="10" spans="1:22" ht="14.4">
      <c r="A10" s="193">
        <v>45505</v>
      </c>
      <c r="B10" s="195">
        <v>50183.613281256425</v>
      </c>
      <c r="C10" s="195">
        <v>7084.5256068665467</v>
      </c>
      <c r="D10" s="195">
        <v>18.276289232692609</v>
      </c>
      <c r="E10" s="195">
        <v>-2438.0711505025051</v>
      </c>
      <c r="F10" s="63">
        <v>54848.344026853163</v>
      </c>
      <c r="G10" s="57"/>
      <c r="J10" s="193">
        <v>45505</v>
      </c>
      <c r="K10" s="196">
        <v>68097.593668936141</v>
      </c>
      <c r="L10" s="195">
        <v>1689.0000020499999</v>
      </c>
      <c r="M10" s="195">
        <v>571.44122969249997</v>
      </c>
      <c r="N10" s="63">
        <v>70358.034900678642</v>
      </c>
      <c r="O10" s="57"/>
      <c r="R10" s="214" t="s">
        <v>216</v>
      </c>
      <c r="S10" s="215">
        <v>6053.3281808499996</v>
      </c>
      <c r="T10" s="215">
        <v>6460.3793500000002</v>
      </c>
      <c r="U10" s="215">
        <v>7960.3793500000002</v>
      </c>
      <c r="V10" s="215">
        <v>1500</v>
      </c>
    </row>
    <row r="11" spans="1:22" ht="14.4">
      <c r="A11" s="193">
        <v>45536</v>
      </c>
      <c r="B11" s="195">
        <v>50202.947383722058</v>
      </c>
      <c r="C11" s="195">
        <v>7145.7103410520185</v>
      </c>
      <c r="D11" s="195">
        <v>56.75266934771836</v>
      </c>
      <c r="E11" s="195">
        <v>-2455.1650048629213</v>
      </c>
      <c r="F11" s="63">
        <v>54950.245389258875</v>
      </c>
      <c r="G11" s="57"/>
      <c r="J11" s="193">
        <v>45536</v>
      </c>
      <c r="K11" s="196">
        <v>68379.66027700009</v>
      </c>
      <c r="L11" s="195">
        <v>1689.0000020499999</v>
      </c>
      <c r="M11" s="195">
        <v>571.44122969249997</v>
      </c>
      <c r="N11" s="63">
        <v>70640.101508742591</v>
      </c>
      <c r="O11" s="57"/>
      <c r="R11" s="216" t="s">
        <v>218</v>
      </c>
      <c r="S11" s="213">
        <v>5029.0364902488654</v>
      </c>
      <c r="T11" s="213">
        <v>4092.5376789999427</v>
      </c>
      <c r="U11" s="213">
        <v>4375.38642453996</v>
      </c>
      <c r="V11" s="213">
        <v>282.84874554001726</v>
      </c>
    </row>
    <row r="12" spans="1:22" ht="14.4" customHeight="1">
      <c r="A12" s="193">
        <v>45566</v>
      </c>
      <c r="B12" s="195">
        <v>49166.830058694672</v>
      </c>
      <c r="C12" s="195">
        <v>6976.2283815013507</v>
      </c>
      <c r="D12" s="195">
        <v>18.503704548569544</v>
      </c>
      <c r="E12" s="195">
        <v>-2520.7322061634086</v>
      </c>
      <c r="F12" s="63">
        <v>53640.829938581177</v>
      </c>
      <c r="G12" s="57"/>
      <c r="J12" s="193">
        <v>45566</v>
      </c>
      <c r="K12" s="196">
        <v>68662.855151496289</v>
      </c>
      <c r="L12" s="195">
        <v>1689.0000020499999</v>
      </c>
      <c r="M12" s="195">
        <v>571.44122969249997</v>
      </c>
      <c r="N12" s="63">
        <v>70923.29638323879</v>
      </c>
      <c r="O12" s="57"/>
      <c r="R12" s="283" t="s">
        <v>219</v>
      </c>
      <c r="S12" s="283"/>
      <c r="T12" s="283"/>
      <c r="U12" s="283"/>
      <c r="V12" s="217"/>
    </row>
    <row r="13" spans="1:22" ht="14.4">
      <c r="A13" s="193">
        <v>45597</v>
      </c>
      <c r="B13" s="195">
        <v>48943.657082270031</v>
      </c>
      <c r="C13" s="195">
        <v>7058.8416186391951</v>
      </c>
      <c r="D13" s="195">
        <v>16.612297349614636</v>
      </c>
      <c r="E13" s="195">
        <v>-2486.1376474550434</v>
      </c>
      <c r="F13" s="63">
        <v>53532.973350803797</v>
      </c>
      <c r="G13" s="57"/>
      <c r="J13" s="193">
        <v>45597</v>
      </c>
      <c r="K13" s="196">
        <v>68947.182805490476</v>
      </c>
      <c r="L13" s="195">
        <v>1689.0000020499999</v>
      </c>
      <c r="M13" s="195">
        <v>571.44122969249997</v>
      </c>
      <c r="N13" s="63">
        <v>71207.624037232978</v>
      </c>
      <c r="O13" s="57"/>
      <c r="R13" s="284"/>
      <c r="S13" s="284"/>
      <c r="T13" s="284"/>
      <c r="U13" s="284"/>
    </row>
    <row r="14" spans="1:22" ht="14.4">
      <c r="A14" s="193">
        <v>45627</v>
      </c>
      <c r="B14" s="195">
        <v>78796.163873907004</v>
      </c>
      <c r="C14" s="195">
        <v>7464.6408687943558</v>
      </c>
      <c r="D14" s="195">
        <v>20.575288308531608</v>
      </c>
      <c r="E14" s="195">
        <v>-2496.9258430149525</v>
      </c>
      <c r="F14" s="63">
        <v>83784.454187994954</v>
      </c>
      <c r="G14" s="57"/>
      <c r="J14" s="193">
        <v>45627</v>
      </c>
      <c r="K14" s="196">
        <v>69232.647770100637</v>
      </c>
      <c r="L14" s="195">
        <v>1689.0000020499999</v>
      </c>
      <c r="M14" s="195">
        <v>571.44122969249997</v>
      </c>
      <c r="N14" s="63">
        <v>71493.089001843138</v>
      </c>
      <c r="O14" s="57"/>
      <c r="R14" s="183"/>
      <c r="S14" s="297"/>
      <c r="T14" s="297"/>
      <c r="U14" s="297"/>
    </row>
    <row r="15" spans="1:22" ht="14.4">
      <c r="A15" s="58" t="s">
        <v>200</v>
      </c>
      <c r="B15" s="61">
        <v>603072.21049601771</v>
      </c>
      <c r="C15" s="61">
        <v>83221.949553328406</v>
      </c>
      <c r="D15" s="61">
        <v>247.33724582584034</v>
      </c>
      <c r="E15" s="61">
        <v>-30840.158822044603</v>
      </c>
      <c r="F15" s="61">
        <v>655701.33847312746</v>
      </c>
      <c r="G15" s="57"/>
      <c r="J15" s="58" t="s">
        <v>200</v>
      </c>
      <c r="K15" s="61">
        <v>889512.77808081999</v>
      </c>
      <c r="L15" s="61">
        <v>20576.482842999998</v>
      </c>
      <c r="M15" s="61">
        <v>7679.4500990000015</v>
      </c>
      <c r="N15" s="61">
        <v>917768.71102281997</v>
      </c>
      <c r="O15" s="57"/>
      <c r="R15" s="183"/>
      <c r="S15" s="183"/>
      <c r="T15" s="183"/>
      <c r="U15" s="183"/>
    </row>
    <row r="16" spans="1:22" ht="31.5" customHeight="1">
      <c r="A16" s="283" t="s">
        <v>220</v>
      </c>
      <c r="B16" s="283"/>
      <c r="C16" s="283"/>
      <c r="D16" s="283"/>
      <c r="E16" s="283"/>
      <c r="F16" s="283"/>
      <c r="G16" s="194"/>
      <c r="J16" s="283" t="s">
        <v>221</v>
      </c>
      <c r="K16" s="283"/>
      <c r="L16" s="283"/>
      <c r="M16" s="283"/>
      <c r="N16" s="283"/>
      <c r="O16" s="194"/>
      <c r="R16" s="183"/>
      <c r="S16" s="183"/>
      <c r="T16" s="183"/>
      <c r="U16" s="183"/>
    </row>
  </sheetData>
  <mergeCells count="3">
    <mergeCell ref="R12:U13"/>
    <mergeCell ref="A16:F16"/>
    <mergeCell ref="J16:N1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  <pageSetUpPr fitToPage="1"/>
  </sheetPr>
  <dimension ref="A3:I55"/>
  <sheetViews>
    <sheetView showGridLines="0" zoomScaleNormal="100" workbookViewId="0">
      <selection activeCell="A26" sqref="A26"/>
    </sheetView>
  </sheetViews>
  <sheetFormatPr defaultColWidth="9.109375" defaultRowHeight="14.4"/>
  <cols>
    <col min="1" max="1" width="8.44140625" style="171" customWidth="1"/>
    <col min="2" max="2" width="78.109375" style="125" customWidth="1"/>
    <col min="3" max="4" width="13.5546875" style="124" customWidth="1"/>
    <col min="5" max="5" width="13.6640625" style="124" customWidth="1"/>
    <col min="6" max="6" width="13.109375" style="124" bestFit="1" customWidth="1"/>
    <col min="7" max="7" width="12.109375" style="142" bestFit="1" customWidth="1"/>
    <col min="8" max="8" width="9.6640625" style="124" bestFit="1" customWidth="1"/>
    <col min="9" max="9" width="19.33203125" style="124" bestFit="1" customWidth="1"/>
    <col min="10" max="10" width="10" style="124" bestFit="1" customWidth="1"/>
    <col min="11" max="16384" width="9.109375" style="124"/>
  </cols>
  <sheetData>
    <row r="3" spans="1:6" ht="21">
      <c r="A3"/>
      <c r="B3" s="282" t="s">
        <v>122</v>
      </c>
      <c r="C3" s="282"/>
      <c r="D3" s="282"/>
      <c r="E3" s="282"/>
      <c r="F3" s="142"/>
    </row>
    <row r="4" spans="1:6" ht="15" thickBot="1">
      <c r="C4" s="130"/>
      <c r="D4" s="126"/>
      <c r="E4" s="126"/>
      <c r="F4" s="130" t="s">
        <v>20</v>
      </c>
    </row>
    <row r="5" spans="1:6" s="127" customFormat="1" ht="48" thickTop="1" thickBot="1">
      <c r="A5" s="229" t="s">
        <v>123</v>
      </c>
      <c r="B5" s="230" t="s">
        <v>124</v>
      </c>
      <c r="C5" s="229" t="s">
        <v>22</v>
      </c>
      <c r="D5" s="229" t="s">
        <v>125</v>
      </c>
      <c r="E5" s="229" t="s">
        <v>126</v>
      </c>
      <c r="F5" s="231" t="s">
        <v>25</v>
      </c>
    </row>
    <row r="6" spans="1:6" customFormat="1" ht="7.5" customHeight="1" thickTop="1">
      <c r="A6" s="172"/>
    </row>
    <row r="7" spans="1:6" s="127" customFormat="1">
      <c r="A7" s="218">
        <v>8585</v>
      </c>
      <c r="B7" s="219" t="s">
        <v>127</v>
      </c>
      <c r="C7" s="220">
        <v>72899.921650000004</v>
      </c>
      <c r="D7" s="220">
        <v>72899.921650000004</v>
      </c>
      <c r="E7" s="220">
        <v>73899.921650000004</v>
      </c>
      <c r="F7" s="220">
        <v>1000</v>
      </c>
    </row>
    <row r="8" spans="1:6" s="127" customFormat="1">
      <c r="A8" s="218">
        <v>4295</v>
      </c>
      <c r="B8" s="219" t="s">
        <v>128</v>
      </c>
      <c r="C8" s="220">
        <v>1700</v>
      </c>
      <c r="D8" s="220">
        <v>1700</v>
      </c>
      <c r="E8" s="220">
        <v>1700</v>
      </c>
      <c r="F8" s="220">
        <v>0</v>
      </c>
    </row>
    <row r="9" spans="1:6" s="128" customFormat="1">
      <c r="A9" s="218" t="s">
        <v>129</v>
      </c>
      <c r="B9" s="219" t="s">
        <v>130</v>
      </c>
      <c r="C9" s="220">
        <v>25198.9</v>
      </c>
      <c r="D9" s="220">
        <v>25198.9</v>
      </c>
      <c r="E9" s="220">
        <v>25198.9</v>
      </c>
      <c r="F9" s="220">
        <v>0</v>
      </c>
    </row>
    <row r="10" spans="1:6" s="128" customFormat="1">
      <c r="A10" s="221"/>
      <c r="B10" s="222" t="s">
        <v>131</v>
      </c>
      <c r="C10" s="223">
        <v>18252.357234999999</v>
      </c>
      <c r="D10" s="223">
        <v>18575.820521000001</v>
      </c>
      <c r="E10" s="223">
        <v>18475.820521000001</v>
      </c>
      <c r="F10" s="220">
        <v>-100</v>
      </c>
    </row>
    <row r="11" spans="1:6" s="128" customFormat="1">
      <c r="A11" s="218" t="s">
        <v>132</v>
      </c>
      <c r="B11" s="224" t="s">
        <v>133</v>
      </c>
      <c r="C11" s="220">
        <v>11414.052319</v>
      </c>
      <c r="D11" s="220">
        <v>11737.515605000001</v>
      </c>
      <c r="E11" s="220">
        <v>12109.077931</v>
      </c>
      <c r="F11" s="220">
        <v>371.5623259999993</v>
      </c>
    </row>
    <row r="12" spans="1:6" s="128" customFormat="1" ht="28.8">
      <c r="A12" s="218">
        <v>2004</v>
      </c>
      <c r="B12" s="224" t="s">
        <v>134</v>
      </c>
      <c r="C12" s="220">
        <v>6838.304916</v>
      </c>
      <c r="D12" s="220">
        <v>6838.304916</v>
      </c>
      <c r="E12" s="220">
        <v>6366.7425899999998</v>
      </c>
      <c r="F12" s="220">
        <v>-471.56232600000021</v>
      </c>
    </row>
    <row r="13" spans="1:6" s="128" customFormat="1" ht="28.8">
      <c r="A13" s="218">
        <v>4705</v>
      </c>
      <c r="B13" s="219" t="s">
        <v>135</v>
      </c>
      <c r="C13" s="220">
        <v>14366</v>
      </c>
      <c r="D13" s="220">
        <v>14053</v>
      </c>
      <c r="E13" s="220">
        <v>12960.3</v>
      </c>
      <c r="F13" s="220">
        <v>-1092.7000000000007</v>
      </c>
    </row>
    <row r="14" spans="1:6" s="128" customFormat="1" ht="15.6" customHeight="1">
      <c r="A14" s="218" t="s">
        <v>136</v>
      </c>
      <c r="B14" s="219" t="s">
        <v>137</v>
      </c>
      <c r="C14" s="220">
        <v>8078.36</v>
      </c>
      <c r="D14" s="220">
        <v>8078.36</v>
      </c>
      <c r="E14" s="220">
        <v>8078.36</v>
      </c>
      <c r="F14" s="220">
        <v>0</v>
      </c>
    </row>
    <row r="15" spans="1:6" s="128" customFormat="1">
      <c r="A15" s="218" t="s">
        <v>138</v>
      </c>
      <c r="B15" s="219" t="s">
        <v>139</v>
      </c>
      <c r="C15" s="220">
        <v>5461.9072919999999</v>
      </c>
      <c r="D15" s="220">
        <v>5461.9072919999999</v>
      </c>
      <c r="E15" s="220">
        <v>5461.9072919999999</v>
      </c>
      <c r="F15" s="220">
        <v>0</v>
      </c>
    </row>
    <row r="16" spans="1:6" s="128" customFormat="1">
      <c r="A16" s="218" t="s">
        <v>140</v>
      </c>
      <c r="B16" s="219" t="s">
        <v>141</v>
      </c>
      <c r="C16" s="220">
        <v>2173.14</v>
      </c>
      <c r="D16" s="220">
        <v>2173.14</v>
      </c>
      <c r="E16" s="220">
        <v>2342.04</v>
      </c>
      <c r="F16" s="220">
        <v>168.90000000000009</v>
      </c>
    </row>
    <row r="17" spans="1:6" s="182" customFormat="1" ht="28.8">
      <c r="A17" s="225" t="s">
        <v>142</v>
      </c>
      <c r="B17" s="226" t="s">
        <v>143</v>
      </c>
      <c r="C17" s="227">
        <v>10000</v>
      </c>
      <c r="D17" s="227">
        <v>10000</v>
      </c>
      <c r="E17" s="220">
        <v>9923.7999999999993</v>
      </c>
      <c r="F17" s="220">
        <v>-76.200000000000728</v>
      </c>
    </row>
    <row r="18" spans="1:6" s="128" customFormat="1">
      <c r="A18" s="218" t="s">
        <v>144</v>
      </c>
      <c r="B18" s="219" t="s">
        <v>145</v>
      </c>
      <c r="C18" s="220">
        <v>2360</v>
      </c>
      <c r="D18" s="220">
        <v>2673</v>
      </c>
      <c r="E18" s="220">
        <v>2673</v>
      </c>
      <c r="F18" s="220">
        <v>0</v>
      </c>
    </row>
    <row r="19" spans="1:6" s="128" customFormat="1" ht="28.8">
      <c r="A19" s="218" t="s">
        <v>146</v>
      </c>
      <c r="B19" s="219" t="s">
        <v>147</v>
      </c>
      <c r="C19" s="220">
        <v>10600</v>
      </c>
      <c r="D19" s="220">
        <v>10600</v>
      </c>
      <c r="E19" s="220">
        <v>10600</v>
      </c>
      <c r="F19" s="220">
        <v>0</v>
      </c>
    </row>
    <row r="20" spans="1:6" s="128" customFormat="1">
      <c r="A20" s="218" t="s">
        <v>148</v>
      </c>
      <c r="B20" s="219" t="s">
        <v>149</v>
      </c>
      <c r="C20" s="220">
        <v>2029.949449</v>
      </c>
      <c r="D20" s="220">
        <v>2029.949449</v>
      </c>
      <c r="E20" s="220">
        <v>2029.949449</v>
      </c>
      <c r="F20" s="220">
        <v>0</v>
      </c>
    </row>
    <row r="21" spans="1:6" s="128" customFormat="1">
      <c r="A21" s="218" t="s">
        <v>150</v>
      </c>
      <c r="B21" s="219" t="s">
        <v>151</v>
      </c>
      <c r="C21" s="220">
        <v>2478.6</v>
      </c>
      <c r="D21" s="220">
        <v>2478.6</v>
      </c>
      <c r="E21" s="220">
        <v>2478.6</v>
      </c>
      <c r="F21" s="220">
        <v>0</v>
      </c>
    </row>
    <row r="22" spans="1:6" s="128" customFormat="1" ht="43.2">
      <c r="A22" s="218" t="s">
        <v>152</v>
      </c>
      <c r="B22" s="219" t="s">
        <v>153</v>
      </c>
      <c r="C22" s="220">
        <v>0</v>
      </c>
      <c r="D22" s="220">
        <v>0</v>
      </c>
      <c r="E22" s="220">
        <v>0</v>
      </c>
      <c r="F22" s="220">
        <v>0</v>
      </c>
    </row>
    <row r="23" spans="1:6" s="128" customFormat="1" ht="28.8">
      <c r="A23" s="218">
        <v>4370</v>
      </c>
      <c r="B23" s="219" t="s">
        <v>154</v>
      </c>
      <c r="C23" s="220">
        <v>2673.5</v>
      </c>
      <c r="D23" s="220">
        <v>2673.5</v>
      </c>
      <c r="E23" s="220">
        <v>2673.5</v>
      </c>
      <c r="F23" s="220">
        <v>0</v>
      </c>
    </row>
    <row r="24" spans="1:6" s="128" customFormat="1" ht="33" customHeight="1">
      <c r="A24" s="218" t="s">
        <v>155</v>
      </c>
      <c r="B24" s="219" t="s">
        <v>156</v>
      </c>
      <c r="C24" s="220">
        <v>0</v>
      </c>
      <c r="D24" s="220">
        <v>0</v>
      </c>
      <c r="E24" s="220">
        <v>0</v>
      </c>
      <c r="F24" s="220">
        <v>0</v>
      </c>
    </row>
    <row r="25" spans="1:6" s="128" customFormat="1">
      <c r="A25" s="218" t="s">
        <v>157</v>
      </c>
      <c r="B25" s="219" t="s">
        <v>158</v>
      </c>
      <c r="C25" s="220">
        <v>1325.865419</v>
      </c>
      <c r="D25" s="220">
        <v>1325.865419</v>
      </c>
      <c r="E25" s="220">
        <v>1325.865419</v>
      </c>
      <c r="F25" s="220">
        <v>0</v>
      </c>
    </row>
    <row r="26" spans="1:6" s="128" customFormat="1">
      <c r="A26" s="218" t="s">
        <v>159</v>
      </c>
      <c r="B26" s="219" t="s">
        <v>160</v>
      </c>
      <c r="C26" s="220">
        <v>872.03838499999995</v>
      </c>
      <c r="D26" s="220">
        <v>872.03838499999995</v>
      </c>
      <c r="E26" s="220">
        <v>872.03838499999995</v>
      </c>
      <c r="F26" s="220">
        <v>0</v>
      </c>
    </row>
    <row r="27" spans="1:6" s="128" customFormat="1">
      <c r="A27" s="218" t="s">
        <v>161</v>
      </c>
      <c r="B27" s="219" t="s">
        <v>162</v>
      </c>
      <c r="C27" s="220">
        <v>468.04064199999999</v>
      </c>
      <c r="D27" s="220">
        <v>468.04064199999999</v>
      </c>
      <c r="E27" s="220">
        <v>468.04064199999999</v>
      </c>
      <c r="F27" s="220">
        <v>0</v>
      </c>
    </row>
    <row r="28" spans="1:6" s="128" customFormat="1">
      <c r="A28" s="218">
        <v>8446</v>
      </c>
      <c r="B28" s="219" t="s">
        <v>163</v>
      </c>
      <c r="C28" s="220">
        <v>0</v>
      </c>
      <c r="D28" s="220">
        <v>0</v>
      </c>
      <c r="E28" s="220">
        <v>0</v>
      </c>
      <c r="F28" s="220">
        <v>0</v>
      </c>
    </row>
    <row r="29" spans="1:6" s="128" customFormat="1" ht="28.8">
      <c r="A29" s="218">
        <v>4368</v>
      </c>
      <c r="B29" s="219" t="s">
        <v>164</v>
      </c>
      <c r="C29" s="220">
        <v>668</v>
      </c>
      <c r="D29" s="220">
        <v>668</v>
      </c>
      <c r="E29" s="220">
        <v>668</v>
      </c>
      <c r="F29" s="220">
        <v>0</v>
      </c>
    </row>
    <row r="30" spans="1:6" s="128" customFormat="1">
      <c r="A30" s="218">
        <v>2865</v>
      </c>
      <c r="B30" s="219" t="s">
        <v>165</v>
      </c>
      <c r="C30" s="220">
        <v>454.034581</v>
      </c>
      <c r="D30" s="220">
        <v>454.034581</v>
      </c>
      <c r="E30" s="220">
        <v>454.034581</v>
      </c>
      <c r="F30" s="220">
        <v>0</v>
      </c>
    </row>
    <row r="31" spans="1:6" s="128" customFormat="1" ht="28.8">
      <c r="A31" s="218" t="s">
        <v>166</v>
      </c>
      <c r="B31" s="219" t="s">
        <v>167</v>
      </c>
      <c r="C31" s="220">
        <v>273</v>
      </c>
      <c r="D31" s="220">
        <v>273</v>
      </c>
      <c r="E31" s="220">
        <v>273</v>
      </c>
      <c r="F31" s="220">
        <v>0</v>
      </c>
    </row>
    <row r="32" spans="1:6" s="128" customFormat="1" ht="18.75" customHeight="1">
      <c r="A32" s="218" t="s">
        <v>168</v>
      </c>
      <c r="B32" s="219" t="s">
        <v>169</v>
      </c>
      <c r="C32" s="220">
        <v>0</v>
      </c>
      <c r="D32" s="220">
        <v>0</v>
      </c>
      <c r="E32" s="220">
        <v>0</v>
      </c>
      <c r="F32" s="220">
        <v>0</v>
      </c>
    </row>
    <row r="33" spans="1:6" s="128" customFormat="1">
      <c r="A33" s="221" t="s">
        <v>170</v>
      </c>
      <c r="B33" s="222" t="s">
        <v>171</v>
      </c>
      <c r="C33" s="220">
        <v>0</v>
      </c>
      <c r="D33" s="220">
        <v>0</v>
      </c>
      <c r="E33" s="220">
        <v>0</v>
      </c>
      <c r="F33" s="220">
        <v>0</v>
      </c>
    </row>
    <row r="34" spans="1:6" s="128" customFormat="1" ht="28.8">
      <c r="A34" s="218" t="s">
        <v>172</v>
      </c>
      <c r="B34" s="219" t="s">
        <v>173</v>
      </c>
      <c r="C34" s="220">
        <v>40</v>
      </c>
      <c r="D34" s="220">
        <v>40</v>
      </c>
      <c r="E34" s="220">
        <v>40</v>
      </c>
      <c r="F34" s="220">
        <v>0</v>
      </c>
    </row>
    <row r="35" spans="1:6" s="128" customFormat="1">
      <c r="A35" s="218">
        <v>2913</v>
      </c>
      <c r="B35" s="219" t="s">
        <v>174</v>
      </c>
      <c r="C35" s="220">
        <v>10</v>
      </c>
      <c r="D35" s="220">
        <v>10</v>
      </c>
      <c r="E35" s="220">
        <v>10</v>
      </c>
      <c r="F35" s="220">
        <v>0</v>
      </c>
    </row>
    <row r="36" spans="1:6" s="128" customFormat="1">
      <c r="A36" s="218" t="s">
        <v>175</v>
      </c>
      <c r="B36" s="219" t="s">
        <v>176</v>
      </c>
      <c r="C36" s="220">
        <v>1</v>
      </c>
      <c r="D36" s="220">
        <v>1</v>
      </c>
      <c r="E36" s="220">
        <v>7.2549999999999999</v>
      </c>
      <c r="F36" s="220">
        <v>6.2549999999999999</v>
      </c>
    </row>
    <row r="37" spans="1:6" s="135" customFormat="1">
      <c r="A37" s="218">
        <v>30907</v>
      </c>
      <c r="B37" s="219" t="s">
        <v>177</v>
      </c>
      <c r="C37" s="220">
        <v>361.469043</v>
      </c>
      <c r="D37" s="220">
        <v>425.96229499999998</v>
      </c>
      <c r="E37" s="220">
        <v>425.96229499999998</v>
      </c>
      <c r="F37" s="220">
        <v>0</v>
      </c>
    </row>
    <row r="38" spans="1:6" s="135" customFormat="1" ht="28.8">
      <c r="A38" s="218" t="s">
        <v>178</v>
      </c>
      <c r="B38" s="219" t="s">
        <v>179</v>
      </c>
      <c r="C38" s="220">
        <v>0</v>
      </c>
      <c r="D38" s="220">
        <v>0</v>
      </c>
      <c r="E38" s="220">
        <v>0</v>
      </c>
      <c r="F38" s="220">
        <v>0</v>
      </c>
    </row>
    <row r="39" spans="1:6" s="135" customFormat="1">
      <c r="A39" s="218" t="s">
        <v>180</v>
      </c>
      <c r="B39" s="219" t="s">
        <v>181</v>
      </c>
      <c r="C39" s="220">
        <v>210</v>
      </c>
      <c r="D39" s="220">
        <v>210</v>
      </c>
      <c r="E39" s="220">
        <v>240</v>
      </c>
      <c r="F39" s="220">
        <v>30</v>
      </c>
    </row>
    <row r="40" spans="1:6" s="135" customFormat="1">
      <c r="A40" s="218">
        <v>30911</v>
      </c>
      <c r="B40" s="219" t="s">
        <v>182</v>
      </c>
      <c r="C40" s="220">
        <v>2268.6481220000001</v>
      </c>
      <c r="D40" s="220">
        <v>2268.6481220000001</v>
      </c>
      <c r="E40" s="220">
        <v>2466.6473729999998</v>
      </c>
      <c r="F40" s="220">
        <v>197.99925099999973</v>
      </c>
    </row>
    <row r="41" spans="1:6" s="135" customFormat="1">
      <c r="A41" s="218" t="s">
        <v>183</v>
      </c>
      <c r="B41" s="219" t="s">
        <v>184</v>
      </c>
      <c r="C41" s="220">
        <v>42.276366000000003</v>
      </c>
      <c r="D41" s="220">
        <v>42.276366000000003</v>
      </c>
      <c r="E41" s="220">
        <v>42.276366000000003</v>
      </c>
      <c r="F41" s="220">
        <v>0</v>
      </c>
    </row>
    <row r="42" spans="1:6" s="135" customFormat="1" ht="28.8">
      <c r="A42" s="218" t="s">
        <v>185</v>
      </c>
      <c r="B42" s="219" t="s">
        <v>186</v>
      </c>
      <c r="C42" s="220">
        <v>0</v>
      </c>
      <c r="D42" s="220">
        <v>0</v>
      </c>
      <c r="E42" s="220">
        <v>0</v>
      </c>
      <c r="F42" s="220">
        <v>0</v>
      </c>
    </row>
    <row r="43" spans="1:6" s="181" customFormat="1" ht="28.8">
      <c r="A43" s="225">
        <v>8442</v>
      </c>
      <c r="B43" s="226" t="s">
        <v>187</v>
      </c>
      <c r="C43" s="227">
        <v>168595.506249</v>
      </c>
      <c r="D43" s="227">
        <v>168595.506249</v>
      </c>
      <c r="E43" s="227">
        <v>168595.506249</v>
      </c>
      <c r="F43" s="220">
        <v>0</v>
      </c>
    </row>
    <row r="44" spans="1:6" s="128" customFormat="1" ht="28.8">
      <c r="A44" s="218" t="s">
        <v>188</v>
      </c>
      <c r="B44" s="219" t="s">
        <v>189</v>
      </c>
      <c r="C44" s="220">
        <v>0</v>
      </c>
      <c r="D44" s="220">
        <v>0</v>
      </c>
      <c r="E44" s="220">
        <v>0</v>
      </c>
      <c r="F44" s="220">
        <v>0</v>
      </c>
    </row>
    <row r="45" spans="1:6" s="128" customFormat="1" ht="33" customHeight="1">
      <c r="A45" s="218" t="s">
        <v>190</v>
      </c>
      <c r="B45" s="219" t="s">
        <v>191</v>
      </c>
      <c r="C45" s="220">
        <v>877.05799999999999</v>
      </c>
      <c r="D45" s="220">
        <v>877.05799999999999</v>
      </c>
      <c r="E45" s="220">
        <v>877.05799999999999</v>
      </c>
      <c r="F45" s="220">
        <v>0</v>
      </c>
    </row>
    <row r="46" spans="1:6" s="182" customFormat="1">
      <c r="A46" s="225">
        <v>2585</v>
      </c>
      <c r="B46" s="226" t="s">
        <v>192</v>
      </c>
      <c r="C46" s="227">
        <v>30</v>
      </c>
      <c r="D46" s="227">
        <v>30</v>
      </c>
      <c r="E46" s="220">
        <v>30</v>
      </c>
      <c r="F46" s="220">
        <v>0</v>
      </c>
    </row>
    <row r="47" spans="1:6" s="182" customFormat="1" ht="28.8">
      <c r="A47" s="225" t="s">
        <v>193</v>
      </c>
      <c r="B47" s="226" t="s">
        <v>194</v>
      </c>
      <c r="C47" s="227">
        <v>2420</v>
      </c>
      <c r="D47" s="227">
        <v>2420</v>
      </c>
      <c r="E47" s="220">
        <v>2420</v>
      </c>
      <c r="F47" s="220">
        <v>0</v>
      </c>
    </row>
    <row r="48" spans="1:6" hidden="1">
      <c r="F48" s="220">
        <v>0</v>
      </c>
    </row>
    <row r="49" spans="1:6" s="182" customFormat="1">
      <c r="A49" s="225">
        <v>2919</v>
      </c>
      <c r="B49" s="226" t="s">
        <v>195</v>
      </c>
      <c r="C49" s="227">
        <v>65</v>
      </c>
      <c r="D49" s="227">
        <v>65</v>
      </c>
      <c r="E49" s="220">
        <v>65</v>
      </c>
      <c r="F49" s="220">
        <v>0</v>
      </c>
    </row>
    <row r="50" spans="1:6" s="182" customFormat="1">
      <c r="A50" s="218" t="s">
        <v>196</v>
      </c>
      <c r="B50" s="219" t="s">
        <v>197</v>
      </c>
      <c r="C50" s="220">
        <v>280.79999999999995</v>
      </c>
      <c r="D50" s="220">
        <v>280.79999999999995</v>
      </c>
      <c r="E50" s="220">
        <v>280.79999999999995</v>
      </c>
      <c r="F50" s="220">
        <v>0</v>
      </c>
    </row>
    <row r="51" spans="1:6" s="182" customFormat="1" ht="28.8">
      <c r="A51" s="218" t="s">
        <v>198</v>
      </c>
      <c r="B51" s="219" t="s">
        <v>189</v>
      </c>
      <c r="C51" s="220">
        <v>0</v>
      </c>
      <c r="D51" s="220">
        <v>0</v>
      </c>
      <c r="E51" s="220">
        <v>0</v>
      </c>
      <c r="F51" s="220">
        <v>0</v>
      </c>
    </row>
    <row r="52" spans="1:6" s="135" customFormat="1" ht="17.399999999999999">
      <c r="A52" s="267"/>
      <c r="B52" s="219" t="s">
        <v>199</v>
      </c>
      <c r="C52" s="220">
        <v>1401.3796279999999</v>
      </c>
      <c r="D52" s="220">
        <v>1401.3796279999999</v>
      </c>
      <c r="E52" s="220">
        <v>1460.3796279999999</v>
      </c>
      <c r="F52" s="220">
        <v>59</v>
      </c>
    </row>
    <row r="53" spans="1:6" ht="21">
      <c r="A53" s="268"/>
      <c r="B53" s="269" t="s">
        <v>200</v>
      </c>
      <c r="C53" s="270">
        <v>358936.75206100004</v>
      </c>
      <c r="D53" s="270">
        <v>359324.70859900006</v>
      </c>
      <c r="E53" s="270">
        <v>359517.96285000001</v>
      </c>
      <c r="F53" s="270">
        <v>193.25425099994754</v>
      </c>
    </row>
    <row r="54" spans="1:6" s="129" customFormat="1" ht="15.6">
      <c r="A54" s="228" t="s">
        <v>201</v>
      </c>
    </row>
    <row r="55" spans="1:6" s="129" customFormat="1" ht="15.6">
      <c r="A55" s="228" t="s">
        <v>202</v>
      </c>
    </row>
  </sheetData>
  <mergeCells count="1">
    <mergeCell ref="B3:E3"/>
  </mergeCells>
  <printOptions horizontalCentered="1"/>
  <pageMargins left="0.31496062992125984" right="0.31496062992125984" top="0.74803149606299213" bottom="0.74803149606299213" header="0.31496062992125984" footer="0.31496062992125984"/>
  <pageSetup scale="44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31e391b-db55-4a39-9536-57185c8e27f3" xsi:nil="true"/>
    <lcf76f155ced4ddcb4097134ff3c332f xmlns="7493bf09-224c-49f2-ba2a-b1f9b45c647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3028A2AFCBCA74A82B6A95CCC6EF00B" ma:contentTypeVersion="15" ma:contentTypeDescription="Crie um novo documento." ma:contentTypeScope="" ma:versionID="684b0d0b91c73e5fa14edebcdb29e146">
  <xsd:schema xmlns:xsd="http://www.w3.org/2001/XMLSchema" xmlns:xs="http://www.w3.org/2001/XMLSchema" xmlns:p="http://schemas.microsoft.com/office/2006/metadata/properties" xmlns:ns2="7493bf09-224c-49f2-ba2a-b1f9b45c647a" xmlns:ns3="b31e391b-db55-4a39-9536-57185c8e27f3" targetNamespace="http://schemas.microsoft.com/office/2006/metadata/properties" ma:root="true" ma:fieldsID="f02082c84076c5808adefb17bdb60a11" ns2:_="" ns3:_="">
    <xsd:import namespace="7493bf09-224c-49f2-ba2a-b1f9b45c647a"/>
    <xsd:import namespace="b31e391b-db55-4a39-9536-57185c8e27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93bf09-224c-49f2-ba2a-b1f9b45c64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1e391b-db55-4a39-9536-57185c8e27f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48e0fb4-a664-4b33-98e2-150de02d6ee8}" ma:internalName="TaxCatchAll" ma:showField="CatchAllData" ma:web="b31e391b-db55-4a39-9536-57185c8e27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66A7CA-E489-46B4-B05D-9851C43F1BC4}">
  <ds:schemaRefs>
    <ds:schemaRef ds:uri="http://schemas.microsoft.com/office/2006/metadata/properties"/>
    <ds:schemaRef ds:uri="http://schemas.microsoft.com/office/infopath/2007/PartnerControls"/>
    <ds:schemaRef ds:uri="b31e391b-db55-4a39-9536-57185c8e27f3"/>
    <ds:schemaRef ds:uri="http://schemas.openxmlformats.org/package/2006/metadata/core-properties"/>
    <ds:schemaRef ds:uri="7493bf09-224c-49f2-ba2a-b1f9b45c647a"/>
    <ds:schemaRef ds:uri="http://purl.org/dc/terms/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8A662CC-CB06-4074-B1DF-CB8596F903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69D2B2-900A-4B3F-BC84-D9F40F6DAE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93bf09-224c-49f2-ba2a-b1f9b45c647a"/>
    <ds:schemaRef ds:uri="b31e391b-db55-4a39-9536-57185c8e27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18</vt:i4>
      </vt:variant>
    </vt:vector>
  </HeadingPairs>
  <TitlesOfParts>
    <vt:vector size="18" baseType="lpstr">
      <vt:lpstr>Tabela 1</vt:lpstr>
      <vt:lpstr>Tabela 2</vt:lpstr>
      <vt:lpstr>Tabela 3</vt:lpstr>
      <vt:lpstr>Tabela 4</vt:lpstr>
      <vt:lpstr>Tabela 5</vt:lpstr>
      <vt:lpstr>Tabela 6</vt:lpstr>
      <vt:lpstr>Tabela 7</vt:lpstr>
      <vt:lpstr>Tabelas 8, 10 e 11</vt:lpstr>
      <vt:lpstr>Tabela 9</vt:lpstr>
      <vt:lpstr>Tabela 12</vt:lpstr>
      <vt:lpstr>Tabela 13</vt:lpstr>
      <vt:lpstr>Tabela 14</vt:lpstr>
      <vt:lpstr>Tabela 15</vt:lpstr>
      <vt:lpstr>Tabela 16</vt:lpstr>
      <vt:lpstr>Tabela 17</vt:lpstr>
      <vt:lpstr>Tabela 18</vt:lpstr>
      <vt:lpstr>Anexo IV</vt:lpstr>
      <vt:lpstr>Anexo V</vt:lpstr>
    </vt:vector>
  </TitlesOfParts>
  <Manager/>
  <Company>MP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Luiz Guilherme</dc:creator>
  <cp:keywords/>
  <dc:description/>
  <cp:lastModifiedBy>ANA BEATRIZ SABBAG CUNHA</cp:lastModifiedBy>
  <cp:revision/>
  <dcterms:created xsi:type="dcterms:W3CDTF">2003-11-17T17:11:02Z</dcterms:created>
  <dcterms:modified xsi:type="dcterms:W3CDTF">2024-05-22T19:27:15Z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0x01010093028A2AFCBCA74A82B6A95CCC6EF00B</vt:lpwstr>
  </property>
  <property fmtid="{D5CDD505-2E9C-101B-9397-08002B2CF9AE}" pid="3" name="MediaServiceImageTags">
    <vt:lpwstr/>
  </property>
</Properties>
</file>