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Site VPR\Execução Financeira\2026\"/>
    </mc:Choice>
  </mc:AlternateContent>
  <xr:revisionPtr revIDLastSave="0" documentId="13_ncr:1_{40387D2F-7E20-4E16-8A3C-A016FE824338}" xr6:coauthVersionLast="47" xr6:coauthVersionMax="47" xr10:uidLastSave="{00000000-0000-0000-0000-000000000000}"/>
  <bookViews>
    <workbookView xWindow="-120" yWindow="-120" windowWidth="29040" windowHeight="15840" xr2:uid="{D4E7ABB8-012E-4423-BC40-475133954B87}"/>
  </bookViews>
  <sheets>
    <sheet name="Orçamentário Financeiro" sheetId="1" r:id="rId1"/>
  </sheets>
  <definedNames>
    <definedName name="_xlnm.Print_Area" localSheetId="0">'Orçamentário Financeiro'!$A$1:$M$51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G25" i="1"/>
  <c r="H25" i="1"/>
  <c r="I25" i="1"/>
  <c r="J25" i="1"/>
  <c r="K25" i="1"/>
  <c r="L25" i="1"/>
  <c r="M25" i="1"/>
  <c r="F25" i="1"/>
  <c r="M46" i="1"/>
  <c r="M45" i="1" s="1"/>
  <c r="M42" i="1"/>
  <c r="M41" i="1" s="1"/>
  <c r="M39" i="1"/>
  <c r="M38" i="1" s="1"/>
  <c r="M36" i="1"/>
  <c r="M35" i="1" s="1"/>
  <c r="M32" i="1"/>
  <c r="M31" i="1" s="1"/>
  <c r="M29" i="1"/>
  <c r="M28" i="1" s="1"/>
  <c r="M23" i="1"/>
  <c r="M22" i="1" s="1"/>
  <c r="G45" i="1"/>
  <c r="H45" i="1"/>
  <c r="I45" i="1"/>
  <c r="J45" i="1"/>
  <c r="K45" i="1"/>
  <c r="L45" i="1"/>
  <c r="F45" i="1"/>
  <c r="G41" i="1"/>
  <c r="H41" i="1"/>
  <c r="I41" i="1"/>
  <c r="I21" i="1" s="1"/>
  <c r="J41" i="1"/>
  <c r="J21" i="1" s="1"/>
  <c r="K41" i="1"/>
  <c r="K21" i="1" s="1"/>
  <c r="L41" i="1"/>
  <c r="F41" i="1"/>
  <c r="F21" i="1" s="1"/>
  <c r="G38" i="1"/>
  <c r="H38" i="1"/>
  <c r="I38" i="1"/>
  <c r="J38" i="1"/>
  <c r="K38" i="1"/>
  <c r="L38" i="1"/>
  <c r="F38" i="1"/>
  <c r="G35" i="1"/>
  <c r="H35" i="1"/>
  <c r="I35" i="1"/>
  <c r="J35" i="1"/>
  <c r="K35" i="1"/>
  <c r="L35" i="1"/>
  <c r="L21" i="1" s="1"/>
  <c r="F35" i="1"/>
  <c r="G31" i="1"/>
  <c r="G21" i="1" s="1"/>
  <c r="H31" i="1"/>
  <c r="I31" i="1"/>
  <c r="J31" i="1"/>
  <c r="K31" i="1"/>
  <c r="L31" i="1"/>
  <c r="F31" i="1"/>
  <c r="G28" i="1"/>
  <c r="H28" i="1"/>
  <c r="I28" i="1"/>
  <c r="J28" i="1"/>
  <c r="K28" i="1"/>
  <c r="L28" i="1"/>
  <c r="F28" i="1"/>
  <c r="G22" i="1"/>
  <c r="H22" i="1"/>
  <c r="I22" i="1"/>
  <c r="J22" i="1"/>
  <c r="K22" i="1"/>
  <c r="L22" i="1"/>
  <c r="F22" i="1"/>
  <c r="M18" i="1"/>
  <c r="M17" i="1" s="1"/>
  <c r="M15" i="1"/>
  <c r="G13" i="1"/>
  <c r="H13" i="1"/>
  <c r="I13" i="1"/>
  <c r="J13" i="1"/>
  <c r="K13" i="1"/>
  <c r="L13" i="1"/>
  <c r="F13" i="1"/>
  <c r="G17" i="1"/>
  <c r="G12" i="1" s="1"/>
  <c r="H17" i="1"/>
  <c r="I17" i="1"/>
  <c r="J17" i="1"/>
  <c r="K17" i="1"/>
  <c r="L17" i="1"/>
  <c r="F17" i="1"/>
  <c r="H21" i="1" l="1"/>
  <c r="M21" i="1"/>
  <c r="L12" i="1"/>
  <c r="G50" i="1"/>
  <c r="M13" i="1"/>
  <c r="M12" i="1" s="1"/>
  <c r="K12" i="1"/>
  <c r="L50" i="1"/>
  <c r="J12" i="1"/>
  <c r="I12" i="1"/>
  <c r="H12" i="1"/>
  <c r="H50" i="1" s="1"/>
  <c r="F12" i="1"/>
  <c r="F50" i="1" s="1"/>
  <c r="J50" i="1" l="1"/>
  <c r="K50" i="1"/>
  <c r="I50" i="1"/>
  <c r="M50" i="1"/>
</calcChain>
</file>

<file path=xl/sharedStrings.xml><?xml version="1.0" encoding="utf-8"?>
<sst xmlns="http://schemas.openxmlformats.org/spreadsheetml/2006/main" count="74" uniqueCount="51">
  <si>
    <t/>
  </si>
  <si>
    <t>PROGRAMA</t>
  </si>
  <si>
    <t>AÇÃO</t>
  </si>
  <si>
    <t>GRUPO DE NATUREZA DE DESPESA</t>
  </si>
  <si>
    <t>PLOA 2025</t>
  </si>
  <si>
    <t>LOA 2025</t>
  </si>
  <si>
    <t>DOTAÇÃO
ATUALIZADA</t>
  </si>
  <si>
    <t>EMPENHADO</t>
  </si>
  <si>
    <t>LIQUIDADO</t>
  </si>
  <si>
    <t>PAGO</t>
  </si>
  <si>
    <t>RESTOS A PAGAR PAGOS</t>
  </si>
  <si>
    <t>TOTAL PAGO</t>
  </si>
  <si>
    <t>A</t>
  </si>
  <si>
    <t>B</t>
  </si>
  <si>
    <t>C</t>
  </si>
  <si>
    <t>D</t>
  </si>
  <si>
    <t>E</t>
  </si>
  <si>
    <t>F</t>
  </si>
  <si>
    <t>G</t>
  </si>
  <si>
    <t>H = F + G</t>
  </si>
  <si>
    <t>I. DESPESAS DISCRICIONÁRIAS</t>
  </si>
  <si>
    <t>0032 – Programa de Gestão e Manutenção do Poder Executivo</t>
  </si>
  <si>
    <t xml:space="preserve">2000 - Administração da Unidade </t>
  </si>
  <si>
    <t>3 - DESPESAS CORRENTES</t>
  </si>
  <si>
    <t>4 - INVESTIMENTO</t>
  </si>
  <si>
    <t>216h</t>
  </si>
  <si>
    <t xml:space="preserve">216H - Ajuda de Custo para Moradia ou Auxílio-Moradia a Agentes Públicos </t>
  </si>
  <si>
    <t>II. DESPESAS OBRIGATÓRIAS</t>
  </si>
  <si>
    <t>0909 – Operações Especiais: Outros Encargos Especiais</t>
  </si>
  <si>
    <t>00S6 - Beneficio Especial e demais Complementações de Aposentadoria</t>
  </si>
  <si>
    <t>00s6</t>
  </si>
  <si>
    <t>1 - PESSOAL</t>
  </si>
  <si>
    <t>0181 - Aposentadoria e Pensões Civis da União</t>
  </si>
  <si>
    <t>0181</t>
  </si>
  <si>
    <t>0182</t>
  </si>
  <si>
    <t>09HB - Contribuição da União, de suas Autarquias e Fundações para o Custeio do Regime de Previdência dos Servidores Públicos Federais</t>
  </si>
  <si>
    <t>09hb</t>
  </si>
  <si>
    <t>20tp</t>
  </si>
  <si>
    <t>20TP - Ativos Civis da União</t>
  </si>
  <si>
    <t>2867 - Ativos Militares da União</t>
  </si>
  <si>
    <t>2004 - Assistência Médica e Odontológica aos Servidores Civis, Empregados, Militares e seus Dependentes</t>
  </si>
  <si>
    <t>212b</t>
  </si>
  <si>
    <t>212B - Benefícios Obrigatórios aos Servidores Civis, Empregados, Militares e seus Dependentes</t>
  </si>
  <si>
    <t>III. TOTAL GERAL  ( I+II )</t>
  </si>
  <si>
    <t xml:space="preserve">Fonte: Tesouro Gerencial. </t>
  </si>
  <si>
    <t>VICE-PRESIDÊNCIA DA REPÚBLICA</t>
  </si>
  <si>
    <t>Diretoria de Administração - DIAD</t>
  </si>
  <si>
    <t>Coordenação-Geral de Orçamento, Finanças e Contabilidade - CGOFC</t>
  </si>
  <si>
    <t>00X3 - Compensação Financeira entre o RPPSU e os demais RPPS dos Entes Federados</t>
  </si>
  <si>
    <t>Posição Janeiro/2026</t>
  </si>
  <si>
    <t>DEMONSTRATIVO DA EXECUÇÃO ORÇAMENTÁRIA E FINANCEIRA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</si>
</sst>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rgb="FF000000"/>
      <name val="Arial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ptos Narrow"/>
      <family val="2"/>
    </font>
    <font>
      <b/>
      <sz val="14"/>
      <name val="Aptos Narrow"/>
      <family val="2"/>
    </font>
    <font>
      <b/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5" fillId="0" borderId="0" xfId="2" applyFont="1"/>
    <xf numFmtId="3" fontId="1" fillId="0" borderId="0" xfId="2" applyNumberFormat="1"/>
    <xf numFmtId="8" fontId="6" fillId="0" borderId="0" xfId="2" applyNumberFormat="1" applyFont="1"/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164" fontId="7" fillId="3" borderId="5" xfId="2" applyNumberFormat="1" applyFont="1" applyFill="1" applyBorder="1" applyAlignment="1">
      <alignment horizontal="right" vertical="center" wrapText="1"/>
    </xf>
    <xf numFmtId="164" fontId="7" fillId="3" borderId="6" xfId="2" applyNumberFormat="1" applyFont="1" applyFill="1" applyBorder="1" applyAlignment="1">
      <alignment horizontal="right" vertical="center" wrapText="1"/>
    </xf>
    <xf numFmtId="0" fontId="7" fillId="0" borderId="9" xfId="2" applyFont="1" applyBorder="1"/>
    <xf numFmtId="0" fontId="8" fillId="0" borderId="9" xfId="2" applyFont="1" applyBorder="1"/>
    <xf numFmtId="164" fontId="1" fillId="0" borderId="0" xfId="2" applyNumberFormat="1"/>
    <xf numFmtId="43" fontId="0" fillId="0" borderId="0" xfId="3" applyFont="1"/>
    <xf numFmtId="0" fontId="1" fillId="0" borderId="0" xfId="2" applyAlignment="1">
      <alignment horizontal="left"/>
    </xf>
    <xf numFmtId="0" fontId="9" fillId="0" borderId="9" xfId="2" applyFont="1" applyBorder="1"/>
    <xf numFmtId="0" fontId="9" fillId="0" borderId="0" xfId="2" applyFont="1"/>
    <xf numFmtId="0" fontId="8" fillId="0" borderId="0" xfId="2" applyFont="1"/>
    <xf numFmtId="0" fontId="8" fillId="0" borderId="9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2" fillId="3" borderId="10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horizontal="left" vertical="center" wrapText="1"/>
    </xf>
    <xf numFmtId="0" fontId="7" fillId="3" borderId="11" xfId="2" applyFont="1" applyFill="1" applyBorder="1" applyAlignment="1">
      <alignment horizontal="center" vertical="center" wrapText="1"/>
    </xf>
    <xf numFmtId="164" fontId="7" fillId="3" borderId="11" xfId="2" applyNumberFormat="1" applyFont="1" applyFill="1" applyBorder="1" applyAlignment="1">
      <alignment horizontal="right" vertical="center" wrapText="1"/>
    </xf>
    <xf numFmtId="164" fontId="7" fillId="3" borderId="12" xfId="2" applyNumberFormat="1" applyFont="1" applyFill="1" applyBorder="1" applyAlignment="1">
      <alignment horizontal="right" vertical="center" wrapText="1"/>
    </xf>
    <xf numFmtId="0" fontId="7" fillId="0" borderId="9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49" fontId="1" fillId="0" borderId="0" xfId="2" applyNumberFormat="1"/>
    <xf numFmtId="0" fontId="11" fillId="0" borderId="9" xfId="2" applyFont="1" applyBorder="1"/>
    <xf numFmtId="0" fontId="9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5" xfId="2" applyFont="1" applyBorder="1" applyAlignment="1">
      <alignment vertical="top" wrapText="1"/>
    </xf>
    <xf numFmtId="164" fontId="12" fillId="3" borderId="15" xfId="2" applyNumberFormat="1" applyFont="1" applyFill="1" applyBorder="1" applyAlignment="1">
      <alignment horizontal="right" vertical="center"/>
    </xf>
    <xf numFmtId="164" fontId="12" fillId="3" borderId="16" xfId="2" applyNumberFormat="1" applyFont="1" applyFill="1" applyBorder="1" applyAlignment="1">
      <alignment horizontal="right" vertical="center"/>
    </xf>
    <xf numFmtId="0" fontId="6" fillId="0" borderId="0" xfId="2" applyFont="1"/>
    <xf numFmtId="43" fontId="1" fillId="0" borderId="0" xfId="2" applyNumberFormat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 applyAlignment="1">
      <alignment horizontal="right"/>
    </xf>
    <xf numFmtId="164" fontId="9" fillId="0" borderId="11" xfId="1" applyNumberFormat="1" applyFont="1" applyFill="1" applyBorder="1" applyAlignment="1">
      <alignment horizontal="right"/>
    </xf>
    <xf numFmtId="3" fontId="9" fillId="0" borderId="12" xfId="2" applyNumberFormat="1" applyFont="1" applyBorder="1" applyAlignment="1">
      <alignment horizontal="right"/>
    </xf>
    <xf numFmtId="0" fontId="9" fillId="0" borderId="11" xfId="2" applyFont="1" applyBorder="1" applyAlignment="1">
      <alignment horizontal="right"/>
    </xf>
    <xf numFmtId="3" fontId="9" fillId="0" borderId="11" xfId="2" applyNumberFormat="1" applyFont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7" fillId="0" borderId="11" xfId="1" applyNumberFormat="1" applyFont="1" applyFill="1" applyBorder="1" applyAlignment="1">
      <alignment horizontal="right"/>
    </xf>
    <xf numFmtId="164" fontId="7" fillId="0" borderId="12" xfId="1" applyNumberFormat="1" applyFont="1" applyFill="1" applyBorder="1" applyAlignment="1">
      <alignment horizontal="right"/>
    </xf>
    <xf numFmtId="164" fontId="9" fillId="0" borderId="11" xfId="2" applyNumberFormat="1" applyFont="1" applyBorder="1" applyAlignment="1">
      <alignment horizontal="right"/>
    </xf>
    <xf numFmtId="164" fontId="9" fillId="0" borderId="11" xfId="2" applyNumberFormat="1" applyFont="1" applyBorder="1"/>
    <xf numFmtId="164" fontId="7" fillId="0" borderId="11" xfId="2" applyNumberFormat="1" applyFont="1" applyBorder="1"/>
    <xf numFmtId="164" fontId="9" fillId="0" borderId="12" xfId="2" applyNumberFormat="1" applyFont="1" applyBorder="1" applyAlignment="1">
      <alignment horizontal="right"/>
    </xf>
    <xf numFmtId="0" fontId="7" fillId="0" borderId="13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12" fillId="3" borderId="14" xfId="2" applyFont="1" applyFill="1" applyBorder="1" applyAlignment="1">
      <alignment horizontal="left" vertical="center"/>
    </xf>
    <xf numFmtId="0" fontId="12" fillId="3" borderId="15" xfId="2" applyFont="1" applyFill="1" applyBorder="1" applyAlignment="1">
      <alignment horizontal="left" vertic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7" fillId="0" borderId="9" xfId="2" applyFont="1" applyBorder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7" fillId="0" borderId="0" xfId="2" applyFont="1" applyAlignment="1">
      <alignment horizontal="left" wrapText="1"/>
    </xf>
    <xf numFmtId="0" fontId="7" fillId="0" borderId="9" xfId="2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left" wrapText="1"/>
    </xf>
    <xf numFmtId="0" fontId="7" fillId="0" borderId="13" xfId="2" applyFont="1" applyBorder="1" applyAlignment="1">
      <alignment horizontal="left" wrapText="1"/>
    </xf>
  </cellXfs>
  <cellStyles count="4">
    <cellStyle name="Normal" xfId="0" builtinId="0"/>
    <cellStyle name="Normal 2" xfId="2" xr:uid="{B0322F59-7E0D-4488-B520-462B23009DDA}"/>
    <cellStyle name="Vírgula" xfId="1" builtinId="3"/>
    <cellStyle name="Vírgula 2" xfId="3" xr:uid="{2AF53DFA-F672-4921-BAD8-20ABE7C91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0</xdr:rowOff>
    </xdr:from>
    <xdr:to>
      <xdr:col>6</xdr:col>
      <xdr:colOff>181828</xdr:colOff>
      <xdr:row>1</xdr:row>
      <xdr:rowOff>19863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349451-532A-3830-E934-CA17786F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0"/>
          <a:ext cx="1048603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110C-A6B9-44F7-8A04-C14CBCA10716}">
  <sheetPr>
    <tabColor theme="5" tint="0.59999389629810485"/>
    <pageSetUpPr fitToPage="1"/>
  </sheetPr>
  <dimension ref="A1:P57"/>
  <sheetViews>
    <sheetView showGridLines="0" tabSelected="1" topLeftCell="C1" zoomScaleNormal="100" workbookViewId="0">
      <pane xSplit="3" ySplit="12" topLeftCell="F13" activePane="bottomRight" state="frozen"/>
      <selection activeCell="C1" sqref="C1"/>
      <selection pane="topRight" activeCell="F1" sqref="F1"/>
      <selection pane="bottomLeft" activeCell="C13" sqref="C13"/>
      <selection pane="bottomRight" activeCell="G19" sqref="G19"/>
    </sheetView>
  </sheetViews>
  <sheetFormatPr defaultRowHeight="15" x14ac:dyDescent="0.25"/>
  <cols>
    <col min="1" max="1" width="9.85546875" style="1" hidden="1" customWidth="1"/>
    <col min="2" max="2" width="10.140625" style="1" hidden="1" customWidth="1"/>
    <col min="3" max="4" width="37.85546875" style="1" customWidth="1"/>
    <col min="5" max="5" width="20.42578125" style="1" bestFit="1" customWidth="1"/>
    <col min="6" max="13" width="14.7109375" style="1" customWidth="1"/>
    <col min="14" max="14" width="0" style="1" hidden="1" customWidth="1"/>
    <col min="15" max="15" width="13.28515625" style="1" bestFit="1" customWidth="1"/>
    <col min="16" max="16" width="13" style="1" customWidth="1"/>
    <col min="17" max="16384" width="9.140625" style="1"/>
  </cols>
  <sheetData>
    <row r="1" spans="1:16" ht="45" customHeight="1" x14ac:dyDescent="0.25">
      <c r="C1" s="2"/>
      <c r="D1" s="2"/>
    </row>
    <row r="2" spans="1:16" ht="21" x14ac:dyDescent="0.35">
      <c r="C2" s="61" t="s">
        <v>45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6" ht="18.75" x14ac:dyDescent="0.3">
      <c r="C3" s="62" t="s">
        <v>46</v>
      </c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6" ht="15.75" x14ac:dyDescent="0.25">
      <c r="C4" s="63" t="s">
        <v>47</v>
      </c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6" x14ac:dyDescent="0.25">
      <c r="C5" s="3"/>
      <c r="D5" s="3"/>
    </row>
    <row r="6" spans="1:16" ht="18.75" x14ac:dyDescent="0.25">
      <c r="C6" s="71" t="s"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6" ht="24.75" customHeight="1" x14ac:dyDescent="0.25">
      <c r="C7" s="63" t="s">
        <v>50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6" ht="5.25" customHeight="1" x14ac:dyDescent="0.25"/>
    <row r="9" spans="1:16" ht="15.75" thickBot="1" x14ac:dyDescent="0.3">
      <c r="C9" s="4" t="s">
        <v>49</v>
      </c>
      <c r="D9" s="4"/>
      <c r="K9" s="5"/>
      <c r="L9" s="5"/>
      <c r="M9" s="6">
        <v>1</v>
      </c>
    </row>
    <row r="10" spans="1:16" ht="47.25" x14ac:dyDescent="0.25">
      <c r="C10" s="73" t="s">
        <v>1</v>
      </c>
      <c r="D10" s="75" t="s">
        <v>2</v>
      </c>
      <c r="E10" s="75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8" t="s">
        <v>11</v>
      </c>
    </row>
    <row r="11" spans="1:16" ht="16.5" customHeight="1" x14ac:dyDescent="0.25">
      <c r="C11" s="74"/>
      <c r="D11" s="76"/>
      <c r="E11" s="76"/>
      <c r="F11" s="9" t="s">
        <v>12</v>
      </c>
      <c r="G11" s="9" t="s">
        <v>13</v>
      </c>
      <c r="H11" s="9" t="s">
        <v>14</v>
      </c>
      <c r="I11" s="9" t="s">
        <v>15</v>
      </c>
      <c r="J11" s="9" t="s">
        <v>16</v>
      </c>
      <c r="K11" s="9" t="s">
        <v>17</v>
      </c>
      <c r="L11" s="9" t="s">
        <v>18</v>
      </c>
      <c r="M11" s="10" t="s">
        <v>19</v>
      </c>
    </row>
    <row r="12" spans="1:16" ht="20.25" customHeight="1" x14ac:dyDescent="0.25">
      <c r="C12" s="11" t="s">
        <v>20</v>
      </c>
      <c r="D12" s="12"/>
      <c r="E12" s="13"/>
      <c r="F12" s="14">
        <f>F13+F17</f>
        <v>4898377</v>
      </c>
      <c r="G12" s="14">
        <f t="shared" ref="G12:L12" si="0">G13+G17</f>
        <v>4563994</v>
      </c>
      <c r="H12" s="14">
        <f t="shared" si="0"/>
        <v>4898377</v>
      </c>
      <c r="I12" s="14">
        <f t="shared" si="0"/>
        <v>409192.49</v>
      </c>
      <c r="J12" s="14">
        <f t="shared" si="0"/>
        <v>93434.47</v>
      </c>
      <c r="K12" s="14">
        <f t="shared" si="0"/>
        <v>72792.67</v>
      </c>
      <c r="L12" s="14">
        <f t="shared" si="0"/>
        <v>159187.20999999996</v>
      </c>
      <c r="M12" s="15">
        <f>M13+M17</f>
        <v>231979.87999999998</v>
      </c>
      <c r="O12" s="18"/>
    </row>
    <row r="13" spans="1:16" x14ac:dyDescent="0.25">
      <c r="C13" s="77" t="s">
        <v>21</v>
      </c>
      <c r="D13" s="16" t="s">
        <v>22</v>
      </c>
      <c r="E13" s="17"/>
      <c r="F13" s="44">
        <f>F14+F15</f>
        <v>4666377</v>
      </c>
      <c r="G13" s="44">
        <f t="shared" ref="G13:L13" si="1">G14+G15</f>
        <v>4331994</v>
      </c>
      <c r="H13" s="44">
        <f t="shared" si="1"/>
        <v>4666377</v>
      </c>
      <c r="I13" s="44">
        <f t="shared" si="1"/>
        <v>391192.49</v>
      </c>
      <c r="J13" s="44">
        <f t="shared" si="1"/>
        <v>77549.39</v>
      </c>
      <c r="K13" s="44">
        <f t="shared" si="1"/>
        <v>72792.67</v>
      </c>
      <c r="L13" s="44">
        <f t="shared" si="1"/>
        <v>143302.12999999998</v>
      </c>
      <c r="M13" s="50">
        <f>M14+M15</f>
        <v>216094.8</v>
      </c>
      <c r="N13" s="18">
        <v>0</v>
      </c>
      <c r="O13" s="18"/>
      <c r="P13" s="19"/>
    </row>
    <row r="14" spans="1:16" x14ac:dyDescent="0.25">
      <c r="A14" s="20">
        <v>2000</v>
      </c>
      <c r="B14" s="1">
        <v>3</v>
      </c>
      <c r="C14" s="68"/>
      <c r="D14" s="21"/>
      <c r="E14" s="21" t="s">
        <v>23</v>
      </c>
      <c r="F14" s="46">
        <v>4565897</v>
      </c>
      <c r="G14" s="46">
        <v>4231514</v>
      </c>
      <c r="H14" s="46">
        <v>4565897</v>
      </c>
      <c r="I14" s="46">
        <v>391192.49</v>
      </c>
      <c r="J14" s="46">
        <v>77549.39</v>
      </c>
      <c r="K14" s="46">
        <v>72792.67</v>
      </c>
      <c r="L14" s="46">
        <v>143302.12999999998</v>
      </c>
      <c r="M14" s="47">
        <f>K14+L14</f>
        <v>216094.8</v>
      </c>
      <c r="N14" s="18">
        <v>0</v>
      </c>
      <c r="O14" s="18"/>
      <c r="P14" s="19"/>
    </row>
    <row r="15" spans="1:16" x14ac:dyDescent="0.25">
      <c r="A15" s="20">
        <v>2000</v>
      </c>
      <c r="B15" s="1">
        <v>4</v>
      </c>
      <c r="C15" s="22"/>
      <c r="D15" s="21"/>
      <c r="E15" s="21" t="s">
        <v>24</v>
      </c>
      <c r="F15" s="46">
        <v>100480</v>
      </c>
      <c r="G15" s="46">
        <v>100480</v>
      </c>
      <c r="H15" s="46">
        <v>100480</v>
      </c>
      <c r="I15" s="46">
        <v>0</v>
      </c>
      <c r="J15" s="46">
        <v>0</v>
      </c>
      <c r="K15" s="46">
        <v>0</v>
      </c>
      <c r="L15" s="46">
        <v>0</v>
      </c>
      <c r="M15" s="47">
        <f>K15+L15</f>
        <v>0</v>
      </c>
      <c r="N15" s="18">
        <v>0</v>
      </c>
      <c r="O15" s="18"/>
    </row>
    <row r="16" spans="1:16" x14ac:dyDescent="0.25">
      <c r="A16" s="20">
        <v>2000</v>
      </c>
      <c r="B16" s="1">
        <v>4</v>
      </c>
      <c r="C16" s="22"/>
      <c r="D16" s="21"/>
      <c r="E16" s="21"/>
      <c r="F16" s="48"/>
      <c r="G16" s="48"/>
      <c r="H16" s="49"/>
      <c r="I16" s="49"/>
      <c r="J16" s="49"/>
      <c r="K16" s="49"/>
      <c r="L16" s="47"/>
      <c r="M16" s="47"/>
      <c r="N16" s="18">
        <v>0</v>
      </c>
      <c r="O16" s="18"/>
    </row>
    <row r="17" spans="1:15" x14ac:dyDescent="0.25">
      <c r="A17" s="1" t="s">
        <v>25</v>
      </c>
      <c r="B17" s="1">
        <v>3</v>
      </c>
      <c r="C17" s="68" t="s">
        <v>21</v>
      </c>
      <c r="D17" s="69" t="s">
        <v>26</v>
      </c>
      <c r="E17" s="23"/>
      <c r="F17" s="44">
        <f>F18</f>
        <v>232000</v>
      </c>
      <c r="G17" s="44">
        <f t="shared" ref="G17:L17" si="2">G18</f>
        <v>232000</v>
      </c>
      <c r="H17" s="44">
        <f t="shared" si="2"/>
        <v>232000</v>
      </c>
      <c r="I17" s="44">
        <f t="shared" si="2"/>
        <v>18000</v>
      </c>
      <c r="J17" s="44">
        <f t="shared" si="2"/>
        <v>15885.08</v>
      </c>
      <c r="K17" s="44">
        <f t="shared" si="2"/>
        <v>0</v>
      </c>
      <c r="L17" s="44">
        <f t="shared" si="2"/>
        <v>15885.08</v>
      </c>
      <c r="M17" s="45">
        <f>M18</f>
        <v>15885.08</v>
      </c>
      <c r="N17" s="18">
        <v>0</v>
      </c>
      <c r="O17" s="18"/>
    </row>
    <row r="18" spans="1:15" x14ac:dyDescent="0.25">
      <c r="A18" s="1" t="s">
        <v>25</v>
      </c>
      <c r="B18" s="1">
        <v>3</v>
      </c>
      <c r="C18" s="68"/>
      <c r="D18" s="70"/>
      <c r="E18" s="21" t="s">
        <v>23</v>
      </c>
      <c r="F18" s="46">
        <v>232000</v>
      </c>
      <c r="G18" s="46">
        <v>232000</v>
      </c>
      <c r="H18" s="46">
        <v>232000</v>
      </c>
      <c r="I18" s="46">
        <v>18000</v>
      </c>
      <c r="J18" s="46">
        <v>15885.08</v>
      </c>
      <c r="K18" s="46">
        <v>0</v>
      </c>
      <c r="L18" s="46">
        <v>15885.08</v>
      </c>
      <c r="M18" s="47">
        <f>K18+L18</f>
        <v>15885.08</v>
      </c>
      <c r="N18" s="18">
        <v>0</v>
      </c>
      <c r="O18" s="18"/>
    </row>
    <row r="19" spans="1:15" x14ac:dyDescent="0.25">
      <c r="A19" s="1" t="s">
        <v>25</v>
      </c>
      <c r="B19" s="1">
        <v>3</v>
      </c>
      <c r="C19" s="25"/>
      <c r="D19" s="24"/>
      <c r="E19" s="21"/>
      <c r="F19" s="48"/>
      <c r="G19" s="48"/>
      <c r="H19" s="49"/>
      <c r="I19" s="49"/>
      <c r="J19" s="49"/>
      <c r="K19" s="49"/>
      <c r="L19" s="47"/>
      <c r="M19" s="47"/>
      <c r="N19" s="18">
        <v>0</v>
      </c>
    </row>
    <row r="20" spans="1:15" x14ac:dyDescent="0.25">
      <c r="A20" s="1" t="s">
        <v>25</v>
      </c>
      <c r="B20" s="1">
        <v>3</v>
      </c>
      <c r="C20" s="22"/>
      <c r="D20" s="21"/>
      <c r="E20" s="21"/>
      <c r="F20" s="48"/>
      <c r="G20" s="48"/>
      <c r="H20" s="49"/>
      <c r="I20" s="49"/>
      <c r="J20" s="49"/>
      <c r="K20" s="49"/>
      <c r="L20" s="47"/>
      <c r="M20" s="47"/>
      <c r="N20" s="18">
        <v>0</v>
      </c>
    </row>
    <row r="21" spans="1:15" ht="20.25" customHeight="1" x14ac:dyDescent="0.25">
      <c r="C21" s="26" t="s">
        <v>27</v>
      </c>
      <c r="D21" s="27"/>
      <c r="E21" s="28"/>
      <c r="F21" s="29">
        <f>F22+F28+F31+F35+F38+F41+F45+F25</f>
        <v>10026802</v>
      </c>
      <c r="G21" s="29">
        <f t="shared" ref="G21:M21" si="3">G22+G28+G31+G35+G38+G41+G45+G25</f>
        <v>10026802</v>
      </c>
      <c r="H21" s="29">
        <f t="shared" si="3"/>
        <v>10026802</v>
      </c>
      <c r="I21" s="29">
        <f t="shared" si="3"/>
        <v>9972560</v>
      </c>
      <c r="J21" s="29">
        <f t="shared" si="3"/>
        <v>592419</v>
      </c>
      <c r="K21" s="29">
        <f t="shared" si="3"/>
        <v>4930.1499999999996</v>
      </c>
      <c r="L21" s="29">
        <f t="shared" si="3"/>
        <v>768984.08</v>
      </c>
      <c r="M21" s="30">
        <f t="shared" si="3"/>
        <v>773914.2300000001</v>
      </c>
      <c r="N21" s="18">
        <v>0</v>
      </c>
      <c r="O21" s="18"/>
    </row>
    <row r="22" spans="1:15" x14ac:dyDescent="0.25">
      <c r="C22" s="68" t="s">
        <v>28</v>
      </c>
      <c r="D22" s="66" t="s">
        <v>29</v>
      </c>
      <c r="E22" s="21"/>
      <c r="F22" s="44">
        <f>F23</f>
        <v>14121</v>
      </c>
      <c r="G22" s="44">
        <f t="shared" ref="G22:M22" si="4">G23</f>
        <v>14121</v>
      </c>
      <c r="H22" s="44">
        <f t="shared" si="4"/>
        <v>14121</v>
      </c>
      <c r="I22" s="44">
        <f t="shared" si="4"/>
        <v>0</v>
      </c>
      <c r="J22" s="44">
        <f t="shared" si="4"/>
        <v>0</v>
      </c>
      <c r="K22" s="44">
        <f t="shared" si="4"/>
        <v>0</v>
      </c>
      <c r="L22" s="44">
        <f t="shared" si="4"/>
        <v>0</v>
      </c>
      <c r="M22" s="50">
        <f t="shared" si="4"/>
        <v>0</v>
      </c>
      <c r="N22" s="18">
        <v>0</v>
      </c>
      <c r="O22" s="18"/>
    </row>
    <row r="23" spans="1:15" x14ac:dyDescent="0.25">
      <c r="A23" s="1" t="s">
        <v>30</v>
      </c>
      <c r="B23" s="1">
        <v>1</v>
      </c>
      <c r="C23" s="68"/>
      <c r="D23" s="66"/>
      <c r="E23" s="21" t="s">
        <v>31</v>
      </c>
      <c r="F23" s="46">
        <v>14121</v>
      </c>
      <c r="G23" s="46">
        <v>14121</v>
      </c>
      <c r="H23" s="46">
        <v>14121</v>
      </c>
      <c r="I23" s="44">
        <v>0</v>
      </c>
      <c r="J23" s="44">
        <v>0</v>
      </c>
      <c r="K23" s="44">
        <v>0</v>
      </c>
      <c r="L23" s="44">
        <v>0</v>
      </c>
      <c r="M23" s="50">
        <f>K23+L23</f>
        <v>0</v>
      </c>
      <c r="N23" s="18">
        <v>0</v>
      </c>
      <c r="O23" s="18"/>
    </row>
    <row r="24" spans="1:15" x14ac:dyDescent="0.25">
      <c r="A24" s="1" t="s">
        <v>30</v>
      </c>
      <c r="B24" s="1">
        <v>1</v>
      </c>
      <c r="C24" s="32"/>
      <c r="D24" s="67"/>
      <c r="E24" s="21"/>
      <c r="F24" s="48"/>
      <c r="G24" s="48"/>
      <c r="H24" s="49"/>
      <c r="I24" s="49"/>
      <c r="J24" s="49"/>
      <c r="K24" s="49"/>
      <c r="L24" s="47"/>
      <c r="M24" s="47"/>
      <c r="N24" s="18">
        <v>0</v>
      </c>
      <c r="O24" s="18"/>
    </row>
    <row r="25" spans="1:15" ht="15" customHeight="1" x14ac:dyDescent="0.25">
      <c r="C25" s="78" t="s">
        <v>28</v>
      </c>
      <c r="D25" s="66" t="s">
        <v>48</v>
      </c>
      <c r="E25" s="21"/>
      <c r="F25" s="44">
        <f>F26</f>
        <v>13000</v>
      </c>
      <c r="G25" s="44">
        <f t="shared" ref="G25:M25" si="5">G26</f>
        <v>13000</v>
      </c>
      <c r="H25" s="44">
        <f t="shared" si="5"/>
        <v>13000</v>
      </c>
      <c r="I25" s="44">
        <f t="shared" si="5"/>
        <v>0</v>
      </c>
      <c r="J25" s="44">
        <f t="shared" si="5"/>
        <v>0</v>
      </c>
      <c r="K25" s="44">
        <f t="shared" si="5"/>
        <v>0</v>
      </c>
      <c r="L25" s="44">
        <f t="shared" si="5"/>
        <v>0</v>
      </c>
      <c r="M25" s="50">
        <f t="shared" si="5"/>
        <v>0</v>
      </c>
      <c r="N25" s="18"/>
      <c r="O25" s="18"/>
    </row>
    <row r="26" spans="1:15" x14ac:dyDescent="0.25">
      <c r="C26" s="78"/>
      <c r="D26" s="66"/>
      <c r="E26" s="21" t="s">
        <v>31</v>
      </c>
      <c r="F26" s="46">
        <v>13000</v>
      </c>
      <c r="G26" s="46">
        <v>13000</v>
      </c>
      <c r="H26" s="46">
        <v>13000</v>
      </c>
      <c r="I26" s="49"/>
      <c r="J26" s="49"/>
      <c r="K26" s="49"/>
      <c r="L26" s="47"/>
      <c r="M26" s="47"/>
      <c r="N26" s="18"/>
      <c r="O26" s="18"/>
    </row>
    <row r="27" spans="1:15" x14ac:dyDescent="0.25">
      <c r="C27" s="32"/>
      <c r="D27" s="67"/>
      <c r="E27" s="21"/>
      <c r="F27" s="48"/>
      <c r="G27" s="48"/>
      <c r="H27" s="49"/>
      <c r="I27" s="49"/>
      <c r="J27" s="49"/>
      <c r="K27" s="49"/>
      <c r="L27" s="47"/>
      <c r="M27" s="47"/>
      <c r="N27" s="18"/>
      <c r="O27" s="18"/>
    </row>
    <row r="28" spans="1:15" x14ac:dyDescent="0.25">
      <c r="C28" s="64" t="s">
        <v>21</v>
      </c>
      <c r="D28" s="66" t="s">
        <v>32</v>
      </c>
      <c r="E28" s="21"/>
      <c r="F28" s="44">
        <f>F29</f>
        <v>14121</v>
      </c>
      <c r="G28" s="44">
        <f t="shared" ref="G28:M28" si="6">G29</f>
        <v>14121</v>
      </c>
      <c r="H28" s="44">
        <f t="shared" si="6"/>
        <v>14121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50">
        <f t="shared" si="6"/>
        <v>0</v>
      </c>
      <c r="N28" s="18">
        <v>0</v>
      </c>
      <c r="O28" s="18"/>
    </row>
    <row r="29" spans="1:15" x14ac:dyDescent="0.25">
      <c r="A29" s="35" t="s">
        <v>33</v>
      </c>
      <c r="B29" s="1">
        <v>1</v>
      </c>
      <c r="C29" s="64"/>
      <c r="D29" s="66"/>
      <c r="E29" s="21" t="s">
        <v>31</v>
      </c>
      <c r="F29" s="46">
        <v>14121</v>
      </c>
      <c r="G29" s="46">
        <v>14121</v>
      </c>
      <c r="H29" s="46">
        <v>14121</v>
      </c>
      <c r="I29" s="44">
        <v>0</v>
      </c>
      <c r="J29" s="44">
        <v>0</v>
      </c>
      <c r="K29" s="44">
        <v>0</v>
      </c>
      <c r="L29" s="44">
        <v>0</v>
      </c>
      <c r="M29" s="50">
        <f>K29+L29</f>
        <v>0</v>
      </c>
      <c r="N29" s="18">
        <v>0</v>
      </c>
      <c r="O29" s="18"/>
    </row>
    <row r="30" spans="1:15" x14ac:dyDescent="0.25">
      <c r="A30" s="35" t="s">
        <v>34</v>
      </c>
      <c r="B30" s="1">
        <v>1</v>
      </c>
      <c r="C30" s="65"/>
      <c r="D30" s="67"/>
      <c r="E30" s="21"/>
      <c r="F30" s="48"/>
      <c r="G30" s="48"/>
      <c r="H30" s="49"/>
      <c r="I30" s="49"/>
      <c r="J30" s="49"/>
      <c r="K30" s="49"/>
      <c r="L30" s="47"/>
      <c r="M30" s="47"/>
      <c r="N30" s="18">
        <v>0</v>
      </c>
      <c r="O30" s="18"/>
    </row>
    <row r="31" spans="1:15" x14ac:dyDescent="0.25">
      <c r="C31" s="64" t="s">
        <v>21</v>
      </c>
      <c r="D31" s="66" t="s">
        <v>35</v>
      </c>
      <c r="E31" s="21"/>
      <c r="F31" s="44">
        <f>F32</f>
        <v>13000</v>
      </c>
      <c r="G31" s="44">
        <f t="shared" ref="G31:M31" si="7">G32</f>
        <v>13000</v>
      </c>
      <c r="H31" s="44">
        <f t="shared" si="7"/>
        <v>13000</v>
      </c>
      <c r="I31" s="44">
        <f t="shared" si="7"/>
        <v>0</v>
      </c>
      <c r="J31" s="44">
        <f t="shared" si="7"/>
        <v>0</v>
      </c>
      <c r="K31" s="44">
        <f t="shared" si="7"/>
        <v>0</v>
      </c>
      <c r="L31" s="44">
        <f t="shared" si="7"/>
        <v>0</v>
      </c>
      <c r="M31" s="50">
        <f t="shared" si="7"/>
        <v>0</v>
      </c>
      <c r="N31" s="18">
        <v>0</v>
      </c>
      <c r="O31" s="18"/>
    </row>
    <row r="32" spans="1:15" x14ac:dyDescent="0.25">
      <c r="A32" s="35" t="s">
        <v>36</v>
      </c>
      <c r="B32" s="1">
        <v>1</v>
      </c>
      <c r="C32" s="64"/>
      <c r="D32" s="66"/>
      <c r="E32" s="21" t="s">
        <v>31</v>
      </c>
      <c r="F32" s="46">
        <v>13000</v>
      </c>
      <c r="G32" s="46">
        <v>13000</v>
      </c>
      <c r="H32" s="46">
        <v>13000</v>
      </c>
      <c r="I32" s="44">
        <v>0</v>
      </c>
      <c r="J32" s="44">
        <v>0</v>
      </c>
      <c r="K32" s="44">
        <v>0</v>
      </c>
      <c r="L32" s="44">
        <v>0</v>
      </c>
      <c r="M32" s="50">
        <f>K32+L32</f>
        <v>0</v>
      </c>
      <c r="N32" s="18">
        <v>0</v>
      </c>
      <c r="O32" s="18"/>
    </row>
    <row r="33" spans="1:15" ht="21" customHeight="1" x14ac:dyDescent="0.25">
      <c r="A33" s="35" t="s">
        <v>36</v>
      </c>
      <c r="B33" s="1">
        <v>1</v>
      </c>
      <c r="C33" s="65"/>
      <c r="D33" s="67"/>
      <c r="E33" s="21"/>
      <c r="F33" s="48"/>
      <c r="G33" s="48"/>
      <c r="H33" s="49"/>
      <c r="I33" s="49"/>
      <c r="J33" s="49"/>
      <c r="K33" s="49"/>
      <c r="L33" s="47"/>
      <c r="M33" s="47"/>
      <c r="N33" s="18">
        <v>0</v>
      </c>
      <c r="O33" s="18"/>
    </row>
    <row r="34" spans="1:15" x14ac:dyDescent="0.25">
      <c r="A34" s="35"/>
      <c r="C34" s="32"/>
      <c r="D34" s="33"/>
      <c r="E34" s="21"/>
      <c r="F34" s="48"/>
      <c r="G34" s="48"/>
      <c r="H34" s="49"/>
      <c r="I34" s="49"/>
      <c r="J34" s="49"/>
      <c r="K34" s="49"/>
      <c r="L34" s="47"/>
      <c r="M34" s="47"/>
      <c r="N34" s="18">
        <v>0</v>
      </c>
      <c r="O34" s="18"/>
    </row>
    <row r="35" spans="1:15" x14ac:dyDescent="0.25">
      <c r="A35" s="1" t="s">
        <v>37</v>
      </c>
      <c r="B35" s="1">
        <v>1</v>
      </c>
      <c r="C35" s="64" t="s">
        <v>21</v>
      </c>
      <c r="D35" s="16" t="s">
        <v>38</v>
      </c>
      <c r="E35" s="36"/>
      <c r="F35" s="44">
        <f>F36</f>
        <v>8981279</v>
      </c>
      <c r="G35" s="44">
        <f t="shared" ref="G35:M35" si="8">G36</f>
        <v>8981279</v>
      </c>
      <c r="H35" s="44">
        <f t="shared" si="8"/>
        <v>8981279</v>
      </c>
      <c r="I35" s="44">
        <f t="shared" si="8"/>
        <v>8981279</v>
      </c>
      <c r="J35" s="44">
        <f t="shared" si="8"/>
        <v>530896.29999999993</v>
      </c>
      <c r="K35" s="44">
        <f t="shared" si="8"/>
        <v>4930.1499999999996</v>
      </c>
      <c r="L35" s="44">
        <f t="shared" si="8"/>
        <v>681176.02</v>
      </c>
      <c r="M35" s="50">
        <f t="shared" si="8"/>
        <v>686106.17</v>
      </c>
      <c r="N35" s="18">
        <v>0</v>
      </c>
      <c r="O35" s="18"/>
    </row>
    <row r="36" spans="1:15" x14ac:dyDescent="0.25">
      <c r="A36" s="1" t="s">
        <v>37</v>
      </c>
      <c r="B36" s="1">
        <v>1</v>
      </c>
      <c r="C36" s="64"/>
      <c r="D36" s="16"/>
      <c r="E36" s="21" t="s">
        <v>31</v>
      </c>
      <c r="F36" s="46">
        <v>8981279</v>
      </c>
      <c r="G36" s="46">
        <v>8981279</v>
      </c>
      <c r="H36" s="46">
        <v>8981279</v>
      </c>
      <c r="I36" s="46">
        <v>8981279</v>
      </c>
      <c r="J36" s="46">
        <v>530896.29999999993</v>
      </c>
      <c r="K36" s="46">
        <v>4930.1499999999996</v>
      </c>
      <c r="L36" s="46">
        <v>681176.02</v>
      </c>
      <c r="M36" s="56">
        <f>K36+L36</f>
        <v>686106.17</v>
      </c>
      <c r="N36" s="18">
        <v>0</v>
      </c>
      <c r="O36" s="18"/>
    </row>
    <row r="37" spans="1:15" x14ac:dyDescent="0.25">
      <c r="C37" s="65"/>
      <c r="D37" s="16"/>
      <c r="E37" s="21"/>
      <c r="F37" s="46"/>
      <c r="G37" s="48"/>
      <c r="H37" s="49"/>
      <c r="I37" s="49"/>
      <c r="J37" s="49"/>
      <c r="K37" s="49"/>
      <c r="L37" s="47"/>
      <c r="M37" s="47"/>
      <c r="N37" s="18">
        <v>0</v>
      </c>
      <c r="O37" s="18"/>
    </row>
    <row r="38" spans="1:15" x14ac:dyDescent="0.25">
      <c r="A38" s="1">
        <v>2867</v>
      </c>
      <c r="B38" s="1">
        <v>1</v>
      </c>
      <c r="C38" s="57" t="s">
        <v>21</v>
      </c>
      <c r="D38" s="31" t="s">
        <v>39</v>
      </c>
      <c r="E38" s="21"/>
      <c r="F38" s="51">
        <f>F39</f>
        <v>556980</v>
      </c>
      <c r="G38" s="51">
        <f t="shared" ref="G38:M38" si="9">G39</f>
        <v>556980</v>
      </c>
      <c r="H38" s="51">
        <f t="shared" si="9"/>
        <v>556980</v>
      </c>
      <c r="I38" s="51">
        <f t="shared" si="9"/>
        <v>556980</v>
      </c>
      <c r="J38" s="51">
        <f t="shared" si="9"/>
        <v>37866.04</v>
      </c>
      <c r="K38" s="51">
        <f t="shared" si="9"/>
        <v>0</v>
      </c>
      <c r="L38" s="51">
        <f t="shared" si="9"/>
        <v>49192.94</v>
      </c>
      <c r="M38" s="52">
        <f t="shared" si="9"/>
        <v>49192.94</v>
      </c>
      <c r="N38" s="18">
        <v>0</v>
      </c>
      <c r="O38" s="18"/>
    </row>
    <row r="39" spans="1:15" x14ac:dyDescent="0.25">
      <c r="A39" s="1">
        <v>2867</v>
      </c>
      <c r="B39" s="1">
        <v>1</v>
      </c>
      <c r="C39" s="57"/>
      <c r="D39" s="16"/>
      <c r="E39" s="21" t="s">
        <v>31</v>
      </c>
      <c r="F39" s="46">
        <v>556980</v>
      </c>
      <c r="G39" s="46">
        <v>556980</v>
      </c>
      <c r="H39" s="49">
        <v>556980</v>
      </c>
      <c r="I39" s="49">
        <v>556980</v>
      </c>
      <c r="J39" s="49">
        <v>37866.04</v>
      </c>
      <c r="K39" s="46">
        <v>0</v>
      </c>
      <c r="L39" s="51">
        <v>49192.94</v>
      </c>
      <c r="M39" s="56">
        <f>K39+L39</f>
        <v>49192.94</v>
      </c>
      <c r="N39" s="18">
        <v>0</v>
      </c>
      <c r="O39" s="18"/>
    </row>
    <row r="40" spans="1:15" x14ac:dyDescent="0.25">
      <c r="C40" s="32"/>
      <c r="D40" s="16"/>
      <c r="E40" s="21"/>
      <c r="F40" s="46"/>
      <c r="G40" s="48"/>
      <c r="H40" s="49"/>
      <c r="I40" s="49"/>
      <c r="J40" s="49"/>
      <c r="K40" s="49"/>
      <c r="L40" s="47"/>
      <c r="M40" s="47"/>
      <c r="N40" s="18"/>
      <c r="O40" s="18"/>
    </row>
    <row r="41" spans="1:15" x14ac:dyDescent="0.25">
      <c r="C41" s="64" t="s">
        <v>21</v>
      </c>
      <c r="D41" s="66" t="s">
        <v>40</v>
      </c>
      <c r="E41" s="21"/>
      <c r="F41" s="44">
        <f>F42</f>
        <v>59460</v>
      </c>
      <c r="G41" s="44">
        <f t="shared" ref="G41:M41" si="10">G42</f>
        <v>59460</v>
      </c>
      <c r="H41" s="44">
        <f t="shared" si="10"/>
        <v>59460</v>
      </c>
      <c r="I41" s="44">
        <f t="shared" si="10"/>
        <v>59460</v>
      </c>
      <c r="J41" s="44">
        <f t="shared" si="10"/>
        <v>2278.17</v>
      </c>
      <c r="K41" s="44">
        <f t="shared" si="10"/>
        <v>0</v>
      </c>
      <c r="L41" s="44">
        <f t="shared" si="10"/>
        <v>5578.9699999999993</v>
      </c>
      <c r="M41" s="50">
        <f t="shared" si="10"/>
        <v>5578.9699999999993</v>
      </c>
      <c r="N41" s="18">
        <v>0</v>
      </c>
      <c r="O41" s="18"/>
    </row>
    <row r="42" spans="1:15" x14ac:dyDescent="0.25">
      <c r="A42" s="1">
        <v>2004</v>
      </c>
      <c r="B42" s="1">
        <v>3</v>
      </c>
      <c r="C42" s="64"/>
      <c r="D42" s="66"/>
      <c r="E42" s="21" t="s">
        <v>23</v>
      </c>
      <c r="F42" s="46">
        <v>59460</v>
      </c>
      <c r="G42" s="46">
        <v>59460</v>
      </c>
      <c r="H42" s="46">
        <v>59460</v>
      </c>
      <c r="I42" s="46">
        <v>59460</v>
      </c>
      <c r="J42" s="46">
        <v>2278.17</v>
      </c>
      <c r="K42" s="46">
        <v>0</v>
      </c>
      <c r="L42" s="46">
        <v>5578.9699999999993</v>
      </c>
      <c r="M42" s="56">
        <f>K42+L42</f>
        <v>5578.9699999999993</v>
      </c>
      <c r="N42" s="18">
        <v>0</v>
      </c>
      <c r="O42" s="18"/>
    </row>
    <row r="43" spans="1:15" x14ac:dyDescent="0.25">
      <c r="A43" s="1">
        <v>2004</v>
      </c>
      <c r="B43" s="1">
        <v>3</v>
      </c>
      <c r="C43" s="65"/>
      <c r="D43" s="67"/>
      <c r="E43" s="21"/>
      <c r="F43" s="48"/>
      <c r="G43" s="48"/>
      <c r="H43" s="49"/>
      <c r="I43" s="49"/>
      <c r="J43" s="49"/>
      <c r="K43" s="49"/>
      <c r="L43" s="47"/>
      <c r="M43" s="47"/>
      <c r="N43" s="18">
        <v>0</v>
      </c>
      <c r="O43" s="18"/>
    </row>
    <row r="44" spans="1:15" x14ac:dyDescent="0.25">
      <c r="A44" s="1">
        <v>2004</v>
      </c>
      <c r="B44" s="1">
        <v>3</v>
      </c>
      <c r="C44" s="65"/>
      <c r="D44" s="67"/>
      <c r="E44" s="21"/>
      <c r="F44" s="48"/>
      <c r="G44" s="48"/>
      <c r="H44" s="49"/>
      <c r="I44" s="49"/>
      <c r="J44" s="49"/>
      <c r="K44" s="49"/>
      <c r="L44" s="47"/>
      <c r="M44" s="47"/>
      <c r="N44" s="18">
        <v>0</v>
      </c>
      <c r="O44" s="18"/>
    </row>
    <row r="45" spans="1:15" ht="15" customHeight="1" x14ac:dyDescent="0.25">
      <c r="A45" s="1" t="s">
        <v>41</v>
      </c>
      <c r="B45" s="1">
        <v>3</v>
      </c>
      <c r="C45" s="57" t="s">
        <v>21</v>
      </c>
      <c r="D45" s="58" t="s">
        <v>42</v>
      </c>
      <c r="F45" s="44">
        <f>F46</f>
        <v>374841</v>
      </c>
      <c r="G45" s="44">
        <f t="shared" ref="G45:M45" si="11">G46</f>
        <v>374841</v>
      </c>
      <c r="H45" s="44">
        <f t="shared" si="11"/>
        <v>374841</v>
      </c>
      <c r="I45" s="44">
        <f t="shared" si="11"/>
        <v>374841</v>
      </c>
      <c r="J45" s="44">
        <f t="shared" si="11"/>
        <v>21378.49</v>
      </c>
      <c r="K45" s="44">
        <f t="shared" si="11"/>
        <v>0</v>
      </c>
      <c r="L45" s="44">
        <f t="shared" si="11"/>
        <v>33036.15</v>
      </c>
      <c r="M45" s="50">
        <f t="shared" si="11"/>
        <v>33036.15</v>
      </c>
      <c r="N45" s="18">
        <v>0</v>
      </c>
      <c r="O45" s="18"/>
    </row>
    <row r="46" spans="1:15" x14ac:dyDescent="0.25">
      <c r="A46" s="1" t="s">
        <v>41</v>
      </c>
      <c r="B46" s="1">
        <v>3</v>
      </c>
      <c r="C46" s="57"/>
      <c r="D46" s="58"/>
      <c r="E46" s="37" t="s">
        <v>23</v>
      </c>
      <c r="F46" s="53">
        <v>374841</v>
      </c>
      <c r="G46" s="53">
        <v>374841</v>
      </c>
      <c r="H46" s="53">
        <v>374841</v>
      </c>
      <c r="I46" s="54">
        <v>374841</v>
      </c>
      <c r="J46" s="53">
        <v>21378.49</v>
      </c>
      <c r="K46" s="53">
        <v>0</v>
      </c>
      <c r="L46" s="53">
        <v>33036.15</v>
      </c>
      <c r="M46" s="56">
        <f>K46+L46</f>
        <v>33036.15</v>
      </c>
      <c r="N46" s="18">
        <v>0</v>
      </c>
      <c r="O46" s="18"/>
    </row>
    <row r="47" spans="1:15" x14ac:dyDescent="0.25">
      <c r="C47" s="34"/>
      <c r="D47" s="58"/>
      <c r="E47" s="38"/>
      <c r="F47" s="44"/>
      <c r="G47" s="44"/>
      <c r="H47" s="44"/>
      <c r="I47" s="55"/>
      <c r="J47" s="44"/>
      <c r="K47" s="44"/>
      <c r="L47" s="44"/>
      <c r="M47" s="50"/>
      <c r="N47" s="18"/>
    </row>
    <row r="48" spans="1:15" x14ac:dyDescent="0.25">
      <c r="C48" s="34"/>
      <c r="D48" s="31"/>
      <c r="E48" s="38"/>
      <c r="F48" s="44"/>
      <c r="G48" s="44"/>
      <c r="H48" s="44"/>
      <c r="I48" s="55"/>
      <c r="J48" s="44"/>
      <c r="K48" s="44"/>
      <c r="L48" s="44"/>
      <c r="M48" s="50"/>
      <c r="N48" s="18"/>
    </row>
    <row r="49" spans="3:14" x14ac:dyDescent="0.25">
      <c r="C49" s="32"/>
      <c r="D49" s="39"/>
      <c r="E49" s="21"/>
      <c r="F49" s="48"/>
      <c r="G49" s="48"/>
      <c r="H49" s="49"/>
      <c r="I49" s="49"/>
      <c r="J49" s="49"/>
      <c r="K49" s="49"/>
      <c r="L49" s="47"/>
      <c r="M49" s="47"/>
      <c r="N49" s="18"/>
    </row>
    <row r="50" spans="3:14" ht="24.75" customHeight="1" thickBot="1" x14ac:dyDescent="0.3">
      <c r="C50" s="59" t="s">
        <v>43</v>
      </c>
      <c r="D50" s="59"/>
      <c r="E50" s="60"/>
      <c r="F50" s="40">
        <f>F21+F12</f>
        <v>14925179</v>
      </c>
      <c r="G50" s="40">
        <f t="shared" ref="G50:L50" si="12">G21+G12</f>
        <v>14590796</v>
      </c>
      <c r="H50" s="40">
        <f t="shared" si="12"/>
        <v>14925179</v>
      </c>
      <c r="I50" s="40">
        <f t="shared" si="12"/>
        <v>10381752.49</v>
      </c>
      <c r="J50" s="40">
        <f t="shared" si="12"/>
        <v>685853.47</v>
      </c>
      <c r="K50" s="40">
        <f t="shared" si="12"/>
        <v>77722.819999999992</v>
      </c>
      <c r="L50" s="40">
        <f t="shared" si="12"/>
        <v>928171.28999999992</v>
      </c>
      <c r="M50" s="41">
        <f>M21+M12</f>
        <v>1005894.1100000001</v>
      </c>
      <c r="N50" s="18">
        <v>0</v>
      </c>
    </row>
    <row r="51" spans="3:14" x14ac:dyDescent="0.25">
      <c r="C51" s="42" t="s">
        <v>44</v>
      </c>
      <c r="H51" s="43"/>
      <c r="K51" s="5"/>
      <c r="L51" s="5"/>
    </row>
    <row r="52" spans="3:14" x14ac:dyDescent="0.25">
      <c r="F52" s="18"/>
      <c r="G52" s="18"/>
      <c r="H52" s="18"/>
      <c r="I52" s="18"/>
      <c r="J52" s="18"/>
      <c r="K52" s="18"/>
      <c r="L52" s="18"/>
      <c r="M52" s="18"/>
    </row>
    <row r="53" spans="3:14" hidden="1" x14ac:dyDescent="0.25">
      <c r="F53" s="18"/>
      <c r="G53" s="18"/>
      <c r="H53" s="18"/>
      <c r="I53" s="18"/>
      <c r="J53" s="18"/>
      <c r="K53" s="18"/>
      <c r="L53" s="18"/>
      <c r="M53" s="18"/>
    </row>
    <row r="54" spans="3:14" x14ac:dyDescent="0.25">
      <c r="F54" s="18"/>
      <c r="G54" s="18"/>
      <c r="H54" s="18"/>
      <c r="I54" s="18"/>
      <c r="J54" s="18"/>
      <c r="K54" s="18"/>
      <c r="L54" s="18"/>
      <c r="M54" s="18"/>
    </row>
    <row r="55" spans="3:14" x14ac:dyDescent="0.25">
      <c r="F55" s="18"/>
      <c r="G55" s="18"/>
      <c r="H55" s="18"/>
      <c r="I55" s="18"/>
      <c r="J55" s="18"/>
      <c r="K55" s="18"/>
      <c r="L55" s="18"/>
      <c r="M55" s="18"/>
    </row>
    <row r="57" spans="3:14" x14ac:dyDescent="0.25">
      <c r="F57" s="18"/>
      <c r="G57" s="18"/>
      <c r="H57" s="18"/>
      <c r="I57" s="18"/>
      <c r="J57" s="18"/>
      <c r="K57" s="18"/>
      <c r="L57" s="18"/>
      <c r="M57" s="18"/>
    </row>
  </sheetData>
  <mergeCells count="26">
    <mergeCell ref="C28:C30"/>
    <mergeCell ref="D28:D30"/>
    <mergeCell ref="C6:M6"/>
    <mergeCell ref="C7:M7"/>
    <mergeCell ref="C10:C11"/>
    <mergeCell ref="D10:D11"/>
    <mergeCell ref="E10:E11"/>
    <mergeCell ref="C13:C14"/>
    <mergeCell ref="C25:C26"/>
    <mergeCell ref="D25:D27"/>
    <mergeCell ref="C45:C46"/>
    <mergeCell ref="D45:D47"/>
    <mergeCell ref="C50:E50"/>
    <mergeCell ref="C2:M2"/>
    <mergeCell ref="C3:M3"/>
    <mergeCell ref="C4:M4"/>
    <mergeCell ref="C31:C33"/>
    <mergeCell ref="D31:D33"/>
    <mergeCell ref="C35:C37"/>
    <mergeCell ref="C38:C39"/>
    <mergeCell ref="C41:C44"/>
    <mergeCell ref="D41:D44"/>
    <mergeCell ref="C17:C18"/>
    <mergeCell ref="D17:D18"/>
    <mergeCell ref="C22:C23"/>
    <mergeCell ref="D22:D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7" orientation="landscape" r:id="rId1"/>
  <headerFooter>
    <oddHeader xml:space="preserve">&amp;C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Orçamentário Financeiro</vt:lpstr>
      <vt:lpstr>'Orçamentário Financeiro'!Area_de_impressao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2025-08-12T19:43:11Z</cp:lastPrinted>
  <dcterms:created xsi:type="dcterms:W3CDTF">2025-08-12T19:41:05Z</dcterms:created>
  <dcterms:modified xsi:type="dcterms:W3CDTF">2026-02-09T17:44:33Z</dcterms:modified>
</cp:coreProperties>
</file>