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GFN\Desktop\"/>
    </mc:Choice>
  </mc:AlternateContent>
  <xr:revisionPtr revIDLastSave="0" documentId="13_ncr:1_{CA2528B3-311A-4B68-81D9-D30DF79B9387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INSCRIÇÃO-DEBCAD" sheetId="5" r:id="rId1"/>
    <sheet name="PAGTOS" sheetId="2" r:id="rId2"/>
    <sheet name="SIMULAÇÃO" sheetId="8" r:id="rId3"/>
    <sheet name="SELIC" sheetId="3" state="hidden" r:id="rId4"/>
    <sheet name="atualização selic" sheetId="6" state="hidden" r:id="rId5"/>
  </sheets>
  <externalReferences>
    <externalReference r:id="rId6"/>
  </externalReferences>
  <definedNames>
    <definedName name="BCN_PF">SIMULAÇÃO!$A$10:$A$11</definedName>
    <definedName name="DadosExternos_1" localSheetId="4" hidden="1">'atualização selic'!$A$1:$I$14</definedName>
    <definedName name="DadosExternos_2" localSheetId="4" hidden="1">'atualização selic'!$A$17:$J$30</definedName>
    <definedName name="DadosExternos_3" localSheetId="4" hidden="1">'atualização selic'!$A$33:$J$46</definedName>
    <definedName name="Modalidades">SIMULAÇÃO!$A$69:$A$72</definedName>
    <definedName name="Parcelamentos">SIMULAÇÃO!$A$37:$A$42</definedName>
    <definedName name="ParcelasPedagio">#REF!</definedName>
    <definedName name="ParcPedagio">#REF!</definedName>
    <definedName name="pedag">'[1]Simulador Pert'!$A$4:$A$6</definedName>
    <definedName name="Tipopessoa">#REF!</definedName>
    <definedName name="xf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 1_410569fe-2c37-44c3-815f-bc62d0caba0a" name="Table 1" connection="Consulta - Table 1"/>
          <x15:modelTable id="Table 2_aaa760e3-ae34-444e-9672-b22d965f9937" name="Table 2" connection="Consulta - Table 2"/>
          <x15:modelTable id="Table 3_c68245ce-2349-49a9-97ba-091ee0e57deb" name="Table 3" connection="Consulta - Table 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8" l="1"/>
  <c r="A19" i="8" l="1"/>
  <c r="A18" i="8"/>
  <c r="G41" i="8" l="1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K24" i="8" l="1"/>
  <c r="J24" i="8"/>
  <c r="I24" i="8"/>
  <c r="H24" i="8"/>
  <c r="H13" i="8"/>
  <c r="G40" i="8"/>
  <c r="L24" i="8" l="1"/>
  <c r="C3" i="2"/>
  <c r="F4" i="5"/>
  <c r="G4" i="5"/>
  <c r="H4" i="5"/>
  <c r="I4" i="5"/>
  <c r="F5" i="5"/>
  <c r="G5" i="5"/>
  <c r="H5" i="5"/>
  <c r="I5" i="5"/>
  <c r="F6" i="5"/>
  <c r="G6" i="5"/>
  <c r="H6" i="5"/>
  <c r="I6" i="5"/>
  <c r="F7" i="5"/>
  <c r="G7" i="5"/>
  <c r="H7" i="5"/>
  <c r="I7" i="5"/>
  <c r="F8" i="5"/>
  <c r="G8" i="5"/>
  <c r="H8" i="5"/>
  <c r="I8" i="5"/>
  <c r="F9" i="5"/>
  <c r="G9" i="5"/>
  <c r="H9" i="5"/>
  <c r="I9" i="5"/>
  <c r="F10" i="5"/>
  <c r="G10" i="5"/>
  <c r="H10" i="5"/>
  <c r="I10" i="5"/>
  <c r="F11" i="5"/>
  <c r="G11" i="5"/>
  <c r="H11" i="5"/>
  <c r="I11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8" i="5"/>
  <c r="G18" i="5"/>
  <c r="H18" i="5"/>
  <c r="I18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F27" i="5"/>
  <c r="G27" i="5"/>
  <c r="H27" i="5"/>
  <c r="I27" i="5"/>
  <c r="F28" i="5"/>
  <c r="G28" i="5"/>
  <c r="H28" i="5"/>
  <c r="I28" i="5"/>
  <c r="F29" i="5"/>
  <c r="G29" i="5"/>
  <c r="H29" i="5"/>
  <c r="I29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F34" i="5"/>
  <c r="G34" i="5"/>
  <c r="H34" i="5"/>
  <c r="I34" i="5"/>
  <c r="F35" i="5"/>
  <c r="G35" i="5"/>
  <c r="H35" i="5"/>
  <c r="I35" i="5"/>
  <c r="F36" i="5"/>
  <c r="G36" i="5"/>
  <c r="H36" i="5"/>
  <c r="I36" i="5"/>
  <c r="F37" i="5"/>
  <c r="G37" i="5"/>
  <c r="H37" i="5"/>
  <c r="I37" i="5"/>
  <c r="F38" i="5"/>
  <c r="G38" i="5"/>
  <c r="H38" i="5"/>
  <c r="I38" i="5"/>
  <c r="F39" i="5"/>
  <c r="G39" i="5"/>
  <c r="H39" i="5"/>
  <c r="I39" i="5"/>
  <c r="F40" i="5"/>
  <c r="G40" i="5"/>
  <c r="H40" i="5"/>
  <c r="I40" i="5"/>
  <c r="F41" i="5"/>
  <c r="G41" i="5"/>
  <c r="H41" i="5"/>
  <c r="I41" i="5"/>
  <c r="F42" i="5"/>
  <c r="G42" i="5"/>
  <c r="H42" i="5"/>
  <c r="I42" i="5"/>
  <c r="F43" i="5"/>
  <c r="G43" i="5"/>
  <c r="H43" i="5"/>
  <c r="I43" i="5"/>
  <c r="F44" i="5"/>
  <c r="G44" i="5"/>
  <c r="H44" i="5"/>
  <c r="I44" i="5"/>
  <c r="F45" i="5"/>
  <c r="G45" i="5"/>
  <c r="H45" i="5"/>
  <c r="I45" i="5"/>
  <c r="F46" i="5"/>
  <c r="G46" i="5"/>
  <c r="H46" i="5"/>
  <c r="I46" i="5"/>
  <c r="F47" i="5"/>
  <c r="G47" i="5"/>
  <c r="H47" i="5"/>
  <c r="I47" i="5"/>
  <c r="F48" i="5"/>
  <c r="G48" i="5"/>
  <c r="H48" i="5"/>
  <c r="I48" i="5"/>
  <c r="F49" i="5"/>
  <c r="G49" i="5"/>
  <c r="H49" i="5"/>
  <c r="I49" i="5"/>
  <c r="F50" i="5"/>
  <c r="G50" i="5"/>
  <c r="H50" i="5"/>
  <c r="I50" i="5"/>
  <c r="F51" i="5"/>
  <c r="G51" i="5"/>
  <c r="H51" i="5"/>
  <c r="I51" i="5"/>
  <c r="F52" i="5"/>
  <c r="G52" i="5"/>
  <c r="H52" i="5"/>
  <c r="I52" i="5"/>
  <c r="F53" i="5"/>
  <c r="G53" i="5"/>
  <c r="H53" i="5"/>
  <c r="I53" i="5"/>
  <c r="F54" i="5"/>
  <c r="G54" i="5"/>
  <c r="H54" i="5"/>
  <c r="I54" i="5"/>
  <c r="F55" i="5"/>
  <c r="G55" i="5"/>
  <c r="H55" i="5"/>
  <c r="I55" i="5"/>
  <c r="F56" i="5"/>
  <c r="G56" i="5"/>
  <c r="H56" i="5"/>
  <c r="I56" i="5"/>
  <c r="F57" i="5"/>
  <c r="G57" i="5"/>
  <c r="H57" i="5"/>
  <c r="I57" i="5"/>
  <c r="F58" i="5"/>
  <c r="G58" i="5"/>
  <c r="H58" i="5"/>
  <c r="I58" i="5"/>
  <c r="F59" i="5"/>
  <c r="G59" i="5"/>
  <c r="H59" i="5"/>
  <c r="I59" i="5"/>
  <c r="F60" i="5"/>
  <c r="G60" i="5"/>
  <c r="H60" i="5"/>
  <c r="I60" i="5"/>
  <c r="F61" i="5"/>
  <c r="G61" i="5"/>
  <c r="H61" i="5"/>
  <c r="I61" i="5"/>
  <c r="F62" i="5"/>
  <c r="G62" i="5"/>
  <c r="H62" i="5"/>
  <c r="I62" i="5"/>
  <c r="F63" i="5"/>
  <c r="G63" i="5"/>
  <c r="H63" i="5"/>
  <c r="I63" i="5"/>
  <c r="F64" i="5"/>
  <c r="G64" i="5"/>
  <c r="H64" i="5"/>
  <c r="I64" i="5"/>
  <c r="F65" i="5"/>
  <c r="G65" i="5"/>
  <c r="H65" i="5"/>
  <c r="I65" i="5"/>
  <c r="F66" i="5"/>
  <c r="G66" i="5"/>
  <c r="H66" i="5"/>
  <c r="I66" i="5"/>
  <c r="F67" i="5"/>
  <c r="G67" i="5"/>
  <c r="H67" i="5"/>
  <c r="I67" i="5"/>
  <c r="F68" i="5"/>
  <c r="G68" i="5"/>
  <c r="H68" i="5"/>
  <c r="I68" i="5"/>
  <c r="F69" i="5"/>
  <c r="G69" i="5"/>
  <c r="H69" i="5"/>
  <c r="I69" i="5"/>
  <c r="F70" i="5"/>
  <c r="G70" i="5"/>
  <c r="H70" i="5"/>
  <c r="I70" i="5"/>
  <c r="F71" i="5"/>
  <c r="G71" i="5"/>
  <c r="H71" i="5"/>
  <c r="I71" i="5"/>
  <c r="F72" i="5"/>
  <c r="G72" i="5"/>
  <c r="H72" i="5"/>
  <c r="I72" i="5"/>
  <c r="F73" i="5"/>
  <c r="G73" i="5"/>
  <c r="H73" i="5"/>
  <c r="I73" i="5"/>
  <c r="F74" i="5"/>
  <c r="G74" i="5"/>
  <c r="H74" i="5"/>
  <c r="I74" i="5"/>
  <c r="F75" i="5"/>
  <c r="G75" i="5"/>
  <c r="H75" i="5"/>
  <c r="I75" i="5"/>
  <c r="F76" i="5"/>
  <c r="G76" i="5"/>
  <c r="H76" i="5"/>
  <c r="I76" i="5"/>
  <c r="F77" i="5"/>
  <c r="G77" i="5"/>
  <c r="H77" i="5"/>
  <c r="I77" i="5"/>
  <c r="F78" i="5"/>
  <c r="G78" i="5"/>
  <c r="H78" i="5"/>
  <c r="I78" i="5"/>
  <c r="F79" i="5"/>
  <c r="G79" i="5"/>
  <c r="H79" i="5"/>
  <c r="I79" i="5"/>
  <c r="F80" i="5"/>
  <c r="G80" i="5"/>
  <c r="H80" i="5"/>
  <c r="I80" i="5"/>
  <c r="F81" i="5"/>
  <c r="G81" i="5"/>
  <c r="H81" i="5"/>
  <c r="I81" i="5"/>
  <c r="F82" i="5"/>
  <c r="G82" i="5"/>
  <c r="H82" i="5"/>
  <c r="I82" i="5"/>
  <c r="F83" i="5"/>
  <c r="G83" i="5"/>
  <c r="H83" i="5"/>
  <c r="I83" i="5"/>
  <c r="F84" i="5"/>
  <c r="G84" i="5"/>
  <c r="H84" i="5"/>
  <c r="I84" i="5"/>
  <c r="F85" i="5"/>
  <c r="G85" i="5"/>
  <c r="H85" i="5"/>
  <c r="I85" i="5"/>
  <c r="F86" i="5"/>
  <c r="G86" i="5"/>
  <c r="H86" i="5"/>
  <c r="I86" i="5"/>
  <c r="F87" i="5"/>
  <c r="G87" i="5"/>
  <c r="H87" i="5"/>
  <c r="I87" i="5"/>
  <c r="F88" i="5"/>
  <c r="G88" i="5"/>
  <c r="H88" i="5"/>
  <c r="I88" i="5"/>
  <c r="F89" i="5"/>
  <c r="G89" i="5"/>
  <c r="H89" i="5"/>
  <c r="I89" i="5"/>
  <c r="F90" i="5"/>
  <c r="G90" i="5"/>
  <c r="H90" i="5"/>
  <c r="I90" i="5"/>
  <c r="F91" i="5"/>
  <c r="G91" i="5"/>
  <c r="H91" i="5"/>
  <c r="I91" i="5"/>
  <c r="F92" i="5"/>
  <c r="G92" i="5"/>
  <c r="H92" i="5"/>
  <c r="I92" i="5"/>
  <c r="F93" i="5"/>
  <c r="G93" i="5"/>
  <c r="H93" i="5"/>
  <c r="I93" i="5"/>
  <c r="F94" i="5"/>
  <c r="G94" i="5"/>
  <c r="H94" i="5"/>
  <c r="I94" i="5"/>
  <c r="F95" i="5"/>
  <c r="G95" i="5"/>
  <c r="H95" i="5"/>
  <c r="I95" i="5"/>
  <c r="F96" i="5"/>
  <c r="G96" i="5"/>
  <c r="H96" i="5"/>
  <c r="I96" i="5"/>
  <c r="F97" i="5"/>
  <c r="G97" i="5"/>
  <c r="H97" i="5"/>
  <c r="I97" i="5"/>
  <c r="F98" i="5"/>
  <c r="G98" i="5"/>
  <c r="H98" i="5"/>
  <c r="I98" i="5"/>
  <c r="F99" i="5"/>
  <c r="G99" i="5"/>
  <c r="H99" i="5"/>
  <c r="I99" i="5"/>
  <c r="F100" i="5"/>
  <c r="G100" i="5"/>
  <c r="H100" i="5"/>
  <c r="I100" i="5"/>
  <c r="F101" i="5"/>
  <c r="G101" i="5"/>
  <c r="H101" i="5"/>
  <c r="I101" i="5"/>
  <c r="F102" i="5"/>
  <c r="G102" i="5"/>
  <c r="H102" i="5"/>
  <c r="I102" i="5"/>
  <c r="F103" i="5"/>
  <c r="G103" i="5"/>
  <c r="H103" i="5"/>
  <c r="I103" i="5"/>
  <c r="F104" i="5"/>
  <c r="G104" i="5"/>
  <c r="H104" i="5"/>
  <c r="I104" i="5"/>
  <c r="F105" i="5"/>
  <c r="G105" i="5"/>
  <c r="H105" i="5"/>
  <c r="I105" i="5"/>
  <c r="F106" i="5"/>
  <c r="G106" i="5"/>
  <c r="H106" i="5"/>
  <c r="I106" i="5"/>
  <c r="F107" i="5"/>
  <c r="G107" i="5"/>
  <c r="H107" i="5"/>
  <c r="I107" i="5"/>
  <c r="F108" i="5"/>
  <c r="G108" i="5"/>
  <c r="H108" i="5"/>
  <c r="I108" i="5"/>
  <c r="F109" i="5"/>
  <c r="G109" i="5"/>
  <c r="H109" i="5"/>
  <c r="I109" i="5"/>
  <c r="F110" i="5"/>
  <c r="G110" i="5"/>
  <c r="H110" i="5"/>
  <c r="I110" i="5"/>
  <c r="F111" i="5"/>
  <c r="G111" i="5"/>
  <c r="H111" i="5"/>
  <c r="I111" i="5"/>
  <c r="F112" i="5"/>
  <c r="G112" i="5"/>
  <c r="H112" i="5"/>
  <c r="I112" i="5"/>
  <c r="F113" i="5"/>
  <c r="G113" i="5"/>
  <c r="H113" i="5"/>
  <c r="I113" i="5"/>
  <c r="F114" i="5"/>
  <c r="G114" i="5"/>
  <c r="H114" i="5"/>
  <c r="I114" i="5"/>
  <c r="F115" i="5"/>
  <c r="G115" i="5"/>
  <c r="H115" i="5"/>
  <c r="I115" i="5"/>
  <c r="F116" i="5"/>
  <c r="G116" i="5"/>
  <c r="H116" i="5"/>
  <c r="I116" i="5"/>
  <c r="F117" i="5"/>
  <c r="G117" i="5"/>
  <c r="H117" i="5"/>
  <c r="I117" i="5"/>
  <c r="F118" i="5"/>
  <c r="G118" i="5"/>
  <c r="H118" i="5"/>
  <c r="I118" i="5"/>
  <c r="F119" i="5"/>
  <c r="G119" i="5"/>
  <c r="H119" i="5"/>
  <c r="I119" i="5"/>
  <c r="F120" i="5"/>
  <c r="G120" i="5"/>
  <c r="H120" i="5"/>
  <c r="I120" i="5"/>
  <c r="F121" i="5"/>
  <c r="G121" i="5"/>
  <c r="H121" i="5"/>
  <c r="I121" i="5"/>
  <c r="F122" i="5"/>
  <c r="G122" i="5"/>
  <c r="H122" i="5"/>
  <c r="I122" i="5"/>
  <c r="F123" i="5"/>
  <c r="G123" i="5"/>
  <c r="H123" i="5"/>
  <c r="I123" i="5"/>
  <c r="F124" i="5"/>
  <c r="G124" i="5"/>
  <c r="H124" i="5"/>
  <c r="I124" i="5"/>
  <c r="F125" i="5"/>
  <c r="G125" i="5"/>
  <c r="H125" i="5"/>
  <c r="I125" i="5"/>
  <c r="F126" i="5"/>
  <c r="G126" i="5"/>
  <c r="H126" i="5"/>
  <c r="I126" i="5"/>
  <c r="F127" i="5"/>
  <c r="G127" i="5"/>
  <c r="H127" i="5"/>
  <c r="I127" i="5"/>
  <c r="F128" i="5"/>
  <c r="G128" i="5"/>
  <c r="H128" i="5"/>
  <c r="I128" i="5"/>
  <c r="F129" i="5"/>
  <c r="G129" i="5"/>
  <c r="H129" i="5"/>
  <c r="I129" i="5"/>
  <c r="F130" i="5"/>
  <c r="G130" i="5"/>
  <c r="H130" i="5"/>
  <c r="I130" i="5"/>
  <c r="F131" i="5"/>
  <c r="G131" i="5"/>
  <c r="H131" i="5"/>
  <c r="I131" i="5"/>
  <c r="F132" i="5"/>
  <c r="G132" i="5"/>
  <c r="H132" i="5"/>
  <c r="I132" i="5"/>
  <c r="F133" i="5"/>
  <c r="G133" i="5"/>
  <c r="H133" i="5"/>
  <c r="I133" i="5"/>
  <c r="F134" i="5"/>
  <c r="G134" i="5"/>
  <c r="H134" i="5"/>
  <c r="I134" i="5"/>
  <c r="F135" i="5"/>
  <c r="G135" i="5"/>
  <c r="H135" i="5"/>
  <c r="I135" i="5"/>
  <c r="F136" i="5"/>
  <c r="G136" i="5"/>
  <c r="H136" i="5"/>
  <c r="I136" i="5"/>
  <c r="F137" i="5"/>
  <c r="G137" i="5"/>
  <c r="H137" i="5"/>
  <c r="I137" i="5"/>
  <c r="F138" i="5"/>
  <c r="G138" i="5"/>
  <c r="H138" i="5"/>
  <c r="I138" i="5"/>
  <c r="F139" i="5"/>
  <c r="G139" i="5"/>
  <c r="H139" i="5"/>
  <c r="I139" i="5"/>
  <c r="F140" i="5"/>
  <c r="G140" i="5"/>
  <c r="H140" i="5"/>
  <c r="I140" i="5"/>
  <c r="F141" i="5"/>
  <c r="G141" i="5"/>
  <c r="H141" i="5"/>
  <c r="I141" i="5"/>
  <c r="F142" i="5"/>
  <c r="G142" i="5"/>
  <c r="H142" i="5"/>
  <c r="I142" i="5"/>
  <c r="F143" i="5"/>
  <c r="G143" i="5"/>
  <c r="H143" i="5"/>
  <c r="I143" i="5"/>
  <c r="F144" i="5"/>
  <c r="G144" i="5"/>
  <c r="H144" i="5"/>
  <c r="I144" i="5"/>
  <c r="F145" i="5"/>
  <c r="G145" i="5"/>
  <c r="H145" i="5"/>
  <c r="I145" i="5"/>
  <c r="F146" i="5"/>
  <c r="G146" i="5"/>
  <c r="H146" i="5"/>
  <c r="I146" i="5"/>
  <c r="F147" i="5"/>
  <c r="G147" i="5"/>
  <c r="H147" i="5"/>
  <c r="I147" i="5"/>
  <c r="F148" i="5"/>
  <c r="G148" i="5"/>
  <c r="H148" i="5"/>
  <c r="I148" i="5"/>
  <c r="F149" i="5"/>
  <c r="G149" i="5"/>
  <c r="H149" i="5"/>
  <c r="I149" i="5"/>
  <c r="F150" i="5"/>
  <c r="G150" i="5"/>
  <c r="H150" i="5"/>
  <c r="I150" i="5"/>
  <c r="F151" i="5"/>
  <c r="G151" i="5"/>
  <c r="H151" i="5"/>
  <c r="I151" i="5"/>
  <c r="F152" i="5"/>
  <c r="G152" i="5"/>
  <c r="H152" i="5"/>
  <c r="I152" i="5"/>
  <c r="F153" i="5"/>
  <c r="G153" i="5"/>
  <c r="H153" i="5"/>
  <c r="I153" i="5"/>
  <c r="F154" i="5"/>
  <c r="G154" i="5"/>
  <c r="H154" i="5"/>
  <c r="I154" i="5"/>
  <c r="F155" i="5"/>
  <c r="G155" i="5"/>
  <c r="H155" i="5"/>
  <c r="I155" i="5"/>
  <c r="F156" i="5"/>
  <c r="G156" i="5"/>
  <c r="H156" i="5"/>
  <c r="I156" i="5"/>
  <c r="F157" i="5"/>
  <c r="G157" i="5"/>
  <c r="H157" i="5"/>
  <c r="I157" i="5"/>
  <c r="F158" i="5"/>
  <c r="G158" i="5"/>
  <c r="H158" i="5"/>
  <c r="I158" i="5"/>
  <c r="F159" i="5"/>
  <c r="G159" i="5"/>
  <c r="H159" i="5"/>
  <c r="I159" i="5"/>
  <c r="F160" i="5"/>
  <c r="G160" i="5"/>
  <c r="H160" i="5"/>
  <c r="I160" i="5"/>
  <c r="F161" i="5"/>
  <c r="G161" i="5"/>
  <c r="H161" i="5"/>
  <c r="I161" i="5"/>
  <c r="F162" i="5"/>
  <c r="G162" i="5"/>
  <c r="H162" i="5"/>
  <c r="I162" i="5"/>
  <c r="F163" i="5"/>
  <c r="G163" i="5"/>
  <c r="H163" i="5"/>
  <c r="I163" i="5"/>
  <c r="F164" i="5"/>
  <c r="G164" i="5"/>
  <c r="H164" i="5"/>
  <c r="I164" i="5"/>
  <c r="F165" i="5"/>
  <c r="G165" i="5"/>
  <c r="H165" i="5"/>
  <c r="I165" i="5"/>
  <c r="F166" i="5"/>
  <c r="G166" i="5"/>
  <c r="H166" i="5"/>
  <c r="I166" i="5"/>
  <c r="F167" i="5"/>
  <c r="G167" i="5"/>
  <c r="H167" i="5"/>
  <c r="I167" i="5"/>
  <c r="F168" i="5"/>
  <c r="G168" i="5"/>
  <c r="H168" i="5"/>
  <c r="I168" i="5"/>
  <c r="F169" i="5"/>
  <c r="G169" i="5"/>
  <c r="H169" i="5"/>
  <c r="I169" i="5"/>
  <c r="F170" i="5"/>
  <c r="G170" i="5"/>
  <c r="H170" i="5"/>
  <c r="I170" i="5"/>
  <c r="F171" i="5"/>
  <c r="G171" i="5"/>
  <c r="H171" i="5"/>
  <c r="I171" i="5"/>
  <c r="F172" i="5"/>
  <c r="G172" i="5"/>
  <c r="H172" i="5"/>
  <c r="I172" i="5"/>
  <c r="F173" i="5"/>
  <c r="G173" i="5"/>
  <c r="H173" i="5"/>
  <c r="I173" i="5"/>
  <c r="F174" i="5"/>
  <c r="G174" i="5"/>
  <c r="H174" i="5"/>
  <c r="I174" i="5"/>
  <c r="F175" i="5"/>
  <c r="G175" i="5"/>
  <c r="H175" i="5"/>
  <c r="I175" i="5"/>
  <c r="F176" i="5"/>
  <c r="G176" i="5"/>
  <c r="H176" i="5"/>
  <c r="I176" i="5"/>
  <c r="F177" i="5"/>
  <c r="G177" i="5"/>
  <c r="H177" i="5"/>
  <c r="I177" i="5"/>
  <c r="F178" i="5"/>
  <c r="G178" i="5"/>
  <c r="H178" i="5"/>
  <c r="I178" i="5"/>
  <c r="F179" i="5"/>
  <c r="G179" i="5"/>
  <c r="H179" i="5"/>
  <c r="I179" i="5"/>
  <c r="F180" i="5"/>
  <c r="G180" i="5"/>
  <c r="H180" i="5"/>
  <c r="I180" i="5"/>
  <c r="F181" i="5"/>
  <c r="G181" i="5"/>
  <c r="H181" i="5"/>
  <c r="I181" i="5"/>
  <c r="F182" i="5"/>
  <c r="G182" i="5"/>
  <c r="H182" i="5"/>
  <c r="I182" i="5"/>
  <c r="F183" i="5"/>
  <c r="G183" i="5"/>
  <c r="H183" i="5"/>
  <c r="I183" i="5"/>
  <c r="F184" i="5"/>
  <c r="G184" i="5"/>
  <c r="H184" i="5"/>
  <c r="I184" i="5"/>
  <c r="F185" i="5"/>
  <c r="G185" i="5"/>
  <c r="H185" i="5"/>
  <c r="I185" i="5"/>
  <c r="F186" i="5"/>
  <c r="G186" i="5"/>
  <c r="H186" i="5"/>
  <c r="I186" i="5"/>
  <c r="F187" i="5"/>
  <c r="G187" i="5"/>
  <c r="H187" i="5"/>
  <c r="I187" i="5"/>
  <c r="F188" i="5"/>
  <c r="G188" i="5"/>
  <c r="H188" i="5"/>
  <c r="I188" i="5"/>
  <c r="F189" i="5"/>
  <c r="G189" i="5"/>
  <c r="H189" i="5"/>
  <c r="I189" i="5"/>
  <c r="F190" i="5"/>
  <c r="G190" i="5"/>
  <c r="H190" i="5"/>
  <c r="I190" i="5"/>
  <c r="F191" i="5"/>
  <c r="G191" i="5"/>
  <c r="H191" i="5"/>
  <c r="I191" i="5"/>
  <c r="F192" i="5"/>
  <c r="G192" i="5"/>
  <c r="H192" i="5"/>
  <c r="I192" i="5"/>
  <c r="F193" i="5"/>
  <c r="G193" i="5"/>
  <c r="H193" i="5"/>
  <c r="I193" i="5"/>
  <c r="F194" i="5"/>
  <c r="G194" i="5"/>
  <c r="H194" i="5"/>
  <c r="I194" i="5"/>
  <c r="F195" i="5"/>
  <c r="G195" i="5"/>
  <c r="H195" i="5"/>
  <c r="I195" i="5"/>
  <c r="F196" i="5"/>
  <c r="G196" i="5"/>
  <c r="H196" i="5"/>
  <c r="I196" i="5"/>
  <c r="F197" i="5"/>
  <c r="G197" i="5"/>
  <c r="H197" i="5"/>
  <c r="I197" i="5"/>
  <c r="F198" i="5"/>
  <c r="G198" i="5"/>
  <c r="H198" i="5"/>
  <c r="I198" i="5"/>
  <c r="F199" i="5"/>
  <c r="G199" i="5"/>
  <c r="H199" i="5"/>
  <c r="I199" i="5"/>
  <c r="F200" i="5"/>
  <c r="G200" i="5"/>
  <c r="H200" i="5"/>
  <c r="I200" i="5"/>
  <c r="F201" i="5"/>
  <c r="G201" i="5"/>
  <c r="H201" i="5"/>
  <c r="I201" i="5"/>
  <c r="F202" i="5"/>
  <c r="G202" i="5"/>
  <c r="H202" i="5"/>
  <c r="I202" i="5"/>
  <c r="F203" i="5"/>
  <c r="G203" i="5"/>
  <c r="H203" i="5"/>
  <c r="I203" i="5"/>
  <c r="F204" i="5"/>
  <c r="G204" i="5"/>
  <c r="H204" i="5"/>
  <c r="I204" i="5"/>
  <c r="F205" i="5"/>
  <c r="G205" i="5"/>
  <c r="H205" i="5"/>
  <c r="I205" i="5"/>
  <c r="F206" i="5"/>
  <c r="G206" i="5"/>
  <c r="H206" i="5"/>
  <c r="I206" i="5"/>
  <c r="F207" i="5"/>
  <c r="G207" i="5"/>
  <c r="H207" i="5"/>
  <c r="I207" i="5"/>
  <c r="F208" i="5"/>
  <c r="G208" i="5"/>
  <c r="H208" i="5"/>
  <c r="I208" i="5"/>
  <c r="F209" i="5"/>
  <c r="G209" i="5"/>
  <c r="H209" i="5"/>
  <c r="I209" i="5"/>
  <c r="F210" i="5"/>
  <c r="G210" i="5"/>
  <c r="H210" i="5"/>
  <c r="I210" i="5"/>
  <c r="F211" i="5"/>
  <c r="G211" i="5"/>
  <c r="H211" i="5"/>
  <c r="I211" i="5"/>
  <c r="F212" i="5"/>
  <c r="G212" i="5"/>
  <c r="H212" i="5"/>
  <c r="I212" i="5"/>
  <c r="F213" i="5"/>
  <c r="G213" i="5"/>
  <c r="H213" i="5"/>
  <c r="I213" i="5"/>
  <c r="F214" i="5"/>
  <c r="G214" i="5"/>
  <c r="H214" i="5"/>
  <c r="I214" i="5"/>
  <c r="F215" i="5"/>
  <c r="G215" i="5"/>
  <c r="H215" i="5"/>
  <c r="I215" i="5"/>
  <c r="F216" i="5"/>
  <c r="G216" i="5"/>
  <c r="H216" i="5"/>
  <c r="I216" i="5"/>
  <c r="F217" i="5"/>
  <c r="G217" i="5"/>
  <c r="H217" i="5"/>
  <c r="I217" i="5"/>
  <c r="F218" i="5"/>
  <c r="G218" i="5"/>
  <c r="H218" i="5"/>
  <c r="I218" i="5"/>
  <c r="F219" i="5"/>
  <c r="G219" i="5"/>
  <c r="H219" i="5"/>
  <c r="I219" i="5"/>
  <c r="F220" i="5"/>
  <c r="G220" i="5"/>
  <c r="H220" i="5"/>
  <c r="I220" i="5"/>
  <c r="F221" i="5"/>
  <c r="G221" i="5"/>
  <c r="H221" i="5"/>
  <c r="I221" i="5"/>
  <c r="F222" i="5"/>
  <c r="G222" i="5"/>
  <c r="H222" i="5"/>
  <c r="I222" i="5"/>
  <c r="F223" i="5"/>
  <c r="G223" i="5"/>
  <c r="H223" i="5"/>
  <c r="I223" i="5"/>
  <c r="F224" i="5"/>
  <c r="G224" i="5"/>
  <c r="H224" i="5"/>
  <c r="I224" i="5"/>
  <c r="F225" i="5"/>
  <c r="G225" i="5"/>
  <c r="H225" i="5"/>
  <c r="I225" i="5"/>
  <c r="F226" i="5"/>
  <c r="G226" i="5"/>
  <c r="H226" i="5"/>
  <c r="I226" i="5"/>
  <c r="F227" i="5"/>
  <c r="G227" i="5"/>
  <c r="H227" i="5"/>
  <c r="I227" i="5"/>
  <c r="F228" i="5"/>
  <c r="G228" i="5"/>
  <c r="H228" i="5"/>
  <c r="I228" i="5"/>
  <c r="F229" i="5"/>
  <c r="G229" i="5"/>
  <c r="H229" i="5"/>
  <c r="I229" i="5"/>
  <c r="F230" i="5"/>
  <c r="G230" i="5"/>
  <c r="H230" i="5"/>
  <c r="I230" i="5"/>
  <c r="F231" i="5"/>
  <c r="G231" i="5"/>
  <c r="H231" i="5"/>
  <c r="I231" i="5"/>
  <c r="F232" i="5"/>
  <c r="G232" i="5"/>
  <c r="H232" i="5"/>
  <c r="I232" i="5"/>
  <c r="F233" i="5"/>
  <c r="G233" i="5"/>
  <c r="H233" i="5"/>
  <c r="I233" i="5"/>
  <c r="F234" i="5"/>
  <c r="G234" i="5"/>
  <c r="H234" i="5"/>
  <c r="I234" i="5"/>
  <c r="F235" i="5"/>
  <c r="G235" i="5"/>
  <c r="H235" i="5"/>
  <c r="I235" i="5"/>
  <c r="F236" i="5"/>
  <c r="G236" i="5"/>
  <c r="H236" i="5"/>
  <c r="I236" i="5"/>
  <c r="F237" i="5"/>
  <c r="G237" i="5"/>
  <c r="H237" i="5"/>
  <c r="I237" i="5"/>
  <c r="F238" i="5"/>
  <c r="G238" i="5"/>
  <c r="H238" i="5"/>
  <c r="I238" i="5"/>
  <c r="F239" i="5"/>
  <c r="G239" i="5"/>
  <c r="H239" i="5"/>
  <c r="I239" i="5"/>
  <c r="F240" i="5"/>
  <c r="G240" i="5"/>
  <c r="H240" i="5"/>
  <c r="I240" i="5"/>
  <c r="F241" i="5"/>
  <c r="G241" i="5"/>
  <c r="H241" i="5"/>
  <c r="I241" i="5"/>
  <c r="F242" i="5"/>
  <c r="G242" i="5"/>
  <c r="H242" i="5"/>
  <c r="I242" i="5"/>
  <c r="F243" i="5"/>
  <c r="G243" i="5"/>
  <c r="H243" i="5"/>
  <c r="I243" i="5"/>
  <c r="F244" i="5"/>
  <c r="G244" i="5"/>
  <c r="H244" i="5"/>
  <c r="I244" i="5"/>
  <c r="F245" i="5"/>
  <c r="G245" i="5"/>
  <c r="H245" i="5"/>
  <c r="I245" i="5"/>
  <c r="F246" i="5"/>
  <c r="G246" i="5"/>
  <c r="H246" i="5"/>
  <c r="I246" i="5"/>
  <c r="F247" i="5"/>
  <c r="G247" i="5"/>
  <c r="H247" i="5"/>
  <c r="I247" i="5"/>
  <c r="F248" i="5"/>
  <c r="G248" i="5"/>
  <c r="H248" i="5"/>
  <c r="I248" i="5"/>
  <c r="F249" i="5"/>
  <c r="G249" i="5"/>
  <c r="H249" i="5"/>
  <c r="I249" i="5"/>
  <c r="F250" i="5"/>
  <c r="G250" i="5"/>
  <c r="H250" i="5"/>
  <c r="I250" i="5"/>
  <c r="F251" i="5"/>
  <c r="G251" i="5"/>
  <c r="H251" i="5"/>
  <c r="I251" i="5"/>
  <c r="F252" i="5"/>
  <c r="G252" i="5"/>
  <c r="H252" i="5"/>
  <c r="I252" i="5"/>
  <c r="F253" i="5"/>
  <c r="G253" i="5"/>
  <c r="H253" i="5"/>
  <c r="I253" i="5"/>
  <c r="F254" i="5"/>
  <c r="G254" i="5"/>
  <c r="H254" i="5"/>
  <c r="I254" i="5"/>
  <c r="F255" i="5"/>
  <c r="G255" i="5"/>
  <c r="H255" i="5"/>
  <c r="I255" i="5"/>
  <c r="F256" i="5"/>
  <c r="G256" i="5"/>
  <c r="H256" i="5"/>
  <c r="I256" i="5"/>
  <c r="F257" i="5"/>
  <c r="G257" i="5"/>
  <c r="H257" i="5"/>
  <c r="I257" i="5"/>
  <c r="F258" i="5"/>
  <c r="G258" i="5"/>
  <c r="H258" i="5"/>
  <c r="I258" i="5"/>
  <c r="F259" i="5"/>
  <c r="G259" i="5"/>
  <c r="H259" i="5"/>
  <c r="I259" i="5"/>
  <c r="F260" i="5"/>
  <c r="G260" i="5"/>
  <c r="H260" i="5"/>
  <c r="I260" i="5"/>
  <c r="F261" i="5"/>
  <c r="G261" i="5"/>
  <c r="H261" i="5"/>
  <c r="I261" i="5"/>
  <c r="F262" i="5"/>
  <c r="G262" i="5"/>
  <c r="H262" i="5"/>
  <c r="I262" i="5"/>
  <c r="F263" i="5"/>
  <c r="G263" i="5"/>
  <c r="H263" i="5"/>
  <c r="I263" i="5"/>
  <c r="F264" i="5"/>
  <c r="G264" i="5"/>
  <c r="H264" i="5"/>
  <c r="I264" i="5"/>
  <c r="F265" i="5"/>
  <c r="G265" i="5"/>
  <c r="H265" i="5"/>
  <c r="I265" i="5"/>
  <c r="F266" i="5"/>
  <c r="G266" i="5"/>
  <c r="H266" i="5"/>
  <c r="I266" i="5"/>
  <c r="F267" i="5"/>
  <c r="G267" i="5"/>
  <c r="H267" i="5"/>
  <c r="I267" i="5"/>
  <c r="F268" i="5"/>
  <c r="G268" i="5"/>
  <c r="H268" i="5"/>
  <c r="I268" i="5"/>
  <c r="F269" i="5"/>
  <c r="G269" i="5"/>
  <c r="H269" i="5"/>
  <c r="I269" i="5"/>
  <c r="F270" i="5"/>
  <c r="G270" i="5"/>
  <c r="H270" i="5"/>
  <c r="I270" i="5"/>
  <c r="F271" i="5"/>
  <c r="G271" i="5"/>
  <c r="H271" i="5"/>
  <c r="I271" i="5"/>
  <c r="F272" i="5"/>
  <c r="G272" i="5"/>
  <c r="H272" i="5"/>
  <c r="I272" i="5"/>
  <c r="F273" i="5"/>
  <c r="G273" i="5"/>
  <c r="H273" i="5"/>
  <c r="I273" i="5"/>
  <c r="F274" i="5"/>
  <c r="G274" i="5"/>
  <c r="H274" i="5"/>
  <c r="I274" i="5"/>
  <c r="F275" i="5"/>
  <c r="G275" i="5"/>
  <c r="H275" i="5"/>
  <c r="I275" i="5"/>
  <c r="F276" i="5"/>
  <c r="G276" i="5"/>
  <c r="H276" i="5"/>
  <c r="I276" i="5"/>
  <c r="F277" i="5"/>
  <c r="G277" i="5"/>
  <c r="H277" i="5"/>
  <c r="I277" i="5"/>
  <c r="F278" i="5"/>
  <c r="G278" i="5"/>
  <c r="H278" i="5"/>
  <c r="I278" i="5"/>
  <c r="F279" i="5"/>
  <c r="G279" i="5"/>
  <c r="H279" i="5"/>
  <c r="I279" i="5"/>
  <c r="F280" i="5"/>
  <c r="G280" i="5"/>
  <c r="H280" i="5"/>
  <c r="I280" i="5"/>
  <c r="F281" i="5"/>
  <c r="G281" i="5"/>
  <c r="H281" i="5"/>
  <c r="I281" i="5"/>
  <c r="F282" i="5"/>
  <c r="G282" i="5"/>
  <c r="H282" i="5"/>
  <c r="I282" i="5"/>
  <c r="F283" i="5"/>
  <c r="G283" i="5"/>
  <c r="H283" i="5"/>
  <c r="I283" i="5"/>
  <c r="F284" i="5"/>
  <c r="G284" i="5"/>
  <c r="H284" i="5"/>
  <c r="I284" i="5"/>
  <c r="F285" i="5"/>
  <c r="G285" i="5"/>
  <c r="H285" i="5"/>
  <c r="I285" i="5"/>
  <c r="F286" i="5"/>
  <c r="G286" i="5"/>
  <c r="H286" i="5"/>
  <c r="I286" i="5"/>
  <c r="F287" i="5"/>
  <c r="G287" i="5"/>
  <c r="H287" i="5"/>
  <c r="I287" i="5"/>
  <c r="F288" i="5"/>
  <c r="G288" i="5"/>
  <c r="H288" i="5"/>
  <c r="I288" i="5"/>
  <c r="F289" i="5"/>
  <c r="G289" i="5"/>
  <c r="H289" i="5"/>
  <c r="I289" i="5"/>
  <c r="F290" i="5"/>
  <c r="G290" i="5"/>
  <c r="H290" i="5"/>
  <c r="I290" i="5"/>
  <c r="F291" i="5"/>
  <c r="G291" i="5"/>
  <c r="H291" i="5"/>
  <c r="I291" i="5"/>
  <c r="F292" i="5"/>
  <c r="G292" i="5"/>
  <c r="H292" i="5"/>
  <c r="I292" i="5"/>
  <c r="F293" i="5"/>
  <c r="G293" i="5"/>
  <c r="H293" i="5"/>
  <c r="I293" i="5"/>
  <c r="F294" i="5"/>
  <c r="G294" i="5"/>
  <c r="H294" i="5"/>
  <c r="I294" i="5"/>
  <c r="F295" i="5"/>
  <c r="G295" i="5"/>
  <c r="H295" i="5"/>
  <c r="I295" i="5"/>
  <c r="F296" i="5"/>
  <c r="G296" i="5"/>
  <c r="H296" i="5"/>
  <c r="I296" i="5"/>
  <c r="F297" i="5"/>
  <c r="G297" i="5"/>
  <c r="H297" i="5"/>
  <c r="I297" i="5"/>
  <c r="F298" i="5"/>
  <c r="G298" i="5"/>
  <c r="H298" i="5"/>
  <c r="I298" i="5"/>
  <c r="F299" i="5"/>
  <c r="G299" i="5"/>
  <c r="H299" i="5"/>
  <c r="I299" i="5"/>
  <c r="F300" i="5"/>
  <c r="G300" i="5"/>
  <c r="H300" i="5"/>
  <c r="I300" i="5"/>
  <c r="F301" i="5"/>
  <c r="G301" i="5"/>
  <c r="H301" i="5"/>
  <c r="I301" i="5"/>
  <c r="F302" i="5"/>
  <c r="G302" i="5"/>
  <c r="H302" i="5"/>
  <c r="I302" i="5"/>
  <c r="F303" i="5"/>
  <c r="G303" i="5"/>
  <c r="H303" i="5"/>
  <c r="I303" i="5"/>
  <c r="F304" i="5"/>
  <c r="G304" i="5"/>
  <c r="H304" i="5"/>
  <c r="I304" i="5"/>
  <c r="F305" i="5"/>
  <c r="G305" i="5"/>
  <c r="H305" i="5"/>
  <c r="I305" i="5"/>
  <c r="F306" i="5"/>
  <c r="G306" i="5"/>
  <c r="H306" i="5"/>
  <c r="I306" i="5"/>
  <c r="F307" i="5"/>
  <c r="G307" i="5"/>
  <c r="H307" i="5"/>
  <c r="I307" i="5"/>
  <c r="F308" i="5"/>
  <c r="G308" i="5"/>
  <c r="H308" i="5"/>
  <c r="I308" i="5"/>
  <c r="F309" i="5"/>
  <c r="G309" i="5"/>
  <c r="H309" i="5"/>
  <c r="I309" i="5"/>
  <c r="F310" i="5"/>
  <c r="G310" i="5"/>
  <c r="H310" i="5"/>
  <c r="I310" i="5"/>
  <c r="F311" i="5"/>
  <c r="G311" i="5"/>
  <c r="H311" i="5"/>
  <c r="I311" i="5"/>
  <c r="F312" i="5"/>
  <c r="G312" i="5"/>
  <c r="H312" i="5"/>
  <c r="I312" i="5"/>
  <c r="F313" i="5"/>
  <c r="G313" i="5"/>
  <c r="H313" i="5"/>
  <c r="I313" i="5"/>
  <c r="F314" i="5"/>
  <c r="G314" i="5"/>
  <c r="H314" i="5"/>
  <c r="I314" i="5"/>
  <c r="F315" i="5"/>
  <c r="G315" i="5"/>
  <c r="H315" i="5"/>
  <c r="I315" i="5"/>
  <c r="F316" i="5"/>
  <c r="G316" i="5"/>
  <c r="H316" i="5"/>
  <c r="I316" i="5"/>
  <c r="F317" i="5"/>
  <c r="G317" i="5"/>
  <c r="H317" i="5"/>
  <c r="I317" i="5"/>
  <c r="F318" i="5"/>
  <c r="G318" i="5"/>
  <c r="H318" i="5"/>
  <c r="I318" i="5"/>
  <c r="F319" i="5"/>
  <c r="G319" i="5"/>
  <c r="H319" i="5"/>
  <c r="I319" i="5"/>
  <c r="F320" i="5"/>
  <c r="G320" i="5"/>
  <c r="H320" i="5"/>
  <c r="I320" i="5"/>
  <c r="F321" i="5"/>
  <c r="G321" i="5"/>
  <c r="H321" i="5"/>
  <c r="I321" i="5"/>
  <c r="F322" i="5"/>
  <c r="G322" i="5"/>
  <c r="H322" i="5"/>
  <c r="I322" i="5"/>
  <c r="F323" i="5"/>
  <c r="G323" i="5"/>
  <c r="H323" i="5"/>
  <c r="I323" i="5"/>
  <c r="F324" i="5"/>
  <c r="G324" i="5"/>
  <c r="H324" i="5"/>
  <c r="I324" i="5"/>
  <c r="F325" i="5"/>
  <c r="G325" i="5"/>
  <c r="H325" i="5"/>
  <c r="I325" i="5"/>
  <c r="F326" i="5"/>
  <c r="G326" i="5"/>
  <c r="H326" i="5"/>
  <c r="I326" i="5"/>
  <c r="F327" i="5"/>
  <c r="G327" i="5"/>
  <c r="H327" i="5"/>
  <c r="I327" i="5"/>
  <c r="F328" i="5"/>
  <c r="G328" i="5"/>
  <c r="H328" i="5"/>
  <c r="I328" i="5"/>
  <c r="F329" i="5"/>
  <c r="G329" i="5"/>
  <c r="H329" i="5"/>
  <c r="I329" i="5"/>
  <c r="F330" i="5"/>
  <c r="G330" i="5"/>
  <c r="H330" i="5"/>
  <c r="I330" i="5"/>
  <c r="F331" i="5"/>
  <c r="G331" i="5"/>
  <c r="H331" i="5"/>
  <c r="I331" i="5"/>
  <c r="F332" i="5"/>
  <c r="G332" i="5"/>
  <c r="H332" i="5"/>
  <c r="I332" i="5"/>
  <c r="F333" i="5"/>
  <c r="G333" i="5"/>
  <c r="H333" i="5"/>
  <c r="I333" i="5"/>
  <c r="F334" i="5"/>
  <c r="G334" i="5"/>
  <c r="H334" i="5"/>
  <c r="I334" i="5"/>
  <c r="F335" i="5"/>
  <c r="G335" i="5"/>
  <c r="H335" i="5"/>
  <c r="I335" i="5"/>
  <c r="F336" i="5"/>
  <c r="G336" i="5"/>
  <c r="H336" i="5"/>
  <c r="I336" i="5"/>
  <c r="F337" i="5"/>
  <c r="G337" i="5"/>
  <c r="H337" i="5"/>
  <c r="I337" i="5"/>
  <c r="F338" i="5"/>
  <c r="G338" i="5"/>
  <c r="H338" i="5"/>
  <c r="I338" i="5"/>
  <c r="F339" i="5"/>
  <c r="G339" i="5"/>
  <c r="H339" i="5"/>
  <c r="I339" i="5"/>
  <c r="F340" i="5"/>
  <c r="G340" i="5"/>
  <c r="H340" i="5"/>
  <c r="I340" i="5"/>
  <c r="F341" i="5"/>
  <c r="G341" i="5"/>
  <c r="H341" i="5"/>
  <c r="I341" i="5"/>
  <c r="F342" i="5"/>
  <c r="G342" i="5"/>
  <c r="H342" i="5"/>
  <c r="I342" i="5"/>
  <c r="F343" i="5"/>
  <c r="G343" i="5"/>
  <c r="H343" i="5"/>
  <c r="I343" i="5"/>
  <c r="F344" i="5"/>
  <c r="G344" i="5"/>
  <c r="H344" i="5"/>
  <c r="I344" i="5"/>
  <c r="F345" i="5"/>
  <c r="G345" i="5"/>
  <c r="H345" i="5"/>
  <c r="I345" i="5"/>
  <c r="F346" i="5"/>
  <c r="G346" i="5"/>
  <c r="H346" i="5"/>
  <c r="I346" i="5"/>
  <c r="F347" i="5"/>
  <c r="G347" i="5"/>
  <c r="H347" i="5"/>
  <c r="I347" i="5"/>
  <c r="F348" i="5"/>
  <c r="G348" i="5"/>
  <c r="H348" i="5"/>
  <c r="I348" i="5"/>
  <c r="F349" i="5"/>
  <c r="G349" i="5"/>
  <c r="H349" i="5"/>
  <c r="I349" i="5"/>
  <c r="F350" i="5"/>
  <c r="G350" i="5"/>
  <c r="H350" i="5"/>
  <c r="I350" i="5"/>
  <c r="F351" i="5"/>
  <c r="G351" i="5"/>
  <c r="H351" i="5"/>
  <c r="I351" i="5"/>
  <c r="F352" i="5"/>
  <c r="G352" i="5"/>
  <c r="H352" i="5"/>
  <c r="I352" i="5"/>
  <c r="F353" i="5"/>
  <c r="G353" i="5"/>
  <c r="H353" i="5"/>
  <c r="I353" i="5"/>
  <c r="F354" i="5"/>
  <c r="G354" i="5"/>
  <c r="H354" i="5"/>
  <c r="I354" i="5"/>
  <c r="F355" i="5"/>
  <c r="G355" i="5"/>
  <c r="H355" i="5"/>
  <c r="I355" i="5"/>
  <c r="F356" i="5"/>
  <c r="G356" i="5"/>
  <c r="H356" i="5"/>
  <c r="I356" i="5"/>
  <c r="F357" i="5"/>
  <c r="G357" i="5"/>
  <c r="H357" i="5"/>
  <c r="I357" i="5"/>
  <c r="F358" i="5"/>
  <c r="G358" i="5"/>
  <c r="H358" i="5"/>
  <c r="I358" i="5"/>
  <c r="F359" i="5"/>
  <c r="G359" i="5"/>
  <c r="H359" i="5"/>
  <c r="I359" i="5"/>
  <c r="F360" i="5"/>
  <c r="G360" i="5"/>
  <c r="H360" i="5"/>
  <c r="I360" i="5"/>
  <c r="F361" i="5"/>
  <c r="G361" i="5"/>
  <c r="H361" i="5"/>
  <c r="I361" i="5"/>
  <c r="F362" i="5"/>
  <c r="G362" i="5"/>
  <c r="H362" i="5"/>
  <c r="I362" i="5"/>
  <c r="F363" i="5"/>
  <c r="G363" i="5"/>
  <c r="H363" i="5"/>
  <c r="I363" i="5"/>
  <c r="F364" i="5"/>
  <c r="G364" i="5"/>
  <c r="H364" i="5"/>
  <c r="I364" i="5"/>
  <c r="F365" i="5"/>
  <c r="G365" i="5"/>
  <c r="H365" i="5"/>
  <c r="I365" i="5"/>
  <c r="F366" i="5"/>
  <c r="G366" i="5"/>
  <c r="H366" i="5"/>
  <c r="I366" i="5"/>
  <c r="F367" i="5"/>
  <c r="G367" i="5"/>
  <c r="H367" i="5"/>
  <c r="I367" i="5"/>
  <c r="F368" i="5"/>
  <c r="G368" i="5"/>
  <c r="H368" i="5"/>
  <c r="I368" i="5"/>
  <c r="F369" i="5"/>
  <c r="G369" i="5"/>
  <c r="H369" i="5"/>
  <c r="I369" i="5"/>
  <c r="F370" i="5"/>
  <c r="G370" i="5"/>
  <c r="H370" i="5"/>
  <c r="I370" i="5"/>
  <c r="F371" i="5"/>
  <c r="G371" i="5"/>
  <c r="H371" i="5"/>
  <c r="I371" i="5"/>
  <c r="F372" i="5"/>
  <c r="G372" i="5"/>
  <c r="H372" i="5"/>
  <c r="I372" i="5"/>
  <c r="F373" i="5"/>
  <c r="G373" i="5"/>
  <c r="H373" i="5"/>
  <c r="I373" i="5"/>
  <c r="F374" i="5"/>
  <c r="G374" i="5"/>
  <c r="H374" i="5"/>
  <c r="I374" i="5"/>
  <c r="F375" i="5"/>
  <c r="G375" i="5"/>
  <c r="H375" i="5"/>
  <c r="I375" i="5"/>
  <c r="F376" i="5"/>
  <c r="G376" i="5"/>
  <c r="H376" i="5"/>
  <c r="I376" i="5"/>
  <c r="F377" i="5"/>
  <c r="G377" i="5"/>
  <c r="H377" i="5"/>
  <c r="I377" i="5"/>
  <c r="F378" i="5"/>
  <c r="G378" i="5"/>
  <c r="H378" i="5"/>
  <c r="I378" i="5"/>
  <c r="F379" i="5"/>
  <c r="G379" i="5"/>
  <c r="H379" i="5"/>
  <c r="I379" i="5"/>
  <c r="F380" i="5"/>
  <c r="G380" i="5"/>
  <c r="H380" i="5"/>
  <c r="I380" i="5"/>
  <c r="F381" i="5"/>
  <c r="G381" i="5"/>
  <c r="H381" i="5"/>
  <c r="I381" i="5"/>
  <c r="F382" i="5"/>
  <c r="G382" i="5"/>
  <c r="H382" i="5"/>
  <c r="I382" i="5"/>
  <c r="F383" i="5"/>
  <c r="G383" i="5"/>
  <c r="H383" i="5"/>
  <c r="I383" i="5"/>
  <c r="F384" i="5"/>
  <c r="G384" i="5"/>
  <c r="H384" i="5"/>
  <c r="I384" i="5"/>
  <c r="F385" i="5"/>
  <c r="G385" i="5"/>
  <c r="H385" i="5"/>
  <c r="I385" i="5"/>
  <c r="F386" i="5"/>
  <c r="G386" i="5"/>
  <c r="H386" i="5"/>
  <c r="I386" i="5"/>
  <c r="F387" i="5"/>
  <c r="G387" i="5"/>
  <c r="H387" i="5"/>
  <c r="I387" i="5"/>
  <c r="F388" i="5"/>
  <c r="G388" i="5"/>
  <c r="H388" i="5"/>
  <c r="I388" i="5"/>
  <c r="F389" i="5"/>
  <c r="G389" i="5"/>
  <c r="H389" i="5"/>
  <c r="I389" i="5"/>
  <c r="F390" i="5"/>
  <c r="G390" i="5"/>
  <c r="H390" i="5"/>
  <c r="I390" i="5"/>
  <c r="F391" i="5"/>
  <c r="G391" i="5"/>
  <c r="H391" i="5"/>
  <c r="I391" i="5"/>
  <c r="F392" i="5"/>
  <c r="G392" i="5"/>
  <c r="H392" i="5"/>
  <c r="I392" i="5"/>
  <c r="F393" i="5"/>
  <c r="G393" i="5"/>
  <c r="H393" i="5"/>
  <c r="I393" i="5"/>
  <c r="F394" i="5"/>
  <c r="G394" i="5"/>
  <c r="H394" i="5"/>
  <c r="I394" i="5"/>
  <c r="F395" i="5"/>
  <c r="G395" i="5"/>
  <c r="H395" i="5"/>
  <c r="I395" i="5"/>
  <c r="F396" i="5"/>
  <c r="G396" i="5"/>
  <c r="H396" i="5"/>
  <c r="I396" i="5"/>
  <c r="F397" i="5"/>
  <c r="G397" i="5"/>
  <c r="H397" i="5"/>
  <c r="I397" i="5"/>
  <c r="F398" i="5"/>
  <c r="G398" i="5"/>
  <c r="H398" i="5"/>
  <c r="I398" i="5"/>
  <c r="F399" i="5"/>
  <c r="G399" i="5"/>
  <c r="H399" i="5"/>
  <c r="I399" i="5"/>
  <c r="F400" i="5"/>
  <c r="G400" i="5"/>
  <c r="H400" i="5"/>
  <c r="I400" i="5"/>
  <c r="F401" i="5"/>
  <c r="G401" i="5"/>
  <c r="H401" i="5"/>
  <c r="I401" i="5"/>
  <c r="F402" i="5"/>
  <c r="G402" i="5"/>
  <c r="H402" i="5"/>
  <c r="I402" i="5"/>
  <c r="F403" i="5"/>
  <c r="G403" i="5"/>
  <c r="H403" i="5"/>
  <c r="I403" i="5"/>
  <c r="F404" i="5"/>
  <c r="G404" i="5"/>
  <c r="H404" i="5"/>
  <c r="I404" i="5"/>
  <c r="F405" i="5"/>
  <c r="G405" i="5"/>
  <c r="H405" i="5"/>
  <c r="I405" i="5"/>
  <c r="F406" i="5"/>
  <c r="G406" i="5"/>
  <c r="H406" i="5"/>
  <c r="I406" i="5"/>
  <c r="F407" i="5"/>
  <c r="G407" i="5"/>
  <c r="H407" i="5"/>
  <c r="I407" i="5"/>
  <c r="F408" i="5"/>
  <c r="G408" i="5"/>
  <c r="H408" i="5"/>
  <c r="I408" i="5"/>
  <c r="F409" i="5"/>
  <c r="G409" i="5"/>
  <c r="H409" i="5"/>
  <c r="I409" i="5"/>
  <c r="F410" i="5"/>
  <c r="G410" i="5"/>
  <c r="H410" i="5"/>
  <c r="I410" i="5"/>
  <c r="F411" i="5"/>
  <c r="G411" i="5"/>
  <c r="H411" i="5"/>
  <c r="I411" i="5"/>
  <c r="F412" i="5"/>
  <c r="G412" i="5"/>
  <c r="H412" i="5"/>
  <c r="I412" i="5"/>
  <c r="F413" i="5"/>
  <c r="G413" i="5"/>
  <c r="H413" i="5"/>
  <c r="I413" i="5"/>
  <c r="F414" i="5"/>
  <c r="G414" i="5"/>
  <c r="H414" i="5"/>
  <c r="I414" i="5"/>
  <c r="F415" i="5"/>
  <c r="G415" i="5"/>
  <c r="H415" i="5"/>
  <c r="I415" i="5"/>
  <c r="F416" i="5"/>
  <c r="G416" i="5"/>
  <c r="H416" i="5"/>
  <c r="I416" i="5"/>
  <c r="F417" i="5"/>
  <c r="G417" i="5"/>
  <c r="H417" i="5"/>
  <c r="I417" i="5"/>
  <c r="F418" i="5"/>
  <c r="G418" i="5"/>
  <c r="H418" i="5"/>
  <c r="I418" i="5"/>
  <c r="F419" i="5"/>
  <c r="G419" i="5"/>
  <c r="H419" i="5"/>
  <c r="I419" i="5"/>
  <c r="F420" i="5"/>
  <c r="G420" i="5"/>
  <c r="H420" i="5"/>
  <c r="I420" i="5"/>
  <c r="F421" i="5"/>
  <c r="G421" i="5"/>
  <c r="H421" i="5"/>
  <c r="I421" i="5"/>
  <c r="F422" i="5"/>
  <c r="G422" i="5"/>
  <c r="H422" i="5"/>
  <c r="I422" i="5"/>
  <c r="F423" i="5"/>
  <c r="G423" i="5"/>
  <c r="H423" i="5"/>
  <c r="I423" i="5"/>
  <c r="F424" i="5"/>
  <c r="G424" i="5"/>
  <c r="H424" i="5"/>
  <c r="I424" i="5"/>
  <c r="F425" i="5"/>
  <c r="G425" i="5"/>
  <c r="H425" i="5"/>
  <c r="I425" i="5"/>
  <c r="F426" i="5"/>
  <c r="G426" i="5"/>
  <c r="H426" i="5"/>
  <c r="I426" i="5"/>
  <c r="F427" i="5"/>
  <c r="G427" i="5"/>
  <c r="H427" i="5"/>
  <c r="I427" i="5"/>
  <c r="F428" i="5"/>
  <c r="G428" i="5"/>
  <c r="H428" i="5"/>
  <c r="I428" i="5"/>
  <c r="F429" i="5"/>
  <c r="G429" i="5"/>
  <c r="H429" i="5"/>
  <c r="I429" i="5"/>
  <c r="F430" i="5"/>
  <c r="G430" i="5"/>
  <c r="H430" i="5"/>
  <c r="I430" i="5"/>
  <c r="F431" i="5"/>
  <c r="G431" i="5"/>
  <c r="H431" i="5"/>
  <c r="I431" i="5"/>
  <c r="F432" i="5"/>
  <c r="G432" i="5"/>
  <c r="H432" i="5"/>
  <c r="I432" i="5"/>
  <c r="F433" i="5"/>
  <c r="G433" i="5"/>
  <c r="H433" i="5"/>
  <c r="I433" i="5"/>
  <c r="F434" i="5"/>
  <c r="G434" i="5"/>
  <c r="H434" i="5"/>
  <c r="I434" i="5"/>
  <c r="F435" i="5"/>
  <c r="G435" i="5"/>
  <c r="H435" i="5"/>
  <c r="I435" i="5"/>
  <c r="F436" i="5"/>
  <c r="G436" i="5"/>
  <c r="H436" i="5"/>
  <c r="I436" i="5"/>
  <c r="F437" i="5"/>
  <c r="G437" i="5"/>
  <c r="H437" i="5"/>
  <c r="I437" i="5"/>
  <c r="F438" i="5"/>
  <c r="G438" i="5"/>
  <c r="H438" i="5"/>
  <c r="I438" i="5"/>
  <c r="F439" i="5"/>
  <c r="G439" i="5"/>
  <c r="H439" i="5"/>
  <c r="I439" i="5"/>
  <c r="F440" i="5"/>
  <c r="G440" i="5"/>
  <c r="H440" i="5"/>
  <c r="I440" i="5"/>
  <c r="F441" i="5"/>
  <c r="G441" i="5"/>
  <c r="H441" i="5"/>
  <c r="I441" i="5"/>
  <c r="F442" i="5"/>
  <c r="G442" i="5"/>
  <c r="H442" i="5"/>
  <c r="I442" i="5"/>
  <c r="F443" i="5"/>
  <c r="G443" i="5"/>
  <c r="H443" i="5"/>
  <c r="I443" i="5"/>
  <c r="F444" i="5"/>
  <c r="G444" i="5"/>
  <c r="H444" i="5"/>
  <c r="I444" i="5"/>
  <c r="F445" i="5"/>
  <c r="G445" i="5"/>
  <c r="H445" i="5"/>
  <c r="I445" i="5"/>
  <c r="F446" i="5"/>
  <c r="G446" i="5"/>
  <c r="H446" i="5"/>
  <c r="I446" i="5"/>
  <c r="F447" i="5"/>
  <c r="G447" i="5"/>
  <c r="H447" i="5"/>
  <c r="I447" i="5"/>
  <c r="F448" i="5"/>
  <c r="G448" i="5"/>
  <c r="H448" i="5"/>
  <c r="I448" i="5"/>
  <c r="F449" i="5"/>
  <c r="G449" i="5"/>
  <c r="H449" i="5"/>
  <c r="I449" i="5"/>
  <c r="F450" i="5"/>
  <c r="G450" i="5"/>
  <c r="H450" i="5"/>
  <c r="I450" i="5"/>
  <c r="F451" i="5"/>
  <c r="G451" i="5"/>
  <c r="H451" i="5"/>
  <c r="I451" i="5"/>
  <c r="F452" i="5"/>
  <c r="G452" i="5"/>
  <c r="H452" i="5"/>
  <c r="I452" i="5"/>
  <c r="F453" i="5"/>
  <c r="G453" i="5"/>
  <c r="H453" i="5"/>
  <c r="I453" i="5"/>
  <c r="F454" i="5"/>
  <c r="G454" i="5"/>
  <c r="H454" i="5"/>
  <c r="I454" i="5"/>
  <c r="F455" i="5"/>
  <c r="G455" i="5"/>
  <c r="H455" i="5"/>
  <c r="I455" i="5"/>
  <c r="F456" i="5"/>
  <c r="G456" i="5"/>
  <c r="H456" i="5"/>
  <c r="I456" i="5"/>
  <c r="F457" i="5"/>
  <c r="G457" i="5"/>
  <c r="H457" i="5"/>
  <c r="I457" i="5"/>
  <c r="F458" i="5"/>
  <c r="G458" i="5"/>
  <c r="H458" i="5"/>
  <c r="I458" i="5"/>
  <c r="F459" i="5"/>
  <c r="G459" i="5"/>
  <c r="H459" i="5"/>
  <c r="I459" i="5"/>
  <c r="F460" i="5"/>
  <c r="G460" i="5"/>
  <c r="H460" i="5"/>
  <c r="I460" i="5"/>
  <c r="F461" i="5"/>
  <c r="G461" i="5"/>
  <c r="H461" i="5"/>
  <c r="I461" i="5"/>
  <c r="F462" i="5"/>
  <c r="G462" i="5"/>
  <c r="H462" i="5"/>
  <c r="I462" i="5"/>
  <c r="F463" i="5"/>
  <c r="G463" i="5"/>
  <c r="H463" i="5"/>
  <c r="I463" i="5"/>
  <c r="F464" i="5"/>
  <c r="G464" i="5"/>
  <c r="H464" i="5"/>
  <c r="I464" i="5"/>
  <c r="F465" i="5"/>
  <c r="G465" i="5"/>
  <c r="H465" i="5"/>
  <c r="I465" i="5"/>
  <c r="F466" i="5"/>
  <c r="G466" i="5"/>
  <c r="H466" i="5"/>
  <c r="I466" i="5"/>
  <c r="F467" i="5"/>
  <c r="G467" i="5"/>
  <c r="H467" i="5"/>
  <c r="I467" i="5"/>
  <c r="F468" i="5"/>
  <c r="G468" i="5"/>
  <c r="H468" i="5"/>
  <c r="I468" i="5"/>
  <c r="F469" i="5"/>
  <c r="G469" i="5"/>
  <c r="H469" i="5"/>
  <c r="I469" i="5"/>
  <c r="F470" i="5"/>
  <c r="G470" i="5"/>
  <c r="H470" i="5"/>
  <c r="I470" i="5"/>
  <c r="F471" i="5"/>
  <c r="G471" i="5"/>
  <c r="H471" i="5"/>
  <c r="I471" i="5"/>
  <c r="F472" i="5"/>
  <c r="G472" i="5"/>
  <c r="H472" i="5"/>
  <c r="I472" i="5"/>
  <c r="F473" i="5"/>
  <c r="G473" i="5"/>
  <c r="H473" i="5"/>
  <c r="I473" i="5"/>
  <c r="F474" i="5"/>
  <c r="G474" i="5"/>
  <c r="H474" i="5"/>
  <c r="I474" i="5"/>
  <c r="F475" i="5"/>
  <c r="G475" i="5"/>
  <c r="H475" i="5"/>
  <c r="I475" i="5"/>
  <c r="F476" i="5"/>
  <c r="G476" i="5"/>
  <c r="H476" i="5"/>
  <c r="I476" i="5"/>
  <c r="F477" i="5"/>
  <c r="G477" i="5"/>
  <c r="H477" i="5"/>
  <c r="I477" i="5"/>
  <c r="F478" i="5"/>
  <c r="G478" i="5"/>
  <c r="H478" i="5"/>
  <c r="I478" i="5"/>
  <c r="F479" i="5"/>
  <c r="G479" i="5"/>
  <c r="H479" i="5"/>
  <c r="I479" i="5"/>
  <c r="F480" i="5"/>
  <c r="G480" i="5"/>
  <c r="H480" i="5"/>
  <c r="I480" i="5"/>
  <c r="F481" i="5"/>
  <c r="G481" i="5"/>
  <c r="H481" i="5"/>
  <c r="I481" i="5"/>
  <c r="F482" i="5"/>
  <c r="G482" i="5"/>
  <c r="H482" i="5"/>
  <c r="I482" i="5"/>
  <c r="F483" i="5"/>
  <c r="G483" i="5"/>
  <c r="H483" i="5"/>
  <c r="I483" i="5"/>
  <c r="F484" i="5"/>
  <c r="G484" i="5"/>
  <c r="H484" i="5"/>
  <c r="I484" i="5"/>
  <c r="F485" i="5"/>
  <c r="G485" i="5"/>
  <c r="H485" i="5"/>
  <c r="I485" i="5"/>
  <c r="F486" i="5"/>
  <c r="G486" i="5"/>
  <c r="H486" i="5"/>
  <c r="I486" i="5"/>
  <c r="F487" i="5"/>
  <c r="G487" i="5"/>
  <c r="H487" i="5"/>
  <c r="I487" i="5"/>
  <c r="F488" i="5"/>
  <c r="G488" i="5"/>
  <c r="H488" i="5"/>
  <c r="I488" i="5"/>
  <c r="F489" i="5"/>
  <c r="G489" i="5"/>
  <c r="H489" i="5"/>
  <c r="I489" i="5"/>
  <c r="F490" i="5"/>
  <c r="G490" i="5"/>
  <c r="H490" i="5"/>
  <c r="I490" i="5"/>
  <c r="F491" i="5"/>
  <c r="G491" i="5"/>
  <c r="H491" i="5"/>
  <c r="I491" i="5"/>
  <c r="F492" i="5"/>
  <c r="G492" i="5"/>
  <c r="H492" i="5"/>
  <c r="I492" i="5"/>
  <c r="F493" i="5"/>
  <c r="G493" i="5"/>
  <c r="H493" i="5"/>
  <c r="I493" i="5"/>
  <c r="F494" i="5"/>
  <c r="G494" i="5"/>
  <c r="H494" i="5"/>
  <c r="I494" i="5"/>
  <c r="F495" i="5"/>
  <c r="G495" i="5"/>
  <c r="H495" i="5"/>
  <c r="I495" i="5"/>
  <c r="F496" i="5"/>
  <c r="G496" i="5"/>
  <c r="H496" i="5"/>
  <c r="I496" i="5"/>
  <c r="F497" i="5"/>
  <c r="G497" i="5"/>
  <c r="H497" i="5"/>
  <c r="I497" i="5"/>
  <c r="F498" i="5"/>
  <c r="G498" i="5"/>
  <c r="H498" i="5"/>
  <c r="I498" i="5"/>
  <c r="F499" i="5"/>
  <c r="G499" i="5"/>
  <c r="H499" i="5"/>
  <c r="I499" i="5"/>
  <c r="F500" i="5"/>
  <c r="G500" i="5"/>
  <c r="H500" i="5"/>
  <c r="I500" i="5"/>
  <c r="F501" i="5"/>
  <c r="G501" i="5"/>
  <c r="H501" i="5"/>
  <c r="I501" i="5"/>
  <c r="F502" i="5"/>
  <c r="G502" i="5"/>
  <c r="H502" i="5"/>
  <c r="I502" i="5"/>
  <c r="F503" i="5"/>
  <c r="G503" i="5"/>
  <c r="H503" i="5"/>
  <c r="I503" i="5"/>
  <c r="F504" i="5"/>
  <c r="G504" i="5"/>
  <c r="H504" i="5"/>
  <c r="I504" i="5"/>
  <c r="F505" i="5"/>
  <c r="G505" i="5"/>
  <c r="H505" i="5"/>
  <c r="I505" i="5"/>
  <c r="F506" i="5"/>
  <c r="G506" i="5"/>
  <c r="H506" i="5"/>
  <c r="I506" i="5"/>
  <c r="F507" i="5"/>
  <c r="G507" i="5"/>
  <c r="H507" i="5"/>
  <c r="I507" i="5"/>
  <c r="F508" i="5"/>
  <c r="G508" i="5"/>
  <c r="H508" i="5"/>
  <c r="I508" i="5"/>
  <c r="F509" i="5"/>
  <c r="G509" i="5"/>
  <c r="H509" i="5"/>
  <c r="I509" i="5"/>
  <c r="F510" i="5"/>
  <c r="G510" i="5"/>
  <c r="H510" i="5"/>
  <c r="I510" i="5"/>
  <c r="F511" i="5"/>
  <c r="G511" i="5"/>
  <c r="H511" i="5"/>
  <c r="I511" i="5"/>
  <c r="F512" i="5"/>
  <c r="G512" i="5"/>
  <c r="H512" i="5"/>
  <c r="I512" i="5"/>
  <c r="F513" i="5"/>
  <c r="G513" i="5"/>
  <c r="H513" i="5"/>
  <c r="I513" i="5"/>
  <c r="F514" i="5"/>
  <c r="G514" i="5"/>
  <c r="H514" i="5"/>
  <c r="I514" i="5"/>
  <c r="F515" i="5"/>
  <c r="G515" i="5"/>
  <c r="H515" i="5"/>
  <c r="I515" i="5"/>
  <c r="F516" i="5"/>
  <c r="G516" i="5"/>
  <c r="H516" i="5"/>
  <c r="I516" i="5"/>
  <c r="F517" i="5"/>
  <c r="G517" i="5"/>
  <c r="H517" i="5"/>
  <c r="I517" i="5"/>
  <c r="F518" i="5"/>
  <c r="G518" i="5"/>
  <c r="H518" i="5"/>
  <c r="I518" i="5"/>
  <c r="F519" i="5"/>
  <c r="G519" i="5"/>
  <c r="H519" i="5"/>
  <c r="I519" i="5"/>
  <c r="F520" i="5"/>
  <c r="G520" i="5"/>
  <c r="H520" i="5"/>
  <c r="I520" i="5"/>
  <c r="F521" i="5"/>
  <c r="G521" i="5"/>
  <c r="H521" i="5"/>
  <c r="I521" i="5"/>
  <c r="F522" i="5"/>
  <c r="G522" i="5"/>
  <c r="H522" i="5"/>
  <c r="I522" i="5"/>
  <c r="F523" i="5"/>
  <c r="G523" i="5"/>
  <c r="H523" i="5"/>
  <c r="I523" i="5"/>
  <c r="F524" i="5"/>
  <c r="G524" i="5"/>
  <c r="H524" i="5"/>
  <c r="I524" i="5"/>
  <c r="F525" i="5"/>
  <c r="G525" i="5"/>
  <c r="H525" i="5"/>
  <c r="I525" i="5"/>
  <c r="F526" i="5"/>
  <c r="G526" i="5"/>
  <c r="H526" i="5"/>
  <c r="I526" i="5"/>
  <c r="F527" i="5"/>
  <c r="G527" i="5"/>
  <c r="H527" i="5"/>
  <c r="I527" i="5"/>
  <c r="F528" i="5"/>
  <c r="G528" i="5"/>
  <c r="H528" i="5"/>
  <c r="I528" i="5"/>
  <c r="F529" i="5"/>
  <c r="G529" i="5"/>
  <c r="H529" i="5"/>
  <c r="I529" i="5"/>
  <c r="F530" i="5"/>
  <c r="G530" i="5"/>
  <c r="H530" i="5"/>
  <c r="I530" i="5"/>
  <c r="F531" i="5"/>
  <c r="G531" i="5"/>
  <c r="H531" i="5"/>
  <c r="I531" i="5"/>
  <c r="F532" i="5"/>
  <c r="G532" i="5"/>
  <c r="H532" i="5"/>
  <c r="I532" i="5"/>
  <c r="F533" i="5"/>
  <c r="G533" i="5"/>
  <c r="H533" i="5"/>
  <c r="I533" i="5"/>
  <c r="F534" i="5"/>
  <c r="G534" i="5"/>
  <c r="H534" i="5"/>
  <c r="I534" i="5"/>
  <c r="F535" i="5"/>
  <c r="G535" i="5"/>
  <c r="H535" i="5"/>
  <c r="I535" i="5"/>
  <c r="F536" i="5"/>
  <c r="G536" i="5"/>
  <c r="H536" i="5"/>
  <c r="I536" i="5"/>
  <c r="F537" i="5"/>
  <c r="G537" i="5"/>
  <c r="H537" i="5"/>
  <c r="I537" i="5"/>
  <c r="F538" i="5"/>
  <c r="G538" i="5"/>
  <c r="H538" i="5"/>
  <c r="I538" i="5"/>
  <c r="F539" i="5"/>
  <c r="G539" i="5"/>
  <c r="H539" i="5"/>
  <c r="I539" i="5"/>
  <c r="F540" i="5"/>
  <c r="G540" i="5"/>
  <c r="H540" i="5"/>
  <c r="I540" i="5"/>
  <c r="F541" i="5"/>
  <c r="G541" i="5"/>
  <c r="H541" i="5"/>
  <c r="I541" i="5"/>
  <c r="F542" i="5"/>
  <c r="G542" i="5"/>
  <c r="H542" i="5"/>
  <c r="I542" i="5"/>
  <c r="F543" i="5"/>
  <c r="G543" i="5"/>
  <c r="H543" i="5"/>
  <c r="I543" i="5"/>
  <c r="F544" i="5"/>
  <c r="G544" i="5"/>
  <c r="H544" i="5"/>
  <c r="I544" i="5"/>
  <c r="F545" i="5"/>
  <c r="G545" i="5"/>
  <c r="H545" i="5"/>
  <c r="I545" i="5"/>
  <c r="F546" i="5"/>
  <c r="G546" i="5"/>
  <c r="H546" i="5"/>
  <c r="I546" i="5"/>
  <c r="F547" i="5"/>
  <c r="G547" i="5"/>
  <c r="H547" i="5"/>
  <c r="I547" i="5"/>
  <c r="F548" i="5"/>
  <c r="G548" i="5"/>
  <c r="H548" i="5"/>
  <c r="I548" i="5"/>
  <c r="F549" i="5"/>
  <c r="G549" i="5"/>
  <c r="H549" i="5"/>
  <c r="I549" i="5"/>
  <c r="F550" i="5"/>
  <c r="G550" i="5"/>
  <c r="H550" i="5"/>
  <c r="I550" i="5"/>
  <c r="F551" i="5"/>
  <c r="G551" i="5"/>
  <c r="H551" i="5"/>
  <c r="I551" i="5"/>
  <c r="F552" i="5"/>
  <c r="G552" i="5"/>
  <c r="H552" i="5"/>
  <c r="I552" i="5"/>
  <c r="F553" i="5"/>
  <c r="G553" i="5"/>
  <c r="H553" i="5"/>
  <c r="I553" i="5"/>
  <c r="F554" i="5"/>
  <c r="G554" i="5"/>
  <c r="H554" i="5"/>
  <c r="I554" i="5"/>
  <c r="F555" i="5"/>
  <c r="G555" i="5"/>
  <c r="H555" i="5"/>
  <c r="I555" i="5"/>
  <c r="F556" i="5"/>
  <c r="G556" i="5"/>
  <c r="H556" i="5"/>
  <c r="I556" i="5"/>
  <c r="F557" i="5"/>
  <c r="G557" i="5"/>
  <c r="H557" i="5"/>
  <c r="I557" i="5"/>
  <c r="F558" i="5"/>
  <c r="G558" i="5"/>
  <c r="H558" i="5"/>
  <c r="I558" i="5"/>
  <c r="F559" i="5"/>
  <c r="G559" i="5"/>
  <c r="H559" i="5"/>
  <c r="I559" i="5"/>
  <c r="F560" i="5"/>
  <c r="G560" i="5"/>
  <c r="H560" i="5"/>
  <c r="I560" i="5"/>
  <c r="F561" i="5"/>
  <c r="G561" i="5"/>
  <c r="H561" i="5"/>
  <c r="I561" i="5"/>
  <c r="F562" i="5"/>
  <c r="G562" i="5"/>
  <c r="H562" i="5"/>
  <c r="I562" i="5"/>
  <c r="F563" i="5"/>
  <c r="G563" i="5"/>
  <c r="H563" i="5"/>
  <c r="I563" i="5"/>
  <c r="F564" i="5"/>
  <c r="G564" i="5"/>
  <c r="H564" i="5"/>
  <c r="I564" i="5"/>
  <c r="F565" i="5"/>
  <c r="G565" i="5"/>
  <c r="H565" i="5"/>
  <c r="I565" i="5"/>
  <c r="F566" i="5"/>
  <c r="G566" i="5"/>
  <c r="H566" i="5"/>
  <c r="I566" i="5"/>
  <c r="F567" i="5"/>
  <c r="G567" i="5"/>
  <c r="H567" i="5"/>
  <c r="I567" i="5"/>
  <c r="F568" i="5"/>
  <c r="G568" i="5"/>
  <c r="H568" i="5"/>
  <c r="I568" i="5"/>
  <c r="F569" i="5"/>
  <c r="G569" i="5"/>
  <c r="H569" i="5"/>
  <c r="I569" i="5"/>
  <c r="F570" i="5"/>
  <c r="G570" i="5"/>
  <c r="H570" i="5"/>
  <c r="I570" i="5"/>
  <c r="F571" i="5"/>
  <c r="G571" i="5"/>
  <c r="H571" i="5"/>
  <c r="I571" i="5"/>
  <c r="F572" i="5"/>
  <c r="G572" i="5"/>
  <c r="H572" i="5"/>
  <c r="I572" i="5"/>
  <c r="F573" i="5"/>
  <c r="G573" i="5"/>
  <c r="H573" i="5"/>
  <c r="I573" i="5"/>
  <c r="F574" i="5"/>
  <c r="G574" i="5"/>
  <c r="H574" i="5"/>
  <c r="I574" i="5"/>
  <c r="F575" i="5"/>
  <c r="G575" i="5"/>
  <c r="H575" i="5"/>
  <c r="I575" i="5"/>
  <c r="F576" i="5"/>
  <c r="G576" i="5"/>
  <c r="H576" i="5"/>
  <c r="I576" i="5"/>
  <c r="F577" i="5"/>
  <c r="G577" i="5"/>
  <c r="H577" i="5"/>
  <c r="I577" i="5"/>
  <c r="F578" i="5"/>
  <c r="G578" i="5"/>
  <c r="H578" i="5"/>
  <c r="I578" i="5"/>
  <c r="F579" i="5"/>
  <c r="G579" i="5"/>
  <c r="H579" i="5"/>
  <c r="I579" i="5"/>
  <c r="F580" i="5"/>
  <c r="G580" i="5"/>
  <c r="H580" i="5"/>
  <c r="I580" i="5"/>
  <c r="F581" i="5"/>
  <c r="G581" i="5"/>
  <c r="H581" i="5"/>
  <c r="I581" i="5"/>
  <c r="F582" i="5"/>
  <c r="G582" i="5"/>
  <c r="H582" i="5"/>
  <c r="I582" i="5"/>
  <c r="F583" i="5"/>
  <c r="G583" i="5"/>
  <c r="H583" i="5"/>
  <c r="I583" i="5"/>
  <c r="F584" i="5"/>
  <c r="G584" i="5"/>
  <c r="H584" i="5"/>
  <c r="I584" i="5"/>
  <c r="F585" i="5"/>
  <c r="G585" i="5"/>
  <c r="H585" i="5"/>
  <c r="I585" i="5"/>
  <c r="F586" i="5"/>
  <c r="G586" i="5"/>
  <c r="H586" i="5"/>
  <c r="I586" i="5"/>
  <c r="F587" i="5"/>
  <c r="G587" i="5"/>
  <c r="H587" i="5"/>
  <c r="I587" i="5"/>
  <c r="F588" i="5"/>
  <c r="G588" i="5"/>
  <c r="H588" i="5"/>
  <c r="I588" i="5"/>
  <c r="F589" i="5"/>
  <c r="G589" i="5"/>
  <c r="H589" i="5"/>
  <c r="I589" i="5"/>
  <c r="F590" i="5"/>
  <c r="G590" i="5"/>
  <c r="H590" i="5"/>
  <c r="I590" i="5"/>
  <c r="F591" i="5"/>
  <c r="G591" i="5"/>
  <c r="H591" i="5"/>
  <c r="I591" i="5"/>
  <c r="F592" i="5"/>
  <c r="G592" i="5"/>
  <c r="H592" i="5"/>
  <c r="I592" i="5"/>
  <c r="F593" i="5"/>
  <c r="G593" i="5"/>
  <c r="H593" i="5"/>
  <c r="I593" i="5"/>
  <c r="F594" i="5"/>
  <c r="G594" i="5"/>
  <c r="H594" i="5"/>
  <c r="I594" i="5"/>
  <c r="F595" i="5"/>
  <c r="G595" i="5"/>
  <c r="H595" i="5"/>
  <c r="I595" i="5"/>
  <c r="F596" i="5"/>
  <c r="G596" i="5"/>
  <c r="H596" i="5"/>
  <c r="I596" i="5"/>
  <c r="F597" i="5"/>
  <c r="G597" i="5"/>
  <c r="H597" i="5"/>
  <c r="I597" i="5"/>
  <c r="F598" i="5"/>
  <c r="G598" i="5"/>
  <c r="H598" i="5"/>
  <c r="I598" i="5"/>
  <c r="F599" i="5"/>
  <c r="G599" i="5"/>
  <c r="H599" i="5"/>
  <c r="I599" i="5"/>
  <c r="F600" i="5"/>
  <c r="G600" i="5"/>
  <c r="H600" i="5"/>
  <c r="I600" i="5"/>
  <c r="F601" i="5"/>
  <c r="G601" i="5"/>
  <c r="H601" i="5"/>
  <c r="I601" i="5"/>
  <c r="F602" i="5"/>
  <c r="G602" i="5"/>
  <c r="H602" i="5"/>
  <c r="I602" i="5"/>
  <c r="F603" i="5"/>
  <c r="G603" i="5"/>
  <c r="H603" i="5"/>
  <c r="I603" i="5"/>
  <c r="F604" i="5"/>
  <c r="G604" i="5"/>
  <c r="H604" i="5"/>
  <c r="I604" i="5"/>
  <c r="F605" i="5"/>
  <c r="G605" i="5"/>
  <c r="H605" i="5"/>
  <c r="I605" i="5"/>
  <c r="F606" i="5"/>
  <c r="G606" i="5"/>
  <c r="H606" i="5"/>
  <c r="I606" i="5"/>
  <c r="F607" i="5"/>
  <c r="G607" i="5"/>
  <c r="H607" i="5"/>
  <c r="I607" i="5"/>
  <c r="F608" i="5"/>
  <c r="G608" i="5"/>
  <c r="H608" i="5"/>
  <c r="I608" i="5"/>
  <c r="F609" i="5"/>
  <c r="G609" i="5"/>
  <c r="H609" i="5"/>
  <c r="I609" i="5"/>
  <c r="F610" i="5"/>
  <c r="G610" i="5"/>
  <c r="H610" i="5"/>
  <c r="I610" i="5"/>
  <c r="F611" i="5"/>
  <c r="G611" i="5"/>
  <c r="H611" i="5"/>
  <c r="I611" i="5"/>
  <c r="F612" i="5"/>
  <c r="G612" i="5"/>
  <c r="H612" i="5"/>
  <c r="I612" i="5"/>
  <c r="F613" i="5"/>
  <c r="G613" i="5"/>
  <c r="H613" i="5"/>
  <c r="I613" i="5"/>
  <c r="F614" i="5"/>
  <c r="G614" i="5"/>
  <c r="H614" i="5"/>
  <c r="I614" i="5"/>
  <c r="F615" i="5"/>
  <c r="G615" i="5"/>
  <c r="H615" i="5"/>
  <c r="I615" i="5"/>
  <c r="F616" i="5"/>
  <c r="G616" i="5"/>
  <c r="H616" i="5"/>
  <c r="I616" i="5"/>
  <c r="F617" i="5"/>
  <c r="G617" i="5"/>
  <c r="H617" i="5"/>
  <c r="I617" i="5"/>
  <c r="F618" i="5"/>
  <c r="G618" i="5"/>
  <c r="H618" i="5"/>
  <c r="I618" i="5"/>
  <c r="F619" i="5"/>
  <c r="G619" i="5"/>
  <c r="H619" i="5"/>
  <c r="I619" i="5"/>
  <c r="F620" i="5"/>
  <c r="G620" i="5"/>
  <c r="H620" i="5"/>
  <c r="I620" i="5"/>
  <c r="F621" i="5"/>
  <c r="G621" i="5"/>
  <c r="H621" i="5"/>
  <c r="I621" i="5"/>
  <c r="F622" i="5"/>
  <c r="G622" i="5"/>
  <c r="H622" i="5"/>
  <c r="I622" i="5"/>
  <c r="F623" i="5"/>
  <c r="G623" i="5"/>
  <c r="H623" i="5"/>
  <c r="I623" i="5"/>
  <c r="F624" i="5"/>
  <c r="G624" i="5"/>
  <c r="H624" i="5"/>
  <c r="I624" i="5"/>
  <c r="F625" i="5"/>
  <c r="G625" i="5"/>
  <c r="H625" i="5"/>
  <c r="I625" i="5"/>
  <c r="F626" i="5"/>
  <c r="G626" i="5"/>
  <c r="H626" i="5"/>
  <c r="I626" i="5"/>
  <c r="F627" i="5"/>
  <c r="G627" i="5"/>
  <c r="H627" i="5"/>
  <c r="I627" i="5"/>
  <c r="F628" i="5"/>
  <c r="G628" i="5"/>
  <c r="H628" i="5"/>
  <c r="I628" i="5"/>
  <c r="F629" i="5"/>
  <c r="G629" i="5"/>
  <c r="H629" i="5"/>
  <c r="I629" i="5"/>
  <c r="F630" i="5"/>
  <c r="G630" i="5"/>
  <c r="H630" i="5"/>
  <c r="I630" i="5"/>
  <c r="F631" i="5"/>
  <c r="G631" i="5"/>
  <c r="H631" i="5"/>
  <c r="I631" i="5"/>
  <c r="F632" i="5"/>
  <c r="G632" i="5"/>
  <c r="H632" i="5"/>
  <c r="I632" i="5"/>
  <c r="F633" i="5"/>
  <c r="G633" i="5"/>
  <c r="H633" i="5"/>
  <c r="I633" i="5"/>
  <c r="F634" i="5"/>
  <c r="G634" i="5"/>
  <c r="H634" i="5"/>
  <c r="I634" i="5"/>
  <c r="F635" i="5"/>
  <c r="G635" i="5"/>
  <c r="H635" i="5"/>
  <c r="I635" i="5"/>
  <c r="F636" i="5"/>
  <c r="G636" i="5"/>
  <c r="H636" i="5"/>
  <c r="I636" i="5"/>
  <c r="F637" i="5"/>
  <c r="G637" i="5"/>
  <c r="H637" i="5"/>
  <c r="I637" i="5"/>
  <c r="F638" i="5"/>
  <c r="G638" i="5"/>
  <c r="H638" i="5"/>
  <c r="I638" i="5"/>
  <c r="F639" i="5"/>
  <c r="G639" i="5"/>
  <c r="H639" i="5"/>
  <c r="I639" i="5"/>
  <c r="F640" i="5"/>
  <c r="G640" i="5"/>
  <c r="H640" i="5"/>
  <c r="I640" i="5"/>
  <c r="F641" i="5"/>
  <c r="G641" i="5"/>
  <c r="H641" i="5"/>
  <c r="I641" i="5"/>
  <c r="F642" i="5"/>
  <c r="G642" i="5"/>
  <c r="H642" i="5"/>
  <c r="I642" i="5"/>
  <c r="F643" i="5"/>
  <c r="G643" i="5"/>
  <c r="H643" i="5"/>
  <c r="I643" i="5"/>
  <c r="F644" i="5"/>
  <c r="G644" i="5"/>
  <c r="H644" i="5"/>
  <c r="I644" i="5"/>
  <c r="F645" i="5"/>
  <c r="G645" i="5"/>
  <c r="H645" i="5"/>
  <c r="I645" i="5"/>
  <c r="F646" i="5"/>
  <c r="G646" i="5"/>
  <c r="H646" i="5"/>
  <c r="I646" i="5"/>
  <c r="F647" i="5"/>
  <c r="G647" i="5"/>
  <c r="H647" i="5"/>
  <c r="I647" i="5"/>
  <c r="F648" i="5"/>
  <c r="G648" i="5"/>
  <c r="H648" i="5"/>
  <c r="I648" i="5"/>
  <c r="F649" i="5"/>
  <c r="G649" i="5"/>
  <c r="H649" i="5"/>
  <c r="I649" i="5"/>
  <c r="F650" i="5"/>
  <c r="G650" i="5"/>
  <c r="H650" i="5"/>
  <c r="I650" i="5"/>
  <c r="F651" i="5"/>
  <c r="G651" i="5"/>
  <c r="H651" i="5"/>
  <c r="I651" i="5"/>
  <c r="F652" i="5"/>
  <c r="G652" i="5"/>
  <c r="H652" i="5"/>
  <c r="I652" i="5"/>
  <c r="F653" i="5"/>
  <c r="G653" i="5"/>
  <c r="H653" i="5"/>
  <c r="I653" i="5"/>
  <c r="F654" i="5"/>
  <c r="G654" i="5"/>
  <c r="H654" i="5"/>
  <c r="I654" i="5"/>
  <c r="F655" i="5"/>
  <c r="G655" i="5"/>
  <c r="H655" i="5"/>
  <c r="I655" i="5"/>
  <c r="F656" i="5"/>
  <c r="G656" i="5"/>
  <c r="H656" i="5"/>
  <c r="I656" i="5"/>
  <c r="F657" i="5"/>
  <c r="G657" i="5"/>
  <c r="H657" i="5"/>
  <c r="I657" i="5"/>
  <c r="F658" i="5"/>
  <c r="G658" i="5"/>
  <c r="H658" i="5"/>
  <c r="I658" i="5"/>
  <c r="F659" i="5"/>
  <c r="G659" i="5"/>
  <c r="H659" i="5"/>
  <c r="I659" i="5"/>
  <c r="F660" i="5"/>
  <c r="G660" i="5"/>
  <c r="H660" i="5"/>
  <c r="I660" i="5"/>
  <c r="F661" i="5"/>
  <c r="G661" i="5"/>
  <c r="H661" i="5"/>
  <c r="I661" i="5"/>
  <c r="F662" i="5"/>
  <c r="G662" i="5"/>
  <c r="H662" i="5"/>
  <c r="I662" i="5"/>
  <c r="F663" i="5"/>
  <c r="G663" i="5"/>
  <c r="H663" i="5"/>
  <c r="I663" i="5"/>
  <c r="F664" i="5"/>
  <c r="G664" i="5"/>
  <c r="H664" i="5"/>
  <c r="I664" i="5"/>
  <c r="F665" i="5"/>
  <c r="G665" i="5"/>
  <c r="H665" i="5"/>
  <c r="I665" i="5"/>
  <c r="F666" i="5"/>
  <c r="G666" i="5"/>
  <c r="H666" i="5"/>
  <c r="I666" i="5"/>
  <c r="F667" i="5"/>
  <c r="G667" i="5"/>
  <c r="H667" i="5"/>
  <c r="I667" i="5"/>
  <c r="F668" i="5"/>
  <c r="G668" i="5"/>
  <c r="H668" i="5"/>
  <c r="I668" i="5"/>
  <c r="F669" i="5"/>
  <c r="G669" i="5"/>
  <c r="H669" i="5"/>
  <c r="I669" i="5"/>
  <c r="F670" i="5"/>
  <c r="G670" i="5"/>
  <c r="H670" i="5"/>
  <c r="I670" i="5"/>
  <c r="F671" i="5"/>
  <c r="G671" i="5"/>
  <c r="H671" i="5"/>
  <c r="I671" i="5"/>
  <c r="F672" i="5"/>
  <c r="G672" i="5"/>
  <c r="H672" i="5"/>
  <c r="I672" i="5"/>
  <c r="F673" i="5"/>
  <c r="G673" i="5"/>
  <c r="H673" i="5"/>
  <c r="I673" i="5"/>
  <c r="F674" i="5"/>
  <c r="G674" i="5"/>
  <c r="H674" i="5"/>
  <c r="I674" i="5"/>
  <c r="F675" i="5"/>
  <c r="G675" i="5"/>
  <c r="H675" i="5"/>
  <c r="I675" i="5"/>
  <c r="F676" i="5"/>
  <c r="G676" i="5"/>
  <c r="H676" i="5"/>
  <c r="I676" i="5"/>
  <c r="F677" i="5"/>
  <c r="G677" i="5"/>
  <c r="H677" i="5"/>
  <c r="I677" i="5"/>
  <c r="F678" i="5"/>
  <c r="G678" i="5"/>
  <c r="H678" i="5"/>
  <c r="I678" i="5"/>
  <c r="F679" i="5"/>
  <c r="G679" i="5"/>
  <c r="H679" i="5"/>
  <c r="I679" i="5"/>
  <c r="F680" i="5"/>
  <c r="G680" i="5"/>
  <c r="H680" i="5"/>
  <c r="I680" i="5"/>
  <c r="F681" i="5"/>
  <c r="G681" i="5"/>
  <c r="H681" i="5"/>
  <c r="I681" i="5"/>
  <c r="F682" i="5"/>
  <c r="G682" i="5"/>
  <c r="H682" i="5"/>
  <c r="I682" i="5"/>
  <c r="F683" i="5"/>
  <c r="G683" i="5"/>
  <c r="H683" i="5"/>
  <c r="I683" i="5"/>
  <c r="F684" i="5"/>
  <c r="G684" i="5"/>
  <c r="H684" i="5"/>
  <c r="I684" i="5"/>
  <c r="F685" i="5"/>
  <c r="G685" i="5"/>
  <c r="H685" i="5"/>
  <c r="I685" i="5"/>
  <c r="F686" i="5"/>
  <c r="G686" i="5"/>
  <c r="H686" i="5"/>
  <c r="I686" i="5"/>
  <c r="F687" i="5"/>
  <c r="G687" i="5"/>
  <c r="H687" i="5"/>
  <c r="I687" i="5"/>
  <c r="F688" i="5"/>
  <c r="G688" i="5"/>
  <c r="H688" i="5"/>
  <c r="I688" i="5"/>
  <c r="F689" i="5"/>
  <c r="G689" i="5"/>
  <c r="H689" i="5"/>
  <c r="I689" i="5"/>
  <c r="F690" i="5"/>
  <c r="G690" i="5"/>
  <c r="H690" i="5"/>
  <c r="I690" i="5"/>
  <c r="F691" i="5"/>
  <c r="G691" i="5"/>
  <c r="H691" i="5"/>
  <c r="I691" i="5"/>
  <c r="F692" i="5"/>
  <c r="G692" i="5"/>
  <c r="H692" i="5"/>
  <c r="I692" i="5"/>
  <c r="F693" i="5"/>
  <c r="G693" i="5"/>
  <c r="H693" i="5"/>
  <c r="I693" i="5"/>
  <c r="F694" i="5"/>
  <c r="G694" i="5"/>
  <c r="H694" i="5"/>
  <c r="I694" i="5"/>
  <c r="F695" i="5"/>
  <c r="G695" i="5"/>
  <c r="H695" i="5"/>
  <c r="I695" i="5"/>
  <c r="F696" i="5"/>
  <c r="G696" i="5"/>
  <c r="H696" i="5"/>
  <c r="I696" i="5"/>
  <c r="F697" i="5"/>
  <c r="G697" i="5"/>
  <c r="H697" i="5"/>
  <c r="I697" i="5"/>
  <c r="F698" i="5"/>
  <c r="G698" i="5"/>
  <c r="H698" i="5"/>
  <c r="I698" i="5"/>
  <c r="F699" i="5"/>
  <c r="G699" i="5"/>
  <c r="H699" i="5"/>
  <c r="I699" i="5"/>
  <c r="F700" i="5"/>
  <c r="G700" i="5"/>
  <c r="H700" i="5"/>
  <c r="I700" i="5"/>
  <c r="F701" i="5"/>
  <c r="G701" i="5"/>
  <c r="H701" i="5"/>
  <c r="I701" i="5"/>
  <c r="F702" i="5"/>
  <c r="G702" i="5"/>
  <c r="H702" i="5"/>
  <c r="I702" i="5"/>
  <c r="F703" i="5"/>
  <c r="G703" i="5"/>
  <c r="H703" i="5"/>
  <c r="I703" i="5"/>
  <c r="F704" i="5"/>
  <c r="G704" i="5"/>
  <c r="H704" i="5"/>
  <c r="I704" i="5"/>
  <c r="F705" i="5"/>
  <c r="G705" i="5"/>
  <c r="H705" i="5"/>
  <c r="I705" i="5"/>
  <c r="F706" i="5"/>
  <c r="G706" i="5"/>
  <c r="H706" i="5"/>
  <c r="I706" i="5"/>
  <c r="F707" i="5"/>
  <c r="G707" i="5"/>
  <c r="H707" i="5"/>
  <c r="I707" i="5"/>
  <c r="F708" i="5"/>
  <c r="G708" i="5"/>
  <c r="H708" i="5"/>
  <c r="I708" i="5"/>
  <c r="F709" i="5"/>
  <c r="G709" i="5"/>
  <c r="H709" i="5"/>
  <c r="I709" i="5"/>
  <c r="F710" i="5"/>
  <c r="G710" i="5"/>
  <c r="H710" i="5"/>
  <c r="I710" i="5"/>
  <c r="F711" i="5"/>
  <c r="G711" i="5"/>
  <c r="H711" i="5"/>
  <c r="I711" i="5"/>
  <c r="F712" i="5"/>
  <c r="G712" i="5"/>
  <c r="H712" i="5"/>
  <c r="I712" i="5"/>
  <c r="F713" i="5"/>
  <c r="G713" i="5"/>
  <c r="H713" i="5"/>
  <c r="I713" i="5"/>
  <c r="F714" i="5"/>
  <c r="G714" i="5"/>
  <c r="H714" i="5"/>
  <c r="I714" i="5"/>
  <c r="F715" i="5"/>
  <c r="G715" i="5"/>
  <c r="H715" i="5"/>
  <c r="I715" i="5"/>
  <c r="F716" i="5"/>
  <c r="G716" i="5"/>
  <c r="H716" i="5"/>
  <c r="I716" i="5"/>
  <c r="F717" i="5"/>
  <c r="G717" i="5"/>
  <c r="H717" i="5"/>
  <c r="I717" i="5"/>
  <c r="F718" i="5"/>
  <c r="G718" i="5"/>
  <c r="H718" i="5"/>
  <c r="I718" i="5"/>
  <c r="F719" i="5"/>
  <c r="G719" i="5"/>
  <c r="H719" i="5"/>
  <c r="I719" i="5"/>
  <c r="F720" i="5"/>
  <c r="G720" i="5"/>
  <c r="H720" i="5"/>
  <c r="I720" i="5"/>
  <c r="F721" i="5"/>
  <c r="G721" i="5"/>
  <c r="H721" i="5"/>
  <c r="I721" i="5"/>
  <c r="F722" i="5"/>
  <c r="G722" i="5"/>
  <c r="H722" i="5"/>
  <c r="I722" i="5"/>
  <c r="F723" i="5"/>
  <c r="G723" i="5"/>
  <c r="H723" i="5"/>
  <c r="I723" i="5"/>
  <c r="F724" i="5"/>
  <c r="G724" i="5"/>
  <c r="H724" i="5"/>
  <c r="I724" i="5"/>
  <c r="F725" i="5"/>
  <c r="G725" i="5"/>
  <c r="H725" i="5"/>
  <c r="I725" i="5"/>
  <c r="F726" i="5"/>
  <c r="G726" i="5"/>
  <c r="H726" i="5"/>
  <c r="I726" i="5"/>
  <c r="F727" i="5"/>
  <c r="G727" i="5"/>
  <c r="H727" i="5"/>
  <c r="I727" i="5"/>
  <c r="F728" i="5"/>
  <c r="G728" i="5"/>
  <c r="H728" i="5"/>
  <c r="I728" i="5"/>
  <c r="F729" i="5"/>
  <c r="G729" i="5"/>
  <c r="H729" i="5"/>
  <c r="I729" i="5"/>
  <c r="F730" i="5"/>
  <c r="G730" i="5"/>
  <c r="H730" i="5"/>
  <c r="I730" i="5"/>
  <c r="F731" i="5"/>
  <c r="G731" i="5"/>
  <c r="H731" i="5"/>
  <c r="I731" i="5"/>
  <c r="F732" i="5"/>
  <c r="G732" i="5"/>
  <c r="H732" i="5"/>
  <c r="I732" i="5"/>
  <c r="F733" i="5"/>
  <c r="G733" i="5"/>
  <c r="H733" i="5"/>
  <c r="I733" i="5"/>
  <c r="F734" i="5"/>
  <c r="G734" i="5"/>
  <c r="H734" i="5"/>
  <c r="I734" i="5"/>
  <c r="F735" i="5"/>
  <c r="G735" i="5"/>
  <c r="H735" i="5"/>
  <c r="I735" i="5"/>
  <c r="F736" i="5"/>
  <c r="G736" i="5"/>
  <c r="H736" i="5"/>
  <c r="I736" i="5"/>
  <c r="F737" i="5"/>
  <c r="G737" i="5"/>
  <c r="H737" i="5"/>
  <c r="I737" i="5"/>
  <c r="F738" i="5"/>
  <c r="G738" i="5"/>
  <c r="H738" i="5"/>
  <c r="I738" i="5"/>
  <c r="F739" i="5"/>
  <c r="G739" i="5"/>
  <c r="H739" i="5"/>
  <c r="I739" i="5"/>
  <c r="F740" i="5"/>
  <c r="G740" i="5"/>
  <c r="H740" i="5"/>
  <c r="I740" i="5"/>
  <c r="F741" i="5"/>
  <c r="G741" i="5"/>
  <c r="H741" i="5"/>
  <c r="I741" i="5"/>
  <c r="F742" i="5"/>
  <c r="G742" i="5"/>
  <c r="H742" i="5"/>
  <c r="I742" i="5"/>
  <c r="F743" i="5"/>
  <c r="G743" i="5"/>
  <c r="H743" i="5"/>
  <c r="I743" i="5"/>
  <c r="F744" i="5"/>
  <c r="G744" i="5"/>
  <c r="H744" i="5"/>
  <c r="I744" i="5"/>
  <c r="F745" i="5"/>
  <c r="G745" i="5"/>
  <c r="H745" i="5"/>
  <c r="I745" i="5"/>
  <c r="F746" i="5"/>
  <c r="G746" i="5"/>
  <c r="H746" i="5"/>
  <c r="I746" i="5"/>
  <c r="F747" i="5"/>
  <c r="G747" i="5"/>
  <c r="H747" i="5"/>
  <c r="I747" i="5"/>
  <c r="F748" i="5"/>
  <c r="G748" i="5"/>
  <c r="H748" i="5"/>
  <c r="I748" i="5"/>
  <c r="F749" i="5"/>
  <c r="G749" i="5"/>
  <c r="H749" i="5"/>
  <c r="I749" i="5"/>
  <c r="F750" i="5"/>
  <c r="G750" i="5"/>
  <c r="H750" i="5"/>
  <c r="I750" i="5"/>
  <c r="F751" i="5"/>
  <c r="G751" i="5"/>
  <c r="H751" i="5"/>
  <c r="I751" i="5"/>
  <c r="F752" i="5"/>
  <c r="G752" i="5"/>
  <c r="H752" i="5"/>
  <c r="I752" i="5"/>
  <c r="F753" i="5"/>
  <c r="G753" i="5"/>
  <c r="H753" i="5"/>
  <c r="I753" i="5"/>
  <c r="F754" i="5"/>
  <c r="G754" i="5"/>
  <c r="H754" i="5"/>
  <c r="I754" i="5"/>
  <c r="F755" i="5"/>
  <c r="G755" i="5"/>
  <c r="H755" i="5"/>
  <c r="I755" i="5"/>
  <c r="F756" i="5"/>
  <c r="G756" i="5"/>
  <c r="H756" i="5"/>
  <c r="I756" i="5"/>
  <c r="F757" i="5"/>
  <c r="G757" i="5"/>
  <c r="H757" i="5"/>
  <c r="I757" i="5"/>
  <c r="F758" i="5"/>
  <c r="G758" i="5"/>
  <c r="H758" i="5"/>
  <c r="I758" i="5"/>
  <c r="F759" i="5"/>
  <c r="G759" i="5"/>
  <c r="H759" i="5"/>
  <c r="I759" i="5"/>
  <c r="F760" i="5"/>
  <c r="G760" i="5"/>
  <c r="H760" i="5"/>
  <c r="I760" i="5"/>
  <c r="F761" i="5"/>
  <c r="G761" i="5"/>
  <c r="H761" i="5"/>
  <c r="I761" i="5"/>
  <c r="F762" i="5"/>
  <c r="G762" i="5"/>
  <c r="H762" i="5"/>
  <c r="I762" i="5"/>
  <c r="F763" i="5"/>
  <c r="G763" i="5"/>
  <c r="H763" i="5"/>
  <c r="I763" i="5"/>
  <c r="F764" i="5"/>
  <c r="G764" i="5"/>
  <c r="H764" i="5"/>
  <c r="I764" i="5"/>
  <c r="F765" i="5"/>
  <c r="G765" i="5"/>
  <c r="H765" i="5"/>
  <c r="I765" i="5"/>
  <c r="F766" i="5"/>
  <c r="G766" i="5"/>
  <c r="H766" i="5"/>
  <c r="I766" i="5"/>
  <c r="F767" i="5"/>
  <c r="G767" i="5"/>
  <c r="H767" i="5"/>
  <c r="I767" i="5"/>
  <c r="F768" i="5"/>
  <c r="G768" i="5"/>
  <c r="H768" i="5"/>
  <c r="I768" i="5"/>
  <c r="F769" i="5"/>
  <c r="G769" i="5"/>
  <c r="H769" i="5"/>
  <c r="I769" i="5"/>
  <c r="F770" i="5"/>
  <c r="G770" i="5"/>
  <c r="H770" i="5"/>
  <c r="I770" i="5"/>
  <c r="F771" i="5"/>
  <c r="G771" i="5"/>
  <c r="H771" i="5"/>
  <c r="I771" i="5"/>
  <c r="F772" i="5"/>
  <c r="G772" i="5"/>
  <c r="H772" i="5"/>
  <c r="I772" i="5"/>
  <c r="F773" i="5"/>
  <c r="G773" i="5"/>
  <c r="H773" i="5"/>
  <c r="I773" i="5"/>
  <c r="F774" i="5"/>
  <c r="G774" i="5"/>
  <c r="H774" i="5"/>
  <c r="I774" i="5"/>
  <c r="F775" i="5"/>
  <c r="G775" i="5"/>
  <c r="H775" i="5"/>
  <c r="I775" i="5"/>
  <c r="F776" i="5"/>
  <c r="G776" i="5"/>
  <c r="H776" i="5"/>
  <c r="I776" i="5"/>
  <c r="F777" i="5"/>
  <c r="G777" i="5"/>
  <c r="H777" i="5"/>
  <c r="I777" i="5"/>
  <c r="F778" i="5"/>
  <c r="G778" i="5"/>
  <c r="H778" i="5"/>
  <c r="I778" i="5"/>
  <c r="F779" i="5"/>
  <c r="G779" i="5"/>
  <c r="H779" i="5"/>
  <c r="I779" i="5"/>
  <c r="F780" i="5"/>
  <c r="G780" i="5"/>
  <c r="H780" i="5"/>
  <c r="I780" i="5"/>
  <c r="F781" i="5"/>
  <c r="G781" i="5"/>
  <c r="H781" i="5"/>
  <c r="I781" i="5"/>
  <c r="F782" i="5"/>
  <c r="G782" i="5"/>
  <c r="H782" i="5"/>
  <c r="I782" i="5"/>
  <c r="F783" i="5"/>
  <c r="G783" i="5"/>
  <c r="H783" i="5"/>
  <c r="I783" i="5"/>
  <c r="F784" i="5"/>
  <c r="G784" i="5"/>
  <c r="H784" i="5"/>
  <c r="I784" i="5"/>
  <c r="F785" i="5"/>
  <c r="G785" i="5"/>
  <c r="H785" i="5"/>
  <c r="I785" i="5"/>
  <c r="F786" i="5"/>
  <c r="G786" i="5"/>
  <c r="H786" i="5"/>
  <c r="I786" i="5"/>
  <c r="F787" i="5"/>
  <c r="G787" i="5"/>
  <c r="H787" i="5"/>
  <c r="I787" i="5"/>
  <c r="F788" i="5"/>
  <c r="G788" i="5"/>
  <c r="H788" i="5"/>
  <c r="I788" i="5"/>
  <c r="F789" i="5"/>
  <c r="G789" i="5"/>
  <c r="H789" i="5"/>
  <c r="I789" i="5"/>
  <c r="F790" i="5"/>
  <c r="G790" i="5"/>
  <c r="H790" i="5"/>
  <c r="I790" i="5"/>
  <c r="F791" i="5"/>
  <c r="G791" i="5"/>
  <c r="H791" i="5"/>
  <c r="I791" i="5"/>
  <c r="F792" i="5"/>
  <c r="G792" i="5"/>
  <c r="H792" i="5"/>
  <c r="I792" i="5"/>
  <c r="F793" i="5"/>
  <c r="G793" i="5"/>
  <c r="H793" i="5"/>
  <c r="I793" i="5"/>
  <c r="F794" i="5"/>
  <c r="G794" i="5"/>
  <c r="H794" i="5"/>
  <c r="I794" i="5"/>
  <c r="F795" i="5"/>
  <c r="G795" i="5"/>
  <c r="H795" i="5"/>
  <c r="I795" i="5"/>
  <c r="F796" i="5"/>
  <c r="G796" i="5"/>
  <c r="H796" i="5"/>
  <c r="I796" i="5"/>
  <c r="F797" i="5"/>
  <c r="G797" i="5"/>
  <c r="H797" i="5"/>
  <c r="I797" i="5"/>
  <c r="F798" i="5"/>
  <c r="G798" i="5"/>
  <c r="H798" i="5"/>
  <c r="I798" i="5"/>
  <c r="F799" i="5"/>
  <c r="G799" i="5"/>
  <c r="H799" i="5"/>
  <c r="I799" i="5"/>
  <c r="F800" i="5"/>
  <c r="G800" i="5"/>
  <c r="H800" i="5"/>
  <c r="I800" i="5"/>
  <c r="F801" i="5"/>
  <c r="G801" i="5"/>
  <c r="H801" i="5"/>
  <c r="I801" i="5"/>
  <c r="F802" i="5"/>
  <c r="G802" i="5"/>
  <c r="H802" i="5"/>
  <c r="I802" i="5"/>
  <c r="F803" i="5"/>
  <c r="G803" i="5"/>
  <c r="H803" i="5"/>
  <c r="I803" i="5"/>
  <c r="F804" i="5"/>
  <c r="G804" i="5"/>
  <c r="H804" i="5"/>
  <c r="I804" i="5"/>
  <c r="F805" i="5"/>
  <c r="G805" i="5"/>
  <c r="H805" i="5"/>
  <c r="I805" i="5"/>
  <c r="F806" i="5"/>
  <c r="G806" i="5"/>
  <c r="H806" i="5"/>
  <c r="I806" i="5"/>
  <c r="F807" i="5"/>
  <c r="G807" i="5"/>
  <c r="H807" i="5"/>
  <c r="I807" i="5"/>
  <c r="F808" i="5"/>
  <c r="G808" i="5"/>
  <c r="H808" i="5"/>
  <c r="I808" i="5"/>
  <c r="F809" i="5"/>
  <c r="G809" i="5"/>
  <c r="H809" i="5"/>
  <c r="I809" i="5"/>
  <c r="F810" i="5"/>
  <c r="G810" i="5"/>
  <c r="H810" i="5"/>
  <c r="I810" i="5"/>
  <c r="F811" i="5"/>
  <c r="G811" i="5"/>
  <c r="H811" i="5"/>
  <c r="I811" i="5"/>
  <c r="F812" i="5"/>
  <c r="G812" i="5"/>
  <c r="H812" i="5"/>
  <c r="I812" i="5"/>
  <c r="F813" i="5"/>
  <c r="G813" i="5"/>
  <c r="H813" i="5"/>
  <c r="I813" i="5"/>
  <c r="F814" i="5"/>
  <c r="G814" i="5"/>
  <c r="H814" i="5"/>
  <c r="I814" i="5"/>
  <c r="F815" i="5"/>
  <c r="G815" i="5"/>
  <c r="H815" i="5"/>
  <c r="I815" i="5"/>
  <c r="F816" i="5"/>
  <c r="G816" i="5"/>
  <c r="H816" i="5"/>
  <c r="I816" i="5"/>
  <c r="F817" i="5"/>
  <c r="G817" i="5"/>
  <c r="H817" i="5"/>
  <c r="I817" i="5"/>
  <c r="F818" i="5"/>
  <c r="G818" i="5"/>
  <c r="H818" i="5"/>
  <c r="I818" i="5"/>
  <c r="F819" i="5"/>
  <c r="G819" i="5"/>
  <c r="H819" i="5"/>
  <c r="I819" i="5"/>
  <c r="F820" i="5"/>
  <c r="G820" i="5"/>
  <c r="H820" i="5"/>
  <c r="I820" i="5"/>
  <c r="F821" i="5"/>
  <c r="G821" i="5"/>
  <c r="H821" i="5"/>
  <c r="I821" i="5"/>
  <c r="F822" i="5"/>
  <c r="G822" i="5"/>
  <c r="H822" i="5"/>
  <c r="I822" i="5"/>
  <c r="F823" i="5"/>
  <c r="G823" i="5"/>
  <c r="H823" i="5"/>
  <c r="I823" i="5"/>
  <c r="F824" i="5"/>
  <c r="G824" i="5"/>
  <c r="H824" i="5"/>
  <c r="I824" i="5"/>
  <c r="F825" i="5"/>
  <c r="G825" i="5"/>
  <c r="H825" i="5"/>
  <c r="I825" i="5"/>
  <c r="F826" i="5"/>
  <c r="G826" i="5"/>
  <c r="H826" i="5"/>
  <c r="I826" i="5"/>
  <c r="F827" i="5"/>
  <c r="G827" i="5"/>
  <c r="H827" i="5"/>
  <c r="I827" i="5"/>
  <c r="F828" i="5"/>
  <c r="G828" i="5"/>
  <c r="H828" i="5"/>
  <c r="I828" i="5"/>
  <c r="F829" i="5"/>
  <c r="G829" i="5"/>
  <c r="H829" i="5"/>
  <c r="I829" i="5"/>
  <c r="F830" i="5"/>
  <c r="G830" i="5"/>
  <c r="H830" i="5"/>
  <c r="I830" i="5"/>
  <c r="F831" i="5"/>
  <c r="G831" i="5"/>
  <c r="H831" i="5"/>
  <c r="I831" i="5"/>
  <c r="F832" i="5"/>
  <c r="G832" i="5"/>
  <c r="H832" i="5"/>
  <c r="I832" i="5"/>
  <c r="F833" i="5"/>
  <c r="G833" i="5"/>
  <c r="H833" i="5"/>
  <c r="I833" i="5"/>
  <c r="F834" i="5"/>
  <c r="G834" i="5"/>
  <c r="H834" i="5"/>
  <c r="I834" i="5"/>
  <c r="F835" i="5"/>
  <c r="G835" i="5"/>
  <c r="H835" i="5"/>
  <c r="I835" i="5"/>
  <c r="F836" i="5"/>
  <c r="G836" i="5"/>
  <c r="H836" i="5"/>
  <c r="I836" i="5"/>
  <c r="F837" i="5"/>
  <c r="G837" i="5"/>
  <c r="H837" i="5"/>
  <c r="I837" i="5"/>
  <c r="F838" i="5"/>
  <c r="G838" i="5"/>
  <c r="H838" i="5"/>
  <c r="I838" i="5"/>
  <c r="F839" i="5"/>
  <c r="G839" i="5"/>
  <c r="H839" i="5"/>
  <c r="I839" i="5"/>
  <c r="F840" i="5"/>
  <c r="G840" i="5"/>
  <c r="H840" i="5"/>
  <c r="I840" i="5"/>
  <c r="F841" i="5"/>
  <c r="G841" i="5"/>
  <c r="H841" i="5"/>
  <c r="I841" i="5"/>
  <c r="F842" i="5"/>
  <c r="G842" i="5"/>
  <c r="H842" i="5"/>
  <c r="I842" i="5"/>
  <c r="F843" i="5"/>
  <c r="G843" i="5"/>
  <c r="H843" i="5"/>
  <c r="I843" i="5"/>
  <c r="F844" i="5"/>
  <c r="G844" i="5"/>
  <c r="H844" i="5"/>
  <c r="I844" i="5"/>
  <c r="F845" i="5"/>
  <c r="G845" i="5"/>
  <c r="H845" i="5"/>
  <c r="I845" i="5"/>
  <c r="F846" i="5"/>
  <c r="G846" i="5"/>
  <c r="H846" i="5"/>
  <c r="I846" i="5"/>
  <c r="F847" i="5"/>
  <c r="G847" i="5"/>
  <c r="H847" i="5"/>
  <c r="I847" i="5"/>
  <c r="F848" i="5"/>
  <c r="G848" i="5"/>
  <c r="H848" i="5"/>
  <c r="I848" i="5"/>
  <c r="F849" i="5"/>
  <c r="G849" i="5"/>
  <c r="H849" i="5"/>
  <c r="I849" i="5"/>
  <c r="F850" i="5"/>
  <c r="G850" i="5"/>
  <c r="H850" i="5"/>
  <c r="I850" i="5"/>
  <c r="F851" i="5"/>
  <c r="G851" i="5"/>
  <c r="H851" i="5"/>
  <c r="I851" i="5"/>
  <c r="F852" i="5"/>
  <c r="G852" i="5"/>
  <c r="H852" i="5"/>
  <c r="I852" i="5"/>
  <c r="F853" i="5"/>
  <c r="G853" i="5"/>
  <c r="H853" i="5"/>
  <c r="I853" i="5"/>
  <c r="F854" i="5"/>
  <c r="G854" i="5"/>
  <c r="H854" i="5"/>
  <c r="I854" i="5"/>
  <c r="F855" i="5"/>
  <c r="G855" i="5"/>
  <c r="H855" i="5"/>
  <c r="I855" i="5"/>
  <c r="F856" i="5"/>
  <c r="G856" i="5"/>
  <c r="H856" i="5"/>
  <c r="I856" i="5"/>
  <c r="F857" i="5"/>
  <c r="G857" i="5"/>
  <c r="H857" i="5"/>
  <c r="I857" i="5"/>
  <c r="F858" i="5"/>
  <c r="G858" i="5"/>
  <c r="H858" i="5"/>
  <c r="I858" i="5"/>
  <c r="F859" i="5"/>
  <c r="G859" i="5"/>
  <c r="H859" i="5"/>
  <c r="I859" i="5"/>
  <c r="F860" i="5"/>
  <c r="G860" i="5"/>
  <c r="H860" i="5"/>
  <c r="I860" i="5"/>
  <c r="F861" i="5"/>
  <c r="G861" i="5"/>
  <c r="H861" i="5"/>
  <c r="I861" i="5"/>
  <c r="F862" i="5"/>
  <c r="G862" i="5"/>
  <c r="H862" i="5"/>
  <c r="I862" i="5"/>
  <c r="F863" i="5"/>
  <c r="G863" i="5"/>
  <c r="H863" i="5"/>
  <c r="I863" i="5"/>
  <c r="F864" i="5"/>
  <c r="G864" i="5"/>
  <c r="H864" i="5"/>
  <c r="I864" i="5"/>
  <c r="F865" i="5"/>
  <c r="G865" i="5"/>
  <c r="H865" i="5"/>
  <c r="I865" i="5"/>
  <c r="F866" i="5"/>
  <c r="G866" i="5"/>
  <c r="H866" i="5"/>
  <c r="I866" i="5"/>
  <c r="F867" i="5"/>
  <c r="G867" i="5"/>
  <c r="H867" i="5"/>
  <c r="I867" i="5"/>
  <c r="F868" i="5"/>
  <c r="G868" i="5"/>
  <c r="H868" i="5"/>
  <c r="I868" i="5"/>
  <c r="F869" i="5"/>
  <c r="G869" i="5"/>
  <c r="H869" i="5"/>
  <c r="I869" i="5"/>
  <c r="F870" i="5"/>
  <c r="G870" i="5"/>
  <c r="H870" i="5"/>
  <c r="I870" i="5"/>
  <c r="F871" i="5"/>
  <c r="G871" i="5"/>
  <c r="H871" i="5"/>
  <c r="I871" i="5"/>
  <c r="F872" i="5"/>
  <c r="G872" i="5"/>
  <c r="H872" i="5"/>
  <c r="I872" i="5"/>
  <c r="F873" i="5"/>
  <c r="G873" i="5"/>
  <c r="H873" i="5"/>
  <c r="I873" i="5"/>
  <c r="F874" i="5"/>
  <c r="G874" i="5"/>
  <c r="H874" i="5"/>
  <c r="I874" i="5"/>
  <c r="F875" i="5"/>
  <c r="G875" i="5"/>
  <c r="H875" i="5"/>
  <c r="I875" i="5"/>
  <c r="F876" i="5"/>
  <c r="G876" i="5"/>
  <c r="H876" i="5"/>
  <c r="I876" i="5"/>
  <c r="F877" i="5"/>
  <c r="G877" i="5"/>
  <c r="H877" i="5"/>
  <c r="I877" i="5"/>
  <c r="F878" i="5"/>
  <c r="G878" i="5"/>
  <c r="H878" i="5"/>
  <c r="I878" i="5"/>
  <c r="F879" i="5"/>
  <c r="G879" i="5"/>
  <c r="H879" i="5"/>
  <c r="I879" i="5"/>
  <c r="F880" i="5"/>
  <c r="G880" i="5"/>
  <c r="H880" i="5"/>
  <c r="I880" i="5"/>
  <c r="F881" i="5"/>
  <c r="G881" i="5"/>
  <c r="H881" i="5"/>
  <c r="I881" i="5"/>
  <c r="F882" i="5"/>
  <c r="G882" i="5"/>
  <c r="H882" i="5"/>
  <c r="I882" i="5"/>
  <c r="F883" i="5"/>
  <c r="G883" i="5"/>
  <c r="H883" i="5"/>
  <c r="I883" i="5"/>
  <c r="F884" i="5"/>
  <c r="G884" i="5"/>
  <c r="H884" i="5"/>
  <c r="I884" i="5"/>
  <c r="F885" i="5"/>
  <c r="G885" i="5"/>
  <c r="H885" i="5"/>
  <c r="I885" i="5"/>
  <c r="F886" i="5"/>
  <c r="G886" i="5"/>
  <c r="H886" i="5"/>
  <c r="I886" i="5"/>
  <c r="F887" i="5"/>
  <c r="G887" i="5"/>
  <c r="H887" i="5"/>
  <c r="I887" i="5"/>
  <c r="F888" i="5"/>
  <c r="G888" i="5"/>
  <c r="H888" i="5"/>
  <c r="I888" i="5"/>
  <c r="F889" i="5"/>
  <c r="G889" i="5"/>
  <c r="H889" i="5"/>
  <c r="I889" i="5"/>
  <c r="F890" i="5"/>
  <c r="G890" i="5"/>
  <c r="H890" i="5"/>
  <c r="I890" i="5"/>
  <c r="F891" i="5"/>
  <c r="G891" i="5"/>
  <c r="H891" i="5"/>
  <c r="I891" i="5"/>
  <c r="F892" i="5"/>
  <c r="G892" i="5"/>
  <c r="H892" i="5"/>
  <c r="I892" i="5"/>
  <c r="F893" i="5"/>
  <c r="G893" i="5"/>
  <c r="H893" i="5"/>
  <c r="I893" i="5"/>
  <c r="F894" i="5"/>
  <c r="G894" i="5"/>
  <c r="H894" i="5"/>
  <c r="I894" i="5"/>
  <c r="F895" i="5"/>
  <c r="G895" i="5"/>
  <c r="H895" i="5"/>
  <c r="I895" i="5"/>
  <c r="F896" i="5"/>
  <c r="G896" i="5"/>
  <c r="H896" i="5"/>
  <c r="I896" i="5"/>
  <c r="F897" i="5"/>
  <c r="G897" i="5"/>
  <c r="H897" i="5"/>
  <c r="I897" i="5"/>
  <c r="F898" i="5"/>
  <c r="G898" i="5"/>
  <c r="H898" i="5"/>
  <c r="I898" i="5"/>
  <c r="F899" i="5"/>
  <c r="G899" i="5"/>
  <c r="H899" i="5"/>
  <c r="I899" i="5"/>
  <c r="F900" i="5"/>
  <c r="G900" i="5"/>
  <c r="H900" i="5"/>
  <c r="I900" i="5"/>
  <c r="F901" i="5"/>
  <c r="G901" i="5"/>
  <c r="H901" i="5"/>
  <c r="I901" i="5"/>
  <c r="F902" i="5"/>
  <c r="G902" i="5"/>
  <c r="H902" i="5"/>
  <c r="I902" i="5"/>
  <c r="F903" i="5"/>
  <c r="G903" i="5"/>
  <c r="H903" i="5"/>
  <c r="I903" i="5"/>
  <c r="F904" i="5"/>
  <c r="G904" i="5"/>
  <c r="H904" i="5"/>
  <c r="I904" i="5"/>
  <c r="F905" i="5"/>
  <c r="G905" i="5"/>
  <c r="H905" i="5"/>
  <c r="I905" i="5"/>
  <c r="F906" i="5"/>
  <c r="G906" i="5"/>
  <c r="H906" i="5"/>
  <c r="I906" i="5"/>
  <c r="F907" i="5"/>
  <c r="G907" i="5"/>
  <c r="H907" i="5"/>
  <c r="I907" i="5"/>
  <c r="F908" i="5"/>
  <c r="G908" i="5"/>
  <c r="H908" i="5"/>
  <c r="I908" i="5"/>
  <c r="F909" i="5"/>
  <c r="G909" i="5"/>
  <c r="H909" i="5"/>
  <c r="I909" i="5"/>
  <c r="F910" i="5"/>
  <c r="G910" i="5"/>
  <c r="H910" i="5"/>
  <c r="I910" i="5"/>
  <c r="F911" i="5"/>
  <c r="G911" i="5"/>
  <c r="H911" i="5"/>
  <c r="I911" i="5"/>
  <c r="F912" i="5"/>
  <c r="G912" i="5"/>
  <c r="H912" i="5"/>
  <c r="I912" i="5"/>
  <c r="F913" i="5"/>
  <c r="G913" i="5"/>
  <c r="H913" i="5"/>
  <c r="I913" i="5"/>
  <c r="F914" i="5"/>
  <c r="G914" i="5"/>
  <c r="H914" i="5"/>
  <c r="I914" i="5"/>
  <c r="F915" i="5"/>
  <c r="G915" i="5"/>
  <c r="H915" i="5"/>
  <c r="I915" i="5"/>
  <c r="F916" i="5"/>
  <c r="G916" i="5"/>
  <c r="H916" i="5"/>
  <c r="I916" i="5"/>
  <c r="F917" i="5"/>
  <c r="G917" i="5"/>
  <c r="H917" i="5"/>
  <c r="I917" i="5"/>
  <c r="F918" i="5"/>
  <c r="G918" i="5"/>
  <c r="H918" i="5"/>
  <c r="I918" i="5"/>
  <c r="F919" i="5"/>
  <c r="G919" i="5"/>
  <c r="H919" i="5"/>
  <c r="I919" i="5"/>
  <c r="F920" i="5"/>
  <c r="G920" i="5"/>
  <c r="H920" i="5"/>
  <c r="I920" i="5"/>
  <c r="F921" i="5"/>
  <c r="G921" i="5"/>
  <c r="H921" i="5"/>
  <c r="I921" i="5"/>
  <c r="F922" i="5"/>
  <c r="G922" i="5"/>
  <c r="H922" i="5"/>
  <c r="I922" i="5"/>
  <c r="F923" i="5"/>
  <c r="G923" i="5"/>
  <c r="H923" i="5"/>
  <c r="I923" i="5"/>
  <c r="F924" i="5"/>
  <c r="G924" i="5"/>
  <c r="H924" i="5"/>
  <c r="I924" i="5"/>
  <c r="F925" i="5"/>
  <c r="G925" i="5"/>
  <c r="H925" i="5"/>
  <c r="I925" i="5"/>
  <c r="F926" i="5"/>
  <c r="G926" i="5"/>
  <c r="H926" i="5"/>
  <c r="I926" i="5"/>
  <c r="F927" i="5"/>
  <c r="G927" i="5"/>
  <c r="H927" i="5"/>
  <c r="I927" i="5"/>
  <c r="F928" i="5"/>
  <c r="G928" i="5"/>
  <c r="H928" i="5"/>
  <c r="I928" i="5"/>
  <c r="F929" i="5"/>
  <c r="G929" i="5"/>
  <c r="H929" i="5"/>
  <c r="I929" i="5"/>
  <c r="F930" i="5"/>
  <c r="G930" i="5"/>
  <c r="H930" i="5"/>
  <c r="I930" i="5"/>
  <c r="F931" i="5"/>
  <c r="G931" i="5"/>
  <c r="H931" i="5"/>
  <c r="I931" i="5"/>
  <c r="F932" i="5"/>
  <c r="G932" i="5"/>
  <c r="H932" i="5"/>
  <c r="I932" i="5"/>
  <c r="F933" i="5"/>
  <c r="G933" i="5"/>
  <c r="H933" i="5"/>
  <c r="I933" i="5"/>
  <c r="F934" i="5"/>
  <c r="G934" i="5"/>
  <c r="H934" i="5"/>
  <c r="I934" i="5"/>
  <c r="F935" i="5"/>
  <c r="G935" i="5"/>
  <c r="H935" i="5"/>
  <c r="I935" i="5"/>
  <c r="F936" i="5"/>
  <c r="G936" i="5"/>
  <c r="H936" i="5"/>
  <c r="I936" i="5"/>
  <c r="F937" i="5"/>
  <c r="G937" i="5"/>
  <c r="H937" i="5"/>
  <c r="I937" i="5"/>
  <c r="F938" i="5"/>
  <c r="G938" i="5"/>
  <c r="H938" i="5"/>
  <c r="I938" i="5"/>
  <c r="F939" i="5"/>
  <c r="G939" i="5"/>
  <c r="H939" i="5"/>
  <c r="I939" i="5"/>
  <c r="F940" i="5"/>
  <c r="G940" i="5"/>
  <c r="H940" i="5"/>
  <c r="I940" i="5"/>
  <c r="F941" i="5"/>
  <c r="G941" i="5"/>
  <c r="H941" i="5"/>
  <c r="I941" i="5"/>
  <c r="F942" i="5"/>
  <c r="G942" i="5"/>
  <c r="H942" i="5"/>
  <c r="I942" i="5"/>
  <c r="F943" i="5"/>
  <c r="G943" i="5"/>
  <c r="H943" i="5"/>
  <c r="I943" i="5"/>
  <c r="F944" i="5"/>
  <c r="G944" i="5"/>
  <c r="H944" i="5"/>
  <c r="I944" i="5"/>
  <c r="F945" i="5"/>
  <c r="G945" i="5"/>
  <c r="H945" i="5"/>
  <c r="I945" i="5"/>
  <c r="F946" i="5"/>
  <c r="G946" i="5"/>
  <c r="H946" i="5"/>
  <c r="I946" i="5"/>
  <c r="F947" i="5"/>
  <c r="G947" i="5"/>
  <c r="H947" i="5"/>
  <c r="I947" i="5"/>
  <c r="F948" i="5"/>
  <c r="G948" i="5"/>
  <c r="H948" i="5"/>
  <c r="I948" i="5"/>
  <c r="F949" i="5"/>
  <c r="G949" i="5"/>
  <c r="H949" i="5"/>
  <c r="I949" i="5"/>
  <c r="F950" i="5"/>
  <c r="G950" i="5"/>
  <c r="H950" i="5"/>
  <c r="I950" i="5"/>
  <c r="F951" i="5"/>
  <c r="G951" i="5"/>
  <c r="H951" i="5"/>
  <c r="I951" i="5"/>
  <c r="F952" i="5"/>
  <c r="G952" i="5"/>
  <c r="H952" i="5"/>
  <c r="I952" i="5"/>
  <c r="F953" i="5"/>
  <c r="G953" i="5"/>
  <c r="H953" i="5"/>
  <c r="I953" i="5"/>
  <c r="F954" i="5"/>
  <c r="G954" i="5"/>
  <c r="H954" i="5"/>
  <c r="I954" i="5"/>
  <c r="F955" i="5"/>
  <c r="G955" i="5"/>
  <c r="H955" i="5"/>
  <c r="I955" i="5"/>
  <c r="F956" i="5"/>
  <c r="G956" i="5"/>
  <c r="H956" i="5"/>
  <c r="I956" i="5"/>
  <c r="F957" i="5"/>
  <c r="G957" i="5"/>
  <c r="H957" i="5"/>
  <c r="I957" i="5"/>
  <c r="F958" i="5"/>
  <c r="G958" i="5"/>
  <c r="H958" i="5"/>
  <c r="I958" i="5"/>
  <c r="F959" i="5"/>
  <c r="G959" i="5"/>
  <c r="H959" i="5"/>
  <c r="I959" i="5"/>
  <c r="F960" i="5"/>
  <c r="G960" i="5"/>
  <c r="H960" i="5"/>
  <c r="I960" i="5"/>
  <c r="F961" i="5"/>
  <c r="G961" i="5"/>
  <c r="H961" i="5"/>
  <c r="I961" i="5"/>
  <c r="F962" i="5"/>
  <c r="G962" i="5"/>
  <c r="H962" i="5"/>
  <c r="I962" i="5"/>
  <c r="F963" i="5"/>
  <c r="G963" i="5"/>
  <c r="H963" i="5"/>
  <c r="I963" i="5"/>
  <c r="F964" i="5"/>
  <c r="G964" i="5"/>
  <c r="H964" i="5"/>
  <c r="I964" i="5"/>
  <c r="F965" i="5"/>
  <c r="G965" i="5"/>
  <c r="H965" i="5"/>
  <c r="I965" i="5"/>
  <c r="F966" i="5"/>
  <c r="G966" i="5"/>
  <c r="H966" i="5"/>
  <c r="I966" i="5"/>
  <c r="F967" i="5"/>
  <c r="G967" i="5"/>
  <c r="H967" i="5"/>
  <c r="I967" i="5"/>
  <c r="F968" i="5"/>
  <c r="G968" i="5"/>
  <c r="H968" i="5"/>
  <c r="I968" i="5"/>
  <c r="F969" i="5"/>
  <c r="G969" i="5"/>
  <c r="H969" i="5"/>
  <c r="I969" i="5"/>
  <c r="F970" i="5"/>
  <c r="G970" i="5"/>
  <c r="H970" i="5"/>
  <c r="I970" i="5"/>
  <c r="F971" i="5"/>
  <c r="G971" i="5"/>
  <c r="H971" i="5"/>
  <c r="I971" i="5"/>
  <c r="F972" i="5"/>
  <c r="G972" i="5"/>
  <c r="H972" i="5"/>
  <c r="I972" i="5"/>
  <c r="F973" i="5"/>
  <c r="G973" i="5"/>
  <c r="H973" i="5"/>
  <c r="I973" i="5"/>
  <c r="F974" i="5"/>
  <c r="G974" i="5"/>
  <c r="H974" i="5"/>
  <c r="I974" i="5"/>
  <c r="F975" i="5"/>
  <c r="G975" i="5"/>
  <c r="H975" i="5"/>
  <c r="I975" i="5"/>
  <c r="F976" i="5"/>
  <c r="G976" i="5"/>
  <c r="H976" i="5"/>
  <c r="I976" i="5"/>
  <c r="F977" i="5"/>
  <c r="G977" i="5"/>
  <c r="H977" i="5"/>
  <c r="I977" i="5"/>
  <c r="F978" i="5"/>
  <c r="G978" i="5"/>
  <c r="H978" i="5"/>
  <c r="I978" i="5"/>
  <c r="F979" i="5"/>
  <c r="G979" i="5"/>
  <c r="H979" i="5"/>
  <c r="I979" i="5"/>
  <c r="F980" i="5"/>
  <c r="G980" i="5"/>
  <c r="H980" i="5"/>
  <c r="I980" i="5"/>
  <c r="F981" i="5"/>
  <c r="G981" i="5"/>
  <c r="H981" i="5"/>
  <c r="I981" i="5"/>
  <c r="F982" i="5"/>
  <c r="G982" i="5"/>
  <c r="H982" i="5"/>
  <c r="I982" i="5"/>
  <c r="F983" i="5"/>
  <c r="G983" i="5"/>
  <c r="H983" i="5"/>
  <c r="I983" i="5"/>
  <c r="F984" i="5"/>
  <c r="G984" i="5"/>
  <c r="H984" i="5"/>
  <c r="I984" i="5"/>
  <c r="F985" i="5"/>
  <c r="G985" i="5"/>
  <c r="H985" i="5"/>
  <c r="I985" i="5"/>
  <c r="F986" i="5"/>
  <c r="G986" i="5"/>
  <c r="H986" i="5"/>
  <c r="I986" i="5"/>
  <c r="F987" i="5"/>
  <c r="G987" i="5"/>
  <c r="H987" i="5"/>
  <c r="I987" i="5"/>
  <c r="F988" i="5"/>
  <c r="G988" i="5"/>
  <c r="H988" i="5"/>
  <c r="I988" i="5"/>
  <c r="F989" i="5"/>
  <c r="G989" i="5"/>
  <c r="H989" i="5"/>
  <c r="I989" i="5"/>
  <c r="F990" i="5"/>
  <c r="G990" i="5"/>
  <c r="H990" i="5"/>
  <c r="I990" i="5"/>
  <c r="F991" i="5"/>
  <c r="G991" i="5"/>
  <c r="H991" i="5"/>
  <c r="I991" i="5"/>
  <c r="F992" i="5"/>
  <c r="G992" i="5"/>
  <c r="H992" i="5"/>
  <c r="I992" i="5"/>
  <c r="F993" i="5"/>
  <c r="G993" i="5"/>
  <c r="H993" i="5"/>
  <c r="I993" i="5"/>
  <c r="F994" i="5"/>
  <c r="G994" i="5"/>
  <c r="H994" i="5"/>
  <c r="I994" i="5"/>
  <c r="F995" i="5"/>
  <c r="G995" i="5"/>
  <c r="H995" i="5"/>
  <c r="I995" i="5"/>
  <c r="F996" i="5"/>
  <c r="G996" i="5"/>
  <c r="H996" i="5"/>
  <c r="I996" i="5"/>
  <c r="F997" i="5"/>
  <c r="G997" i="5"/>
  <c r="H997" i="5"/>
  <c r="I997" i="5"/>
  <c r="F998" i="5"/>
  <c r="G998" i="5"/>
  <c r="H998" i="5"/>
  <c r="I998" i="5"/>
  <c r="F999" i="5"/>
  <c r="G999" i="5"/>
  <c r="H999" i="5"/>
  <c r="I999" i="5"/>
  <c r="F1000" i="5"/>
  <c r="G1000" i="5"/>
  <c r="H1000" i="5"/>
  <c r="I1000" i="5"/>
  <c r="F1001" i="5"/>
  <c r="G1001" i="5"/>
  <c r="H1001" i="5"/>
  <c r="I1001" i="5"/>
  <c r="F1002" i="5"/>
  <c r="G1002" i="5"/>
  <c r="H1002" i="5"/>
  <c r="I1002" i="5"/>
  <c r="F1003" i="5"/>
  <c r="G1003" i="5"/>
  <c r="H1003" i="5"/>
  <c r="I1003" i="5"/>
  <c r="F1004" i="5"/>
  <c r="G1004" i="5"/>
  <c r="H1004" i="5"/>
  <c r="I1004" i="5"/>
  <c r="F1005" i="5"/>
  <c r="G1005" i="5"/>
  <c r="H1005" i="5"/>
  <c r="I1005" i="5"/>
  <c r="F1006" i="5"/>
  <c r="G1006" i="5"/>
  <c r="H1006" i="5"/>
  <c r="I1006" i="5"/>
  <c r="F1007" i="5"/>
  <c r="G1007" i="5"/>
  <c r="H1007" i="5"/>
  <c r="I1007" i="5"/>
  <c r="F1008" i="5"/>
  <c r="G1008" i="5"/>
  <c r="H1008" i="5"/>
  <c r="I1008" i="5"/>
  <c r="F1009" i="5"/>
  <c r="G1009" i="5"/>
  <c r="H1009" i="5"/>
  <c r="I1009" i="5"/>
  <c r="F1010" i="5"/>
  <c r="G1010" i="5"/>
  <c r="H1010" i="5"/>
  <c r="I1010" i="5"/>
  <c r="F1011" i="5"/>
  <c r="G1011" i="5"/>
  <c r="H1011" i="5"/>
  <c r="I1011" i="5"/>
  <c r="F1012" i="5"/>
  <c r="G1012" i="5"/>
  <c r="H1012" i="5"/>
  <c r="I1012" i="5"/>
  <c r="F1013" i="5"/>
  <c r="G1013" i="5"/>
  <c r="H1013" i="5"/>
  <c r="I1013" i="5"/>
  <c r="F1014" i="5"/>
  <c r="G1014" i="5"/>
  <c r="H1014" i="5"/>
  <c r="I1014" i="5"/>
  <c r="F1015" i="5"/>
  <c r="G1015" i="5"/>
  <c r="H1015" i="5"/>
  <c r="I1015" i="5"/>
  <c r="F1016" i="5"/>
  <c r="G1016" i="5"/>
  <c r="H1016" i="5"/>
  <c r="I1016" i="5"/>
  <c r="F1017" i="5"/>
  <c r="G1017" i="5"/>
  <c r="H1017" i="5"/>
  <c r="I1017" i="5"/>
  <c r="F1018" i="5"/>
  <c r="G1018" i="5"/>
  <c r="H1018" i="5"/>
  <c r="I1018" i="5"/>
  <c r="F1019" i="5"/>
  <c r="G1019" i="5"/>
  <c r="H1019" i="5"/>
  <c r="I1019" i="5"/>
  <c r="F1020" i="5"/>
  <c r="G1020" i="5"/>
  <c r="H1020" i="5"/>
  <c r="I1020" i="5"/>
  <c r="F1021" i="5"/>
  <c r="G1021" i="5"/>
  <c r="H1021" i="5"/>
  <c r="I1021" i="5"/>
  <c r="F1022" i="5"/>
  <c r="G1022" i="5"/>
  <c r="H1022" i="5"/>
  <c r="I1022" i="5"/>
  <c r="F1023" i="5"/>
  <c r="G1023" i="5"/>
  <c r="H1023" i="5"/>
  <c r="I1023" i="5"/>
  <c r="F1024" i="5"/>
  <c r="G1024" i="5"/>
  <c r="H1024" i="5"/>
  <c r="I1024" i="5"/>
  <c r="F1025" i="5"/>
  <c r="G1025" i="5"/>
  <c r="H1025" i="5"/>
  <c r="I1025" i="5"/>
  <c r="F1026" i="5"/>
  <c r="G1026" i="5"/>
  <c r="H1026" i="5"/>
  <c r="I1026" i="5"/>
  <c r="F1027" i="5"/>
  <c r="G1027" i="5"/>
  <c r="H1027" i="5"/>
  <c r="I1027" i="5"/>
  <c r="F1028" i="5"/>
  <c r="G1028" i="5"/>
  <c r="H1028" i="5"/>
  <c r="I1028" i="5"/>
  <c r="F1029" i="5"/>
  <c r="G1029" i="5"/>
  <c r="H1029" i="5"/>
  <c r="I1029" i="5"/>
  <c r="F1030" i="5"/>
  <c r="G1030" i="5"/>
  <c r="H1030" i="5"/>
  <c r="I1030" i="5"/>
  <c r="F1031" i="5"/>
  <c r="G1031" i="5"/>
  <c r="H1031" i="5"/>
  <c r="I1031" i="5"/>
  <c r="F1032" i="5"/>
  <c r="G1032" i="5"/>
  <c r="H1032" i="5"/>
  <c r="I1032" i="5"/>
  <c r="F1033" i="5"/>
  <c r="G1033" i="5"/>
  <c r="H1033" i="5"/>
  <c r="I1033" i="5"/>
  <c r="F1034" i="5"/>
  <c r="G1034" i="5"/>
  <c r="H1034" i="5"/>
  <c r="I1034" i="5"/>
  <c r="F1035" i="5"/>
  <c r="G1035" i="5"/>
  <c r="H1035" i="5"/>
  <c r="I1035" i="5"/>
  <c r="F1036" i="5"/>
  <c r="G1036" i="5"/>
  <c r="H1036" i="5"/>
  <c r="I1036" i="5"/>
  <c r="F1037" i="5"/>
  <c r="G1037" i="5"/>
  <c r="H1037" i="5"/>
  <c r="I1037" i="5"/>
  <c r="F1038" i="5"/>
  <c r="G1038" i="5"/>
  <c r="H1038" i="5"/>
  <c r="I1038" i="5"/>
  <c r="F1039" i="5"/>
  <c r="G1039" i="5"/>
  <c r="H1039" i="5"/>
  <c r="I1039" i="5"/>
  <c r="F1040" i="5"/>
  <c r="G1040" i="5"/>
  <c r="H1040" i="5"/>
  <c r="I1040" i="5"/>
  <c r="F1041" i="5"/>
  <c r="G1041" i="5"/>
  <c r="H1041" i="5"/>
  <c r="I1041" i="5"/>
  <c r="F1042" i="5"/>
  <c r="G1042" i="5"/>
  <c r="H1042" i="5"/>
  <c r="I1042" i="5"/>
  <c r="F1043" i="5"/>
  <c r="G1043" i="5"/>
  <c r="H1043" i="5"/>
  <c r="I1043" i="5"/>
  <c r="F1044" i="5"/>
  <c r="G1044" i="5"/>
  <c r="H1044" i="5"/>
  <c r="I1044" i="5"/>
  <c r="F1045" i="5"/>
  <c r="G1045" i="5"/>
  <c r="H1045" i="5"/>
  <c r="I1045" i="5"/>
  <c r="F1046" i="5"/>
  <c r="G1046" i="5"/>
  <c r="H1046" i="5"/>
  <c r="I1046" i="5"/>
  <c r="F1047" i="5"/>
  <c r="G1047" i="5"/>
  <c r="H1047" i="5"/>
  <c r="I1047" i="5"/>
  <c r="F1048" i="5"/>
  <c r="G1048" i="5"/>
  <c r="H1048" i="5"/>
  <c r="I1048" i="5"/>
  <c r="F1049" i="5"/>
  <c r="G1049" i="5"/>
  <c r="H1049" i="5"/>
  <c r="I1049" i="5"/>
  <c r="F1050" i="5"/>
  <c r="G1050" i="5"/>
  <c r="H1050" i="5"/>
  <c r="I1050" i="5"/>
  <c r="F1051" i="5"/>
  <c r="G1051" i="5"/>
  <c r="H1051" i="5"/>
  <c r="I1051" i="5"/>
  <c r="F1052" i="5"/>
  <c r="G1052" i="5"/>
  <c r="H1052" i="5"/>
  <c r="I1052" i="5"/>
  <c r="F1053" i="5"/>
  <c r="G1053" i="5"/>
  <c r="H1053" i="5"/>
  <c r="I1053" i="5"/>
  <c r="F1054" i="5"/>
  <c r="G1054" i="5"/>
  <c r="H1054" i="5"/>
  <c r="I1054" i="5"/>
  <c r="F1055" i="5"/>
  <c r="G1055" i="5"/>
  <c r="H1055" i="5"/>
  <c r="I1055" i="5"/>
  <c r="F1056" i="5"/>
  <c r="G1056" i="5"/>
  <c r="H1056" i="5"/>
  <c r="I1056" i="5"/>
  <c r="F1057" i="5"/>
  <c r="G1057" i="5"/>
  <c r="H1057" i="5"/>
  <c r="I1057" i="5"/>
  <c r="F1058" i="5"/>
  <c r="G1058" i="5"/>
  <c r="H1058" i="5"/>
  <c r="I1058" i="5"/>
  <c r="F1059" i="5"/>
  <c r="G1059" i="5"/>
  <c r="H1059" i="5"/>
  <c r="I1059" i="5"/>
  <c r="F1060" i="5"/>
  <c r="G1060" i="5"/>
  <c r="H1060" i="5"/>
  <c r="I1060" i="5"/>
  <c r="F1061" i="5"/>
  <c r="G1061" i="5"/>
  <c r="H1061" i="5"/>
  <c r="I1061" i="5"/>
  <c r="F1062" i="5"/>
  <c r="G1062" i="5"/>
  <c r="H1062" i="5"/>
  <c r="I1062" i="5"/>
  <c r="F1063" i="5"/>
  <c r="G1063" i="5"/>
  <c r="H1063" i="5"/>
  <c r="I1063" i="5"/>
  <c r="F1064" i="5"/>
  <c r="G1064" i="5"/>
  <c r="H1064" i="5"/>
  <c r="I1064" i="5"/>
  <c r="F1065" i="5"/>
  <c r="G1065" i="5"/>
  <c r="H1065" i="5"/>
  <c r="I1065" i="5"/>
  <c r="F1066" i="5"/>
  <c r="G1066" i="5"/>
  <c r="H1066" i="5"/>
  <c r="I1066" i="5"/>
  <c r="F1067" i="5"/>
  <c r="G1067" i="5"/>
  <c r="H1067" i="5"/>
  <c r="I1067" i="5"/>
  <c r="F1068" i="5"/>
  <c r="G1068" i="5"/>
  <c r="H1068" i="5"/>
  <c r="I1068" i="5"/>
  <c r="F1069" i="5"/>
  <c r="G1069" i="5"/>
  <c r="H1069" i="5"/>
  <c r="I1069" i="5"/>
  <c r="F1070" i="5"/>
  <c r="G1070" i="5"/>
  <c r="H1070" i="5"/>
  <c r="I1070" i="5"/>
  <c r="F1071" i="5"/>
  <c r="G1071" i="5"/>
  <c r="H1071" i="5"/>
  <c r="I1071" i="5"/>
  <c r="F1072" i="5"/>
  <c r="G1072" i="5"/>
  <c r="H1072" i="5"/>
  <c r="I1072" i="5"/>
  <c r="F1073" i="5"/>
  <c r="G1073" i="5"/>
  <c r="H1073" i="5"/>
  <c r="I1073" i="5"/>
  <c r="F1074" i="5"/>
  <c r="G1074" i="5"/>
  <c r="H1074" i="5"/>
  <c r="I1074" i="5"/>
  <c r="F1075" i="5"/>
  <c r="G1075" i="5"/>
  <c r="H1075" i="5"/>
  <c r="I1075" i="5"/>
  <c r="F1076" i="5"/>
  <c r="G1076" i="5"/>
  <c r="H1076" i="5"/>
  <c r="I1076" i="5"/>
  <c r="F1077" i="5"/>
  <c r="G1077" i="5"/>
  <c r="H1077" i="5"/>
  <c r="I1077" i="5"/>
  <c r="F1078" i="5"/>
  <c r="G1078" i="5"/>
  <c r="H1078" i="5"/>
  <c r="I1078" i="5"/>
  <c r="F1079" i="5"/>
  <c r="G1079" i="5"/>
  <c r="H1079" i="5"/>
  <c r="I1079" i="5"/>
  <c r="F1080" i="5"/>
  <c r="G1080" i="5"/>
  <c r="H1080" i="5"/>
  <c r="I1080" i="5"/>
  <c r="F1081" i="5"/>
  <c r="G1081" i="5"/>
  <c r="H1081" i="5"/>
  <c r="I1081" i="5"/>
  <c r="F1082" i="5"/>
  <c r="G1082" i="5"/>
  <c r="H1082" i="5"/>
  <c r="I1082" i="5"/>
  <c r="F1083" i="5"/>
  <c r="G1083" i="5"/>
  <c r="H1083" i="5"/>
  <c r="I1083" i="5"/>
  <c r="F1084" i="5"/>
  <c r="G1084" i="5"/>
  <c r="H1084" i="5"/>
  <c r="I1084" i="5"/>
  <c r="F1085" i="5"/>
  <c r="G1085" i="5"/>
  <c r="H1085" i="5"/>
  <c r="I1085" i="5"/>
  <c r="F1086" i="5"/>
  <c r="G1086" i="5"/>
  <c r="H1086" i="5"/>
  <c r="I1086" i="5"/>
  <c r="F1087" i="5"/>
  <c r="G1087" i="5"/>
  <c r="H1087" i="5"/>
  <c r="I1087" i="5"/>
  <c r="F1088" i="5"/>
  <c r="G1088" i="5"/>
  <c r="H1088" i="5"/>
  <c r="I1088" i="5"/>
  <c r="F1089" i="5"/>
  <c r="G1089" i="5"/>
  <c r="H1089" i="5"/>
  <c r="I1089" i="5"/>
  <c r="F1090" i="5"/>
  <c r="G1090" i="5"/>
  <c r="H1090" i="5"/>
  <c r="I1090" i="5"/>
  <c r="F1091" i="5"/>
  <c r="G1091" i="5"/>
  <c r="H1091" i="5"/>
  <c r="I1091" i="5"/>
  <c r="F1092" i="5"/>
  <c r="G1092" i="5"/>
  <c r="H1092" i="5"/>
  <c r="I1092" i="5"/>
  <c r="F1093" i="5"/>
  <c r="G1093" i="5"/>
  <c r="H1093" i="5"/>
  <c r="I1093" i="5"/>
  <c r="F1094" i="5"/>
  <c r="G1094" i="5"/>
  <c r="H1094" i="5"/>
  <c r="I1094" i="5"/>
  <c r="F1095" i="5"/>
  <c r="G1095" i="5"/>
  <c r="H1095" i="5"/>
  <c r="I1095" i="5"/>
  <c r="F1096" i="5"/>
  <c r="G1096" i="5"/>
  <c r="H1096" i="5"/>
  <c r="I1096" i="5"/>
  <c r="F1097" i="5"/>
  <c r="G1097" i="5"/>
  <c r="H1097" i="5"/>
  <c r="I1097" i="5"/>
  <c r="F1098" i="5"/>
  <c r="G1098" i="5"/>
  <c r="H1098" i="5"/>
  <c r="I1098" i="5"/>
  <c r="F1099" i="5"/>
  <c r="G1099" i="5"/>
  <c r="H1099" i="5"/>
  <c r="I1099" i="5"/>
  <c r="F1100" i="5"/>
  <c r="G1100" i="5"/>
  <c r="H1100" i="5"/>
  <c r="I1100" i="5"/>
  <c r="F1101" i="5"/>
  <c r="G1101" i="5"/>
  <c r="H1101" i="5"/>
  <c r="I1101" i="5"/>
  <c r="F1102" i="5"/>
  <c r="G1102" i="5"/>
  <c r="H1102" i="5"/>
  <c r="I1102" i="5"/>
  <c r="F1103" i="5"/>
  <c r="G1103" i="5"/>
  <c r="H1103" i="5"/>
  <c r="I1103" i="5"/>
  <c r="F1104" i="5"/>
  <c r="G1104" i="5"/>
  <c r="H1104" i="5"/>
  <c r="I1104" i="5"/>
  <c r="F1105" i="5"/>
  <c r="G1105" i="5"/>
  <c r="H1105" i="5"/>
  <c r="I1105" i="5"/>
  <c r="F1106" i="5"/>
  <c r="G1106" i="5"/>
  <c r="H1106" i="5"/>
  <c r="I1106" i="5"/>
  <c r="F1107" i="5"/>
  <c r="G1107" i="5"/>
  <c r="H1107" i="5"/>
  <c r="I1107" i="5"/>
  <c r="F1108" i="5"/>
  <c r="G1108" i="5"/>
  <c r="H1108" i="5"/>
  <c r="I1108" i="5"/>
  <c r="F1109" i="5"/>
  <c r="G1109" i="5"/>
  <c r="H1109" i="5"/>
  <c r="I1109" i="5"/>
  <c r="F1110" i="5"/>
  <c r="G1110" i="5"/>
  <c r="H1110" i="5"/>
  <c r="I1110" i="5"/>
  <c r="F1111" i="5"/>
  <c r="G1111" i="5"/>
  <c r="H1111" i="5"/>
  <c r="I1111" i="5"/>
  <c r="F1112" i="5"/>
  <c r="G1112" i="5"/>
  <c r="H1112" i="5"/>
  <c r="I1112" i="5"/>
  <c r="F1113" i="5"/>
  <c r="G1113" i="5"/>
  <c r="H1113" i="5"/>
  <c r="I1113" i="5"/>
  <c r="F1114" i="5"/>
  <c r="G1114" i="5"/>
  <c r="H1114" i="5"/>
  <c r="I1114" i="5"/>
  <c r="F1115" i="5"/>
  <c r="G1115" i="5"/>
  <c r="H1115" i="5"/>
  <c r="I1115" i="5"/>
  <c r="F1116" i="5"/>
  <c r="G1116" i="5"/>
  <c r="H1116" i="5"/>
  <c r="I1116" i="5"/>
  <c r="F1117" i="5"/>
  <c r="G1117" i="5"/>
  <c r="H1117" i="5"/>
  <c r="I1117" i="5"/>
  <c r="F1118" i="5"/>
  <c r="G1118" i="5"/>
  <c r="H1118" i="5"/>
  <c r="I1118" i="5"/>
  <c r="F1119" i="5"/>
  <c r="G1119" i="5"/>
  <c r="H1119" i="5"/>
  <c r="I1119" i="5"/>
  <c r="F1120" i="5"/>
  <c r="G1120" i="5"/>
  <c r="H1120" i="5"/>
  <c r="I1120" i="5"/>
  <c r="F1121" i="5"/>
  <c r="G1121" i="5"/>
  <c r="H1121" i="5"/>
  <c r="I1121" i="5"/>
  <c r="F1122" i="5"/>
  <c r="G1122" i="5"/>
  <c r="H1122" i="5"/>
  <c r="I1122" i="5"/>
  <c r="F1123" i="5"/>
  <c r="G1123" i="5"/>
  <c r="H1123" i="5"/>
  <c r="I1123" i="5"/>
  <c r="F1124" i="5"/>
  <c r="G1124" i="5"/>
  <c r="H1124" i="5"/>
  <c r="I1124" i="5"/>
  <c r="F1125" i="5"/>
  <c r="G1125" i="5"/>
  <c r="H1125" i="5"/>
  <c r="I1125" i="5"/>
  <c r="F1126" i="5"/>
  <c r="G1126" i="5"/>
  <c r="H1126" i="5"/>
  <c r="I1126" i="5"/>
  <c r="F1127" i="5"/>
  <c r="G1127" i="5"/>
  <c r="H1127" i="5"/>
  <c r="I1127" i="5"/>
  <c r="F1128" i="5"/>
  <c r="G1128" i="5"/>
  <c r="H1128" i="5"/>
  <c r="I1128" i="5"/>
  <c r="F1129" i="5"/>
  <c r="G1129" i="5"/>
  <c r="H1129" i="5"/>
  <c r="I1129" i="5"/>
  <c r="F1130" i="5"/>
  <c r="G1130" i="5"/>
  <c r="H1130" i="5"/>
  <c r="I1130" i="5"/>
  <c r="F1131" i="5"/>
  <c r="G1131" i="5"/>
  <c r="H1131" i="5"/>
  <c r="I1131" i="5"/>
  <c r="F1132" i="5"/>
  <c r="G1132" i="5"/>
  <c r="H1132" i="5"/>
  <c r="I1132" i="5"/>
  <c r="F1133" i="5"/>
  <c r="G1133" i="5"/>
  <c r="H1133" i="5"/>
  <c r="I1133" i="5"/>
  <c r="F1134" i="5"/>
  <c r="G1134" i="5"/>
  <c r="H1134" i="5"/>
  <c r="I1134" i="5"/>
  <c r="F1135" i="5"/>
  <c r="G1135" i="5"/>
  <c r="H1135" i="5"/>
  <c r="I1135" i="5"/>
  <c r="F1136" i="5"/>
  <c r="G1136" i="5"/>
  <c r="H1136" i="5"/>
  <c r="I1136" i="5"/>
  <c r="F1137" i="5"/>
  <c r="G1137" i="5"/>
  <c r="H1137" i="5"/>
  <c r="I1137" i="5"/>
  <c r="F1138" i="5"/>
  <c r="G1138" i="5"/>
  <c r="H1138" i="5"/>
  <c r="I1138" i="5"/>
  <c r="F1139" i="5"/>
  <c r="G1139" i="5"/>
  <c r="H1139" i="5"/>
  <c r="I1139" i="5"/>
  <c r="F1140" i="5"/>
  <c r="G1140" i="5"/>
  <c r="H1140" i="5"/>
  <c r="I1140" i="5"/>
  <c r="F1141" i="5"/>
  <c r="G1141" i="5"/>
  <c r="H1141" i="5"/>
  <c r="I1141" i="5"/>
  <c r="F1142" i="5"/>
  <c r="G1142" i="5"/>
  <c r="H1142" i="5"/>
  <c r="I1142" i="5"/>
  <c r="F1143" i="5"/>
  <c r="G1143" i="5"/>
  <c r="H1143" i="5"/>
  <c r="I1143" i="5"/>
  <c r="F1144" i="5"/>
  <c r="G1144" i="5"/>
  <c r="H1144" i="5"/>
  <c r="I1144" i="5"/>
  <c r="F1145" i="5"/>
  <c r="G1145" i="5"/>
  <c r="H1145" i="5"/>
  <c r="I1145" i="5"/>
  <c r="F1146" i="5"/>
  <c r="G1146" i="5"/>
  <c r="H1146" i="5"/>
  <c r="I1146" i="5"/>
  <c r="F1147" i="5"/>
  <c r="G1147" i="5"/>
  <c r="H1147" i="5"/>
  <c r="I1147" i="5"/>
  <c r="F1148" i="5"/>
  <c r="G1148" i="5"/>
  <c r="H1148" i="5"/>
  <c r="I1148" i="5"/>
  <c r="F1149" i="5"/>
  <c r="G1149" i="5"/>
  <c r="H1149" i="5"/>
  <c r="I1149" i="5"/>
  <c r="F1150" i="5"/>
  <c r="G1150" i="5"/>
  <c r="H1150" i="5"/>
  <c r="I1150" i="5"/>
  <c r="F1151" i="5"/>
  <c r="G1151" i="5"/>
  <c r="H1151" i="5"/>
  <c r="I1151" i="5"/>
  <c r="F1152" i="5"/>
  <c r="G1152" i="5"/>
  <c r="H1152" i="5"/>
  <c r="I1152" i="5"/>
  <c r="F1153" i="5"/>
  <c r="G1153" i="5"/>
  <c r="H1153" i="5"/>
  <c r="I1153" i="5"/>
  <c r="F1154" i="5"/>
  <c r="G1154" i="5"/>
  <c r="H1154" i="5"/>
  <c r="I1154" i="5"/>
  <c r="F1155" i="5"/>
  <c r="G1155" i="5"/>
  <c r="H1155" i="5"/>
  <c r="I1155" i="5"/>
  <c r="F1156" i="5"/>
  <c r="G1156" i="5"/>
  <c r="H1156" i="5"/>
  <c r="I1156" i="5"/>
  <c r="F1157" i="5"/>
  <c r="G1157" i="5"/>
  <c r="H1157" i="5"/>
  <c r="I1157" i="5"/>
  <c r="F1158" i="5"/>
  <c r="G1158" i="5"/>
  <c r="H1158" i="5"/>
  <c r="I1158" i="5"/>
  <c r="F1159" i="5"/>
  <c r="G1159" i="5"/>
  <c r="H1159" i="5"/>
  <c r="I1159" i="5"/>
  <c r="F1160" i="5"/>
  <c r="G1160" i="5"/>
  <c r="H1160" i="5"/>
  <c r="I1160" i="5"/>
  <c r="F1161" i="5"/>
  <c r="G1161" i="5"/>
  <c r="H1161" i="5"/>
  <c r="I1161" i="5"/>
  <c r="F1162" i="5"/>
  <c r="G1162" i="5"/>
  <c r="H1162" i="5"/>
  <c r="I1162" i="5"/>
  <c r="F1163" i="5"/>
  <c r="G1163" i="5"/>
  <c r="H1163" i="5"/>
  <c r="I1163" i="5"/>
  <c r="F1164" i="5"/>
  <c r="G1164" i="5"/>
  <c r="H1164" i="5"/>
  <c r="I1164" i="5"/>
  <c r="F1165" i="5"/>
  <c r="G1165" i="5"/>
  <c r="H1165" i="5"/>
  <c r="I1165" i="5"/>
  <c r="F1166" i="5"/>
  <c r="G1166" i="5"/>
  <c r="H1166" i="5"/>
  <c r="I1166" i="5"/>
  <c r="F1167" i="5"/>
  <c r="G1167" i="5"/>
  <c r="H1167" i="5"/>
  <c r="I1167" i="5"/>
  <c r="F1168" i="5"/>
  <c r="G1168" i="5"/>
  <c r="H1168" i="5"/>
  <c r="I1168" i="5"/>
  <c r="F1169" i="5"/>
  <c r="G1169" i="5"/>
  <c r="H1169" i="5"/>
  <c r="I1169" i="5"/>
  <c r="F1170" i="5"/>
  <c r="G1170" i="5"/>
  <c r="H1170" i="5"/>
  <c r="I1170" i="5"/>
  <c r="F1171" i="5"/>
  <c r="G1171" i="5"/>
  <c r="H1171" i="5"/>
  <c r="I1171" i="5"/>
  <c r="F1172" i="5"/>
  <c r="G1172" i="5"/>
  <c r="H1172" i="5"/>
  <c r="I1172" i="5"/>
  <c r="F1173" i="5"/>
  <c r="G1173" i="5"/>
  <c r="H1173" i="5"/>
  <c r="I1173" i="5"/>
  <c r="F1174" i="5"/>
  <c r="G1174" i="5"/>
  <c r="H1174" i="5"/>
  <c r="I1174" i="5"/>
  <c r="F1175" i="5"/>
  <c r="G1175" i="5"/>
  <c r="H1175" i="5"/>
  <c r="I1175" i="5"/>
  <c r="F1176" i="5"/>
  <c r="G1176" i="5"/>
  <c r="H1176" i="5"/>
  <c r="I1176" i="5"/>
  <c r="F1177" i="5"/>
  <c r="G1177" i="5"/>
  <c r="H1177" i="5"/>
  <c r="I1177" i="5"/>
  <c r="F1178" i="5"/>
  <c r="G1178" i="5"/>
  <c r="H1178" i="5"/>
  <c r="I1178" i="5"/>
  <c r="F1179" i="5"/>
  <c r="G1179" i="5"/>
  <c r="H1179" i="5"/>
  <c r="I1179" i="5"/>
  <c r="F1180" i="5"/>
  <c r="G1180" i="5"/>
  <c r="H1180" i="5"/>
  <c r="I1180" i="5"/>
  <c r="F1181" i="5"/>
  <c r="G1181" i="5"/>
  <c r="H1181" i="5"/>
  <c r="I1181" i="5"/>
  <c r="F1182" i="5"/>
  <c r="G1182" i="5"/>
  <c r="H1182" i="5"/>
  <c r="I1182" i="5"/>
  <c r="F1183" i="5"/>
  <c r="G1183" i="5"/>
  <c r="H1183" i="5"/>
  <c r="I1183" i="5"/>
  <c r="F1184" i="5"/>
  <c r="G1184" i="5"/>
  <c r="H1184" i="5"/>
  <c r="I1184" i="5"/>
  <c r="F1185" i="5"/>
  <c r="G1185" i="5"/>
  <c r="H1185" i="5"/>
  <c r="I1185" i="5"/>
  <c r="F1186" i="5"/>
  <c r="G1186" i="5"/>
  <c r="H1186" i="5"/>
  <c r="I1186" i="5"/>
  <c r="F1187" i="5"/>
  <c r="G1187" i="5"/>
  <c r="H1187" i="5"/>
  <c r="I1187" i="5"/>
  <c r="F1188" i="5"/>
  <c r="G1188" i="5"/>
  <c r="H1188" i="5"/>
  <c r="I1188" i="5"/>
  <c r="F1189" i="5"/>
  <c r="G1189" i="5"/>
  <c r="H1189" i="5"/>
  <c r="I1189" i="5"/>
  <c r="F1190" i="5"/>
  <c r="G1190" i="5"/>
  <c r="H1190" i="5"/>
  <c r="I1190" i="5"/>
  <c r="F1191" i="5"/>
  <c r="G1191" i="5"/>
  <c r="H1191" i="5"/>
  <c r="I1191" i="5"/>
  <c r="F1192" i="5"/>
  <c r="G1192" i="5"/>
  <c r="H1192" i="5"/>
  <c r="I1192" i="5"/>
  <c r="F1193" i="5"/>
  <c r="G1193" i="5"/>
  <c r="H1193" i="5"/>
  <c r="I1193" i="5"/>
  <c r="F1194" i="5"/>
  <c r="G1194" i="5"/>
  <c r="H1194" i="5"/>
  <c r="I1194" i="5"/>
  <c r="F1195" i="5"/>
  <c r="G1195" i="5"/>
  <c r="H1195" i="5"/>
  <c r="I1195" i="5"/>
  <c r="F1196" i="5"/>
  <c r="G1196" i="5"/>
  <c r="H1196" i="5"/>
  <c r="I1196" i="5"/>
  <c r="F1197" i="5"/>
  <c r="G1197" i="5"/>
  <c r="H1197" i="5"/>
  <c r="I1197" i="5"/>
  <c r="F1198" i="5"/>
  <c r="G1198" i="5"/>
  <c r="H1198" i="5"/>
  <c r="I1198" i="5"/>
  <c r="F1199" i="5"/>
  <c r="G1199" i="5"/>
  <c r="H1199" i="5"/>
  <c r="I1199" i="5"/>
  <c r="F1200" i="5"/>
  <c r="G1200" i="5"/>
  <c r="H1200" i="5"/>
  <c r="I1200" i="5"/>
  <c r="F1201" i="5"/>
  <c r="G1201" i="5"/>
  <c r="H1201" i="5"/>
  <c r="I1201" i="5"/>
  <c r="F1202" i="5"/>
  <c r="G1202" i="5"/>
  <c r="H1202" i="5"/>
  <c r="I1202" i="5"/>
  <c r="F1203" i="5"/>
  <c r="G1203" i="5"/>
  <c r="H1203" i="5"/>
  <c r="I1203" i="5"/>
  <c r="F1204" i="5"/>
  <c r="G1204" i="5"/>
  <c r="H1204" i="5"/>
  <c r="I1204" i="5"/>
  <c r="F1205" i="5"/>
  <c r="G1205" i="5"/>
  <c r="H1205" i="5"/>
  <c r="I1205" i="5"/>
  <c r="F1206" i="5"/>
  <c r="G1206" i="5"/>
  <c r="H1206" i="5"/>
  <c r="I1206" i="5"/>
  <c r="F1207" i="5"/>
  <c r="G1207" i="5"/>
  <c r="H1207" i="5"/>
  <c r="I1207" i="5"/>
  <c r="F1208" i="5"/>
  <c r="G1208" i="5"/>
  <c r="H1208" i="5"/>
  <c r="I1208" i="5"/>
  <c r="F1209" i="5"/>
  <c r="G1209" i="5"/>
  <c r="H1209" i="5"/>
  <c r="I1209" i="5"/>
  <c r="F1210" i="5"/>
  <c r="G1210" i="5"/>
  <c r="H1210" i="5"/>
  <c r="I1210" i="5"/>
  <c r="F1211" i="5"/>
  <c r="G1211" i="5"/>
  <c r="H1211" i="5"/>
  <c r="I1211" i="5"/>
  <c r="F1212" i="5"/>
  <c r="G1212" i="5"/>
  <c r="H1212" i="5"/>
  <c r="I1212" i="5"/>
  <c r="F1213" i="5"/>
  <c r="G1213" i="5"/>
  <c r="H1213" i="5"/>
  <c r="I1213" i="5"/>
  <c r="F1214" i="5"/>
  <c r="G1214" i="5"/>
  <c r="H1214" i="5"/>
  <c r="I1214" i="5"/>
  <c r="F1215" i="5"/>
  <c r="G1215" i="5"/>
  <c r="H1215" i="5"/>
  <c r="I1215" i="5"/>
  <c r="F1216" i="5"/>
  <c r="G1216" i="5"/>
  <c r="H1216" i="5"/>
  <c r="I1216" i="5"/>
  <c r="F1217" i="5"/>
  <c r="G1217" i="5"/>
  <c r="H1217" i="5"/>
  <c r="I1217" i="5"/>
  <c r="F1218" i="5"/>
  <c r="G1218" i="5"/>
  <c r="H1218" i="5"/>
  <c r="I1218" i="5"/>
  <c r="F1219" i="5"/>
  <c r="G1219" i="5"/>
  <c r="H1219" i="5"/>
  <c r="I1219" i="5"/>
  <c r="F1220" i="5"/>
  <c r="G1220" i="5"/>
  <c r="H1220" i="5"/>
  <c r="I1220" i="5"/>
  <c r="F1221" i="5"/>
  <c r="G1221" i="5"/>
  <c r="H1221" i="5"/>
  <c r="I1221" i="5"/>
  <c r="F1222" i="5"/>
  <c r="G1222" i="5"/>
  <c r="H1222" i="5"/>
  <c r="I1222" i="5"/>
  <c r="F1223" i="5"/>
  <c r="G1223" i="5"/>
  <c r="H1223" i="5"/>
  <c r="I1223" i="5"/>
  <c r="F1224" i="5"/>
  <c r="G1224" i="5"/>
  <c r="H1224" i="5"/>
  <c r="I1224" i="5"/>
  <c r="F1225" i="5"/>
  <c r="G1225" i="5"/>
  <c r="H1225" i="5"/>
  <c r="I1225" i="5"/>
  <c r="F1226" i="5"/>
  <c r="G1226" i="5"/>
  <c r="H1226" i="5"/>
  <c r="I1226" i="5"/>
  <c r="F1227" i="5"/>
  <c r="G1227" i="5"/>
  <c r="H1227" i="5"/>
  <c r="I1227" i="5"/>
  <c r="F1228" i="5"/>
  <c r="G1228" i="5"/>
  <c r="H1228" i="5"/>
  <c r="I1228" i="5"/>
  <c r="F1229" i="5"/>
  <c r="G1229" i="5"/>
  <c r="H1229" i="5"/>
  <c r="I1229" i="5"/>
  <c r="F1230" i="5"/>
  <c r="G1230" i="5"/>
  <c r="H1230" i="5"/>
  <c r="I1230" i="5"/>
  <c r="F1231" i="5"/>
  <c r="G1231" i="5"/>
  <c r="H1231" i="5"/>
  <c r="I1231" i="5"/>
  <c r="F1232" i="5"/>
  <c r="G1232" i="5"/>
  <c r="H1232" i="5"/>
  <c r="I1232" i="5"/>
  <c r="F1233" i="5"/>
  <c r="G1233" i="5"/>
  <c r="H1233" i="5"/>
  <c r="I1233" i="5"/>
  <c r="F1234" i="5"/>
  <c r="G1234" i="5"/>
  <c r="H1234" i="5"/>
  <c r="I1234" i="5"/>
  <c r="F1235" i="5"/>
  <c r="G1235" i="5"/>
  <c r="H1235" i="5"/>
  <c r="I1235" i="5"/>
  <c r="F1236" i="5"/>
  <c r="G1236" i="5"/>
  <c r="H1236" i="5"/>
  <c r="I1236" i="5"/>
  <c r="F1237" i="5"/>
  <c r="G1237" i="5"/>
  <c r="H1237" i="5"/>
  <c r="I1237" i="5"/>
  <c r="F1238" i="5"/>
  <c r="G1238" i="5"/>
  <c r="H1238" i="5"/>
  <c r="I1238" i="5"/>
  <c r="F1239" i="5"/>
  <c r="G1239" i="5"/>
  <c r="H1239" i="5"/>
  <c r="I1239" i="5"/>
  <c r="F1240" i="5"/>
  <c r="G1240" i="5"/>
  <c r="H1240" i="5"/>
  <c r="I1240" i="5"/>
  <c r="F1241" i="5"/>
  <c r="G1241" i="5"/>
  <c r="H1241" i="5"/>
  <c r="I1241" i="5"/>
  <c r="F1242" i="5"/>
  <c r="G1242" i="5"/>
  <c r="H1242" i="5"/>
  <c r="I1242" i="5"/>
  <c r="F1243" i="5"/>
  <c r="G1243" i="5"/>
  <c r="H1243" i="5"/>
  <c r="I1243" i="5"/>
  <c r="F1244" i="5"/>
  <c r="G1244" i="5"/>
  <c r="H1244" i="5"/>
  <c r="I1244" i="5"/>
  <c r="F1245" i="5"/>
  <c r="G1245" i="5"/>
  <c r="H1245" i="5"/>
  <c r="I1245" i="5"/>
  <c r="F1246" i="5"/>
  <c r="G1246" i="5"/>
  <c r="H1246" i="5"/>
  <c r="I1246" i="5"/>
  <c r="F1247" i="5"/>
  <c r="G1247" i="5"/>
  <c r="H1247" i="5"/>
  <c r="I1247" i="5"/>
  <c r="F1248" i="5"/>
  <c r="G1248" i="5"/>
  <c r="H1248" i="5"/>
  <c r="I1248" i="5"/>
  <c r="F1249" i="5"/>
  <c r="G1249" i="5"/>
  <c r="H1249" i="5"/>
  <c r="I1249" i="5"/>
  <c r="F1250" i="5"/>
  <c r="G1250" i="5"/>
  <c r="H1250" i="5"/>
  <c r="I1250" i="5"/>
  <c r="F1251" i="5"/>
  <c r="G1251" i="5"/>
  <c r="H1251" i="5"/>
  <c r="I1251" i="5"/>
  <c r="F1252" i="5"/>
  <c r="G1252" i="5"/>
  <c r="H1252" i="5"/>
  <c r="I1252" i="5"/>
  <c r="F1253" i="5"/>
  <c r="G1253" i="5"/>
  <c r="H1253" i="5"/>
  <c r="I1253" i="5"/>
  <c r="F1254" i="5"/>
  <c r="G1254" i="5"/>
  <c r="H1254" i="5"/>
  <c r="I1254" i="5"/>
  <c r="F1255" i="5"/>
  <c r="G1255" i="5"/>
  <c r="H1255" i="5"/>
  <c r="I1255" i="5"/>
  <c r="F1256" i="5"/>
  <c r="G1256" i="5"/>
  <c r="H1256" i="5"/>
  <c r="I1256" i="5"/>
  <c r="F1257" i="5"/>
  <c r="G1257" i="5"/>
  <c r="H1257" i="5"/>
  <c r="I1257" i="5"/>
  <c r="F1258" i="5"/>
  <c r="G1258" i="5"/>
  <c r="H1258" i="5"/>
  <c r="I1258" i="5"/>
  <c r="F1259" i="5"/>
  <c r="G1259" i="5"/>
  <c r="H1259" i="5"/>
  <c r="I1259" i="5"/>
  <c r="F1260" i="5"/>
  <c r="G1260" i="5"/>
  <c r="H1260" i="5"/>
  <c r="I1260" i="5"/>
  <c r="F1261" i="5"/>
  <c r="G1261" i="5"/>
  <c r="H1261" i="5"/>
  <c r="I1261" i="5"/>
  <c r="F1262" i="5"/>
  <c r="G1262" i="5"/>
  <c r="H1262" i="5"/>
  <c r="I1262" i="5"/>
  <c r="F1263" i="5"/>
  <c r="G1263" i="5"/>
  <c r="H1263" i="5"/>
  <c r="I1263" i="5"/>
  <c r="F1264" i="5"/>
  <c r="G1264" i="5"/>
  <c r="H1264" i="5"/>
  <c r="I1264" i="5"/>
  <c r="F1265" i="5"/>
  <c r="G1265" i="5"/>
  <c r="H1265" i="5"/>
  <c r="I1265" i="5"/>
  <c r="F1266" i="5"/>
  <c r="G1266" i="5"/>
  <c r="H1266" i="5"/>
  <c r="I1266" i="5"/>
  <c r="F1267" i="5"/>
  <c r="G1267" i="5"/>
  <c r="H1267" i="5"/>
  <c r="I1267" i="5"/>
  <c r="F1268" i="5"/>
  <c r="G1268" i="5"/>
  <c r="H1268" i="5"/>
  <c r="I1268" i="5"/>
  <c r="F1269" i="5"/>
  <c r="G1269" i="5"/>
  <c r="H1269" i="5"/>
  <c r="I1269" i="5"/>
  <c r="F1270" i="5"/>
  <c r="G1270" i="5"/>
  <c r="H1270" i="5"/>
  <c r="I1270" i="5"/>
  <c r="F1271" i="5"/>
  <c r="G1271" i="5"/>
  <c r="H1271" i="5"/>
  <c r="I1271" i="5"/>
  <c r="F1272" i="5"/>
  <c r="G1272" i="5"/>
  <c r="H1272" i="5"/>
  <c r="I1272" i="5"/>
  <c r="F1273" i="5"/>
  <c r="G1273" i="5"/>
  <c r="H1273" i="5"/>
  <c r="I1273" i="5"/>
  <c r="F1274" i="5"/>
  <c r="G1274" i="5"/>
  <c r="H1274" i="5"/>
  <c r="I1274" i="5"/>
  <c r="F1275" i="5"/>
  <c r="G1275" i="5"/>
  <c r="H1275" i="5"/>
  <c r="I1275" i="5"/>
  <c r="F1276" i="5"/>
  <c r="G1276" i="5"/>
  <c r="H1276" i="5"/>
  <c r="I1276" i="5"/>
  <c r="F1277" i="5"/>
  <c r="G1277" i="5"/>
  <c r="H1277" i="5"/>
  <c r="I1277" i="5"/>
  <c r="F1278" i="5"/>
  <c r="G1278" i="5"/>
  <c r="H1278" i="5"/>
  <c r="I1278" i="5"/>
  <c r="F1279" i="5"/>
  <c r="G1279" i="5"/>
  <c r="H1279" i="5"/>
  <c r="I1279" i="5"/>
  <c r="F1280" i="5"/>
  <c r="G1280" i="5"/>
  <c r="H1280" i="5"/>
  <c r="I1280" i="5"/>
  <c r="F1281" i="5"/>
  <c r="G1281" i="5"/>
  <c r="H1281" i="5"/>
  <c r="I1281" i="5"/>
  <c r="F1282" i="5"/>
  <c r="G1282" i="5"/>
  <c r="H1282" i="5"/>
  <c r="I1282" i="5"/>
  <c r="F1283" i="5"/>
  <c r="G1283" i="5"/>
  <c r="H1283" i="5"/>
  <c r="I1283" i="5"/>
  <c r="F1284" i="5"/>
  <c r="G1284" i="5"/>
  <c r="H1284" i="5"/>
  <c r="I1284" i="5"/>
  <c r="F1285" i="5"/>
  <c r="G1285" i="5"/>
  <c r="H1285" i="5"/>
  <c r="I1285" i="5"/>
  <c r="F1286" i="5"/>
  <c r="G1286" i="5"/>
  <c r="H1286" i="5"/>
  <c r="I1286" i="5"/>
  <c r="F1287" i="5"/>
  <c r="G1287" i="5"/>
  <c r="H1287" i="5"/>
  <c r="I1287" i="5"/>
  <c r="F1288" i="5"/>
  <c r="G1288" i="5"/>
  <c r="H1288" i="5"/>
  <c r="I1288" i="5"/>
  <c r="F1289" i="5"/>
  <c r="G1289" i="5"/>
  <c r="H1289" i="5"/>
  <c r="I1289" i="5"/>
  <c r="F1290" i="5"/>
  <c r="G1290" i="5"/>
  <c r="H1290" i="5"/>
  <c r="I1290" i="5"/>
  <c r="F1291" i="5"/>
  <c r="G1291" i="5"/>
  <c r="H1291" i="5"/>
  <c r="I1291" i="5"/>
  <c r="F1292" i="5"/>
  <c r="G1292" i="5"/>
  <c r="H1292" i="5"/>
  <c r="I1292" i="5"/>
  <c r="F1293" i="5"/>
  <c r="G1293" i="5"/>
  <c r="H1293" i="5"/>
  <c r="I1293" i="5"/>
  <c r="F1294" i="5"/>
  <c r="G1294" i="5"/>
  <c r="H1294" i="5"/>
  <c r="I1294" i="5"/>
  <c r="F1295" i="5"/>
  <c r="G1295" i="5"/>
  <c r="H1295" i="5"/>
  <c r="I1295" i="5"/>
  <c r="F1296" i="5"/>
  <c r="G1296" i="5"/>
  <c r="H1296" i="5"/>
  <c r="I1296" i="5"/>
  <c r="F1297" i="5"/>
  <c r="G1297" i="5"/>
  <c r="H1297" i="5"/>
  <c r="I1297" i="5"/>
  <c r="F1298" i="5"/>
  <c r="G1298" i="5"/>
  <c r="H1298" i="5"/>
  <c r="I1298" i="5"/>
  <c r="F1299" i="5"/>
  <c r="G1299" i="5"/>
  <c r="H1299" i="5"/>
  <c r="I1299" i="5"/>
  <c r="F1300" i="5"/>
  <c r="G1300" i="5"/>
  <c r="H1300" i="5"/>
  <c r="I1300" i="5"/>
  <c r="F1301" i="5"/>
  <c r="G1301" i="5"/>
  <c r="H1301" i="5"/>
  <c r="I1301" i="5"/>
  <c r="F1302" i="5"/>
  <c r="G1302" i="5"/>
  <c r="H1302" i="5"/>
  <c r="I1302" i="5"/>
  <c r="F1303" i="5"/>
  <c r="G1303" i="5"/>
  <c r="H1303" i="5"/>
  <c r="I1303" i="5"/>
  <c r="F1304" i="5"/>
  <c r="G1304" i="5"/>
  <c r="H1304" i="5"/>
  <c r="I1304" i="5"/>
  <c r="F1305" i="5"/>
  <c r="G1305" i="5"/>
  <c r="H1305" i="5"/>
  <c r="I1305" i="5"/>
  <c r="F1306" i="5"/>
  <c r="G1306" i="5"/>
  <c r="H1306" i="5"/>
  <c r="I1306" i="5"/>
  <c r="F1307" i="5"/>
  <c r="G1307" i="5"/>
  <c r="H1307" i="5"/>
  <c r="I1307" i="5"/>
  <c r="F1308" i="5"/>
  <c r="G1308" i="5"/>
  <c r="H1308" i="5"/>
  <c r="I1308" i="5"/>
  <c r="F1309" i="5"/>
  <c r="G1309" i="5"/>
  <c r="H1309" i="5"/>
  <c r="I1309" i="5"/>
  <c r="F1310" i="5"/>
  <c r="G1310" i="5"/>
  <c r="H1310" i="5"/>
  <c r="I1310" i="5"/>
  <c r="F1311" i="5"/>
  <c r="G1311" i="5"/>
  <c r="H1311" i="5"/>
  <c r="I1311" i="5"/>
  <c r="F1312" i="5"/>
  <c r="G1312" i="5"/>
  <c r="H1312" i="5"/>
  <c r="I1312" i="5"/>
  <c r="F1313" i="5"/>
  <c r="G1313" i="5"/>
  <c r="H1313" i="5"/>
  <c r="I1313" i="5"/>
  <c r="F1314" i="5"/>
  <c r="G1314" i="5"/>
  <c r="H1314" i="5"/>
  <c r="I1314" i="5"/>
  <c r="F1315" i="5"/>
  <c r="G1315" i="5"/>
  <c r="H1315" i="5"/>
  <c r="I1315" i="5"/>
  <c r="F1316" i="5"/>
  <c r="G1316" i="5"/>
  <c r="H1316" i="5"/>
  <c r="I1316" i="5"/>
  <c r="F1317" i="5"/>
  <c r="G1317" i="5"/>
  <c r="H1317" i="5"/>
  <c r="I1317" i="5"/>
  <c r="F1318" i="5"/>
  <c r="G1318" i="5"/>
  <c r="H1318" i="5"/>
  <c r="I1318" i="5"/>
  <c r="F1319" i="5"/>
  <c r="G1319" i="5"/>
  <c r="H1319" i="5"/>
  <c r="I1319" i="5"/>
  <c r="F1320" i="5"/>
  <c r="G1320" i="5"/>
  <c r="H1320" i="5"/>
  <c r="I1320" i="5"/>
  <c r="F1321" i="5"/>
  <c r="G1321" i="5"/>
  <c r="H1321" i="5"/>
  <c r="I1321" i="5"/>
  <c r="F1322" i="5"/>
  <c r="G1322" i="5"/>
  <c r="H1322" i="5"/>
  <c r="I1322" i="5"/>
  <c r="F1323" i="5"/>
  <c r="G1323" i="5"/>
  <c r="H1323" i="5"/>
  <c r="I1323" i="5"/>
  <c r="F1324" i="5"/>
  <c r="G1324" i="5"/>
  <c r="H1324" i="5"/>
  <c r="I1324" i="5"/>
  <c r="F1325" i="5"/>
  <c r="G1325" i="5"/>
  <c r="H1325" i="5"/>
  <c r="I1325" i="5"/>
  <c r="F1326" i="5"/>
  <c r="G1326" i="5"/>
  <c r="H1326" i="5"/>
  <c r="I1326" i="5"/>
  <c r="F1327" i="5"/>
  <c r="G1327" i="5"/>
  <c r="H1327" i="5"/>
  <c r="I1327" i="5"/>
  <c r="F1328" i="5"/>
  <c r="G1328" i="5"/>
  <c r="H1328" i="5"/>
  <c r="I1328" i="5"/>
  <c r="F1329" i="5"/>
  <c r="G1329" i="5"/>
  <c r="H1329" i="5"/>
  <c r="I1329" i="5"/>
  <c r="F1330" i="5"/>
  <c r="G1330" i="5"/>
  <c r="H1330" i="5"/>
  <c r="I1330" i="5"/>
  <c r="F1331" i="5"/>
  <c r="G1331" i="5"/>
  <c r="H1331" i="5"/>
  <c r="I1331" i="5"/>
  <c r="F1332" i="5"/>
  <c r="G1332" i="5"/>
  <c r="H1332" i="5"/>
  <c r="I1332" i="5"/>
  <c r="F1333" i="5"/>
  <c r="G1333" i="5"/>
  <c r="H1333" i="5"/>
  <c r="I1333" i="5"/>
  <c r="F1334" i="5"/>
  <c r="G1334" i="5"/>
  <c r="H1334" i="5"/>
  <c r="I1334" i="5"/>
  <c r="F1335" i="5"/>
  <c r="G1335" i="5"/>
  <c r="H1335" i="5"/>
  <c r="I1335" i="5"/>
  <c r="F1336" i="5"/>
  <c r="G1336" i="5"/>
  <c r="H1336" i="5"/>
  <c r="I1336" i="5"/>
  <c r="F1337" i="5"/>
  <c r="G1337" i="5"/>
  <c r="H1337" i="5"/>
  <c r="I1337" i="5"/>
  <c r="F1338" i="5"/>
  <c r="G1338" i="5"/>
  <c r="H1338" i="5"/>
  <c r="I1338" i="5"/>
  <c r="F1339" i="5"/>
  <c r="G1339" i="5"/>
  <c r="H1339" i="5"/>
  <c r="I1339" i="5"/>
  <c r="F1340" i="5"/>
  <c r="G1340" i="5"/>
  <c r="H1340" i="5"/>
  <c r="I1340" i="5"/>
  <c r="F1341" i="5"/>
  <c r="G1341" i="5"/>
  <c r="H1341" i="5"/>
  <c r="I1341" i="5"/>
  <c r="F1342" i="5"/>
  <c r="G1342" i="5"/>
  <c r="H1342" i="5"/>
  <c r="I1342" i="5"/>
  <c r="F1343" i="5"/>
  <c r="G1343" i="5"/>
  <c r="H1343" i="5"/>
  <c r="I1343" i="5"/>
  <c r="F1344" i="5"/>
  <c r="G1344" i="5"/>
  <c r="H1344" i="5"/>
  <c r="I1344" i="5"/>
  <c r="F1345" i="5"/>
  <c r="G1345" i="5"/>
  <c r="H1345" i="5"/>
  <c r="I1345" i="5"/>
  <c r="F1346" i="5"/>
  <c r="G1346" i="5"/>
  <c r="H1346" i="5"/>
  <c r="I1346" i="5"/>
  <c r="F1347" i="5"/>
  <c r="G1347" i="5"/>
  <c r="H1347" i="5"/>
  <c r="I1347" i="5"/>
  <c r="F1348" i="5"/>
  <c r="G1348" i="5"/>
  <c r="H1348" i="5"/>
  <c r="I1348" i="5"/>
  <c r="F1349" i="5"/>
  <c r="G1349" i="5"/>
  <c r="H1349" i="5"/>
  <c r="I1349" i="5"/>
  <c r="F1350" i="5"/>
  <c r="G1350" i="5"/>
  <c r="H1350" i="5"/>
  <c r="I1350" i="5"/>
  <c r="F1351" i="5"/>
  <c r="G1351" i="5"/>
  <c r="H1351" i="5"/>
  <c r="I1351" i="5"/>
  <c r="F1352" i="5"/>
  <c r="G1352" i="5"/>
  <c r="H1352" i="5"/>
  <c r="I1352" i="5"/>
  <c r="F1353" i="5"/>
  <c r="G1353" i="5"/>
  <c r="H1353" i="5"/>
  <c r="I1353" i="5"/>
  <c r="F1354" i="5"/>
  <c r="G1354" i="5"/>
  <c r="H1354" i="5"/>
  <c r="I1354" i="5"/>
  <c r="F1355" i="5"/>
  <c r="G1355" i="5"/>
  <c r="H1355" i="5"/>
  <c r="I1355" i="5"/>
  <c r="F1356" i="5"/>
  <c r="G1356" i="5"/>
  <c r="H1356" i="5"/>
  <c r="I1356" i="5"/>
  <c r="F1357" i="5"/>
  <c r="G1357" i="5"/>
  <c r="H1357" i="5"/>
  <c r="I1357" i="5"/>
  <c r="F1358" i="5"/>
  <c r="G1358" i="5"/>
  <c r="H1358" i="5"/>
  <c r="I1358" i="5"/>
  <c r="F1359" i="5"/>
  <c r="G1359" i="5"/>
  <c r="H1359" i="5"/>
  <c r="I1359" i="5"/>
  <c r="F1360" i="5"/>
  <c r="G1360" i="5"/>
  <c r="H1360" i="5"/>
  <c r="I1360" i="5"/>
  <c r="F1361" i="5"/>
  <c r="G1361" i="5"/>
  <c r="H1361" i="5"/>
  <c r="I1361" i="5"/>
  <c r="F1362" i="5"/>
  <c r="G1362" i="5"/>
  <c r="H1362" i="5"/>
  <c r="I1362" i="5"/>
  <c r="F1363" i="5"/>
  <c r="G1363" i="5"/>
  <c r="H1363" i="5"/>
  <c r="I1363" i="5"/>
  <c r="F1364" i="5"/>
  <c r="G1364" i="5"/>
  <c r="H1364" i="5"/>
  <c r="I1364" i="5"/>
  <c r="F1365" i="5"/>
  <c r="G1365" i="5"/>
  <c r="H1365" i="5"/>
  <c r="I1365" i="5"/>
  <c r="F1366" i="5"/>
  <c r="G1366" i="5"/>
  <c r="H1366" i="5"/>
  <c r="I1366" i="5"/>
  <c r="F1367" i="5"/>
  <c r="G1367" i="5"/>
  <c r="H1367" i="5"/>
  <c r="I1367" i="5"/>
  <c r="F1368" i="5"/>
  <c r="G1368" i="5"/>
  <c r="H1368" i="5"/>
  <c r="I1368" i="5"/>
  <c r="F1369" i="5"/>
  <c r="G1369" i="5"/>
  <c r="H1369" i="5"/>
  <c r="I1369" i="5"/>
  <c r="F1370" i="5"/>
  <c r="G1370" i="5"/>
  <c r="H1370" i="5"/>
  <c r="I1370" i="5"/>
  <c r="F1371" i="5"/>
  <c r="G1371" i="5"/>
  <c r="H1371" i="5"/>
  <c r="I1371" i="5"/>
  <c r="F1372" i="5"/>
  <c r="G1372" i="5"/>
  <c r="H1372" i="5"/>
  <c r="I1372" i="5"/>
  <c r="F1373" i="5"/>
  <c r="G1373" i="5"/>
  <c r="H1373" i="5"/>
  <c r="I1373" i="5"/>
  <c r="F1374" i="5"/>
  <c r="G1374" i="5"/>
  <c r="H1374" i="5"/>
  <c r="I1374" i="5"/>
  <c r="F1375" i="5"/>
  <c r="G1375" i="5"/>
  <c r="H1375" i="5"/>
  <c r="I1375" i="5"/>
  <c r="F1376" i="5"/>
  <c r="G1376" i="5"/>
  <c r="H1376" i="5"/>
  <c r="I1376" i="5"/>
  <c r="F1377" i="5"/>
  <c r="G1377" i="5"/>
  <c r="H1377" i="5"/>
  <c r="I1377" i="5"/>
  <c r="F1378" i="5"/>
  <c r="G1378" i="5"/>
  <c r="H1378" i="5"/>
  <c r="I1378" i="5"/>
  <c r="F1379" i="5"/>
  <c r="G1379" i="5"/>
  <c r="H1379" i="5"/>
  <c r="I1379" i="5"/>
  <c r="F1380" i="5"/>
  <c r="G1380" i="5"/>
  <c r="H1380" i="5"/>
  <c r="I1380" i="5"/>
  <c r="F1381" i="5"/>
  <c r="G1381" i="5"/>
  <c r="H1381" i="5"/>
  <c r="I1381" i="5"/>
  <c r="F1382" i="5"/>
  <c r="G1382" i="5"/>
  <c r="H1382" i="5"/>
  <c r="I1382" i="5"/>
  <c r="F1383" i="5"/>
  <c r="G1383" i="5"/>
  <c r="H1383" i="5"/>
  <c r="I1383" i="5"/>
  <c r="F1384" i="5"/>
  <c r="G1384" i="5"/>
  <c r="H1384" i="5"/>
  <c r="I1384" i="5"/>
  <c r="F1385" i="5"/>
  <c r="G1385" i="5"/>
  <c r="H1385" i="5"/>
  <c r="I1385" i="5"/>
  <c r="F1386" i="5"/>
  <c r="G1386" i="5"/>
  <c r="H1386" i="5"/>
  <c r="I1386" i="5"/>
  <c r="F1387" i="5"/>
  <c r="G1387" i="5"/>
  <c r="H1387" i="5"/>
  <c r="I1387" i="5"/>
  <c r="F1388" i="5"/>
  <c r="G1388" i="5"/>
  <c r="H1388" i="5"/>
  <c r="I1388" i="5"/>
  <c r="F1389" i="5"/>
  <c r="G1389" i="5"/>
  <c r="H1389" i="5"/>
  <c r="I1389" i="5"/>
  <c r="F1390" i="5"/>
  <c r="G1390" i="5"/>
  <c r="H1390" i="5"/>
  <c r="I1390" i="5"/>
  <c r="F1391" i="5"/>
  <c r="G1391" i="5"/>
  <c r="H1391" i="5"/>
  <c r="I1391" i="5"/>
  <c r="F1392" i="5"/>
  <c r="G1392" i="5"/>
  <c r="H1392" i="5"/>
  <c r="I1392" i="5"/>
  <c r="F1393" i="5"/>
  <c r="G1393" i="5"/>
  <c r="H1393" i="5"/>
  <c r="I1393" i="5"/>
  <c r="F1394" i="5"/>
  <c r="G1394" i="5"/>
  <c r="H1394" i="5"/>
  <c r="I1394" i="5"/>
  <c r="F1395" i="5"/>
  <c r="G1395" i="5"/>
  <c r="H1395" i="5"/>
  <c r="I1395" i="5"/>
  <c r="F1396" i="5"/>
  <c r="G1396" i="5"/>
  <c r="H1396" i="5"/>
  <c r="I1396" i="5"/>
  <c r="F1397" i="5"/>
  <c r="G1397" i="5"/>
  <c r="H1397" i="5"/>
  <c r="I1397" i="5"/>
  <c r="F1398" i="5"/>
  <c r="G1398" i="5"/>
  <c r="H1398" i="5"/>
  <c r="I1398" i="5"/>
  <c r="F1399" i="5"/>
  <c r="G1399" i="5"/>
  <c r="H1399" i="5"/>
  <c r="I1399" i="5"/>
  <c r="F1400" i="5"/>
  <c r="G1400" i="5"/>
  <c r="H1400" i="5"/>
  <c r="I1400" i="5"/>
  <c r="F1401" i="5"/>
  <c r="G1401" i="5"/>
  <c r="H1401" i="5"/>
  <c r="I1401" i="5"/>
  <c r="F1402" i="5"/>
  <c r="G1402" i="5"/>
  <c r="H1402" i="5"/>
  <c r="I1402" i="5"/>
  <c r="F1403" i="5"/>
  <c r="G1403" i="5"/>
  <c r="H1403" i="5"/>
  <c r="I1403" i="5"/>
  <c r="F1404" i="5"/>
  <c r="G1404" i="5"/>
  <c r="H1404" i="5"/>
  <c r="I1404" i="5"/>
  <c r="F1405" i="5"/>
  <c r="G1405" i="5"/>
  <c r="H1405" i="5"/>
  <c r="I1405" i="5"/>
  <c r="F1406" i="5"/>
  <c r="G1406" i="5"/>
  <c r="H1406" i="5"/>
  <c r="I1406" i="5"/>
  <c r="F1407" i="5"/>
  <c r="G1407" i="5"/>
  <c r="H1407" i="5"/>
  <c r="I1407" i="5"/>
  <c r="F1408" i="5"/>
  <c r="G1408" i="5"/>
  <c r="H1408" i="5"/>
  <c r="I1408" i="5"/>
  <c r="F1409" i="5"/>
  <c r="G1409" i="5"/>
  <c r="H1409" i="5"/>
  <c r="I1409" i="5"/>
  <c r="F1410" i="5"/>
  <c r="G1410" i="5"/>
  <c r="H1410" i="5"/>
  <c r="I1410" i="5"/>
  <c r="F1411" i="5"/>
  <c r="G1411" i="5"/>
  <c r="H1411" i="5"/>
  <c r="I1411" i="5"/>
  <c r="F1412" i="5"/>
  <c r="G1412" i="5"/>
  <c r="H1412" i="5"/>
  <c r="I1412" i="5"/>
  <c r="F1413" i="5"/>
  <c r="G1413" i="5"/>
  <c r="H1413" i="5"/>
  <c r="I1413" i="5"/>
  <c r="F1414" i="5"/>
  <c r="G1414" i="5"/>
  <c r="H1414" i="5"/>
  <c r="I1414" i="5"/>
  <c r="F1415" i="5"/>
  <c r="G1415" i="5"/>
  <c r="H1415" i="5"/>
  <c r="I1415" i="5"/>
  <c r="F1416" i="5"/>
  <c r="G1416" i="5"/>
  <c r="H1416" i="5"/>
  <c r="I1416" i="5"/>
  <c r="F1417" i="5"/>
  <c r="G1417" i="5"/>
  <c r="H1417" i="5"/>
  <c r="I1417" i="5"/>
  <c r="F1418" i="5"/>
  <c r="G1418" i="5"/>
  <c r="H1418" i="5"/>
  <c r="I1418" i="5"/>
  <c r="F1419" i="5"/>
  <c r="G1419" i="5"/>
  <c r="H1419" i="5"/>
  <c r="I1419" i="5"/>
  <c r="F1420" i="5"/>
  <c r="G1420" i="5"/>
  <c r="H1420" i="5"/>
  <c r="I1420" i="5"/>
  <c r="F1421" i="5"/>
  <c r="G1421" i="5"/>
  <c r="H1421" i="5"/>
  <c r="I1421" i="5"/>
  <c r="F1422" i="5"/>
  <c r="G1422" i="5"/>
  <c r="H1422" i="5"/>
  <c r="I1422" i="5"/>
  <c r="F1423" i="5"/>
  <c r="G1423" i="5"/>
  <c r="H1423" i="5"/>
  <c r="I1423" i="5"/>
  <c r="F1424" i="5"/>
  <c r="G1424" i="5"/>
  <c r="H1424" i="5"/>
  <c r="I1424" i="5"/>
  <c r="F1425" i="5"/>
  <c r="G1425" i="5"/>
  <c r="H1425" i="5"/>
  <c r="I1425" i="5"/>
  <c r="F1426" i="5"/>
  <c r="G1426" i="5"/>
  <c r="H1426" i="5"/>
  <c r="I1426" i="5"/>
  <c r="F1427" i="5"/>
  <c r="G1427" i="5"/>
  <c r="H1427" i="5"/>
  <c r="I1427" i="5"/>
  <c r="F1428" i="5"/>
  <c r="G1428" i="5"/>
  <c r="H1428" i="5"/>
  <c r="I1428" i="5"/>
  <c r="F1429" i="5"/>
  <c r="G1429" i="5"/>
  <c r="H1429" i="5"/>
  <c r="I1429" i="5"/>
  <c r="F1430" i="5"/>
  <c r="G1430" i="5"/>
  <c r="H1430" i="5"/>
  <c r="I1430" i="5"/>
  <c r="F1431" i="5"/>
  <c r="G1431" i="5"/>
  <c r="H1431" i="5"/>
  <c r="I1431" i="5"/>
  <c r="F1432" i="5"/>
  <c r="G1432" i="5"/>
  <c r="H1432" i="5"/>
  <c r="I1432" i="5"/>
  <c r="F1433" i="5"/>
  <c r="G1433" i="5"/>
  <c r="H1433" i="5"/>
  <c r="I1433" i="5"/>
  <c r="F1434" i="5"/>
  <c r="G1434" i="5"/>
  <c r="H1434" i="5"/>
  <c r="I1434" i="5"/>
  <c r="F1435" i="5"/>
  <c r="G1435" i="5"/>
  <c r="H1435" i="5"/>
  <c r="I1435" i="5"/>
  <c r="F1436" i="5"/>
  <c r="G1436" i="5"/>
  <c r="H1436" i="5"/>
  <c r="I1436" i="5"/>
  <c r="F1437" i="5"/>
  <c r="G1437" i="5"/>
  <c r="H1437" i="5"/>
  <c r="I1437" i="5"/>
  <c r="F1438" i="5"/>
  <c r="G1438" i="5"/>
  <c r="H1438" i="5"/>
  <c r="I1438" i="5"/>
  <c r="F1439" i="5"/>
  <c r="G1439" i="5"/>
  <c r="H1439" i="5"/>
  <c r="I1439" i="5"/>
  <c r="F1440" i="5"/>
  <c r="G1440" i="5"/>
  <c r="H1440" i="5"/>
  <c r="I1440" i="5"/>
  <c r="F1441" i="5"/>
  <c r="G1441" i="5"/>
  <c r="H1441" i="5"/>
  <c r="I1441" i="5"/>
  <c r="F1442" i="5"/>
  <c r="G1442" i="5"/>
  <c r="H1442" i="5"/>
  <c r="I1442" i="5"/>
  <c r="F1443" i="5"/>
  <c r="G1443" i="5"/>
  <c r="H1443" i="5"/>
  <c r="I1443" i="5"/>
  <c r="F1444" i="5"/>
  <c r="G1444" i="5"/>
  <c r="H1444" i="5"/>
  <c r="I1444" i="5"/>
  <c r="F1445" i="5"/>
  <c r="G1445" i="5"/>
  <c r="H1445" i="5"/>
  <c r="I1445" i="5"/>
  <c r="F1446" i="5"/>
  <c r="G1446" i="5"/>
  <c r="H1446" i="5"/>
  <c r="I1446" i="5"/>
  <c r="F1447" i="5"/>
  <c r="G1447" i="5"/>
  <c r="H1447" i="5"/>
  <c r="I1447" i="5"/>
  <c r="F1448" i="5"/>
  <c r="G1448" i="5"/>
  <c r="H1448" i="5"/>
  <c r="I1448" i="5"/>
  <c r="F1449" i="5"/>
  <c r="G1449" i="5"/>
  <c r="H1449" i="5"/>
  <c r="I1449" i="5"/>
  <c r="F1450" i="5"/>
  <c r="G1450" i="5"/>
  <c r="H1450" i="5"/>
  <c r="I1450" i="5"/>
  <c r="F1451" i="5"/>
  <c r="G1451" i="5"/>
  <c r="H1451" i="5"/>
  <c r="I1451" i="5"/>
  <c r="F1452" i="5"/>
  <c r="G1452" i="5"/>
  <c r="H1452" i="5"/>
  <c r="I1452" i="5"/>
  <c r="F1453" i="5"/>
  <c r="G1453" i="5"/>
  <c r="H1453" i="5"/>
  <c r="I1453" i="5"/>
  <c r="F1454" i="5"/>
  <c r="G1454" i="5"/>
  <c r="H1454" i="5"/>
  <c r="I1454" i="5"/>
  <c r="F1455" i="5"/>
  <c r="G1455" i="5"/>
  <c r="H1455" i="5"/>
  <c r="I1455" i="5"/>
  <c r="F1456" i="5"/>
  <c r="G1456" i="5"/>
  <c r="H1456" i="5"/>
  <c r="I1456" i="5"/>
  <c r="F1457" i="5"/>
  <c r="G1457" i="5"/>
  <c r="H1457" i="5"/>
  <c r="I1457" i="5"/>
  <c r="F1458" i="5"/>
  <c r="G1458" i="5"/>
  <c r="H1458" i="5"/>
  <c r="I1458" i="5"/>
  <c r="F1459" i="5"/>
  <c r="G1459" i="5"/>
  <c r="H1459" i="5"/>
  <c r="I1459" i="5"/>
  <c r="F1460" i="5"/>
  <c r="G1460" i="5"/>
  <c r="H1460" i="5"/>
  <c r="I1460" i="5"/>
  <c r="F1461" i="5"/>
  <c r="G1461" i="5"/>
  <c r="H1461" i="5"/>
  <c r="I1461" i="5"/>
  <c r="F1462" i="5"/>
  <c r="G1462" i="5"/>
  <c r="H1462" i="5"/>
  <c r="I1462" i="5"/>
  <c r="F1463" i="5"/>
  <c r="G1463" i="5"/>
  <c r="H1463" i="5"/>
  <c r="I1463" i="5"/>
  <c r="F1464" i="5"/>
  <c r="G1464" i="5"/>
  <c r="H1464" i="5"/>
  <c r="I1464" i="5"/>
  <c r="F1465" i="5"/>
  <c r="G1465" i="5"/>
  <c r="H1465" i="5"/>
  <c r="I1465" i="5"/>
  <c r="F1466" i="5"/>
  <c r="G1466" i="5"/>
  <c r="H1466" i="5"/>
  <c r="I1466" i="5"/>
  <c r="F1467" i="5"/>
  <c r="G1467" i="5"/>
  <c r="H1467" i="5"/>
  <c r="I1467" i="5"/>
  <c r="F1468" i="5"/>
  <c r="G1468" i="5"/>
  <c r="H1468" i="5"/>
  <c r="I1468" i="5"/>
  <c r="F1469" i="5"/>
  <c r="G1469" i="5"/>
  <c r="H1469" i="5"/>
  <c r="I1469" i="5"/>
  <c r="F1470" i="5"/>
  <c r="G1470" i="5"/>
  <c r="H1470" i="5"/>
  <c r="I1470" i="5"/>
  <c r="F1471" i="5"/>
  <c r="G1471" i="5"/>
  <c r="H1471" i="5"/>
  <c r="I1471" i="5"/>
  <c r="F1472" i="5"/>
  <c r="G1472" i="5"/>
  <c r="H1472" i="5"/>
  <c r="I1472" i="5"/>
  <c r="F1473" i="5"/>
  <c r="G1473" i="5"/>
  <c r="H1473" i="5"/>
  <c r="I1473" i="5"/>
  <c r="F1474" i="5"/>
  <c r="G1474" i="5"/>
  <c r="H1474" i="5"/>
  <c r="I1474" i="5"/>
  <c r="F1475" i="5"/>
  <c r="G1475" i="5"/>
  <c r="H1475" i="5"/>
  <c r="I1475" i="5"/>
  <c r="F1476" i="5"/>
  <c r="G1476" i="5"/>
  <c r="H1476" i="5"/>
  <c r="I1476" i="5"/>
  <c r="F1477" i="5"/>
  <c r="G1477" i="5"/>
  <c r="H1477" i="5"/>
  <c r="I1477" i="5"/>
  <c r="F1478" i="5"/>
  <c r="G1478" i="5"/>
  <c r="H1478" i="5"/>
  <c r="I1478" i="5"/>
  <c r="F1479" i="5"/>
  <c r="G1479" i="5"/>
  <c r="H1479" i="5"/>
  <c r="I1479" i="5"/>
  <c r="F1480" i="5"/>
  <c r="G1480" i="5"/>
  <c r="H1480" i="5"/>
  <c r="I1480" i="5"/>
  <c r="F1481" i="5"/>
  <c r="G1481" i="5"/>
  <c r="H1481" i="5"/>
  <c r="I1481" i="5"/>
  <c r="F1482" i="5"/>
  <c r="G1482" i="5"/>
  <c r="H1482" i="5"/>
  <c r="I1482" i="5"/>
  <c r="F1483" i="5"/>
  <c r="G1483" i="5"/>
  <c r="H1483" i="5"/>
  <c r="I1483" i="5"/>
  <c r="F1484" i="5"/>
  <c r="G1484" i="5"/>
  <c r="H1484" i="5"/>
  <c r="I1484" i="5"/>
  <c r="F1485" i="5"/>
  <c r="G1485" i="5"/>
  <c r="H1485" i="5"/>
  <c r="I1485" i="5"/>
  <c r="F1486" i="5"/>
  <c r="G1486" i="5"/>
  <c r="H1486" i="5"/>
  <c r="I1486" i="5"/>
  <c r="F1487" i="5"/>
  <c r="G1487" i="5"/>
  <c r="H1487" i="5"/>
  <c r="I1487" i="5"/>
  <c r="F1488" i="5"/>
  <c r="G1488" i="5"/>
  <c r="H1488" i="5"/>
  <c r="I1488" i="5"/>
  <c r="F1489" i="5"/>
  <c r="G1489" i="5"/>
  <c r="H1489" i="5"/>
  <c r="I1489" i="5"/>
  <c r="F1490" i="5"/>
  <c r="G1490" i="5"/>
  <c r="H1490" i="5"/>
  <c r="I1490" i="5"/>
  <c r="F1491" i="5"/>
  <c r="G1491" i="5"/>
  <c r="H1491" i="5"/>
  <c r="I1491" i="5"/>
  <c r="F1492" i="5"/>
  <c r="G1492" i="5"/>
  <c r="H1492" i="5"/>
  <c r="I1492" i="5"/>
  <c r="F1493" i="5"/>
  <c r="G1493" i="5"/>
  <c r="H1493" i="5"/>
  <c r="I1493" i="5"/>
  <c r="F1494" i="5"/>
  <c r="G1494" i="5"/>
  <c r="H1494" i="5"/>
  <c r="I1494" i="5"/>
  <c r="F1495" i="5"/>
  <c r="G1495" i="5"/>
  <c r="H1495" i="5"/>
  <c r="I1495" i="5"/>
  <c r="F1496" i="5"/>
  <c r="G1496" i="5"/>
  <c r="H1496" i="5"/>
  <c r="I1496" i="5"/>
  <c r="F1497" i="5"/>
  <c r="G1497" i="5"/>
  <c r="H1497" i="5"/>
  <c r="I1497" i="5"/>
  <c r="F1498" i="5"/>
  <c r="G1498" i="5"/>
  <c r="H1498" i="5"/>
  <c r="I1498" i="5"/>
  <c r="F1499" i="5"/>
  <c r="G1499" i="5"/>
  <c r="H1499" i="5"/>
  <c r="I1499" i="5"/>
  <c r="F1500" i="5"/>
  <c r="G1500" i="5"/>
  <c r="H1500" i="5"/>
  <c r="I1500" i="5"/>
  <c r="F1501" i="5"/>
  <c r="G1501" i="5"/>
  <c r="H1501" i="5"/>
  <c r="I1501" i="5"/>
  <c r="F1502" i="5"/>
  <c r="G1502" i="5"/>
  <c r="H1502" i="5"/>
  <c r="I1502" i="5"/>
  <c r="F1503" i="5"/>
  <c r="G1503" i="5"/>
  <c r="H1503" i="5"/>
  <c r="I1503" i="5"/>
  <c r="F1504" i="5"/>
  <c r="G1504" i="5"/>
  <c r="H1504" i="5"/>
  <c r="I1504" i="5"/>
  <c r="F1505" i="5"/>
  <c r="G1505" i="5"/>
  <c r="H1505" i="5"/>
  <c r="I1505" i="5"/>
  <c r="F1506" i="5"/>
  <c r="G1506" i="5"/>
  <c r="H1506" i="5"/>
  <c r="I1506" i="5"/>
  <c r="F1507" i="5"/>
  <c r="G1507" i="5"/>
  <c r="H1507" i="5"/>
  <c r="I1507" i="5"/>
  <c r="F1508" i="5"/>
  <c r="G1508" i="5"/>
  <c r="H1508" i="5"/>
  <c r="I1508" i="5"/>
  <c r="F1509" i="5"/>
  <c r="G1509" i="5"/>
  <c r="H1509" i="5"/>
  <c r="I1509" i="5"/>
  <c r="F1510" i="5"/>
  <c r="G1510" i="5"/>
  <c r="H1510" i="5"/>
  <c r="I1510" i="5"/>
  <c r="F1511" i="5"/>
  <c r="G1511" i="5"/>
  <c r="H1511" i="5"/>
  <c r="I1511" i="5"/>
  <c r="F1512" i="5"/>
  <c r="G1512" i="5"/>
  <c r="H1512" i="5"/>
  <c r="I1512" i="5"/>
  <c r="F1513" i="5"/>
  <c r="G1513" i="5"/>
  <c r="H1513" i="5"/>
  <c r="I1513" i="5"/>
  <c r="F1514" i="5"/>
  <c r="G1514" i="5"/>
  <c r="H1514" i="5"/>
  <c r="I1514" i="5"/>
  <c r="F1515" i="5"/>
  <c r="G1515" i="5"/>
  <c r="H1515" i="5"/>
  <c r="I1515" i="5"/>
  <c r="F1516" i="5"/>
  <c r="G1516" i="5"/>
  <c r="H1516" i="5"/>
  <c r="I1516" i="5"/>
  <c r="F1517" i="5"/>
  <c r="G1517" i="5"/>
  <c r="H1517" i="5"/>
  <c r="I1517" i="5"/>
  <c r="F1518" i="5"/>
  <c r="G1518" i="5"/>
  <c r="H1518" i="5"/>
  <c r="I1518" i="5"/>
  <c r="F1519" i="5"/>
  <c r="G1519" i="5"/>
  <c r="H1519" i="5"/>
  <c r="I1519" i="5"/>
  <c r="F1520" i="5"/>
  <c r="G1520" i="5"/>
  <c r="H1520" i="5"/>
  <c r="I1520" i="5"/>
  <c r="F1521" i="5"/>
  <c r="G1521" i="5"/>
  <c r="H1521" i="5"/>
  <c r="I1521" i="5"/>
  <c r="F1522" i="5"/>
  <c r="G1522" i="5"/>
  <c r="H1522" i="5"/>
  <c r="I1522" i="5"/>
  <c r="F1523" i="5"/>
  <c r="G1523" i="5"/>
  <c r="H1523" i="5"/>
  <c r="I1523" i="5"/>
  <c r="F1524" i="5"/>
  <c r="G1524" i="5"/>
  <c r="H1524" i="5"/>
  <c r="I1524" i="5"/>
  <c r="F1525" i="5"/>
  <c r="G1525" i="5"/>
  <c r="H1525" i="5"/>
  <c r="I1525" i="5"/>
  <c r="F1526" i="5"/>
  <c r="G1526" i="5"/>
  <c r="H1526" i="5"/>
  <c r="I1526" i="5"/>
  <c r="F1527" i="5"/>
  <c r="G1527" i="5"/>
  <c r="H1527" i="5"/>
  <c r="I1527" i="5"/>
  <c r="F1528" i="5"/>
  <c r="G1528" i="5"/>
  <c r="H1528" i="5"/>
  <c r="I1528" i="5"/>
  <c r="F1529" i="5"/>
  <c r="G1529" i="5"/>
  <c r="H1529" i="5"/>
  <c r="I1529" i="5"/>
  <c r="F1530" i="5"/>
  <c r="G1530" i="5"/>
  <c r="H1530" i="5"/>
  <c r="I1530" i="5"/>
  <c r="F1531" i="5"/>
  <c r="G1531" i="5"/>
  <c r="H1531" i="5"/>
  <c r="I1531" i="5"/>
  <c r="F1532" i="5"/>
  <c r="G1532" i="5"/>
  <c r="H1532" i="5"/>
  <c r="I1532" i="5"/>
  <c r="F1533" i="5"/>
  <c r="G1533" i="5"/>
  <c r="H1533" i="5"/>
  <c r="I1533" i="5"/>
  <c r="F1534" i="5"/>
  <c r="G1534" i="5"/>
  <c r="H1534" i="5"/>
  <c r="I1534" i="5"/>
  <c r="F1535" i="5"/>
  <c r="G1535" i="5"/>
  <c r="H1535" i="5"/>
  <c r="I1535" i="5"/>
  <c r="F1536" i="5"/>
  <c r="G1536" i="5"/>
  <c r="H1536" i="5"/>
  <c r="I1536" i="5"/>
  <c r="F1537" i="5"/>
  <c r="G1537" i="5"/>
  <c r="H1537" i="5"/>
  <c r="I1537" i="5"/>
  <c r="F1538" i="5"/>
  <c r="G1538" i="5"/>
  <c r="H1538" i="5"/>
  <c r="I1538" i="5"/>
  <c r="F1539" i="5"/>
  <c r="G1539" i="5"/>
  <c r="H1539" i="5"/>
  <c r="I1539" i="5"/>
  <c r="F1540" i="5"/>
  <c r="G1540" i="5"/>
  <c r="H1540" i="5"/>
  <c r="I1540" i="5"/>
  <c r="F1541" i="5"/>
  <c r="G1541" i="5"/>
  <c r="H1541" i="5"/>
  <c r="I1541" i="5"/>
  <c r="F1542" i="5"/>
  <c r="G1542" i="5"/>
  <c r="H1542" i="5"/>
  <c r="I1542" i="5"/>
  <c r="F1543" i="5"/>
  <c r="G1543" i="5"/>
  <c r="H1543" i="5"/>
  <c r="I1543" i="5"/>
  <c r="F1544" i="5"/>
  <c r="G1544" i="5"/>
  <c r="H1544" i="5"/>
  <c r="I1544" i="5"/>
  <c r="F1545" i="5"/>
  <c r="G1545" i="5"/>
  <c r="H1545" i="5"/>
  <c r="I1545" i="5"/>
  <c r="F1546" i="5"/>
  <c r="G1546" i="5"/>
  <c r="H1546" i="5"/>
  <c r="I1546" i="5"/>
  <c r="F1547" i="5"/>
  <c r="G1547" i="5"/>
  <c r="H1547" i="5"/>
  <c r="I1547" i="5"/>
  <c r="F1548" i="5"/>
  <c r="G1548" i="5"/>
  <c r="H1548" i="5"/>
  <c r="I1548" i="5"/>
  <c r="F1549" i="5"/>
  <c r="G1549" i="5"/>
  <c r="H1549" i="5"/>
  <c r="I1549" i="5"/>
  <c r="F1550" i="5"/>
  <c r="G1550" i="5"/>
  <c r="H1550" i="5"/>
  <c r="I1550" i="5"/>
  <c r="F1551" i="5"/>
  <c r="G1551" i="5"/>
  <c r="H1551" i="5"/>
  <c r="I1551" i="5"/>
  <c r="F1552" i="5"/>
  <c r="G1552" i="5"/>
  <c r="H1552" i="5"/>
  <c r="I1552" i="5"/>
  <c r="F1553" i="5"/>
  <c r="G1553" i="5"/>
  <c r="H1553" i="5"/>
  <c r="I1553" i="5"/>
  <c r="F1554" i="5"/>
  <c r="G1554" i="5"/>
  <c r="H1554" i="5"/>
  <c r="I1554" i="5"/>
  <c r="F1555" i="5"/>
  <c r="G1555" i="5"/>
  <c r="H1555" i="5"/>
  <c r="I1555" i="5"/>
  <c r="F1556" i="5"/>
  <c r="G1556" i="5"/>
  <c r="H1556" i="5"/>
  <c r="I1556" i="5"/>
  <c r="F1557" i="5"/>
  <c r="G1557" i="5"/>
  <c r="H1557" i="5"/>
  <c r="I1557" i="5"/>
  <c r="F1558" i="5"/>
  <c r="G1558" i="5"/>
  <c r="H1558" i="5"/>
  <c r="I1558" i="5"/>
  <c r="F1559" i="5"/>
  <c r="G1559" i="5"/>
  <c r="H1559" i="5"/>
  <c r="I1559" i="5"/>
  <c r="F1560" i="5"/>
  <c r="G1560" i="5"/>
  <c r="H1560" i="5"/>
  <c r="I1560" i="5"/>
  <c r="F1561" i="5"/>
  <c r="G1561" i="5"/>
  <c r="H1561" i="5"/>
  <c r="I1561" i="5"/>
  <c r="F1562" i="5"/>
  <c r="G1562" i="5"/>
  <c r="H1562" i="5"/>
  <c r="I1562" i="5"/>
  <c r="F1563" i="5"/>
  <c r="G1563" i="5"/>
  <c r="H1563" i="5"/>
  <c r="I1563" i="5"/>
  <c r="F1564" i="5"/>
  <c r="G1564" i="5"/>
  <c r="H1564" i="5"/>
  <c r="I1564" i="5"/>
  <c r="F1565" i="5"/>
  <c r="G1565" i="5"/>
  <c r="H1565" i="5"/>
  <c r="I1565" i="5"/>
  <c r="F1566" i="5"/>
  <c r="G1566" i="5"/>
  <c r="H1566" i="5"/>
  <c r="I1566" i="5"/>
  <c r="F1567" i="5"/>
  <c r="G1567" i="5"/>
  <c r="H1567" i="5"/>
  <c r="I1567" i="5"/>
  <c r="F1568" i="5"/>
  <c r="G1568" i="5"/>
  <c r="H1568" i="5"/>
  <c r="I1568" i="5"/>
  <c r="F1569" i="5"/>
  <c r="G1569" i="5"/>
  <c r="H1569" i="5"/>
  <c r="I1569" i="5"/>
  <c r="F1570" i="5"/>
  <c r="G1570" i="5"/>
  <c r="H1570" i="5"/>
  <c r="I1570" i="5"/>
  <c r="F1571" i="5"/>
  <c r="G1571" i="5"/>
  <c r="H1571" i="5"/>
  <c r="I1571" i="5"/>
  <c r="F1572" i="5"/>
  <c r="G1572" i="5"/>
  <c r="H1572" i="5"/>
  <c r="I1572" i="5"/>
  <c r="F1573" i="5"/>
  <c r="G1573" i="5"/>
  <c r="H1573" i="5"/>
  <c r="I1573" i="5"/>
  <c r="F1574" i="5"/>
  <c r="G1574" i="5"/>
  <c r="H1574" i="5"/>
  <c r="I1574" i="5"/>
  <c r="F1575" i="5"/>
  <c r="G1575" i="5"/>
  <c r="H1575" i="5"/>
  <c r="I1575" i="5"/>
  <c r="F1576" i="5"/>
  <c r="G1576" i="5"/>
  <c r="H1576" i="5"/>
  <c r="I1576" i="5"/>
  <c r="F1577" i="5"/>
  <c r="G1577" i="5"/>
  <c r="H1577" i="5"/>
  <c r="I1577" i="5"/>
  <c r="F1578" i="5"/>
  <c r="G1578" i="5"/>
  <c r="H1578" i="5"/>
  <c r="I1578" i="5"/>
  <c r="F1579" i="5"/>
  <c r="G1579" i="5"/>
  <c r="H1579" i="5"/>
  <c r="I1579" i="5"/>
  <c r="F1580" i="5"/>
  <c r="G1580" i="5"/>
  <c r="H1580" i="5"/>
  <c r="I1580" i="5"/>
  <c r="F1581" i="5"/>
  <c r="G1581" i="5"/>
  <c r="H1581" i="5"/>
  <c r="I1581" i="5"/>
  <c r="F1582" i="5"/>
  <c r="G1582" i="5"/>
  <c r="H1582" i="5"/>
  <c r="I1582" i="5"/>
  <c r="F1583" i="5"/>
  <c r="G1583" i="5"/>
  <c r="H1583" i="5"/>
  <c r="I1583" i="5"/>
  <c r="F1584" i="5"/>
  <c r="G1584" i="5"/>
  <c r="H1584" i="5"/>
  <c r="I1584" i="5"/>
  <c r="F1585" i="5"/>
  <c r="G1585" i="5"/>
  <c r="H1585" i="5"/>
  <c r="I1585" i="5"/>
  <c r="F1586" i="5"/>
  <c r="G1586" i="5"/>
  <c r="H1586" i="5"/>
  <c r="I1586" i="5"/>
  <c r="F1587" i="5"/>
  <c r="G1587" i="5"/>
  <c r="H1587" i="5"/>
  <c r="I1587" i="5"/>
  <c r="F1588" i="5"/>
  <c r="G1588" i="5"/>
  <c r="H1588" i="5"/>
  <c r="I1588" i="5"/>
  <c r="F1589" i="5"/>
  <c r="G1589" i="5"/>
  <c r="H1589" i="5"/>
  <c r="I1589" i="5"/>
  <c r="F1590" i="5"/>
  <c r="G1590" i="5"/>
  <c r="H1590" i="5"/>
  <c r="I1590" i="5"/>
  <c r="F1591" i="5"/>
  <c r="G1591" i="5"/>
  <c r="H1591" i="5"/>
  <c r="I1591" i="5"/>
  <c r="F1592" i="5"/>
  <c r="G1592" i="5"/>
  <c r="H1592" i="5"/>
  <c r="I1592" i="5"/>
  <c r="F1593" i="5"/>
  <c r="G1593" i="5"/>
  <c r="H1593" i="5"/>
  <c r="I1593" i="5"/>
  <c r="F1594" i="5"/>
  <c r="G1594" i="5"/>
  <c r="H1594" i="5"/>
  <c r="I1594" i="5"/>
  <c r="F1595" i="5"/>
  <c r="G1595" i="5"/>
  <c r="H1595" i="5"/>
  <c r="I1595" i="5"/>
  <c r="F1596" i="5"/>
  <c r="G1596" i="5"/>
  <c r="H1596" i="5"/>
  <c r="I1596" i="5"/>
  <c r="F1597" i="5"/>
  <c r="G1597" i="5"/>
  <c r="H1597" i="5"/>
  <c r="I1597" i="5"/>
  <c r="F1598" i="5"/>
  <c r="G1598" i="5"/>
  <c r="H1598" i="5"/>
  <c r="I1598" i="5"/>
  <c r="F1599" i="5"/>
  <c r="G1599" i="5"/>
  <c r="H1599" i="5"/>
  <c r="I1599" i="5"/>
  <c r="F1600" i="5"/>
  <c r="G1600" i="5"/>
  <c r="H1600" i="5"/>
  <c r="I1600" i="5"/>
  <c r="F1601" i="5"/>
  <c r="G1601" i="5"/>
  <c r="H1601" i="5"/>
  <c r="I1601" i="5"/>
  <c r="F1602" i="5"/>
  <c r="G1602" i="5"/>
  <c r="H1602" i="5"/>
  <c r="I1602" i="5"/>
  <c r="F1603" i="5"/>
  <c r="G1603" i="5"/>
  <c r="H1603" i="5"/>
  <c r="I1603" i="5"/>
  <c r="F1604" i="5"/>
  <c r="G1604" i="5"/>
  <c r="H1604" i="5"/>
  <c r="I1604" i="5"/>
  <c r="F1605" i="5"/>
  <c r="G1605" i="5"/>
  <c r="H1605" i="5"/>
  <c r="I1605" i="5"/>
  <c r="F1606" i="5"/>
  <c r="G1606" i="5"/>
  <c r="H1606" i="5"/>
  <c r="I1606" i="5"/>
  <c r="F1607" i="5"/>
  <c r="G1607" i="5"/>
  <c r="H1607" i="5"/>
  <c r="I1607" i="5"/>
  <c r="F1608" i="5"/>
  <c r="G1608" i="5"/>
  <c r="H1608" i="5"/>
  <c r="I1608" i="5"/>
  <c r="F1609" i="5"/>
  <c r="G1609" i="5"/>
  <c r="H1609" i="5"/>
  <c r="I1609" i="5"/>
  <c r="F1610" i="5"/>
  <c r="G1610" i="5"/>
  <c r="H1610" i="5"/>
  <c r="I1610" i="5"/>
  <c r="F1611" i="5"/>
  <c r="G1611" i="5"/>
  <c r="H1611" i="5"/>
  <c r="I1611" i="5"/>
  <c r="F1612" i="5"/>
  <c r="G1612" i="5"/>
  <c r="H1612" i="5"/>
  <c r="I1612" i="5"/>
  <c r="F1613" i="5"/>
  <c r="G1613" i="5"/>
  <c r="H1613" i="5"/>
  <c r="I1613" i="5"/>
  <c r="F1614" i="5"/>
  <c r="G1614" i="5"/>
  <c r="H1614" i="5"/>
  <c r="I1614" i="5"/>
  <c r="F1615" i="5"/>
  <c r="G1615" i="5"/>
  <c r="H1615" i="5"/>
  <c r="I1615" i="5"/>
  <c r="F1616" i="5"/>
  <c r="G1616" i="5"/>
  <c r="H1616" i="5"/>
  <c r="I1616" i="5"/>
  <c r="F1617" i="5"/>
  <c r="G1617" i="5"/>
  <c r="H1617" i="5"/>
  <c r="I1617" i="5"/>
  <c r="F1618" i="5"/>
  <c r="G1618" i="5"/>
  <c r="H1618" i="5"/>
  <c r="I1618" i="5"/>
  <c r="F1619" i="5"/>
  <c r="G1619" i="5"/>
  <c r="H1619" i="5"/>
  <c r="I1619" i="5"/>
  <c r="F1620" i="5"/>
  <c r="G1620" i="5"/>
  <c r="H1620" i="5"/>
  <c r="I1620" i="5"/>
  <c r="F1621" i="5"/>
  <c r="G1621" i="5"/>
  <c r="H1621" i="5"/>
  <c r="I1621" i="5"/>
  <c r="F1622" i="5"/>
  <c r="G1622" i="5"/>
  <c r="H1622" i="5"/>
  <c r="I1622" i="5"/>
  <c r="F1623" i="5"/>
  <c r="G1623" i="5"/>
  <c r="H1623" i="5"/>
  <c r="I1623" i="5"/>
  <c r="F1624" i="5"/>
  <c r="G1624" i="5"/>
  <c r="H1624" i="5"/>
  <c r="I1624" i="5"/>
  <c r="F1625" i="5"/>
  <c r="G1625" i="5"/>
  <c r="H1625" i="5"/>
  <c r="I1625" i="5"/>
  <c r="F1626" i="5"/>
  <c r="G1626" i="5"/>
  <c r="H1626" i="5"/>
  <c r="I1626" i="5"/>
  <c r="F1627" i="5"/>
  <c r="G1627" i="5"/>
  <c r="H1627" i="5"/>
  <c r="I1627" i="5"/>
  <c r="F1628" i="5"/>
  <c r="G1628" i="5"/>
  <c r="H1628" i="5"/>
  <c r="I1628" i="5"/>
  <c r="F1629" i="5"/>
  <c r="G1629" i="5"/>
  <c r="H1629" i="5"/>
  <c r="I1629" i="5"/>
  <c r="F1630" i="5"/>
  <c r="G1630" i="5"/>
  <c r="H1630" i="5"/>
  <c r="I1630" i="5"/>
  <c r="F1631" i="5"/>
  <c r="G1631" i="5"/>
  <c r="H1631" i="5"/>
  <c r="I1631" i="5"/>
  <c r="F1632" i="5"/>
  <c r="G1632" i="5"/>
  <c r="H1632" i="5"/>
  <c r="I1632" i="5"/>
  <c r="F1633" i="5"/>
  <c r="G1633" i="5"/>
  <c r="H1633" i="5"/>
  <c r="I1633" i="5"/>
  <c r="F1634" i="5"/>
  <c r="G1634" i="5"/>
  <c r="H1634" i="5"/>
  <c r="I1634" i="5"/>
  <c r="F1635" i="5"/>
  <c r="G1635" i="5"/>
  <c r="H1635" i="5"/>
  <c r="I1635" i="5"/>
  <c r="F1636" i="5"/>
  <c r="G1636" i="5"/>
  <c r="H1636" i="5"/>
  <c r="I1636" i="5"/>
  <c r="F1637" i="5"/>
  <c r="G1637" i="5"/>
  <c r="H1637" i="5"/>
  <c r="I1637" i="5"/>
  <c r="F1638" i="5"/>
  <c r="G1638" i="5"/>
  <c r="H1638" i="5"/>
  <c r="I1638" i="5"/>
  <c r="F1639" i="5"/>
  <c r="G1639" i="5"/>
  <c r="H1639" i="5"/>
  <c r="I1639" i="5"/>
  <c r="F1640" i="5"/>
  <c r="G1640" i="5"/>
  <c r="H1640" i="5"/>
  <c r="I1640" i="5"/>
  <c r="F1641" i="5"/>
  <c r="G1641" i="5"/>
  <c r="H1641" i="5"/>
  <c r="I1641" i="5"/>
  <c r="F1642" i="5"/>
  <c r="G1642" i="5"/>
  <c r="H1642" i="5"/>
  <c r="I1642" i="5"/>
  <c r="F1643" i="5"/>
  <c r="G1643" i="5"/>
  <c r="H1643" i="5"/>
  <c r="I1643" i="5"/>
  <c r="F1644" i="5"/>
  <c r="G1644" i="5"/>
  <c r="H1644" i="5"/>
  <c r="I1644" i="5"/>
  <c r="F1645" i="5"/>
  <c r="G1645" i="5"/>
  <c r="H1645" i="5"/>
  <c r="I1645" i="5"/>
  <c r="F1646" i="5"/>
  <c r="G1646" i="5"/>
  <c r="H1646" i="5"/>
  <c r="I1646" i="5"/>
  <c r="F1647" i="5"/>
  <c r="G1647" i="5"/>
  <c r="H1647" i="5"/>
  <c r="I1647" i="5"/>
  <c r="F1648" i="5"/>
  <c r="G1648" i="5"/>
  <c r="H1648" i="5"/>
  <c r="I1648" i="5"/>
  <c r="F1649" i="5"/>
  <c r="G1649" i="5"/>
  <c r="H1649" i="5"/>
  <c r="I1649" i="5"/>
  <c r="F1650" i="5"/>
  <c r="G1650" i="5"/>
  <c r="H1650" i="5"/>
  <c r="I1650" i="5"/>
  <c r="F1651" i="5"/>
  <c r="G1651" i="5"/>
  <c r="H1651" i="5"/>
  <c r="I1651" i="5"/>
  <c r="F1652" i="5"/>
  <c r="G1652" i="5"/>
  <c r="H1652" i="5"/>
  <c r="I1652" i="5"/>
  <c r="F1653" i="5"/>
  <c r="G1653" i="5"/>
  <c r="H1653" i="5"/>
  <c r="I1653" i="5"/>
  <c r="F1654" i="5"/>
  <c r="G1654" i="5"/>
  <c r="H1654" i="5"/>
  <c r="I1654" i="5"/>
  <c r="F1655" i="5"/>
  <c r="G1655" i="5"/>
  <c r="H1655" i="5"/>
  <c r="I1655" i="5"/>
  <c r="F1656" i="5"/>
  <c r="G1656" i="5"/>
  <c r="H1656" i="5"/>
  <c r="I1656" i="5"/>
  <c r="F1657" i="5"/>
  <c r="G1657" i="5"/>
  <c r="H1657" i="5"/>
  <c r="I1657" i="5"/>
  <c r="F1658" i="5"/>
  <c r="G1658" i="5"/>
  <c r="H1658" i="5"/>
  <c r="I1658" i="5"/>
  <c r="F1659" i="5"/>
  <c r="G1659" i="5"/>
  <c r="H1659" i="5"/>
  <c r="I1659" i="5"/>
  <c r="F1660" i="5"/>
  <c r="G1660" i="5"/>
  <c r="H1660" i="5"/>
  <c r="I1660" i="5"/>
  <c r="F1661" i="5"/>
  <c r="G1661" i="5"/>
  <c r="H1661" i="5"/>
  <c r="I1661" i="5"/>
  <c r="F1662" i="5"/>
  <c r="G1662" i="5"/>
  <c r="H1662" i="5"/>
  <c r="I1662" i="5"/>
  <c r="F1663" i="5"/>
  <c r="G1663" i="5"/>
  <c r="H1663" i="5"/>
  <c r="I1663" i="5"/>
  <c r="F1664" i="5"/>
  <c r="G1664" i="5"/>
  <c r="H1664" i="5"/>
  <c r="I1664" i="5"/>
  <c r="F1665" i="5"/>
  <c r="G1665" i="5"/>
  <c r="H1665" i="5"/>
  <c r="I1665" i="5"/>
  <c r="F1666" i="5"/>
  <c r="G1666" i="5"/>
  <c r="H1666" i="5"/>
  <c r="I1666" i="5"/>
  <c r="F1667" i="5"/>
  <c r="G1667" i="5"/>
  <c r="H1667" i="5"/>
  <c r="I1667" i="5"/>
  <c r="F1668" i="5"/>
  <c r="G1668" i="5"/>
  <c r="H1668" i="5"/>
  <c r="I1668" i="5"/>
  <c r="F1669" i="5"/>
  <c r="G1669" i="5"/>
  <c r="H1669" i="5"/>
  <c r="I1669" i="5"/>
  <c r="F1670" i="5"/>
  <c r="G1670" i="5"/>
  <c r="H1670" i="5"/>
  <c r="I1670" i="5"/>
  <c r="F1671" i="5"/>
  <c r="G1671" i="5"/>
  <c r="H1671" i="5"/>
  <c r="I1671" i="5"/>
  <c r="F1672" i="5"/>
  <c r="G1672" i="5"/>
  <c r="H1672" i="5"/>
  <c r="I1672" i="5"/>
  <c r="F1673" i="5"/>
  <c r="G1673" i="5"/>
  <c r="H1673" i="5"/>
  <c r="I1673" i="5"/>
  <c r="F1674" i="5"/>
  <c r="G1674" i="5"/>
  <c r="H1674" i="5"/>
  <c r="I1674" i="5"/>
  <c r="F1675" i="5"/>
  <c r="G1675" i="5"/>
  <c r="H1675" i="5"/>
  <c r="I1675" i="5"/>
  <c r="F1676" i="5"/>
  <c r="G1676" i="5"/>
  <c r="H1676" i="5"/>
  <c r="I1676" i="5"/>
  <c r="F1677" i="5"/>
  <c r="G1677" i="5"/>
  <c r="H1677" i="5"/>
  <c r="I1677" i="5"/>
  <c r="F1678" i="5"/>
  <c r="G1678" i="5"/>
  <c r="H1678" i="5"/>
  <c r="I1678" i="5"/>
  <c r="F1679" i="5"/>
  <c r="G1679" i="5"/>
  <c r="H1679" i="5"/>
  <c r="I1679" i="5"/>
  <c r="F1680" i="5"/>
  <c r="G1680" i="5"/>
  <c r="H1680" i="5"/>
  <c r="I1680" i="5"/>
  <c r="F1681" i="5"/>
  <c r="G1681" i="5"/>
  <c r="H1681" i="5"/>
  <c r="I1681" i="5"/>
  <c r="F1682" i="5"/>
  <c r="G1682" i="5"/>
  <c r="H1682" i="5"/>
  <c r="I1682" i="5"/>
  <c r="F1683" i="5"/>
  <c r="G1683" i="5"/>
  <c r="H1683" i="5"/>
  <c r="I1683" i="5"/>
  <c r="F1684" i="5"/>
  <c r="G1684" i="5"/>
  <c r="H1684" i="5"/>
  <c r="I1684" i="5"/>
  <c r="F1685" i="5"/>
  <c r="G1685" i="5"/>
  <c r="H1685" i="5"/>
  <c r="I1685" i="5"/>
  <c r="F1686" i="5"/>
  <c r="G1686" i="5"/>
  <c r="H1686" i="5"/>
  <c r="I1686" i="5"/>
  <c r="F1687" i="5"/>
  <c r="G1687" i="5"/>
  <c r="H1687" i="5"/>
  <c r="I1687" i="5"/>
  <c r="F1688" i="5"/>
  <c r="G1688" i="5"/>
  <c r="H1688" i="5"/>
  <c r="I1688" i="5"/>
  <c r="F1689" i="5"/>
  <c r="G1689" i="5"/>
  <c r="H1689" i="5"/>
  <c r="I1689" i="5"/>
  <c r="F1690" i="5"/>
  <c r="G1690" i="5"/>
  <c r="H1690" i="5"/>
  <c r="I1690" i="5"/>
  <c r="F1691" i="5"/>
  <c r="G1691" i="5"/>
  <c r="H1691" i="5"/>
  <c r="I1691" i="5"/>
  <c r="F1692" i="5"/>
  <c r="G1692" i="5"/>
  <c r="H1692" i="5"/>
  <c r="I1692" i="5"/>
  <c r="F1693" i="5"/>
  <c r="G1693" i="5"/>
  <c r="H1693" i="5"/>
  <c r="I1693" i="5"/>
  <c r="F1694" i="5"/>
  <c r="G1694" i="5"/>
  <c r="H1694" i="5"/>
  <c r="I1694" i="5"/>
  <c r="F1695" i="5"/>
  <c r="G1695" i="5"/>
  <c r="H1695" i="5"/>
  <c r="I1695" i="5"/>
  <c r="F1696" i="5"/>
  <c r="G1696" i="5"/>
  <c r="H1696" i="5"/>
  <c r="I1696" i="5"/>
  <c r="F1697" i="5"/>
  <c r="G1697" i="5"/>
  <c r="H1697" i="5"/>
  <c r="I1697" i="5"/>
  <c r="F1698" i="5"/>
  <c r="G1698" i="5"/>
  <c r="H1698" i="5"/>
  <c r="I1698" i="5"/>
  <c r="F1699" i="5"/>
  <c r="G1699" i="5"/>
  <c r="H1699" i="5"/>
  <c r="I1699" i="5"/>
  <c r="F1700" i="5"/>
  <c r="G1700" i="5"/>
  <c r="H1700" i="5"/>
  <c r="I1700" i="5"/>
  <c r="F1701" i="5"/>
  <c r="G1701" i="5"/>
  <c r="H1701" i="5"/>
  <c r="I1701" i="5"/>
  <c r="F1702" i="5"/>
  <c r="G1702" i="5"/>
  <c r="H1702" i="5"/>
  <c r="I1702" i="5"/>
  <c r="F1703" i="5"/>
  <c r="G1703" i="5"/>
  <c r="H1703" i="5"/>
  <c r="I1703" i="5"/>
  <c r="F1704" i="5"/>
  <c r="G1704" i="5"/>
  <c r="H1704" i="5"/>
  <c r="I1704" i="5"/>
  <c r="F1705" i="5"/>
  <c r="G1705" i="5"/>
  <c r="H1705" i="5"/>
  <c r="I1705" i="5"/>
  <c r="F1706" i="5"/>
  <c r="G1706" i="5"/>
  <c r="H1706" i="5"/>
  <c r="I1706" i="5"/>
  <c r="F1707" i="5"/>
  <c r="G1707" i="5"/>
  <c r="H1707" i="5"/>
  <c r="I1707" i="5"/>
  <c r="F1708" i="5"/>
  <c r="G1708" i="5"/>
  <c r="H1708" i="5"/>
  <c r="I1708" i="5"/>
  <c r="F1709" i="5"/>
  <c r="G1709" i="5"/>
  <c r="H1709" i="5"/>
  <c r="I1709" i="5"/>
  <c r="F1710" i="5"/>
  <c r="G1710" i="5"/>
  <c r="H1710" i="5"/>
  <c r="I1710" i="5"/>
  <c r="F1711" i="5"/>
  <c r="G1711" i="5"/>
  <c r="H1711" i="5"/>
  <c r="I1711" i="5"/>
  <c r="F1712" i="5"/>
  <c r="G1712" i="5"/>
  <c r="H1712" i="5"/>
  <c r="I1712" i="5"/>
  <c r="F1713" i="5"/>
  <c r="G1713" i="5"/>
  <c r="H1713" i="5"/>
  <c r="I1713" i="5"/>
  <c r="F1714" i="5"/>
  <c r="G1714" i="5"/>
  <c r="H1714" i="5"/>
  <c r="I1714" i="5"/>
  <c r="F1715" i="5"/>
  <c r="G1715" i="5"/>
  <c r="H1715" i="5"/>
  <c r="I1715" i="5"/>
  <c r="F1716" i="5"/>
  <c r="G1716" i="5"/>
  <c r="H1716" i="5"/>
  <c r="I1716" i="5"/>
  <c r="F1717" i="5"/>
  <c r="G1717" i="5"/>
  <c r="H1717" i="5"/>
  <c r="I1717" i="5"/>
  <c r="F1718" i="5"/>
  <c r="G1718" i="5"/>
  <c r="H1718" i="5"/>
  <c r="I1718" i="5"/>
  <c r="F1719" i="5"/>
  <c r="G1719" i="5"/>
  <c r="H1719" i="5"/>
  <c r="I1719" i="5"/>
  <c r="F1720" i="5"/>
  <c r="G1720" i="5"/>
  <c r="H1720" i="5"/>
  <c r="I1720" i="5"/>
  <c r="F1721" i="5"/>
  <c r="G1721" i="5"/>
  <c r="H1721" i="5"/>
  <c r="I1721" i="5"/>
  <c r="F1722" i="5"/>
  <c r="G1722" i="5"/>
  <c r="H1722" i="5"/>
  <c r="I1722" i="5"/>
  <c r="F1723" i="5"/>
  <c r="G1723" i="5"/>
  <c r="H1723" i="5"/>
  <c r="I1723" i="5"/>
  <c r="F1724" i="5"/>
  <c r="G1724" i="5"/>
  <c r="H1724" i="5"/>
  <c r="I1724" i="5"/>
  <c r="F1725" i="5"/>
  <c r="G1725" i="5"/>
  <c r="H1725" i="5"/>
  <c r="I1725" i="5"/>
  <c r="F1726" i="5"/>
  <c r="G1726" i="5"/>
  <c r="H1726" i="5"/>
  <c r="I1726" i="5"/>
  <c r="F1727" i="5"/>
  <c r="G1727" i="5"/>
  <c r="H1727" i="5"/>
  <c r="I1727" i="5"/>
  <c r="F1728" i="5"/>
  <c r="G1728" i="5"/>
  <c r="H1728" i="5"/>
  <c r="I1728" i="5"/>
  <c r="F1729" i="5"/>
  <c r="G1729" i="5"/>
  <c r="H1729" i="5"/>
  <c r="I1729" i="5"/>
  <c r="F1730" i="5"/>
  <c r="G1730" i="5"/>
  <c r="H1730" i="5"/>
  <c r="I1730" i="5"/>
  <c r="F1731" i="5"/>
  <c r="G1731" i="5"/>
  <c r="H1731" i="5"/>
  <c r="I1731" i="5"/>
  <c r="F1732" i="5"/>
  <c r="G1732" i="5"/>
  <c r="H1732" i="5"/>
  <c r="I1732" i="5"/>
  <c r="F1733" i="5"/>
  <c r="G1733" i="5"/>
  <c r="H1733" i="5"/>
  <c r="I1733" i="5"/>
  <c r="F1734" i="5"/>
  <c r="G1734" i="5"/>
  <c r="H1734" i="5"/>
  <c r="I1734" i="5"/>
  <c r="F1735" i="5"/>
  <c r="G1735" i="5"/>
  <c r="H1735" i="5"/>
  <c r="I1735" i="5"/>
  <c r="F1736" i="5"/>
  <c r="G1736" i="5"/>
  <c r="H1736" i="5"/>
  <c r="I1736" i="5"/>
  <c r="F1737" i="5"/>
  <c r="G1737" i="5"/>
  <c r="H1737" i="5"/>
  <c r="I1737" i="5"/>
  <c r="F1738" i="5"/>
  <c r="G1738" i="5"/>
  <c r="H1738" i="5"/>
  <c r="I1738" i="5"/>
  <c r="F1739" i="5"/>
  <c r="G1739" i="5"/>
  <c r="H1739" i="5"/>
  <c r="I1739" i="5"/>
  <c r="F1740" i="5"/>
  <c r="G1740" i="5"/>
  <c r="H1740" i="5"/>
  <c r="I1740" i="5"/>
  <c r="F1741" i="5"/>
  <c r="G1741" i="5"/>
  <c r="H1741" i="5"/>
  <c r="I1741" i="5"/>
  <c r="F1742" i="5"/>
  <c r="G1742" i="5"/>
  <c r="H1742" i="5"/>
  <c r="I1742" i="5"/>
  <c r="F1743" i="5"/>
  <c r="G1743" i="5"/>
  <c r="H1743" i="5"/>
  <c r="I1743" i="5"/>
  <c r="F1744" i="5"/>
  <c r="G1744" i="5"/>
  <c r="H1744" i="5"/>
  <c r="I1744" i="5"/>
  <c r="F1745" i="5"/>
  <c r="G1745" i="5"/>
  <c r="H1745" i="5"/>
  <c r="I1745" i="5"/>
  <c r="F1746" i="5"/>
  <c r="G1746" i="5"/>
  <c r="H1746" i="5"/>
  <c r="I1746" i="5"/>
  <c r="F1747" i="5"/>
  <c r="G1747" i="5"/>
  <c r="H1747" i="5"/>
  <c r="I1747" i="5"/>
  <c r="F1748" i="5"/>
  <c r="G1748" i="5"/>
  <c r="H1748" i="5"/>
  <c r="I1748" i="5"/>
  <c r="F1749" i="5"/>
  <c r="G1749" i="5"/>
  <c r="H1749" i="5"/>
  <c r="I1749" i="5"/>
  <c r="F1750" i="5"/>
  <c r="G1750" i="5"/>
  <c r="H1750" i="5"/>
  <c r="I1750" i="5"/>
  <c r="F1751" i="5"/>
  <c r="G1751" i="5"/>
  <c r="H1751" i="5"/>
  <c r="I1751" i="5"/>
  <c r="F1752" i="5"/>
  <c r="G1752" i="5"/>
  <c r="H1752" i="5"/>
  <c r="I1752" i="5"/>
  <c r="F1753" i="5"/>
  <c r="G1753" i="5"/>
  <c r="H1753" i="5"/>
  <c r="I1753" i="5"/>
  <c r="F1754" i="5"/>
  <c r="G1754" i="5"/>
  <c r="H1754" i="5"/>
  <c r="I1754" i="5"/>
  <c r="F1755" i="5"/>
  <c r="G1755" i="5"/>
  <c r="H1755" i="5"/>
  <c r="I1755" i="5"/>
  <c r="F1756" i="5"/>
  <c r="G1756" i="5"/>
  <c r="H1756" i="5"/>
  <c r="I1756" i="5"/>
  <c r="F1757" i="5"/>
  <c r="G1757" i="5"/>
  <c r="H1757" i="5"/>
  <c r="I1757" i="5"/>
  <c r="F1758" i="5"/>
  <c r="G1758" i="5"/>
  <c r="H1758" i="5"/>
  <c r="I1758" i="5"/>
  <c r="F1759" i="5"/>
  <c r="G1759" i="5"/>
  <c r="H1759" i="5"/>
  <c r="I1759" i="5"/>
  <c r="F1760" i="5"/>
  <c r="G1760" i="5"/>
  <c r="H1760" i="5"/>
  <c r="I1760" i="5"/>
  <c r="F1761" i="5"/>
  <c r="G1761" i="5"/>
  <c r="H1761" i="5"/>
  <c r="I1761" i="5"/>
  <c r="F1762" i="5"/>
  <c r="G1762" i="5"/>
  <c r="H1762" i="5"/>
  <c r="I1762" i="5"/>
  <c r="F1763" i="5"/>
  <c r="G1763" i="5"/>
  <c r="H1763" i="5"/>
  <c r="I1763" i="5"/>
  <c r="F1764" i="5"/>
  <c r="G1764" i="5"/>
  <c r="H1764" i="5"/>
  <c r="I1764" i="5"/>
  <c r="F1765" i="5"/>
  <c r="G1765" i="5"/>
  <c r="H1765" i="5"/>
  <c r="I1765" i="5"/>
  <c r="F1766" i="5"/>
  <c r="G1766" i="5"/>
  <c r="H1766" i="5"/>
  <c r="I1766" i="5"/>
  <c r="F1767" i="5"/>
  <c r="G1767" i="5"/>
  <c r="H1767" i="5"/>
  <c r="I1767" i="5"/>
  <c r="F1768" i="5"/>
  <c r="G1768" i="5"/>
  <c r="H1768" i="5"/>
  <c r="I1768" i="5"/>
  <c r="F1769" i="5"/>
  <c r="G1769" i="5"/>
  <c r="H1769" i="5"/>
  <c r="I1769" i="5"/>
  <c r="F1770" i="5"/>
  <c r="G1770" i="5"/>
  <c r="H1770" i="5"/>
  <c r="I1770" i="5"/>
  <c r="F1771" i="5"/>
  <c r="G1771" i="5"/>
  <c r="H1771" i="5"/>
  <c r="I1771" i="5"/>
  <c r="F1772" i="5"/>
  <c r="G1772" i="5"/>
  <c r="H1772" i="5"/>
  <c r="I1772" i="5"/>
  <c r="F1773" i="5"/>
  <c r="G1773" i="5"/>
  <c r="H1773" i="5"/>
  <c r="I1773" i="5"/>
  <c r="F1774" i="5"/>
  <c r="G1774" i="5"/>
  <c r="H1774" i="5"/>
  <c r="I1774" i="5"/>
  <c r="F1775" i="5"/>
  <c r="G1775" i="5"/>
  <c r="H1775" i="5"/>
  <c r="I1775" i="5"/>
  <c r="F1776" i="5"/>
  <c r="G1776" i="5"/>
  <c r="H1776" i="5"/>
  <c r="I1776" i="5"/>
  <c r="F1777" i="5"/>
  <c r="G1777" i="5"/>
  <c r="H1777" i="5"/>
  <c r="I1777" i="5"/>
  <c r="F1778" i="5"/>
  <c r="G1778" i="5"/>
  <c r="H1778" i="5"/>
  <c r="I1778" i="5"/>
  <c r="F1779" i="5"/>
  <c r="G1779" i="5"/>
  <c r="H1779" i="5"/>
  <c r="I1779" i="5"/>
  <c r="F1780" i="5"/>
  <c r="G1780" i="5"/>
  <c r="H1780" i="5"/>
  <c r="I1780" i="5"/>
  <c r="F1781" i="5"/>
  <c r="G1781" i="5"/>
  <c r="H1781" i="5"/>
  <c r="I1781" i="5"/>
  <c r="F1782" i="5"/>
  <c r="G1782" i="5"/>
  <c r="H1782" i="5"/>
  <c r="I1782" i="5"/>
  <c r="F1783" i="5"/>
  <c r="G1783" i="5"/>
  <c r="H1783" i="5"/>
  <c r="I1783" i="5"/>
  <c r="F1784" i="5"/>
  <c r="G1784" i="5"/>
  <c r="H1784" i="5"/>
  <c r="I1784" i="5"/>
  <c r="F1785" i="5"/>
  <c r="G1785" i="5"/>
  <c r="H1785" i="5"/>
  <c r="I1785" i="5"/>
  <c r="F1786" i="5"/>
  <c r="G1786" i="5"/>
  <c r="H1786" i="5"/>
  <c r="I1786" i="5"/>
  <c r="F1787" i="5"/>
  <c r="G1787" i="5"/>
  <c r="H1787" i="5"/>
  <c r="I1787" i="5"/>
  <c r="F1788" i="5"/>
  <c r="G1788" i="5"/>
  <c r="H1788" i="5"/>
  <c r="I1788" i="5"/>
  <c r="F1789" i="5"/>
  <c r="G1789" i="5"/>
  <c r="H1789" i="5"/>
  <c r="I1789" i="5"/>
  <c r="F1790" i="5"/>
  <c r="G1790" i="5"/>
  <c r="H1790" i="5"/>
  <c r="I1790" i="5"/>
  <c r="F1791" i="5"/>
  <c r="G1791" i="5"/>
  <c r="H1791" i="5"/>
  <c r="I1791" i="5"/>
  <c r="F1792" i="5"/>
  <c r="G1792" i="5"/>
  <c r="H1792" i="5"/>
  <c r="I1792" i="5"/>
  <c r="F1793" i="5"/>
  <c r="G1793" i="5"/>
  <c r="H1793" i="5"/>
  <c r="I1793" i="5"/>
  <c r="F1794" i="5"/>
  <c r="G1794" i="5"/>
  <c r="H1794" i="5"/>
  <c r="I1794" i="5"/>
  <c r="F1795" i="5"/>
  <c r="G1795" i="5"/>
  <c r="H1795" i="5"/>
  <c r="I1795" i="5"/>
  <c r="F1796" i="5"/>
  <c r="G1796" i="5"/>
  <c r="H1796" i="5"/>
  <c r="I1796" i="5"/>
  <c r="F1797" i="5"/>
  <c r="G1797" i="5"/>
  <c r="H1797" i="5"/>
  <c r="I1797" i="5"/>
  <c r="F1798" i="5"/>
  <c r="G1798" i="5"/>
  <c r="H1798" i="5"/>
  <c r="I1798" i="5"/>
  <c r="F1799" i="5"/>
  <c r="G1799" i="5"/>
  <c r="H1799" i="5"/>
  <c r="I1799" i="5"/>
  <c r="F1800" i="5"/>
  <c r="G1800" i="5"/>
  <c r="H1800" i="5"/>
  <c r="I1800" i="5"/>
  <c r="F1801" i="5"/>
  <c r="G1801" i="5"/>
  <c r="H1801" i="5"/>
  <c r="I1801" i="5"/>
  <c r="F1802" i="5"/>
  <c r="G1802" i="5"/>
  <c r="H1802" i="5"/>
  <c r="I1802" i="5"/>
  <c r="F1803" i="5"/>
  <c r="G1803" i="5"/>
  <c r="H1803" i="5"/>
  <c r="I1803" i="5"/>
  <c r="F1804" i="5"/>
  <c r="G1804" i="5"/>
  <c r="H1804" i="5"/>
  <c r="I1804" i="5"/>
  <c r="F1805" i="5"/>
  <c r="G1805" i="5"/>
  <c r="H1805" i="5"/>
  <c r="I1805" i="5"/>
  <c r="F1806" i="5"/>
  <c r="G1806" i="5"/>
  <c r="H1806" i="5"/>
  <c r="I1806" i="5"/>
  <c r="F1807" i="5"/>
  <c r="G1807" i="5"/>
  <c r="H1807" i="5"/>
  <c r="I1807" i="5"/>
  <c r="F1808" i="5"/>
  <c r="G1808" i="5"/>
  <c r="H1808" i="5"/>
  <c r="I1808" i="5"/>
  <c r="F1809" i="5"/>
  <c r="G1809" i="5"/>
  <c r="H1809" i="5"/>
  <c r="I1809" i="5"/>
  <c r="F1810" i="5"/>
  <c r="G1810" i="5"/>
  <c r="H1810" i="5"/>
  <c r="I1810" i="5"/>
  <c r="F1811" i="5"/>
  <c r="G1811" i="5"/>
  <c r="H1811" i="5"/>
  <c r="I1811" i="5"/>
  <c r="F1812" i="5"/>
  <c r="G1812" i="5"/>
  <c r="H1812" i="5"/>
  <c r="I1812" i="5"/>
  <c r="F1813" i="5"/>
  <c r="G1813" i="5"/>
  <c r="H1813" i="5"/>
  <c r="I1813" i="5"/>
  <c r="F1814" i="5"/>
  <c r="G1814" i="5"/>
  <c r="H1814" i="5"/>
  <c r="I1814" i="5"/>
  <c r="F1815" i="5"/>
  <c r="G1815" i="5"/>
  <c r="H1815" i="5"/>
  <c r="I1815" i="5"/>
  <c r="F1816" i="5"/>
  <c r="G1816" i="5"/>
  <c r="H1816" i="5"/>
  <c r="I1816" i="5"/>
  <c r="F1817" i="5"/>
  <c r="G1817" i="5"/>
  <c r="H1817" i="5"/>
  <c r="I1817" i="5"/>
  <c r="F1818" i="5"/>
  <c r="G1818" i="5"/>
  <c r="H1818" i="5"/>
  <c r="I1818" i="5"/>
  <c r="F1819" i="5"/>
  <c r="G1819" i="5"/>
  <c r="H1819" i="5"/>
  <c r="I1819" i="5"/>
  <c r="F1820" i="5"/>
  <c r="G1820" i="5"/>
  <c r="H1820" i="5"/>
  <c r="I1820" i="5"/>
  <c r="F1821" i="5"/>
  <c r="G1821" i="5"/>
  <c r="H1821" i="5"/>
  <c r="I1821" i="5"/>
  <c r="F1822" i="5"/>
  <c r="G1822" i="5"/>
  <c r="H1822" i="5"/>
  <c r="I1822" i="5"/>
  <c r="F1823" i="5"/>
  <c r="G1823" i="5"/>
  <c r="H1823" i="5"/>
  <c r="I1823" i="5"/>
  <c r="F1824" i="5"/>
  <c r="G1824" i="5"/>
  <c r="H1824" i="5"/>
  <c r="I1824" i="5"/>
  <c r="F1825" i="5"/>
  <c r="G1825" i="5"/>
  <c r="H1825" i="5"/>
  <c r="I1825" i="5"/>
  <c r="F1826" i="5"/>
  <c r="G1826" i="5"/>
  <c r="H1826" i="5"/>
  <c r="I1826" i="5"/>
  <c r="F1827" i="5"/>
  <c r="G1827" i="5"/>
  <c r="H1827" i="5"/>
  <c r="I1827" i="5"/>
  <c r="F1828" i="5"/>
  <c r="G1828" i="5"/>
  <c r="H1828" i="5"/>
  <c r="I1828" i="5"/>
  <c r="F1829" i="5"/>
  <c r="G1829" i="5"/>
  <c r="H1829" i="5"/>
  <c r="I1829" i="5"/>
  <c r="F1830" i="5"/>
  <c r="G1830" i="5"/>
  <c r="H1830" i="5"/>
  <c r="I1830" i="5"/>
  <c r="F1831" i="5"/>
  <c r="G1831" i="5"/>
  <c r="H1831" i="5"/>
  <c r="I1831" i="5"/>
  <c r="F1832" i="5"/>
  <c r="G1832" i="5"/>
  <c r="H1832" i="5"/>
  <c r="I1832" i="5"/>
  <c r="F1833" i="5"/>
  <c r="G1833" i="5"/>
  <c r="H1833" i="5"/>
  <c r="I1833" i="5"/>
  <c r="F1834" i="5"/>
  <c r="G1834" i="5"/>
  <c r="H1834" i="5"/>
  <c r="I1834" i="5"/>
  <c r="F1835" i="5"/>
  <c r="G1835" i="5"/>
  <c r="H1835" i="5"/>
  <c r="I1835" i="5"/>
  <c r="F1836" i="5"/>
  <c r="G1836" i="5"/>
  <c r="H1836" i="5"/>
  <c r="I1836" i="5"/>
  <c r="F1837" i="5"/>
  <c r="G1837" i="5"/>
  <c r="H1837" i="5"/>
  <c r="I1837" i="5"/>
  <c r="F1838" i="5"/>
  <c r="G1838" i="5"/>
  <c r="H1838" i="5"/>
  <c r="I1838" i="5"/>
  <c r="F1839" i="5"/>
  <c r="G1839" i="5"/>
  <c r="H1839" i="5"/>
  <c r="I1839" i="5"/>
  <c r="F1840" i="5"/>
  <c r="G1840" i="5"/>
  <c r="H1840" i="5"/>
  <c r="I1840" i="5"/>
  <c r="F1841" i="5"/>
  <c r="G1841" i="5"/>
  <c r="H1841" i="5"/>
  <c r="I1841" i="5"/>
  <c r="F1842" i="5"/>
  <c r="G1842" i="5"/>
  <c r="H1842" i="5"/>
  <c r="I1842" i="5"/>
  <c r="F1843" i="5"/>
  <c r="G1843" i="5"/>
  <c r="H1843" i="5"/>
  <c r="I1843" i="5"/>
  <c r="F1844" i="5"/>
  <c r="G1844" i="5"/>
  <c r="H1844" i="5"/>
  <c r="I1844" i="5"/>
  <c r="F1845" i="5"/>
  <c r="G1845" i="5"/>
  <c r="H1845" i="5"/>
  <c r="I1845" i="5"/>
  <c r="F1846" i="5"/>
  <c r="G1846" i="5"/>
  <c r="H1846" i="5"/>
  <c r="I1846" i="5"/>
  <c r="F1847" i="5"/>
  <c r="G1847" i="5"/>
  <c r="H1847" i="5"/>
  <c r="I1847" i="5"/>
  <c r="F1848" i="5"/>
  <c r="G1848" i="5"/>
  <c r="H1848" i="5"/>
  <c r="I1848" i="5"/>
  <c r="F1849" i="5"/>
  <c r="G1849" i="5"/>
  <c r="H1849" i="5"/>
  <c r="I1849" i="5"/>
  <c r="F1850" i="5"/>
  <c r="G1850" i="5"/>
  <c r="H1850" i="5"/>
  <c r="I1850" i="5"/>
  <c r="F1851" i="5"/>
  <c r="G1851" i="5"/>
  <c r="H1851" i="5"/>
  <c r="I1851" i="5"/>
  <c r="F1852" i="5"/>
  <c r="G1852" i="5"/>
  <c r="H1852" i="5"/>
  <c r="I1852" i="5"/>
  <c r="F1853" i="5"/>
  <c r="G1853" i="5"/>
  <c r="H1853" i="5"/>
  <c r="I1853" i="5"/>
  <c r="F1854" i="5"/>
  <c r="G1854" i="5"/>
  <c r="H1854" i="5"/>
  <c r="I1854" i="5"/>
  <c r="F1855" i="5"/>
  <c r="G1855" i="5"/>
  <c r="H1855" i="5"/>
  <c r="I1855" i="5"/>
  <c r="F1856" i="5"/>
  <c r="G1856" i="5"/>
  <c r="H1856" i="5"/>
  <c r="I1856" i="5"/>
  <c r="F1857" i="5"/>
  <c r="G1857" i="5"/>
  <c r="H1857" i="5"/>
  <c r="I1857" i="5"/>
  <c r="F1858" i="5"/>
  <c r="G1858" i="5"/>
  <c r="H1858" i="5"/>
  <c r="I1858" i="5"/>
  <c r="F1859" i="5"/>
  <c r="G1859" i="5"/>
  <c r="H1859" i="5"/>
  <c r="I1859" i="5"/>
  <c r="F1860" i="5"/>
  <c r="G1860" i="5"/>
  <c r="H1860" i="5"/>
  <c r="I1860" i="5"/>
  <c r="F1861" i="5"/>
  <c r="G1861" i="5"/>
  <c r="H1861" i="5"/>
  <c r="I1861" i="5"/>
  <c r="F1862" i="5"/>
  <c r="G1862" i="5"/>
  <c r="H1862" i="5"/>
  <c r="I1862" i="5"/>
  <c r="F1863" i="5"/>
  <c r="G1863" i="5"/>
  <c r="H1863" i="5"/>
  <c r="I1863" i="5"/>
  <c r="F1864" i="5"/>
  <c r="G1864" i="5"/>
  <c r="H1864" i="5"/>
  <c r="I1864" i="5"/>
  <c r="F1865" i="5"/>
  <c r="G1865" i="5"/>
  <c r="H1865" i="5"/>
  <c r="I1865" i="5"/>
  <c r="F1866" i="5"/>
  <c r="G1866" i="5"/>
  <c r="H1866" i="5"/>
  <c r="I1866" i="5"/>
  <c r="F1867" i="5"/>
  <c r="G1867" i="5"/>
  <c r="H1867" i="5"/>
  <c r="I1867" i="5"/>
  <c r="F1868" i="5"/>
  <c r="G1868" i="5"/>
  <c r="H1868" i="5"/>
  <c r="I1868" i="5"/>
  <c r="F1869" i="5"/>
  <c r="G1869" i="5"/>
  <c r="H1869" i="5"/>
  <c r="I1869" i="5"/>
  <c r="F1870" i="5"/>
  <c r="G1870" i="5"/>
  <c r="H1870" i="5"/>
  <c r="I1870" i="5"/>
  <c r="F1871" i="5"/>
  <c r="G1871" i="5"/>
  <c r="H1871" i="5"/>
  <c r="I1871" i="5"/>
  <c r="F1872" i="5"/>
  <c r="G1872" i="5"/>
  <c r="H1872" i="5"/>
  <c r="I1872" i="5"/>
  <c r="F1873" i="5"/>
  <c r="G1873" i="5"/>
  <c r="H1873" i="5"/>
  <c r="I1873" i="5"/>
  <c r="F1874" i="5"/>
  <c r="G1874" i="5"/>
  <c r="H1874" i="5"/>
  <c r="I1874" i="5"/>
  <c r="F1875" i="5"/>
  <c r="G1875" i="5"/>
  <c r="H1875" i="5"/>
  <c r="I1875" i="5"/>
  <c r="F1876" i="5"/>
  <c r="G1876" i="5"/>
  <c r="H1876" i="5"/>
  <c r="I1876" i="5"/>
  <c r="F1877" i="5"/>
  <c r="G1877" i="5"/>
  <c r="H1877" i="5"/>
  <c r="I1877" i="5"/>
  <c r="F1878" i="5"/>
  <c r="G1878" i="5"/>
  <c r="H1878" i="5"/>
  <c r="I1878" i="5"/>
  <c r="F1879" i="5"/>
  <c r="G1879" i="5"/>
  <c r="H1879" i="5"/>
  <c r="I1879" i="5"/>
  <c r="F1880" i="5"/>
  <c r="G1880" i="5"/>
  <c r="H1880" i="5"/>
  <c r="I1880" i="5"/>
  <c r="F1881" i="5"/>
  <c r="G1881" i="5"/>
  <c r="H1881" i="5"/>
  <c r="I1881" i="5"/>
  <c r="F1882" i="5"/>
  <c r="G1882" i="5"/>
  <c r="H1882" i="5"/>
  <c r="I1882" i="5"/>
  <c r="F1883" i="5"/>
  <c r="G1883" i="5"/>
  <c r="H1883" i="5"/>
  <c r="I1883" i="5"/>
  <c r="F1884" i="5"/>
  <c r="G1884" i="5"/>
  <c r="H1884" i="5"/>
  <c r="I1884" i="5"/>
  <c r="F1885" i="5"/>
  <c r="G1885" i="5"/>
  <c r="H1885" i="5"/>
  <c r="I1885" i="5"/>
  <c r="F1886" i="5"/>
  <c r="G1886" i="5"/>
  <c r="H1886" i="5"/>
  <c r="I1886" i="5"/>
  <c r="F1887" i="5"/>
  <c r="G1887" i="5"/>
  <c r="H1887" i="5"/>
  <c r="I1887" i="5"/>
  <c r="F1888" i="5"/>
  <c r="G1888" i="5"/>
  <c r="H1888" i="5"/>
  <c r="I1888" i="5"/>
  <c r="F1889" i="5"/>
  <c r="G1889" i="5"/>
  <c r="H1889" i="5"/>
  <c r="I1889" i="5"/>
  <c r="F1890" i="5"/>
  <c r="G1890" i="5"/>
  <c r="H1890" i="5"/>
  <c r="I1890" i="5"/>
  <c r="F1891" i="5"/>
  <c r="G1891" i="5"/>
  <c r="H1891" i="5"/>
  <c r="I1891" i="5"/>
  <c r="F1892" i="5"/>
  <c r="G1892" i="5"/>
  <c r="H1892" i="5"/>
  <c r="I1892" i="5"/>
  <c r="F1893" i="5"/>
  <c r="G1893" i="5"/>
  <c r="H1893" i="5"/>
  <c r="I1893" i="5"/>
  <c r="F1894" i="5"/>
  <c r="G1894" i="5"/>
  <c r="H1894" i="5"/>
  <c r="I1894" i="5"/>
  <c r="F1895" i="5"/>
  <c r="G1895" i="5"/>
  <c r="H1895" i="5"/>
  <c r="I1895" i="5"/>
  <c r="F1896" i="5"/>
  <c r="G1896" i="5"/>
  <c r="H1896" i="5"/>
  <c r="I1896" i="5"/>
  <c r="F1897" i="5"/>
  <c r="G1897" i="5"/>
  <c r="H1897" i="5"/>
  <c r="I1897" i="5"/>
  <c r="F1898" i="5"/>
  <c r="G1898" i="5"/>
  <c r="H1898" i="5"/>
  <c r="I1898" i="5"/>
  <c r="F1899" i="5"/>
  <c r="G1899" i="5"/>
  <c r="H1899" i="5"/>
  <c r="I1899" i="5"/>
  <c r="F1900" i="5"/>
  <c r="G1900" i="5"/>
  <c r="H1900" i="5"/>
  <c r="I1900" i="5"/>
  <c r="F1901" i="5"/>
  <c r="G1901" i="5"/>
  <c r="H1901" i="5"/>
  <c r="I1901" i="5"/>
  <c r="F1902" i="5"/>
  <c r="G1902" i="5"/>
  <c r="H1902" i="5"/>
  <c r="I1902" i="5"/>
  <c r="F1903" i="5"/>
  <c r="G1903" i="5"/>
  <c r="H1903" i="5"/>
  <c r="I1903" i="5"/>
  <c r="F1904" i="5"/>
  <c r="G1904" i="5"/>
  <c r="H1904" i="5"/>
  <c r="I1904" i="5"/>
  <c r="F1905" i="5"/>
  <c r="G1905" i="5"/>
  <c r="H1905" i="5"/>
  <c r="I1905" i="5"/>
  <c r="F1906" i="5"/>
  <c r="G1906" i="5"/>
  <c r="H1906" i="5"/>
  <c r="I1906" i="5"/>
  <c r="F1907" i="5"/>
  <c r="G1907" i="5"/>
  <c r="H1907" i="5"/>
  <c r="I1907" i="5"/>
  <c r="F1908" i="5"/>
  <c r="G1908" i="5"/>
  <c r="H1908" i="5"/>
  <c r="I1908" i="5"/>
  <c r="F1909" i="5"/>
  <c r="G1909" i="5"/>
  <c r="H1909" i="5"/>
  <c r="I1909" i="5"/>
  <c r="F1910" i="5"/>
  <c r="G1910" i="5"/>
  <c r="H1910" i="5"/>
  <c r="I1910" i="5"/>
  <c r="F1911" i="5"/>
  <c r="G1911" i="5"/>
  <c r="H1911" i="5"/>
  <c r="I1911" i="5"/>
  <c r="F1912" i="5"/>
  <c r="G1912" i="5"/>
  <c r="H1912" i="5"/>
  <c r="I1912" i="5"/>
  <c r="F1913" i="5"/>
  <c r="G1913" i="5"/>
  <c r="H1913" i="5"/>
  <c r="I1913" i="5"/>
  <c r="F1914" i="5"/>
  <c r="G1914" i="5"/>
  <c r="H1914" i="5"/>
  <c r="I1914" i="5"/>
  <c r="F1915" i="5"/>
  <c r="G1915" i="5"/>
  <c r="H1915" i="5"/>
  <c r="I1915" i="5"/>
  <c r="F1916" i="5"/>
  <c r="G1916" i="5"/>
  <c r="H1916" i="5"/>
  <c r="I1916" i="5"/>
  <c r="F1917" i="5"/>
  <c r="G1917" i="5"/>
  <c r="H1917" i="5"/>
  <c r="I1917" i="5"/>
  <c r="F1918" i="5"/>
  <c r="G1918" i="5"/>
  <c r="H1918" i="5"/>
  <c r="I1918" i="5"/>
  <c r="F1919" i="5"/>
  <c r="G1919" i="5"/>
  <c r="H1919" i="5"/>
  <c r="I1919" i="5"/>
  <c r="F1920" i="5"/>
  <c r="G1920" i="5"/>
  <c r="H1920" i="5"/>
  <c r="I1920" i="5"/>
  <c r="F1921" i="5"/>
  <c r="G1921" i="5"/>
  <c r="H1921" i="5"/>
  <c r="I1921" i="5"/>
  <c r="F1922" i="5"/>
  <c r="G1922" i="5"/>
  <c r="H1922" i="5"/>
  <c r="I1922" i="5"/>
  <c r="F1923" i="5"/>
  <c r="G1923" i="5"/>
  <c r="H1923" i="5"/>
  <c r="I1923" i="5"/>
  <c r="F1924" i="5"/>
  <c r="G1924" i="5"/>
  <c r="H1924" i="5"/>
  <c r="I1924" i="5"/>
  <c r="F1925" i="5"/>
  <c r="G1925" i="5"/>
  <c r="H1925" i="5"/>
  <c r="I1925" i="5"/>
  <c r="F1926" i="5"/>
  <c r="G1926" i="5"/>
  <c r="H1926" i="5"/>
  <c r="I1926" i="5"/>
  <c r="F1927" i="5"/>
  <c r="G1927" i="5"/>
  <c r="H1927" i="5"/>
  <c r="I1927" i="5"/>
  <c r="F1928" i="5"/>
  <c r="G1928" i="5"/>
  <c r="H1928" i="5"/>
  <c r="I1928" i="5"/>
  <c r="F1929" i="5"/>
  <c r="G1929" i="5"/>
  <c r="H1929" i="5"/>
  <c r="I1929" i="5"/>
  <c r="F1930" i="5"/>
  <c r="G1930" i="5"/>
  <c r="H1930" i="5"/>
  <c r="I1930" i="5"/>
  <c r="F1931" i="5"/>
  <c r="G1931" i="5"/>
  <c r="H1931" i="5"/>
  <c r="I1931" i="5"/>
  <c r="F1932" i="5"/>
  <c r="G1932" i="5"/>
  <c r="H1932" i="5"/>
  <c r="I1932" i="5"/>
  <c r="F1933" i="5"/>
  <c r="G1933" i="5"/>
  <c r="H1933" i="5"/>
  <c r="I1933" i="5"/>
  <c r="F1934" i="5"/>
  <c r="G1934" i="5"/>
  <c r="H1934" i="5"/>
  <c r="I1934" i="5"/>
  <c r="F1935" i="5"/>
  <c r="G1935" i="5"/>
  <c r="H1935" i="5"/>
  <c r="I1935" i="5"/>
  <c r="F1936" i="5"/>
  <c r="G1936" i="5"/>
  <c r="H1936" i="5"/>
  <c r="I1936" i="5"/>
  <c r="F1937" i="5"/>
  <c r="G1937" i="5"/>
  <c r="H1937" i="5"/>
  <c r="I1937" i="5"/>
  <c r="F1938" i="5"/>
  <c r="G1938" i="5"/>
  <c r="H1938" i="5"/>
  <c r="I1938" i="5"/>
  <c r="F1939" i="5"/>
  <c r="G1939" i="5"/>
  <c r="H1939" i="5"/>
  <c r="I1939" i="5"/>
  <c r="F1940" i="5"/>
  <c r="G1940" i="5"/>
  <c r="H1940" i="5"/>
  <c r="I1940" i="5"/>
  <c r="F1941" i="5"/>
  <c r="G1941" i="5"/>
  <c r="H1941" i="5"/>
  <c r="I1941" i="5"/>
  <c r="F1942" i="5"/>
  <c r="G1942" i="5"/>
  <c r="H1942" i="5"/>
  <c r="I1942" i="5"/>
  <c r="F1943" i="5"/>
  <c r="G1943" i="5"/>
  <c r="H1943" i="5"/>
  <c r="I1943" i="5"/>
  <c r="F1944" i="5"/>
  <c r="G1944" i="5"/>
  <c r="H1944" i="5"/>
  <c r="I1944" i="5"/>
  <c r="F1945" i="5"/>
  <c r="G1945" i="5"/>
  <c r="H1945" i="5"/>
  <c r="I1945" i="5"/>
  <c r="F1946" i="5"/>
  <c r="G1946" i="5"/>
  <c r="H1946" i="5"/>
  <c r="I1946" i="5"/>
  <c r="F1947" i="5"/>
  <c r="G1947" i="5"/>
  <c r="H1947" i="5"/>
  <c r="I1947" i="5"/>
  <c r="F1948" i="5"/>
  <c r="G1948" i="5"/>
  <c r="H1948" i="5"/>
  <c r="I1948" i="5"/>
  <c r="F1949" i="5"/>
  <c r="G1949" i="5"/>
  <c r="H1949" i="5"/>
  <c r="I1949" i="5"/>
  <c r="F1950" i="5"/>
  <c r="G1950" i="5"/>
  <c r="H1950" i="5"/>
  <c r="I1950" i="5"/>
  <c r="F1951" i="5"/>
  <c r="G1951" i="5"/>
  <c r="H1951" i="5"/>
  <c r="I1951" i="5"/>
  <c r="F1952" i="5"/>
  <c r="G1952" i="5"/>
  <c r="H1952" i="5"/>
  <c r="I1952" i="5"/>
  <c r="F1953" i="5"/>
  <c r="G1953" i="5"/>
  <c r="H1953" i="5"/>
  <c r="I1953" i="5"/>
  <c r="F1954" i="5"/>
  <c r="G1954" i="5"/>
  <c r="H1954" i="5"/>
  <c r="I1954" i="5"/>
  <c r="F1955" i="5"/>
  <c r="G1955" i="5"/>
  <c r="H1955" i="5"/>
  <c r="I1955" i="5"/>
  <c r="F1956" i="5"/>
  <c r="G1956" i="5"/>
  <c r="H1956" i="5"/>
  <c r="I1956" i="5"/>
  <c r="F1957" i="5"/>
  <c r="G1957" i="5"/>
  <c r="H1957" i="5"/>
  <c r="I1957" i="5"/>
  <c r="F1958" i="5"/>
  <c r="G1958" i="5"/>
  <c r="H1958" i="5"/>
  <c r="I1958" i="5"/>
  <c r="F1959" i="5"/>
  <c r="G1959" i="5"/>
  <c r="H1959" i="5"/>
  <c r="I1959" i="5"/>
  <c r="F1960" i="5"/>
  <c r="G1960" i="5"/>
  <c r="H1960" i="5"/>
  <c r="I1960" i="5"/>
  <c r="F1961" i="5"/>
  <c r="G1961" i="5"/>
  <c r="H1961" i="5"/>
  <c r="I1961" i="5"/>
  <c r="F1962" i="5"/>
  <c r="G1962" i="5"/>
  <c r="H1962" i="5"/>
  <c r="I1962" i="5"/>
  <c r="F1963" i="5"/>
  <c r="G1963" i="5"/>
  <c r="H1963" i="5"/>
  <c r="I1963" i="5"/>
  <c r="F1964" i="5"/>
  <c r="G1964" i="5"/>
  <c r="H1964" i="5"/>
  <c r="I1964" i="5"/>
  <c r="F1965" i="5"/>
  <c r="G1965" i="5"/>
  <c r="H1965" i="5"/>
  <c r="I1965" i="5"/>
  <c r="F1966" i="5"/>
  <c r="G1966" i="5"/>
  <c r="H1966" i="5"/>
  <c r="I1966" i="5"/>
  <c r="F1967" i="5"/>
  <c r="G1967" i="5"/>
  <c r="H1967" i="5"/>
  <c r="I1967" i="5"/>
  <c r="F1968" i="5"/>
  <c r="G1968" i="5"/>
  <c r="H1968" i="5"/>
  <c r="I1968" i="5"/>
  <c r="F1969" i="5"/>
  <c r="G1969" i="5"/>
  <c r="H1969" i="5"/>
  <c r="I1969" i="5"/>
  <c r="F1970" i="5"/>
  <c r="G1970" i="5"/>
  <c r="H1970" i="5"/>
  <c r="I1970" i="5"/>
  <c r="F1971" i="5"/>
  <c r="G1971" i="5"/>
  <c r="H1971" i="5"/>
  <c r="I1971" i="5"/>
  <c r="F1972" i="5"/>
  <c r="G1972" i="5"/>
  <c r="H1972" i="5"/>
  <c r="I1972" i="5"/>
  <c r="F1973" i="5"/>
  <c r="G1973" i="5"/>
  <c r="H1973" i="5"/>
  <c r="I1973" i="5"/>
  <c r="F1974" i="5"/>
  <c r="G1974" i="5"/>
  <c r="H1974" i="5"/>
  <c r="I1974" i="5"/>
  <c r="F1975" i="5"/>
  <c r="G1975" i="5"/>
  <c r="H1975" i="5"/>
  <c r="I1975" i="5"/>
  <c r="F1976" i="5"/>
  <c r="G1976" i="5"/>
  <c r="H1976" i="5"/>
  <c r="I1976" i="5"/>
  <c r="F1977" i="5"/>
  <c r="G1977" i="5"/>
  <c r="H1977" i="5"/>
  <c r="I1977" i="5"/>
  <c r="F1978" i="5"/>
  <c r="G1978" i="5"/>
  <c r="H1978" i="5"/>
  <c r="I1978" i="5"/>
  <c r="F1979" i="5"/>
  <c r="G1979" i="5"/>
  <c r="H1979" i="5"/>
  <c r="I1979" i="5"/>
  <c r="F1980" i="5"/>
  <c r="G1980" i="5"/>
  <c r="H1980" i="5"/>
  <c r="I1980" i="5"/>
  <c r="F1981" i="5"/>
  <c r="G1981" i="5"/>
  <c r="H1981" i="5"/>
  <c r="I1981" i="5"/>
  <c r="F1982" i="5"/>
  <c r="G1982" i="5"/>
  <c r="H1982" i="5"/>
  <c r="I1982" i="5"/>
  <c r="F1983" i="5"/>
  <c r="G1983" i="5"/>
  <c r="H1983" i="5"/>
  <c r="I1983" i="5"/>
  <c r="F1984" i="5"/>
  <c r="G1984" i="5"/>
  <c r="H1984" i="5"/>
  <c r="I1984" i="5"/>
  <c r="F1985" i="5"/>
  <c r="G1985" i="5"/>
  <c r="H1985" i="5"/>
  <c r="I1985" i="5"/>
  <c r="F1986" i="5"/>
  <c r="G1986" i="5"/>
  <c r="H1986" i="5"/>
  <c r="I1986" i="5"/>
  <c r="F1987" i="5"/>
  <c r="G1987" i="5"/>
  <c r="H1987" i="5"/>
  <c r="I1987" i="5"/>
  <c r="F1988" i="5"/>
  <c r="G1988" i="5"/>
  <c r="H1988" i="5"/>
  <c r="I1988" i="5"/>
  <c r="F1989" i="5"/>
  <c r="G1989" i="5"/>
  <c r="H1989" i="5"/>
  <c r="I1989" i="5"/>
  <c r="F1990" i="5"/>
  <c r="G1990" i="5"/>
  <c r="H1990" i="5"/>
  <c r="I1990" i="5"/>
  <c r="F1991" i="5"/>
  <c r="G1991" i="5"/>
  <c r="H1991" i="5"/>
  <c r="I1991" i="5"/>
  <c r="F1992" i="5"/>
  <c r="G1992" i="5"/>
  <c r="H1992" i="5"/>
  <c r="I1992" i="5"/>
  <c r="F1993" i="5"/>
  <c r="G1993" i="5"/>
  <c r="H1993" i="5"/>
  <c r="I1993" i="5"/>
  <c r="F1994" i="5"/>
  <c r="G1994" i="5"/>
  <c r="H1994" i="5"/>
  <c r="I1994" i="5"/>
  <c r="F1995" i="5"/>
  <c r="G1995" i="5"/>
  <c r="H1995" i="5"/>
  <c r="I1995" i="5"/>
  <c r="F1996" i="5"/>
  <c r="G1996" i="5"/>
  <c r="H1996" i="5"/>
  <c r="I1996" i="5"/>
  <c r="F1997" i="5"/>
  <c r="G1997" i="5"/>
  <c r="H1997" i="5"/>
  <c r="I1997" i="5"/>
  <c r="F1998" i="5"/>
  <c r="G1998" i="5"/>
  <c r="H1998" i="5"/>
  <c r="I1998" i="5"/>
  <c r="F1999" i="5"/>
  <c r="G1999" i="5"/>
  <c r="H1999" i="5"/>
  <c r="I1999" i="5"/>
  <c r="F2000" i="5"/>
  <c r="G2000" i="5"/>
  <c r="H2000" i="5"/>
  <c r="I2000" i="5"/>
  <c r="I3" i="5"/>
  <c r="H3" i="5"/>
  <c r="G3" i="5"/>
  <c r="F3" i="5"/>
  <c r="A34" i="8" l="1"/>
  <c r="E2679" i="2" l="1"/>
  <c r="D2679" i="2" s="1"/>
  <c r="C2679" i="2"/>
  <c r="C1363" i="2"/>
  <c r="E1363" i="2"/>
  <c r="D1363" i="2" s="1"/>
  <c r="C1364" i="2"/>
  <c r="D1364" i="2"/>
  <c r="E1364" i="2"/>
  <c r="C1365" i="2"/>
  <c r="D1365" i="2"/>
  <c r="E1365" i="2"/>
  <c r="C1366" i="2"/>
  <c r="D1366" i="2"/>
  <c r="E1366" i="2"/>
  <c r="C1367" i="2"/>
  <c r="E1367" i="2"/>
  <c r="D1367" i="2" s="1"/>
  <c r="C1368" i="2"/>
  <c r="D1368" i="2"/>
  <c r="E1368" i="2"/>
  <c r="C1369" i="2"/>
  <c r="E1369" i="2"/>
  <c r="D1369" i="2" s="1"/>
  <c r="C1370" i="2"/>
  <c r="D1370" i="2"/>
  <c r="E1370" i="2"/>
  <c r="C1371" i="2"/>
  <c r="E1371" i="2"/>
  <c r="D1371" i="2" s="1"/>
  <c r="C1372" i="2"/>
  <c r="D1372" i="2"/>
  <c r="E1372" i="2"/>
  <c r="C1373" i="2"/>
  <c r="D1373" i="2"/>
  <c r="E1373" i="2"/>
  <c r="C1374" i="2"/>
  <c r="D1374" i="2"/>
  <c r="E1374" i="2"/>
  <c r="C1375" i="2"/>
  <c r="E1375" i="2"/>
  <c r="D1375" i="2" s="1"/>
  <c r="C1376" i="2"/>
  <c r="D1376" i="2"/>
  <c r="E1376" i="2"/>
  <c r="C1377" i="2"/>
  <c r="E1377" i="2"/>
  <c r="D1377" i="2" s="1"/>
  <c r="C1378" i="2"/>
  <c r="D1378" i="2"/>
  <c r="E1378" i="2"/>
  <c r="C1379" i="2"/>
  <c r="E1379" i="2"/>
  <c r="D1379" i="2" s="1"/>
  <c r="C1380" i="2"/>
  <c r="D1380" i="2"/>
  <c r="E1380" i="2"/>
  <c r="C1381" i="2"/>
  <c r="D1381" i="2"/>
  <c r="E1381" i="2"/>
  <c r="C1382" i="2"/>
  <c r="D1382" i="2"/>
  <c r="E1382" i="2"/>
  <c r="C1383" i="2"/>
  <c r="E1383" i="2"/>
  <c r="D1383" i="2" s="1"/>
  <c r="C1384" i="2"/>
  <c r="D1384" i="2"/>
  <c r="E1384" i="2"/>
  <c r="C1385" i="2"/>
  <c r="E1385" i="2"/>
  <c r="D1385" i="2" s="1"/>
  <c r="C1386" i="2"/>
  <c r="D1386" i="2"/>
  <c r="E1386" i="2"/>
  <c r="C1387" i="2"/>
  <c r="E1387" i="2"/>
  <c r="D1387" i="2" s="1"/>
  <c r="C1388" i="2"/>
  <c r="D1388" i="2"/>
  <c r="E1388" i="2"/>
  <c r="C1389" i="2"/>
  <c r="D1389" i="2"/>
  <c r="E1389" i="2"/>
  <c r="C1390" i="2"/>
  <c r="D1390" i="2"/>
  <c r="E1390" i="2"/>
  <c r="C1391" i="2"/>
  <c r="E1391" i="2"/>
  <c r="D1391" i="2" s="1"/>
  <c r="C1392" i="2"/>
  <c r="D1392" i="2"/>
  <c r="E1392" i="2"/>
  <c r="C1393" i="2"/>
  <c r="E1393" i="2"/>
  <c r="D1393" i="2" s="1"/>
  <c r="C1394" i="2"/>
  <c r="D1394" i="2"/>
  <c r="E1394" i="2"/>
  <c r="C1395" i="2"/>
  <c r="E1395" i="2"/>
  <c r="D1395" i="2" s="1"/>
  <c r="C1396" i="2"/>
  <c r="D1396" i="2"/>
  <c r="E1396" i="2"/>
  <c r="C1397" i="2"/>
  <c r="D1397" i="2"/>
  <c r="E1397" i="2"/>
  <c r="C1398" i="2"/>
  <c r="D1398" i="2"/>
  <c r="E1398" i="2"/>
  <c r="C1399" i="2"/>
  <c r="E1399" i="2"/>
  <c r="D1399" i="2" s="1"/>
  <c r="C1400" i="2"/>
  <c r="D1400" i="2"/>
  <c r="E1400" i="2"/>
  <c r="C1401" i="2"/>
  <c r="E1401" i="2"/>
  <c r="D1401" i="2" s="1"/>
  <c r="C1402" i="2"/>
  <c r="D1402" i="2"/>
  <c r="E1402" i="2"/>
  <c r="C1403" i="2"/>
  <c r="E1403" i="2"/>
  <c r="D1403" i="2" s="1"/>
  <c r="C1404" i="2"/>
  <c r="D1404" i="2"/>
  <c r="E1404" i="2"/>
  <c r="C1405" i="2"/>
  <c r="D1405" i="2"/>
  <c r="E1405" i="2"/>
  <c r="C1406" i="2"/>
  <c r="D1406" i="2"/>
  <c r="E1406" i="2"/>
  <c r="C1407" i="2"/>
  <c r="E1407" i="2"/>
  <c r="D1407" i="2" s="1"/>
  <c r="C1408" i="2"/>
  <c r="D1408" i="2"/>
  <c r="E1408" i="2"/>
  <c r="C1409" i="2"/>
  <c r="E1409" i="2"/>
  <c r="D1409" i="2" s="1"/>
  <c r="C1410" i="2"/>
  <c r="D1410" i="2"/>
  <c r="E1410" i="2"/>
  <c r="C1411" i="2"/>
  <c r="E1411" i="2"/>
  <c r="D1411" i="2" s="1"/>
  <c r="C1412" i="2"/>
  <c r="D1412" i="2"/>
  <c r="E1412" i="2"/>
  <c r="C1413" i="2"/>
  <c r="D1413" i="2"/>
  <c r="E1413" i="2"/>
  <c r="C1414" i="2"/>
  <c r="D1414" i="2"/>
  <c r="E1414" i="2"/>
  <c r="C1415" i="2"/>
  <c r="E1415" i="2"/>
  <c r="D1415" i="2" s="1"/>
  <c r="C1416" i="2"/>
  <c r="D1416" i="2"/>
  <c r="E1416" i="2"/>
  <c r="C1417" i="2"/>
  <c r="E1417" i="2"/>
  <c r="D1417" i="2" s="1"/>
  <c r="C1418" i="2"/>
  <c r="D1418" i="2"/>
  <c r="E1418" i="2"/>
  <c r="C1419" i="2"/>
  <c r="E1419" i="2"/>
  <c r="D1419" i="2" s="1"/>
  <c r="C1420" i="2"/>
  <c r="D1420" i="2"/>
  <c r="E1420" i="2"/>
  <c r="C1421" i="2"/>
  <c r="D1421" i="2"/>
  <c r="E1421" i="2"/>
  <c r="C1422" i="2"/>
  <c r="D1422" i="2"/>
  <c r="E1422" i="2"/>
  <c r="C1423" i="2"/>
  <c r="E1423" i="2"/>
  <c r="D1423" i="2" s="1"/>
  <c r="C1424" i="2"/>
  <c r="D1424" i="2"/>
  <c r="E1424" i="2"/>
  <c r="C1425" i="2"/>
  <c r="E1425" i="2"/>
  <c r="D1425" i="2" s="1"/>
  <c r="C1426" i="2"/>
  <c r="D1426" i="2"/>
  <c r="E1426" i="2"/>
  <c r="C1427" i="2"/>
  <c r="E1427" i="2"/>
  <c r="D1427" i="2" s="1"/>
  <c r="C1428" i="2"/>
  <c r="D1428" i="2"/>
  <c r="E1428" i="2"/>
  <c r="C1429" i="2"/>
  <c r="D1429" i="2"/>
  <c r="E1429" i="2"/>
  <c r="C1430" i="2"/>
  <c r="D1430" i="2"/>
  <c r="E1430" i="2"/>
  <c r="C1431" i="2"/>
  <c r="E1431" i="2"/>
  <c r="D1431" i="2" s="1"/>
  <c r="C1432" i="2"/>
  <c r="D1432" i="2"/>
  <c r="E1432" i="2"/>
  <c r="C1433" i="2"/>
  <c r="E1433" i="2"/>
  <c r="D1433" i="2" s="1"/>
  <c r="C1434" i="2"/>
  <c r="D1434" i="2"/>
  <c r="E1434" i="2"/>
  <c r="C1435" i="2"/>
  <c r="E1435" i="2"/>
  <c r="D1435" i="2" s="1"/>
  <c r="C1436" i="2"/>
  <c r="D1436" i="2"/>
  <c r="E1436" i="2"/>
  <c r="C1437" i="2"/>
  <c r="D1437" i="2"/>
  <c r="E1437" i="2"/>
  <c r="C1438" i="2"/>
  <c r="D1438" i="2"/>
  <c r="E1438" i="2"/>
  <c r="C1439" i="2"/>
  <c r="E1439" i="2"/>
  <c r="D1439" i="2" s="1"/>
  <c r="C1440" i="2"/>
  <c r="D1440" i="2"/>
  <c r="E1440" i="2"/>
  <c r="C1441" i="2"/>
  <c r="E1441" i="2"/>
  <c r="D1441" i="2" s="1"/>
  <c r="C1442" i="2"/>
  <c r="D1442" i="2"/>
  <c r="E1442" i="2"/>
  <c r="C1443" i="2"/>
  <c r="E1443" i="2"/>
  <c r="D1443" i="2" s="1"/>
  <c r="C1444" i="2"/>
  <c r="D1444" i="2"/>
  <c r="E1444" i="2"/>
  <c r="C1445" i="2"/>
  <c r="D1445" i="2"/>
  <c r="E1445" i="2"/>
  <c r="C1446" i="2"/>
  <c r="D1446" i="2"/>
  <c r="E1446" i="2"/>
  <c r="C1447" i="2"/>
  <c r="E1447" i="2"/>
  <c r="D1447" i="2" s="1"/>
  <c r="C1448" i="2"/>
  <c r="D1448" i="2"/>
  <c r="E1448" i="2"/>
  <c r="C1449" i="2"/>
  <c r="E1449" i="2"/>
  <c r="D1449" i="2" s="1"/>
  <c r="C1450" i="2"/>
  <c r="D1450" i="2"/>
  <c r="E1450" i="2"/>
  <c r="C1451" i="2"/>
  <c r="E1451" i="2"/>
  <c r="D1451" i="2" s="1"/>
  <c r="C1452" i="2"/>
  <c r="D1452" i="2"/>
  <c r="E1452" i="2"/>
  <c r="C1453" i="2"/>
  <c r="D1453" i="2"/>
  <c r="E1453" i="2"/>
  <c r="C1454" i="2"/>
  <c r="D1454" i="2"/>
  <c r="E1454" i="2"/>
  <c r="C1455" i="2"/>
  <c r="E1455" i="2"/>
  <c r="D1455" i="2" s="1"/>
  <c r="C1456" i="2"/>
  <c r="D1456" i="2"/>
  <c r="E1456" i="2"/>
  <c r="C1457" i="2"/>
  <c r="E1457" i="2"/>
  <c r="D1457" i="2" s="1"/>
  <c r="C1458" i="2"/>
  <c r="D1458" i="2"/>
  <c r="E1458" i="2"/>
  <c r="C1459" i="2"/>
  <c r="E1459" i="2"/>
  <c r="D1459" i="2" s="1"/>
  <c r="C1460" i="2"/>
  <c r="D1460" i="2"/>
  <c r="E1460" i="2"/>
  <c r="C1461" i="2"/>
  <c r="E1461" i="2"/>
  <c r="D1461" i="2" s="1"/>
  <c r="C1462" i="2"/>
  <c r="E1462" i="2"/>
  <c r="D1462" i="2" s="1"/>
  <c r="C1463" i="2"/>
  <c r="E1463" i="2"/>
  <c r="D1463" i="2" s="1"/>
  <c r="C1464" i="2"/>
  <c r="D1464" i="2"/>
  <c r="E1464" i="2"/>
  <c r="C1465" i="2"/>
  <c r="E1465" i="2"/>
  <c r="D1465" i="2" s="1"/>
  <c r="C1466" i="2"/>
  <c r="D1466" i="2"/>
  <c r="E1466" i="2"/>
  <c r="C1467" i="2"/>
  <c r="E1467" i="2"/>
  <c r="D1467" i="2" s="1"/>
  <c r="C1468" i="2"/>
  <c r="D1468" i="2"/>
  <c r="E1468" i="2"/>
  <c r="C1469" i="2"/>
  <c r="E1469" i="2"/>
  <c r="D1469" i="2" s="1"/>
  <c r="C1470" i="2"/>
  <c r="E1470" i="2"/>
  <c r="D1470" i="2" s="1"/>
  <c r="C1471" i="2"/>
  <c r="D1471" i="2"/>
  <c r="E1471" i="2"/>
  <c r="C1472" i="2"/>
  <c r="D1472" i="2"/>
  <c r="E1472" i="2"/>
  <c r="C1473" i="2"/>
  <c r="E1473" i="2"/>
  <c r="D1473" i="2" s="1"/>
  <c r="C1474" i="2"/>
  <c r="D1474" i="2"/>
  <c r="E1474" i="2"/>
  <c r="C1475" i="2"/>
  <c r="D1475" i="2"/>
  <c r="E1475" i="2"/>
  <c r="C1476" i="2"/>
  <c r="D1476" i="2"/>
  <c r="E1476" i="2"/>
  <c r="C1477" i="2"/>
  <c r="E1477" i="2"/>
  <c r="D1477" i="2" s="1"/>
  <c r="C1478" i="2"/>
  <c r="E1478" i="2"/>
  <c r="D1478" i="2" s="1"/>
  <c r="C1479" i="2"/>
  <c r="D1479" i="2"/>
  <c r="E1479" i="2"/>
  <c r="C1480" i="2"/>
  <c r="D1480" i="2"/>
  <c r="E1480" i="2"/>
  <c r="C1481" i="2"/>
  <c r="E1481" i="2"/>
  <c r="D1481" i="2" s="1"/>
  <c r="C1482" i="2"/>
  <c r="D1482" i="2"/>
  <c r="E1482" i="2"/>
  <c r="C1483" i="2"/>
  <c r="D1483" i="2"/>
  <c r="E1483" i="2"/>
  <c r="C1484" i="2"/>
  <c r="D1484" i="2"/>
  <c r="E1484" i="2"/>
  <c r="C1485" i="2"/>
  <c r="E1485" i="2"/>
  <c r="D1485" i="2" s="1"/>
  <c r="C1486" i="2"/>
  <c r="E1486" i="2"/>
  <c r="D1486" i="2" s="1"/>
  <c r="C1487" i="2"/>
  <c r="D1487" i="2"/>
  <c r="E1487" i="2"/>
  <c r="C1488" i="2"/>
  <c r="D1488" i="2"/>
  <c r="E1488" i="2"/>
  <c r="C1489" i="2"/>
  <c r="E1489" i="2"/>
  <c r="D1489" i="2" s="1"/>
  <c r="C1490" i="2"/>
  <c r="D1490" i="2"/>
  <c r="E1490" i="2"/>
  <c r="C1491" i="2"/>
  <c r="D1491" i="2"/>
  <c r="E1491" i="2"/>
  <c r="C1492" i="2"/>
  <c r="D1492" i="2"/>
  <c r="E1492" i="2"/>
  <c r="C1493" i="2"/>
  <c r="E1493" i="2"/>
  <c r="D1493" i="2" s="1"/>
  <c r="C1494" i="2"/>
  <c r="E1494" i="2"/>
  <c r="D1494" i="2" s="1"/>
  <c r="C1495" i="2"/>
  <c r="D1495" i="2"/>
  <c r="E1495" i="2"/>
  <c r="C1496" i="2"/>
  <c r="D1496" i="2"/>
  <c r="E1496" i="2"/>
  <c r="C1497" i="2"/>
  <c r="E1497" i="2"/>
  <c r="D1497" i="2" s="1"/>
  <c r="C1498" i="2"/>
  <c r="D1498" i="2"/>
  <c r="E1498" i="2"/>
  <c r="C1499" i="2"/>
  <c r="D1499" i="2"/>
  <c r="E1499" i="2"/>
  <c r="C1500" i="2"/>
  <c r="D1500" i="2"/>
  <c r="E1500" i="2"/>
  <c r="C1501" i="2"/>
  <c r="E1501" i="2"/>
  <c r="D1501" i="2" s="1"/>
  <c r="C1502" i="2"/>
  <c r="E1502" i="2"/>
  <c r="D1502" i="2" s="1"/>
  <c r="C1503" i="2"/>
  <c r="D1503" i="2"/>
  <c r="E1503" i="2"/>
  <c r="C1504" i="2"/>
  <c r="D1504" i="2"/>
  <c r="E1504" i="2"/>
  <c r="C1505" i="2"/>
  <c r="E1505" i="2"/>
  <c r="D1505" i="2" s="1"/>
  <c r="C1506" i="2"/>
  <c r="E1506" i="2"/>
  <c r="D1506" i="2" s="1"/>
  <c r="C1507" i="2"/>
  <c r="D1507" i="2"/>
  <c r="E1507" i="2"/>
  <c r="C1508" i="2"/>
  <c r="D1508" i="2"/>
  <c r="E1508" i="2"/>
  <c r="C1509" i="2"/>
  <c r="E1509" i="2"/>
  <c r="D1509" i="2" s="1"/>
  <c r="C1510" i="2"/>
  <c r="E1510" i="2"/>
  <c r="D1510" i="2" s="1"/>
  <c r="C1511" i="2"/>
  <c r="E1511" i="2"/>
  <c r="D1511" i="2" s="1"/>
  <c r="C1512" i="2"/>
  <c r="D1512" i="2"/>
  <c r="E1512" i="2"/>
  <c r="C1513" i="2"/>
  <c r="E1513" i="2"/>
  <c r="D1513" i="2" s="1"/>
  <c r="C1514" i="2"/>
  <c r="D1514" i="2"/>
  <c r="E1514" i="2"/>
  <c r="C1515" i="2"/>
  <c r="D1515" i="2"/>
  <c r="E1515" i="2"/>
  <c r="C1516" i="2"/>
  <c r="D1516" i="2"/>
  <c r="E1516" i="2"/>
  <c r="C1517" i="2"/>
  <c r="E1517" i="2"/>
  <c r="D1517" i="2" s="1"/>
  <c r="C1518" i="2"/>
  <c r="E1518" i="2"/>
  <c r="D1518" i="2" s="1"/>
  <c r="C1519" i="2"/>
  <c r="E1519" i="2"/>
  <c r="D1519" i="2" s="1"/>
  <c r="C1520" i="2"/>
  <c r="D1520" i="2"/>
  <c r="E1520" i="2"/>
  <c r="C1521" i="2"/>
  <c r="E1521" i="2"/>
  <c r="D1521" i="2" s="1"/>
  <c r="C1522" i="2"/>
  <c r="E1522" i="2"/>
  <c r="D1522" i="2" s="1"/>
  <c r="C1523" i="2"/>
  <c r="D1523" i="2"/>
  <c r="E1523" i="2"/>
  <c r="C1524" i="2"/>
  <c r="E1524" i="2"/>
  <c r="D1524" i="2" s="1"/>
  <c r="C1525" i="2"/>
  <c r="E1525" i="2"/>
  <c r="D1525" i="2" s="1"/>
  <c r="C1526" i="2"/>
  <c r="E1526" i="2"/>
  <c r="D1526" i="2" s="1"/>
  <c r="C1527" i="2"/>
  <c r="D1527" i="2"/>
  <c r="E1527" i="2"/>
  <c r="C1528" i="2"/>
  <c r="D1528" i="2"/>
  <c r="E1528" i="2"/>
  <c r="C1529" i="2"/>
  <c r="E1529" i="2"/>
  <c r="D1529" i="2" s="1"/>
  <c r="C1530" i="2"/>
  <c r="E1530" i="2"/>
  <c r="D1530" i="2" s="1"/>
  <c r="C1531" i="2"/>
  <c r="D1531" i="2"/>
  <c r="E1531" i="2"/>
  <c r="C1532" i="2"/>
  <c r="E1532" i="2"/>
  <c r="D1532" i="2" s="1"/>
  <c r="C1533" i="2"/>
  <c r="E1533" i="2"/>
  <c r="D1533" i="2" s="1"/>
  <c r="C1534" i="2"/>
  <c r="E1534" i="2"/>
  <c r="D1534" i="2" s="1"/>
  <c r="C1535" i="2"/>
  <c r="D1535" i="2"/>
  <c r="E1535" i="2"/>
  <c r="C1536" i="2"/>
  <c r="D1536" i="2"/>
  <c r="E1536" i="2"/>
  <c r="C1537" i="2"/>
  <c r="E1537" i="2"/>
  <c r="D1537" i="2" s="1"/>
  <c r="C1538" i="2"/>
  <c r="E1538" i="2"/>
  <c r="D1538" i="2" s="1"/>
  <c r="C1539" i="2"/>
  <c r="D1539" i="2"/>
  <c r="E1539" i="2"/>
  <c r="C1540" i="2"/>
  <c r="E1540" i="2"/>
  <c r="D1540" i="2" s="1"/>
  <c r="C1541" i="2"/>
  <c r="E1541" i="2"/>
  <c r="D1541" i="2" s="1"/>
  <c r="C1542" i="2"/>
  <c r="E1542" i="2"/>
  <c r="D1542" i="2" s="1"/>
  <c r="C1543" i="2"/>
  <c r="D1543" i="2"/>
  <c r="E1543" i="2"/>
  <c r="C1544" i="2"/>
  <c r="D1544" i="2"/>
  <c r="E1544" i="2"/>
  <c r="C1545" i="2"/>
  <c r="E1545" i="2"/>
  <c r="D1545" i="2" s="1"/>
  <c r="C1546" i="2"/>
  <c r="E1546" i="2"/>
  <c r="D1546" i="2" s="1"/>
  <c r="C1547" i="2"/>
  <c r="D1547" i="2"/>
  <c r="E1547" i="2"/>
  <c r="C1548" i="2"/>
  <c r="E1548" i="2"/>
  <c r="D1548" i="2" s="1"/>
  <c r="C1549" i="2"/>
  <c r="E1549" i="2"/>
  <c r="D1549" i="2" s="1"/>
  <c r="C1550" i="2"/>
  <c r="E1550" i="2"/>
  <c r="D1550" i="2" s="1"/>
  <c r="C1551" i="2"/>
  <c r="D1551" i="2"/>
  <c r="E1551" i="2"/>
  <c r="C1552" i="2"/>
  <c r="D1552" i="2"/>
  <c r="E1552" i="2"/>
  <c r="C1553" i="2"/>
  <c r="E1553" i="2"/>
  <c r="D1553" i="2" s="1"/>
  <c r="C1554" i="2"/>
  <c r="E1554" i="2"/>
  <c r="D1554" i="2" s="1"/>
  <c r="C1555" i="2"/>
  <c r="D1555" i="2"/>
  <c r="E1555" i="2"/>
  <c r="C1556" i="2"/>
  <c r="E1556" i="2"/>
  <c r="D1556" i="2" s="1"/>
  <c r="C1557" i="2"/>
  <c r="E1557" i="2"/>
  <c r="D1557" i="2" s="1"/>
  <c r="C1558" i="2"/>
  <c r="E1558" i="2"/>
  <c r="D1558" i="2" s="1"/>
  <c r="C1559" i="2"/>
  <c r="D1559" i="2"/>
  <c r="E1559" i="2"/>
  <c r="C1560" i="2"/>
  <c r="D1560" i="2"/>
  <c r="E1560" i="2"/>
  <c r="C1561" i="2"/>
  <c r="E1561" i="2"/>
  <c r="D1561" i="2" s="1"/>
  <c r="C1562" i="2"/>
  <c r="E1562" i="2"/>
  <c r="D1562" i="2" s="1"/>
  <c r="C1563" i="2"/>
  <c r="D1563" i="2"/>
  <c r="E1563" i="2"/>
  <c r="C1564" i="2"/>
  <c r="E1564" i="2"/>
  <c r="D1564" i="2" s="1"/>
  <c r="C1565" i="2"/>
  <c r="E1565" i="2"/>
  <c r="D1565" i="2" s="1"/>
  <c r="C1566" i="2"/>
  <c r="E1566" i="2"/>
  <c r="D1566" i="2" s="1"/>
  <c r="C1567" i="2"/>
  <c r="D1567" i="2"/>
  <c r="E1567" i="2"/>
  <c r="C1568" i="2"/>
  <c r="D1568" i="2"/>
  <c r="E1568" i="2"/>
  <c r="C1569" i="2"/>
  <c r="E1569" i="2"/>
  <c r="D1569" i="2" s="1"/>
  <c r="C1570" i="2"/>
  <c r="E1570" i="2"/>
  <c r="D1570" i="2" s="1"/>
  <c r="C1571" i="2"/>
  <c r="D1571" i="2"/>
  <c r="E1571" i="2"/>
  <c r="C1572" i="2"/>
  <c r="E1572" i="2"/>
  <c r="D1572" i="2" s="1"/>
  <c r="C1573" i="2"/>
  <c r="E1573" i="2"/>
  <c r="D1573" i="2" s="1"/>
  <c r="C1574" i="2"/>
  <c r="E1574" i="2"/>
  <c r="D1574" i="2" s="1"/>
  <c r="C1575" i="2"/>
  <c r="D1575" i="2"/>
  <c r="E1575" i="2"/>
  <c r="C1576" i="2"/>
  <c r="D1576" i="2"/>
  <c r="E1576" i="2"/>
  <c r="C1577" i="2"/>
  <c r="E1577" i="2"/>
  <c r="D1577" i="2" s="1"/>
  <c r="C1578" i="2"/>
  <c r="E1578" i="2"/>
  <c r="D1578" i="2" s="1"/>
  <c r="C1579" i="2"/>
  <c r="D1579" i="2"/>
  <c r="E1579" i="2"/>
  <c r="C1580" i="2"/>
  <c r="E1580" i="2"/>
  <c r="D1580" i="2" s="1"/>
  <c r="C1581" i="2"/>
  <c r="E1581" i="2"/>
  <c r="D1581" i="2" s="1"/>
  <c r="C1582" i="2"/>
  <c r="E1582" i="2"/>
  <c r="D1582" i="2" s="1"/>
  <c r="C1583" i="2"/>
  <c r="D1583" i="2"/>
  <c r="E1583" i="2"/>
  <c r="C1584" i="2"/>
  <c r="D1584" i="2"/>
  <c r="E1584" i="2"/>
  <c r="C1585" i="2"/>
  <c r="E1585" i="2"/>
  <c r="D1585" i="2" s="1"/>
  <c r="C1586" i="2"/>
  <c r="E1586" i="2"/>
  <c r="D1586" i="2" s="1"/>
  <c r="C1587" i="2"/>
  <c r="D1587" i="2"/>
  <c r="E1587" i="2"/>
  <c r="C1588" i="2"/>
  <c r="E1588" i="2"/>
  <c r="D1588" i="2" s="1"/>
  <c r="C1589" i="2"/>
  <c r="E1589" i="2"/>
  <c r="D1589" i="2" s="1"/>
  <c r="C1590" i="2"/>
  <c r="E1590" i="2"/>
  <c r="D1590" i="2" s="1"/>
  <c r="C1591" i="2"/>
  <c r="D1591" i="2"/>
  <c r="E1591" i="2"/>
  <c r="C1592" i="2"/>
  <c r="D1592" i="2"/>
  <c r="E1592" i="2"/>
  <c r="C1593" i="2"/>
  <c r="E1593" i="2"/>
  <c r="D1593" i="2" s="1"/>
  <c r="C1594" i="2"/>
  <c r="E1594" i="2"/>
  <c r="D1594" i="2" s="1"/>
  <c r="C1595" i="2"/>
  <c r="D1595" i="2"/>
  <c r="E1595" i="2"/>
  <c r="C1596" i="2"/>
  <c r="E1596" i="2"/>
  <c r="D1596" i="2" s="1"/>
  <c r="C1597" i="2"/>
  <c r="E1597" i="2"/>
  <c r="D1597" i="2" s="1"/>
  <c r="C1598" i="2"/>
  <c r="E1598" i="2"/>
  <c r="D1598" i="2" s="1"/>
  <c r="C1599" i="2"/>
  <c r="D1599" i="2"/>
  <c r="E1599" i="2"/>
  <c r="C1600" i="2"/>
  <c r="D1600" i="2"/>
  <c r="E1600" i="2"/>
  <c r="C1601" i="2"/>
  <c r="E1601" i="2"/>
  <c r="D1601" i="2" s="1"/>
  <c r="C1602" i="2"/>
  <c r="E1602" i="2"/>
  <c r="D1602" i="2" s="1"/>
  <c r="C1603" i="2"/>
  <c r="D1603" i="2"/>
  <c r="E1603" i="2"/>
  <c r="C1604" i="2"/>
  <c r="E1604" i="2"/>
  <c r="D1604" i="2" s="1"/>
  <c r="C1605" i="2"/>
  <c r="E1605" i="2"/>
  <c r="D1605" i="2" s="1"/>
  <c r="C1606" i="2"/>
  <c r="E1606" i="2"/>
  <c r="D1606" i="2" s="1"/>
  <c r="C1607" i="2"/>
  <c r="D1607" i="2"/>
  <c r="E1607" i="2"/>
  <c r="C1608" i="2"/>
  <c r="D1608" i="2"/>
  <c r="E1608" i="2"/>
  <c r="C1609" i="2"/>
  <c r="E1609" i="2"/>
  <c r="D1609" i="2" s="1"/>
  <c r="C1610" i="2"/>
  <c r="E1610" i="2"/>
  <c r="D1610" i="2" s="1"/>
  <c r="C1611" i="2"/>
  <c r="D1611" i="2"/>
  <c r="E1611" i="2"/>
  <c r="C1612" i="2"/>
  <c r="E1612" i="2"/>
  <c r="D1612" i="2" s="1"/>
  <c r="C1613" i="2"/>
  <c r="E1613" i="2"/>
  <c r="D1613" i="2" s="1"/>
  <c r="C1614" i="2"/>
  <c r="E1614" i="2"/>
  <c r="D1614" i="2" s="1"/>
  <c r="C1615" i="2"/>
  <c r="D1615" i="2"/>
  <c r="E1615" i="2"/>
  <c r="C1616" i="2"/>
  <c r="D1616" i="2"/>
  <c r="E1616" i="2"/>
  <c r="C1617" i="2"/>
  <c r="E1617" i="2"/>
  <c r="D1617" i="2" s="1"/>
  <c r="C1618" i="2"/>
  <c r="E1618" i="2"/>
  <c r="D1618" i="2" s="1"/>
  <c r="C1619" i="2"/>
  <c r="D1619" i="2"/>
  <c r="E1619" i="2"/>
  <c r="C1620" i="2"/>
  <c r="E1620" i="2"/>
  <c r="D1620" i="2" s="1"/>
  <c r="C1621" i="2"/>
  <c r="E1621" i="2"/>
  <c r="D1621" i="2" s="1"/>
  <c r="C1622" i="2"/>
  <c r="E1622" i="2"/>
  <c r="D1622" i="2" s="1"/>
  <c r="C1623" i="2"/>
  <c r="D1623" i="2"/>
  <c r="E1623" i="2"/>
  <c r="C1624" i="2"/>
  <c r="D1624" i="2"/>
  <c r="E1624" i="2"/>
  <c r="C1625" i="2"/>
  <c r="E1625" i="2"/>
  <c r="D1625" i="2" s="1"/>
  <c r="C1626" i="2"/>
  <c r="E1626" i="2"/>
  <c r="D1626" i="2" s="1"/>
  <c r="C1627" i="2"/>
  <c r="D1627" i="2"/>
  <c r="E1627" i="2"/>
  <c r="C1628" i="2"/>
  <c r="E1628" i="2"/>
  <c r="D1628" i="2" s="1"/>
  <c r="C1629" i="2"/>
  <c r="E1629" i="2"/>
  <c r="D1629" i="2" s="1"/>
  <c r="C1630" i="2"/>
  <c r="E1630" i="2"/>
  <c r="D1630" i="2" s="1"/>
  <c r="C1631" i="2"/>
  <c r="D1631" i="2"/>
  <c r="E1631" i="2"/>
  <c r="C1632" i="2"/>
  <c r="D1632" i="2"/>
  <c r="E1632" i="2"/>
  <c r="C1633" i="2"/>
  <c r="E1633" i="2"/>
  <c r="D1633" i="2" s="1"/>
  <c r="C1634" i="2"/>
  <c r="E1634" i="2"/>
  <c r="D1634" i="2" s="1"/>
  <c r="C1635" i="2"/>
  <c r="D1635" i="2"/>
  <c r="E1635" i="2"/>
  <c r="C1636" i="2"/>
  <c r="E1636" i="2"/>
  <c r="D1636" i="2" s="1"/>
  <c r="C1637" i="2"/>
  <c r="E1637" i="2"/>
  <c r="D1637" i="2" s="1"/>
  <c r="C1638" i="2"/>
  <c r="E1638" i="2"/>
  <c r="D1638" i="2" s="1"/>
  <c r="C1639" i="2"/>
  <c r="D1639" i="2"/>
  <c r="E1639" i="2"/>
  <c r="C1640" i="2"/>
  <c r="D1640" i="2"/>
  <c r="E1640" i="2"/>
  <c r="C1641" i="2"/>
  <c r="E1641" i="2"/>
  <c r="D1641" i="2" s="1"/>
  <c r="C1642" i="2"/>
  <c r="E1642" i="2"/>
  <c r="D1642" i="2" s="1"/>
  <c r="C1643" i="2"/>
  <c r="D1643" i="2"/>
  <c r="E1643" i="2"/>
  <c r="C1644" i="2"/>
  <c r="E1644" i="2"/>
  <c r="D1644" i="2" s="1"/>
  <c r="C1645" i="2"/>
  <c r="E1645" i="2"/>
  <c r="D1645" i="2" s="1"/>
  <c r="C1646" i="2"/>
  <c r="E1646" i="2"/>
  <c r="D1646" i="2" s="1"/>
  <c r="C1647" i="2"/>
  <c r="D1647" i="2"/>
  <c r="E1647" i="2"/>
  <c r="C1648" i="2"/>
  <c r="D1648" i="2"/>
  <c r="E1648" i="2"/>
  <c r="C1649" i="2"/>
  <c r="E1649" i="2"/>
  <c r="D1649" i="2" s="1"/>
  <c r="C1650" i="2"/>
  <c r="E1650" i="2"/>
  <c r="D1650" i="2" s="1"/>
  <c r="C1651" i="2"/>
  <c r="D1651" i="2"/>
  <c r="E1651" i="2"/>
  <c r="C1652" i="2"/>
  <c r="E1652" i="2"/>
  <c r="D1652" i="2" s="1"/>
  <c r="C1653" i="2"/>
  <c r="E1653" i="2"/>
  <c r="D1653" i="2" s="1"/>
  <c r="C1654" i="2"/>
  <c r="E1654" i="2"/>
  <c r="D1654" i="2" s="1"/>
  <c r="C1655" i="2"/>
  <c r="D1655" i="2"/>
  <c r="E1655" i="2"/>
  <c r="C1656" i="2"/>
  <c r="D1656" i="2"/>
  <c r="E1656" i="2"/>
  <c r="C1657" i="2"/>
  <c r="E1657" i="2"/>
  <c r="D1657" i="2" s="1"/>
  <c r="C1658" i="2"/>
  <c r="E1658" i="2"/>
  <c r="D1658" i="2" s="1"/>
  <c r="C1659" i="2"/>
  <c r="D1659" i="2"/>
  <c r="E1659" i="2"/>
  <c r="C1660" i="2"/>
  <c r="E1660" i="2"/>
  <c r="D1660" i="2" s="1"/>
  <c r="C1661" i="2"/>
  <c r="E1661" i="2"/>
  <c r="D1661" i="2" s="1"/>
  <c r="C1662" i="2"/>
  <c r="E1662" i="2"/>
  <c r="D1662" i="2" s="1"/>
  <c r="C1663" i="2"/>
  <c r="D1663" i="2"/>
  <c r="E1663" i="2"/>
  <c r="C1664" i="2"/>
  <c r="D1664" i="2"/>
  <c r="E1664" i="2"/>
  <c r="C1665" i="2"/>
  <c r="E1665" i="2"/>
  <c r="D1665" i="2" s="1"/>
  <c r="C1666" i="2"/>
  <c r="E1666" i="2"/>
  <c r="D1666" i="2" s="1"/>
  <c r="C1667" i="2"/>
  <c r="D1667" i="2"/>
  <c r="E1667" i="2"/>
  <c r="C1668" i="2"/>
  <c r="E1668" i="2"/>
  <c r="D1668" i="2" s="1"/>
  <c r="C1669" i="2"/>
  <c r="E1669" i="2"/>
  <c r="D1669" i="2" s="1"/>
  <c r="C1670" i="2"/>
  <c r="E1670" i="2"/>
  <c r="D1670" i="2" s="1"/>
  <c r="C1671" i="2"/>
  <c r="D1671" i="2"/>
  <c r="E1671" i="2"/>
  <c r="C1672" i="2"/>
  <c r="D1672" i="2"/>
  <c r="E1672" i="2"/>
  <c r="C1673" i="2"/>
  <c r="E1673" i="2"/>
  <c r="D1673" i="2" s="1"/>
  <c r="C1674" i="2"/>
  <c r="E1674" i="2"/>
  <c r="D1674" i="2" s="1"/>
  <c r="C1675" i="2"/>
  <c r="D1675" i="2"/>
  <c r="E1675" i="2"/>
  <c r="C1676" i="2"/>
  <c r="E1676" i="2"/>
  <c r="D1676" i="2" s="1"/>
  <c r="C1677" i="2"/>
  <c r="E1677" i="2"/>
  <c r="D1677" i="2" s="1"/>
  <c r="C1678" i="2"/>
  <c r="E1678" i="2"/>
  <c r="D1678" i="2" s="1"/>
  <c r="C1679" i="2"/>
  <c r="D1679" i="2"/>
  <c r="E1679" i="2"/>
  <c r="C1680" i="2"/>
  <c r="D1680" i="2"/>
  <c r="E1680" i="2"/>
  <c r="C1681" i="2"/>
  <c r="E1681" i="2"/>
  <c r="D1681" i="2" s="1"/>
  <c r="C1682" i="2"/>
  <c r="E1682" i="2"/>
  <c r="D1682" i="2" s="1"/>
  <c r="C1683" i="2"/>
  <c r="D1683" i="2"/>
  <c r="E1683" i="2"/>
  <c r="C1684" i="2"/>
  <c r="E1684" i="2"/>
  <c r="D1684" i="2" s="1"/>
  <c r="C1685" i="2"/>
  <c r="E1685" i="2"/>
  <c r="D1685" i="2" s="1"/>
  <c r="C1686" i="2"/>
  <c r="E1686" i="2"/>
  <c r="D1686" i="2" s="1"/>
  <c r="C1687" i="2"/>
  <c r="D1687" i="2"/>
  <c r="E1687" i="2"/>
  <c r="C1688" i="2"/>
  <c r="D1688" i="2"/>
  <c r="E1688" i="2"/>
  <c r="C1689" i="2"/>
  <c r="E1689" i="2"/>
  <c r="D1689" i="2" s="1"/>
  <c r="C1690" i="2"/>
  <c r="E1690" i="2"/>
  <c r="D1690" i="2" s="1"/>
  <c r="C1691" i="2"/>
  <c r="D1691" i="2"/>
  <c r="E1691" i="2"/>
  <c r="C1692" i="2"/>
  <c r="E1692" i="2"/>
  <c r="D1692" i="2" s="1"/>
  <c r="C1693" i="2"/>
  <c r="E1693" i="2"/>
  <c r="D1693" i="2" s="1"/>
  <c r="C1694" i="2"/>
  <c r="E1694" i="2"/>
  <c r="D1694" i="2" s="1"/>
  <c r="C1695" i="2"/>
  <c r="D1695" i="2"/>
  <c r="E1695" i="2"/>
  <c r="C1696" i="2"/>
  <c r="D1696" i="2"/>
  <c r="E1696" i="2"/>
  <c r="C1697" i="2"/>
  <c r="E1697" i="2"/>
  <c r="D1697" i="2" s="1"/>
  <c r="C1698" i="2"/>
  <c r="E1698" i="2"/>
  <c r="D1698" i="2" s="1"/>
  <c r="C1699" i="2"/>
  <c r="D1699" i="2"/>
  <c r="E1699" i="2"/>
  <c r="C1700" i="2"/>
  <c r="E1700" i="2"/>
  <c r="D1700" i="2" s="1"/>
  <c r="C1701" i="2"/>
  <c r="E1701" i="2"/>
  <c r="D1701" i="2" s="1"/>
  <c r="C1702" i="2"/>
  <c r="E1702" i="2"/>
  <c r="D1702" i="2" s="1"/>
  <c r="C1703" i="2"/>
  <c r="D1703" i="2"/>
  <c r="E1703" i="2"/>
  <c r="C1704" i="2"/>
  <c r="D1704" i="2"/>
  <c r="E1704" i="2"/>
  <c r="C1705" i="2"/>
  <c r="E1705" i="2"/>
  <c r="D1705" i="2" s="1"/>
  <c r="C1706" i="2"/>
  <c r="E1706" i="2"/>
  <c r="D1706" i="2" s="1"/>
  <c r="C1707" i="2"/>
  <c r="D1707" i="2"/>
  <c r="E1707" i="2"/>
  <c r="C1708" i="2"/>
  <c r="E1708" i="2"/>
  <c r="D1708" i="2" s="1"/>
  <c r="C1709" i="2"/>
  <c r="E1709" i="2"/>
  <c r="D1709" i="2" s="1"/>
  <c r="C1710" i="2"/>
  <c r="E1710" i="2"/>
  <c r="D1710" i="2" s="1"/>
  <c r="C1711" i="2"/>
  <c r="D1711" i="2"/>
  <c r="E1711" i="2"/>
  <c r="C1712" i="2"/>
  <c r="D1712" i="2"/>
  <c r="E1712" i="2"/>
  <c r="C1713" i="2"/>
  <c r="E1713" i="2"/>
  <c r="D1713" i="2" s="1"/>
  <c r="C1714" i="2"/>
  <c r="E1714" i="2"/>
  <c r="D1714" i="2" s="1"/>
  <c r="C1715" i="2"/>
  <c r="D1715" i="2"/>
  <c r="E1715" i="2"/>
  <c r="C1716" i="2"/>
  <c r="E1716" i="2"/>
  <c r="D1716" i="2" s="1"/>
  <c r="C1717" i="2"/>
  <c r="E1717" i="2"/>
  <c r="D1717" i="2" s="1"/>
  <c r="C1718" i="2"/>
  <c r="E1718" i="2"/>
  <c r="D1718" i="2" s="1"/>
  <c r="C1719" i="2"/>
  <c r="D1719" i="2"/>
  <c r="E1719" i="2"/>
  <c r="C1720" i="2"/>
  <c r="D1720" i="2"/>
  <c r="E1720" i="2"/>
  <c r="C1721" i="2"/>
  <c r="E1721" i="2"/>
  <c r="D1721" i="2" s="1"/>
  <c r="C1722" i="2"/>
  <c r="E1722" i="2"/>
  <c r="D1722" i="2" s="1"/>
  <c r="C1723" i="2"/>
  <c r="D1723" i="2"/>
  <c r="E1723" i="2"/>
  <c r="C1724" i="2"/>
  <c r="E1724" i="2"/>
  <c r="D1724" i="2" s="1"/>
  <c r="C1725" i="2"/>
  <c r="E1725" i="2"/>
  <c r="D1725" i="2" s="1"/>
  <c r="C1726" i="2"/>
  <c r="E1726" i="2"/>
  <c r="D1726" i="2" s="1"/>
  <c r="C1727" i="2"/>
  <c r="D1727" i="2"/>
  <c r="E1727" i="2"/>
  <c r="C1728" i="2"/>
  <c r="D1728" i="2"/>
  <c r="E1728" i="2"/>
  <c r="C1729" i="2"/>
  <c r="E1729" i="2"/>
  <c r="D1729" i="2" s="1"/>
  <c r="C1730" i="2"/>
  <c r="E1730" i="2"/>
  <c r="D1730" i="2" s="1"/>
  <c r="C1731" i="2"/>
  <c r="D1731" i="2"/>
  <c r="E1731" i="2"/>
  <c r="C1732" i="2"/>
  <c r="E1732" i="2"/>
  <c r="D1732" i="2" s="1"/>
  <c r="C1733" i="2"/>
  <c r="E1733" i="2"/>
  <c r="D1733" i="2" s="1"/>
  <c r="C1734" i="2"/>
  <c r="E1734" i="2"/>
  <c r="D1734" i="2" s="1"/>
  <c r="C1735" i="2"/>
  <c r="D1735" i="2"/>
  <c r="E1735" i="2"/>
  <c r="C1736" i="2"/>
  <c r="D1736" i="2"/>
  <c r="E1736" i="2"/>
  <c r="C1737" i="2"/>
  <c r="E1737" i="2"/>
  <c r="D1737" i="2" s="1"/>
  <c r="C1738" i="2"/>
  <c r="E1738" i="2"/>
  <c r="D1738" i="2" s="1"/>
  <c r="C1739" i="2"/>
  <c r="D1739" i="2"/>
  <c r="E1739" i="2"/>
  <c r="C1740" i="2"/>
  <c r="E1740" i="2"/>
  <c r="D1740" i="2" s="1"/>
  <c r="C1741" i="2"/>
  <c r="E1741" i="2"/>
  <c r="D1741" i="2" s="1"/>
  <c r="C1742" i="2"/>
  <c r="E1742" i="2"/>
  <c r="D1742" i="2" s="1"/>
  <c r="C1743" i="2"/>
  <c r="D1743" i="2"/>
  <c r="E1743" i="2"/>
  <c r="C1744" i="2"/>
  <c r="D1744" i="2"/>
  <c r="E1744" i="2"/>
  <c r="C1745" i="2"/>
  <c r="E1745" i="2"/>
  <c r="D1745" i="2" s="1"/>
  <c r="C1746" i="2"/>
  <c r="E1746" i="2"/>
  <c r="D1746" i="2" s="1"/>
  <c r="C1747" i="2"/>
  <c r="D1747" i="2"/>
  <c r="E1747" i="2"/>
  <c r="C1748" i="2"/>
  <c r="E1748" i="2"/>
  <c r="D1748" i="2" s="1"/>
  <c r="C1749" i="2"/>
  <c r="E1749" i="2"/>
  <c r="D1749" i="2" s="1"/>
  <c r="C1750" i="2"/>
  <c r="E1750" i="2"/>
  <c r="D1750" i="2" s="1"/>
  <c r="C1751" i="2"/>
  <c r="D1751" i="2"/>
  <c r="E1751" i="2"/>
  <c r="C1752" i="2"/>
  <c r="D1752" i="2"/>
  <c r="E1752" i="2"/>
  <c r="C1753" i="2"/>
  <c r="E1753" i="2"/>
  <c r="D1753" i="2" s="1"/>
  <c r="C1754" i="2"/>
  <c r="E1754" i="2"/>
  <c r="D1754" i="2" s="1"/>
  <c r="C1755" i="2"/>
  <c r="D1755" i="2"/>
  <c r="E1755" i="2"/>
  <c r="C1756" i="2"/>
  <c r="E1756" i="2"/>
  <c r="D1756" i="2" s="1"/>
  <c r="C1757" i="2"/>
  <c r="E1757" i="2"/>
  <c r="D1757" i="2" s="1"/>
  <c r="C1758" i="2"/>
  <c r="E1758" i="2"/>
  <c r="D1758" i="2" s="1"/>
  <c r="C1759" i="2"/>
  <c r="D1759" i="2"/>
  <c r="E1759" i="2"/>
  <c r="C1760" i="2"/>
  <c r="D1760" i="2"/>
  <c r="E1760" i="2"/>
  <c r="C1761" i="2"/>
  <c r="E1761" i="2"/>
  <c r="D1761" i="2" s="1"/>
  <c r="C1762" i="2"/>
  <c r="E1762" i="2"/>
  <c r="D1762" i="2" s="1"/>
  <c r="C1763" i="2"/>
  <c r="D1763" i="2"/>
  <c r="E1763" i="2"/>
  <c r="C1764" i="2"/>
  <c r="E1764" i="2"/>
  <c r="D1764" i="2" s="1"/>
  <c r="C1765" i="2"/>
  <c r="E1765" i="2"/>
  <c r="D1765" i="2" s="1"/>
  <c r="C1766" i="2"/>
  <c r="E1766" i="2"/>
  <c r="D1766" i="2" s="1"/>
  <c r="C1767" i="2"/>
  <c r="D1767" i="2"/>
  <c r="E1767" i="2"/>
  <c r="C1768" i="2"/>
  <c r="D1768" i="2"/>
  <c r="E1768" i="2"/>
  <c r="C1769" i="2"/>
  <c r="E1769" i="2"/>
  <c r="D1769" i="2" s="1"/>
  <c r="C1770" i="2"/>
  <c r="E1770" i="2"/>
  <c r="D1770" i="2" s="1"/>
  <c r="C1771" i="2"/>
  <c r="D1771" i="2"/>
  <c r="E1771" i="2"/>
  <c r="C1772" i="2"/>
  <c r="E1772" i="2"/>
  <c r="D1772" i="2" s="1"/>
  <c r="C1773" i="2"/>
  <c r="E1773" i="2"/>
  <c r="D1773" i="2" s="1"/>
  <c r="C1774" i="2"/>
  <c r="E1774" i="2"/>
  <c r="D1774" i="2" s="1"/>
  <c r="C1775" i="2"/>
  <c r="D1775" i="2"/>
  <c r="E1775" i="2"/>
  <c r="C1776" i="2"/>
  <c r="D1776" i="2"/>
  <c r="E1776" i="2"/>
  <c r="C1777" i="2"/>
  <c r="E1777" i="2"/>
  <c r="D1777" i="2" s="1"/>
  <c r="C1778" i="2"/>
  <c r="E1778" i="2"/>
  <c r="D1778" i="2" s="1"/>
  <c r="C1779" i="2"/>
  <c r="D1779" i="2"/>
  <c r="E1779" i="2"/>
  <c r="C1780" i="2"/>
  <c r="E1780" i="2"/>
  <c r="D1780" i="2" s="1"/>
  <c r="C1781" i="2"/>
  <c r="E1781" i="2"/>
  <c r="D1781" i="2" s="1"/>
  <c r="C1782" i="2"/>
  <c r="E1782" i="2"/>
  <c r="D1782" i="2" s="1"/>
  <c r="C1783" i="2"/>
  <c r="D1783" i="2"/>
  <c r="E1783" i="2"/>
  <c r="C1784" i="2"/>
  <c r="D1784" i="2"/>
  <c r="E1784" i="2"/>
  <c r="C1785" i="2"/>
  <c r="E1785" i="2"/>
  <c r="D1785" i="2" s="1"/>
  <c r="C1786" i="2"/>
  <c r="E1786" i="2"/>
  <c r="D1786" i="2" s="1"/>
  <c r="C1787" i="2"/>
  <c r="D1787" i="2"/>
  <c r="E1787" i="2"/>
  <c r="C1788" i="2"/>
  <c r="E1788" i="2"/>
  <c r="D1788" i="2" s="1"/>
  <c r="C1789" i="2"/>
  <c r="E1789" i="2"/>
  <c r="D1789" i="2" s="1"/>
  <c r="C1790" i="2"/>
  <c r="E1790" i="2"/>
  <c r="D1790" i="2" s="1"/>
  <c r="C1791" i="2"/>
  <c r="D1791" i="2"/>
  <c r="E1791" i="2"/>
  <c r="C1792" i="2"/>
  <c r="D1792" i="2"/>
  <c r="E1792" i="2"/>
  <c r="C1793" i="2"/>
  <c r="E1793" i="2"/>
  <c r="D1793" i="2" s="1"/>
  <c r="C1794" i="2"/>
  <c r="E1794" i="2"/>
  <c r="D1794" i="2" s="1"/>
  <c r="C1795" i="2"/>
  <c r="D1795" i="2"/>
  <c r="E1795" i="2"/>
  <c r="C1796" i="2"/>
  <c r="E1796" i="2"/>
  <c r="D1796" i="2" s="1"/>
  <c r="C1797" i="2"/>
  <c r="E1797" i="2"/>
  <c r="D1797" i="2" s="1"/>
  <c r="C1798" i="2"/>
  <c r="E1798" i="2"/>
  <c r="D1798" i="2" s="1"/>
  <c r="C1799" i="2"/>
  <c r="D1799" i="2"/>
  <c r="E1799" i="2"/>
  <c r="C1800" i="2"/>
  <c r="D1800" i="2"/>
  <c r="E1800" i="2"/>
  <c r="C1801" i="2"/>
  <c r="E1801" i="2"/>
  <c r="D1801" i="2" s="1"/>
  <c r="C1802" i="2"/>
  <c r="E1802" i="2"/>
  <c r="D1802" i="2" s="1"/>
  <c r="C1803" i="2"/>
  <c r="D1803" i="2"/>
  <c r="E1803" i="2"/>
  <c r="C1804" i="2"/>
  <c r="E1804" i="2"/>
  <c r="D1804" i="2" s="1"/>
  <c r="C1805" i="2"/>
  <c r="E1805" i="2"/>
  <c r="D1805" i="2" s="1"/>
  <c r="C1806" i="2"/>
  <c r="E1806" i="2"/>
  <c r="D1806" i="2" s="1"/>
  <c r="C1807" i="2"/>
  <c r="D1807" i="2"/>
  <c r="E1807" i="2"/>
  <c r="C1808" i="2"/>
  <c r="D1808" i="2"/>
  <c r="E1808" i="2"/>
  <c r="C1809" i="2"/>
  <c r="E1809" i="2"/>
  <c r="D1809" i="2" s="1"/>
  <c r="C1810" i="2"/>
  <c r="E1810" i="2"/>
  <c r="D1810" i="2" s="1"/>
  <c r="C1811" i="2"/>
  <c r="D1811" i="2"/>
  <c r="E1811" i="2"/>
  <c r="C1812" i="2"/>
  <c r="E1812" i="2"/>
  <c r="D1812" i="2" s="1"/>
  <c r="C1813" i="2"/>
  <c r="E1813" i="2"/>
  <c r="D1813" i="2" s="1"/>
  <c r="C1814" i="2"/>
  <c r="E1814" i="2"/>
  <c r="D1814" i="2" s="1"/>
  <c r="C1815" i="2"/>
  <c r="D1815" i="2"/>
  <c r="E1815" i="2"/>
  <c r="C1816" i="2"/>
  <c r="D1816" i="2"/>
  <c r="E1816" i="2"/>
  <c r="C1817" i="2"/>
  <c r="E1817" i="2"/>
  <c r="D1817" i="2" s="1"/>
  <c r="C1818" i="2"/>
  <c r="E1818" i="2"/>
  <c r="D1818" i="2" s="1"/>
  <c r="C1819" i="2"/>
  <c r="D1819" i="2"/>
  <c r="E1819" i="2"/>
  <c r="C1820" i="2"/>
  <c r="E1820" i="2"/>
  <c r="D1820" i="2" s="1"/>
  <c r="C1821" i="2"/>
  <c r="E1821" i="2"/>
  <c r="D1821" i="2" s="1"/>
  <c r="C1822" i="2"/>
  <c r="E1822" i="2"/>
  <c r="D1822" i="2" s="1"/>
  <c r="C1823" i="2"/>
  <c r="D1823" i="2"/>
  <c r="E1823" i="2"/>
  <c r="C1824" i="2"/>
  <c r="D1824" i="2"/>
  <c r="E1824" i="2"/>
  <c r="C1825" i="2"/>
  <c r="E1825" i="2"/>
  <c r="D1825" i="2" s="1"/>
  <c r="C1826" i="2"/>
  <c r="E1826" i="2"/>
  <c r="D1826" i="2" s="1"/>
  <c r="C1827" i="2"/>
  <c r="D1827" i="2"/>
  <c r="E1827" i="2"/>
  <c r="C1828" i="2"/>
  <c r="E1828" i="2"/>
  <c r="D1828" i="2" s="1"/>
  <c r="C1829" i="2"/>
  <c r="E1829" i="2"/>
  <c r="D1829" i="2" s="1"/>
  <c r="C1830" i="2"/>
  <c r="E1830" i="2"/>
  <c r="D1830" i="2" s="1"/>
  <c r="C1831" i="2"/>
  <c r="D1831" i="2"/>
  <c r="E1831" i="2"/>
  <c r="C1832" i="2"/>
  <c r="D1832" i="2"/>
  <c r="E1832" i="2"/>
  <c r="C1833" i="2"/>
  <c r="E1833" i="2"/>
  <c r="D1833" i="2" s="1"/>
  <c r="C1834" i="2"/>
  <c r="E1834" i="2"/>
  <c r="D1834" i="2" s="1"/>
  <c r="C1835" i="2"/>
  <c r="D1835" i="2"/>
  <c r="E1835" i="2"/>
  <c r="C1836" i="2"/>
  <c r="E1836" i="2"/>
  <c r="D1836" i="2" s="1"/>
  <c r="C1837" i="2"/>
  <c r="E1837" i="2"/>
  <c r="D1837" i="2" s="1"/>
  <c r="C1838" i="2"/>
  <c r="E1838" i="2"/>
  <c r="D1838" i="2" s="1"/>
  <c r="C1839" i="2"/>
  <c r="D1839" i="2"/>
  <c r="E1839" i="2"/>
  <c r="C1840" i="2"/>
  <c r="D1840" i="2"/>
  <c r="E1840" i="2"/>
  <c r="C1841" i="2"/>
  <c r="E1841" i="2"/>
  <c r="D1841" i="2" s="1"/>
  <c r="C1842" i="2"/>
  <c r="E1842" i="2"/>
  <c r="D1842" i="2" s="1"/>
  <c r="C1843" i="2"/>
  <c r="D1843" i="2"/>
  <c r="E1843" i="2"/>
  <c r="C1844" i="2"/>
  <c r="E1844" i="2"/>
  <c r="D1844" i="2" s="1"/>
  <c r="C1845" i="2"/>
  <c r="E1845" i="2"/>
  <c r="D1845" i="2" s="1"/>
  <c r="C1846" i="2"/>
  <c r="E1846" i="2"/>
  <c r="D1846" i="2" s="1"/>
  <c r="C1847" i="2"/>
  <c r="D1847" i="2"/>
  <c r="E1847" i="2"/>
  <c r="C1848" i="2"/>
  <c r="D1848" i="2"/>
  <c r="E1848" i="2"/>
  <c r="C1849" i="2"/>
  <c r="E1849" i="2"/>
  <c r="D1849" i="2" s="1"/>
  <c r="C1850" i="2"/>
  <c r="E1850" i="2"/>
  <c r="D1850" i="2" s="1"/>
  <c r="C1851" i="2"/>
  <c r="D1851" i="2"/>
  <c r="E1851" i="2"/>
  <c r="C1852" i="2"/>
  <c r="E1852" i="2"/>
  <c r="D1852" i="2" s="1"/>
  <c r="C1853" i="2"/>
  <c r="E1853" i="2"/>
  <c r="D1853" i="2" s="1"/>
  <c r="C1854" i="2"/>
  <c r="E1854" i="2"/>
  <c r="D1854" i="2" s="1"/>
  <c r="C1855" i="2"/>
  <c r="D1855" i="2"/>
  <c r="E1855" i="2"/>
  <c r="C1856" i="2"/>
  <c r="D1856" i="2"/>
  <c r="E1856" i="2"/>
  <c r="C1857" i="2"/>
  <c r="E1857" i="2"/>
  <c r="D1857" i="2" s="1"/>
  <c r="C1858" i="2"/>
  <c r="E1858" i="2"/>
  <c r="D1858" i="2" s="1"/>
  <c r="C1859" i="2"/>
  <c r="D1859" i="2"/>
  <c r="E1859" i="2"/>
  <c r="C1860" i="2"/>
  <c r="E1860" i="2"/>
  <c r="D1860" i="2" s="1"/>
  <c r="C1861" i="2"/>
  <c r="E1861" i="2"/>
  <c r="D1861" i="2" s="1"/>
  <c r="C1862" i="2"/>
  <c r="E1862" i="2"/>
  <c r="D1862" i="2" s="1"/>
  <c r="C1863" i="2"/>
  <c r="D1863" i="2"/>
  <c r="E1863" i="2"/>
  <c r="C1864" i="2"/>
  <c r="D1864" i="2"/>
  <c r="E1864" i="2"/>
  <c r="C1865" i="2"/>
  <c r="E1865" i="2"/>
  <c r="D1865" i="2" s="1"/>
  <c r="C1866" i="2"/>
  <c r="E1866" i="2"/>
  <c r="D1866" i="2" s="1"/>
  <c r="C1867" i="2"/>
  <c r="D1867" i="2"/>
  <c r="E1867" i="2"/>
  <c r="C1868" i="2"/>
  <c r="E1868" i="2"/>
  <c r="D1868" i="2" s="1"/>
  <c r="C1869" i="2"/>
  <c r="E1869" i="2"/>
  <c r="D1869" i="2" s="1"/>
  <c r="C1870" i="2"/>
  <c r="E1870" i="2"/>
  <c r="D1870" i="2" s="1"/>
  <c r="C1871" i="2"/>
  <c r="D1871" i="2"/>
  <c r="E1871" i="2"/>
  <c r="C1872" i="2"/>
  <c r="D1872" i="2"/>
  <c r="E1872" i="2"/>
  <c r="C1873" i="2"/>
  <c r="E1873" i="2"/>
  <c r="D1873" i="2" s="1"/>
  <c r="C1874" i="2"/>
  <c r="E1874" i="2"/>
  <c r="D1874" i="2" s="1"/>
  <c r="C1875" i="2"/>
  <c r="D1875" i="2"/>
  <c r="E1875" i="2"/>
  <c r="C1876" i="2"/>
  <c r="E1876" i="2"/>
  <c r="D1876" i="2" s="1"/>
  <c r="C1877" i="2"/>
  <c r="E1877" i="2"/>
  <c r="D1877" i="2" s="1"/>
  <c r="C1878" i="2"/>
  <c r="E1878" i="2"/>
  <c r="D1878" i="2" s="1"/>
  <c r="C1879" i="2"/>
  <c r="D1879" i="2"/>
  <c r="E1879" i="2"/>
  <c r="C1880" i="2"/>
  <c r="D1880" i="2"/>
  <c r="E1880" i="2"/>
  <c r="C1881" i="2"/>
  <c r="E1881" i="2"/>
  <c r="D1881" i="2" s="1"/>
  <c r="C1882" i="2"/>
  <c r="E1882" i="2"/>
  <c r="D1882" i="2" s="1"/>
  <c r="C1883" i="2"/>
  <c r="D1883" i="2"/>
  <c r="E1883" i="2"/>
  <c r="C1884" i="2"/>
  <c r="E1884" i="2"/>
  <c r="D1884" i="2" s="1"/>
  <c r="C1885" i="2"/>
  <c r="E1885" i="2"/>
  <c r="D1885" i="2" s="1"/>
  <c r="C1886" i="2"/>
  <c r="E1886" i="2"/>
  <c r="D1886" i="2" s="1"/>
  <c r="C1887" i="2"/>
  <c r="D1887" i="2"/>
  <c r="E1887" i="2"/>
  <c r="C1888" i="2"/>
  <c r="D1888" i="2"/>
  <c r="E1888" i="2"/>
  <c r="C1889" i="2"/>
  <c r="E1889" i="2"/>
  <c r="D1889" i="2" s="1"/>
  <c r="C1890" i="2"/>
  <c r="E1890" i="2"/>
  <c r="D1890" i="2" s="1"/>
  <c r="C1891" i="2"/>
  <c r="D1891" i="2"/>
  <c r="E1891" i="2"/>
  <c r="C1892" i="2"/>
  <c r="E1892" i="2"/>
  <c r="D1892" i="2" s="1"/>
  <c r="C1893" i="2"/>
  <c r="E1893" i="2"/>
  <c r="D1893" i="2" s="1"/>
  <c r="C1894" i="2"/>
  <c r="E1894" i="2"/>
  <c r="D1894" i="2" s="1"/>
  <c r="C1895" i="2"/>
  <c r="D1895" i="2"/>
  <c r="E1895" i="2"/>
  <c r="C1896" i="2"/>
  <c r="D1896" i="2"/>
  <c r="E1896" i="2"/>
  <c r="C1897" i="2"/>
  <c r="E1897" i="2"/>
  <c r="D1897" i="2" s="1"/>
  <c r="C1898" i="2"/>
  <c r="E1898" i="2"/>
  <c r="D1898" i="2" s="1"/>
  <c r="C1899" i="2"/>
  <c r="D1899" i="2"/>
  <c r="E1899" i="2"/>
  <c r="C1900" i="2"/>
  <c r="E1900" i="2"/>
  <c r="D1900" i="2" s="1"/>
  <c r="C1901" i="2"/>
  <c r="E1901" i="2"/>
  <c r="D1901" i="2" s="1"/>
  <c r="C1902" i="2"/>
  <c r="E1902" i="2"/>
  <c r="D1902" i="2" s="1"/>
  <c r="C1903" i="2"/>
  <c r="D1903" i="2"/>
  <c r="E1903" i="2"/>
  <c r="C1904" i="2"/>
  <c r="D1904" i="2"/>
  <c r="E1904" i="2"/>
  <c r="C1905" i="2"/>
  <c r="E1905" i="2"/>
  <c r="D1905" i="2" s="1"/>
  <c r="C1906" i="2"/>
  <c r="E1906" i="2"/>
  <c r="D1906" i="2" s="1"/>
  <c r="C1907" i="2"/>
  <c r="D1907" i="2"/>
  <c r="E1907" i="2"/>
  <c r="C1908" i="2"/>
  <c r="E1908" i="2"/>
  <c r="D1908" i="2" s="1"/>
  <c r="C1909" i="2"/>
  <c r="E1909" i="2"/>
  <c r="D1909" i="2" s="1"/>
  <c r="C1910" i="2"/>
  <c r="E1910" i="2"/>
  <c r="D1910" i="2" s="1"/>
  <c r="C1911" i="2"/>
  <c r="D1911" i="2"/>
  <c r="E1911" i="2"/>
  <c r="C1912" i="2"/>
  <c r="D1912" i="2"/>
  <c r="E1912" i="2"/>
  <c r="C1913" i="2"/>
  <c r="E1913" i="2"/>
  <c r="D1913" i="2" s="1"/>
  <c r="C1914" i="2"/>
  <c r="E1914" i="2"/>
  <c r="D1914" i="2" s="1"/>
  <c r="C1915" i="2"/>
  <c r="D1915" i="2"/>
  <c r="E1915" i="2"/>
  <c r="C1916" i="2"/>
  <c r="E1916" i="2"/>
  <c r="D1916" i="2" s="1"/>
  <c r="C1917" i="2"/>
  <c r="E1917" i="2"/>
  <c r="D1917" i="2" s="1"/>
  <c r="C1918" i="2"/>
  <c r="E1918" i="2"/>
  <c r="D1918" i="2" s="1"/>
  <c r="C1919" i="2"/>
  <c r="D1919" i="2"/>
  <c r="E1919" i="2"/>
  <c r="C1920" i="2"/>
  <c r="D1920" i="2"/>
  <c r="E1920" i="2"/>
  <c r="C1921" i="2"/>
  <c r="E1921" i="2"/>
  <c r="D1921" i="2" s="1"/>
  <c r="C1922" i="2"/>
  <c r="E1922" i="2"/>
  <c r="D1922" i="2" s="1"/>
  <c r="C1923" i="2"/>
  <c r="D1923" i="2"/>
  <c r="E1923" i="2"/>
  <c r="C1924" i="2"/>
  <c r="E1924" i="2"/>
  <c r="D1924" i="2" s="1"/>
  <c r="C1925" i="2"/>
  <c r="E1925" i="2"/>
  <c r="D1925" i="2" s="1"/>
  <c r="C1926" i="2"/>
  <c r="E1926" i="2"/>
  <c r="D1926" i="2" s="1"/>
  <c r="C1927" i="2"/>
  <c r="D1927" i="2"/>
  <c r="E1927" i="2"/>
  <c r="C1928" i="2"/>
  <c r="D1928" i="2"/>
  <c r="E1928" i="2"/>
  <c r="C1929" i="2"/>
  <c r="E1929" i="2"/>
  <c r="D1929" i="2" s="1"/>
  <c r="C1930" i="2"/>
  <c r="E1930" i="2"/>
  <c r="D1930" i="2" s="1"/>
  <c r="C1931" i="2"/>
  <c r="D1931" i="2"/>
  <c r="E1931" i="2"/>
  <c r="C1932" i="2"/>
  <c r="E1932" i="2"/>
  <c r="D1932" i="2" s="1"/>
  <c r="C1933" i="2"/>
  <c r="E1933" i="2"/>
  <c r="D1933" i="2" s="1"/>
  <c r="C1934" i="2"/>
  <c r="E1934" i="2"/>
  <c r="D1934" i="2" s="1"/>
  <c r="C1935" i="2"/>
  <c r="D1935" i="2"/>
  <c r="E1935" i="2"/>
  <c r="C1936" i="2"/>
  <c r="D1936" i="2"/>
  <c r="E1936" i="2"/>
  <c r="C1937" i="2"/>
  <c r="E1937" i="2"/>
  <c r="D1937" i="2" s="1"/>
  <c r="C1938" i="2"/>
  <c r="E1938" i="2"/>
  <c r="D1938" i="2" s="1"/>
  <c r="C1939" i="2"/>
  <c r="D1939" i="2"/>
  <c r="E1939" i="2"/>
  <c r="C1940" i="2"/>
  <c r="E1940" i="2"/>
  <c r="D1940" i="2" s="1"/>
  <c r="C1941" i="2"/>
  <c r="E1941" i="2"/>
  <c r="D1941" i="2" s="1"/>
  <c r="C1942" i="2"/>
  <c r="E1942" i="2"/>
  <c r="D1942" i="2" s="1"/>
  <c r="C1943" i="2"/>
  <c r="D1943" i="2"/>
  <c r="E1943" i="2"/>
  <c r="C1944" i="2"/>
  <c r="D1944" i="2"/>
  <c r="E1944" i="2"/>
  <c r="C1945" i="2"/>
  <c r="E1945" i="2"/>
  <c r="D1945" i="2" s="1"/>
  <c r="C1946" i="2"/>
  <c r="E1946" i="2"/>
  <c r="D1946" i="2" s="1"/>
  <c r="C1947" i="2"/>
  <c r="D1947" i="2"/>
  <c r="E1947" i="2"/>
  <c r="C1948" i="2"/>
  <c r="E1948" i="2"/>
  <c r="D1948" i="2" s="1"/>
  <c r="C1949" i="2"/>
  <c r="E1949" i="2"/>
  <c r="D1949" i="2" s="1"/>
  <c r="C1950" i="2"/>
  <c r="E1950" i="2"/>
  <c r="D1950" i="2" s="1"/>
  <c r="C1951" i="2"/>
  <c r="D1951" i="2"/>
  <c r="E1951" i="2"/>
  <c r="C1952" i="2"/>
  <c r="D1952" i="2"/>
  <c r="E1952" i="2"/>
  <c r="C1953" i="2"/>
  <c r="E1953" i="2"/>
  <c r="D1953" i="2" s="1"/>
  <c r="C1954" i="2"/>
  <c r="E1954" i="2"/>
  <c r="D1954" i="2" s="1"/>
  <c r="C1955" i="2"/>
  <c r="D1955" i="2"/>
  <c r="E1955" i="2"/>
  <c r="C1956" i="2"/>
  <c r="E1956" i="2"/>
  <c r="D1956" i="2" s="1"/>
  <c r="C1957" i="2"/>
  <c r="E1957" i="2"/>
  <c r="D1957" i="2" s="1"/>
  <c r="C1958" i="2"/>
  <c r="E1958" i="2"/>
  <c r="D1958" i="2" s="1"/>
  <c r="C1959" i="2"/>
  <c r="D1959" i="2"/>
  <c r="E1959" i="2"/>
  <c r="C1960" i="2"/>
  <c r="D1960" i="2"/>
  <c r="E1960" i="2"/>
  <c r="C1961" i="2"/>
  <c r="E1961" i="2"/>
  <c r="D1961" i="2" s="1"/>
  <c r="C1962" i="2"/>
  <c r="E1962" i="2"/>
  <c r="D1962" i="2" s="1"/>
  <c r="C1963" i="2"/>
  <c r="D1963" i="2"/>
  <c r="E1963" i="2"/>
  <c r="C1964" i="2"/>
  <c r="E1964" i="2"/>
  <c r="D1964" i="2" s="1"/>
  <c r="C1965" i="2"/>
  <c r="E1965" i="2"/>
  <c r="D1965" i="2" s="1"/>
  <c r="C1966" i="2"/>
  <c r="E1966" i="2"/>
  <c r="D1966" i="2" s="1"/>
  <c r="C1967" i="2"/>
  <c r="D1967" i="2"/>
  <c r="E1967" i="2"/>
  <c r="C1968" i="2"/>
  <c r="D1968" i="2"/>
  <c r="E1968" i="2"/>
  <c r="C1969" i="2"/>
  <c r="E1969" i="2"/>
  <c r="D1969" i="2" s="1"/>
  <c r="C1970" i="2"/>
  <c r="E1970" i="2"/>
  <c r="D1970" i="2" s="1"/>
  <c r="C1971" i="2"/>
  <c r="D1971" i="2"/>
  <c r="E1971" i="2"/>
  <c r="C1972" i="2"/>
  <c r="E1972" i="2"/>
  <c r="D1972" i="2" s="1"/>
  <c r="C1973" i="2"/>
  <c r="E1973" i="2"/>
  <c r="D1973" i="2" s="1"/>
  <c r="C1974" i="2"/>
  <c r="E1974" i="2"/>
  <c r="D1974" i="2" s="1"/>
  <c r="C1975" i="2"/>
  <c r="D1975" i="2"/>
  <c r="E1975" i="2"/>
  <c r="C1976" i="2"/>
  <c r="D1976" i="2"/>
  <c r="E1976" i="2"/>
  <c r="C1977" i="2"/>
  <c r="E1977" i="2"/>
  <c r="D1977" i="2" s="1"/>
  <c r="C1978" i="2"/>
  <c r="E1978" i="2"/>
  <c r="D1978" i="2" s="1"/>
  <c r="C1979" i="2"/>
  <c r="D1979" i="2"/>
  <c r="E1979" i="2"/>
  <c r="C1980" i="2"/>
  <c r="E1980" i="2"/>
  <c r="D1980" i="2" s="1"/>
  <c r="C1981" i="2"/>
  <c r="E1981" i="2"/>
  <c r="D1981" i="2" s="1"/>
  <c r="C1982" i="2"/>
  <c r="E1982" i="2"/>
  <c r="D1982" i="2" s="1"/>
  <c r="C1983" i="2"/>
  <c r="D1983" i="2"/>
  <c r="E1983" i="2"/>
  <c r="C1984" i="2"/>
  <c r="D1984" i="2"/>
  <c r="E1984" i="2"/>
  <c r="C1985" i="2"/>
  <c r="E1985" i="2"/>
  <c r="D1985" i="2" s="1"/>
  <c r="C1986" i="2"/>
  <c r="E1986" i="2"/>
  <c r="D1986" i="2" s="1"/>
  <c r="C1987" i="2"/>
  <c r="D1987" i="2"/>
  <c r="E1987" i="2"/>
  <c r="C1988" i="2"/>
  <c r="E1988" i="2"/>
  <c r="D1988" i="2" s="1"/>
  <c r="C1989" i="2"/>
  <c r="E1989" i="2"/>
  <c r="D1989" i="2" s="1"/>
  <c r="C1990" i="2"/>
  <c r="E1990" i="2"/>
  <c r="D1990" i="2" s="1"/>
  <c r="C1991" i="2"/>
  <c r="D1991" i="2"/>
  <c r="E1991" i="2"/>
  <c r="C1992" i="2"/>
  <c r="D1992" i="2"/>
  <c r="E1992" i="2"/>
  <c r="C1993" i="2"/>
  <c r="E1993" i="2"/>
  <c r="D1993" i="2" s="1"/>
  <c r="C1994" i="2"/>
  <c r="E1994" i="2"/>
  <c r="D1994" i="2" s="1"/>
  <c r="C1995" i="2"/>
  <c r="D1995" i="2"/>
  <c r="E1995" i="2"/>
  <c r="C1996" i="2"/>
  <c r="E1996" i="2"/>
  <c r="D1996" i="2" s="1"/>
  <c r="C1997" i="2"/>
  <c r="E1997" i="2"/>
  <c r="D1997" i="2" s="1"/>
  <c r="C1998" i="2"/>
  <c r="E1998" i="2"/>
  <c r="D1998" i="2" s="1"/>
  <c r="C1999" i="2"/>
  <c r="D1999" i="2"/>
  <c r="E1999" i="2"/>
  <c r="C2000" i="2"/>
  <c r="D2000" i="2"/>
  <c r="E2000" i="2"/>
  <c r="C2001" i="2"/>
  <c r="E2001" i="2"/>
  <c r="D2001" i="2" s="1"/>
  <c r="C2002" i="2"/>
  <c r="E2002" i="2"/>
  <c r="D2002" i="2" s="1"/>
  <c r="C2003" i="2"/>
  <c r="D2003" i="2"/>
  <c r="E2003" i="2"/>
  <c r="C2004" i="2"/>
  <c r="E2004" i="2"/>
  <c r="D2004" i="2" s="1"/>
  <c r="C2005" i="2"/>
  <c r="E2005" i="2"/>
  <c r="D2005" i="2" s="1"/>
  <c r="C2006" i="2"/>
  <c r="E2006" i="2"/>
  <c r="D2006" i="2" s="1"/>
  <c r="C2007" i="2"/>
  <c r="D2007" i="2"/>
  <c r="E2007" i="2"/>
  <c r="C2008" i="2"/>
  <c r="D2008" i="2"/>
  <c r="E2008" i="2"/>
  <c r="C2009" i="2"/>
  <c r="E2009" i="2"/>
  <c r="D2009" i="2" s="1"/>
  <c r="C2010" i="2"/>
  <c r="E2010" i="2"/>
  <c r="D2010" i="2" s="1"/>
  <c r="C2011" i="2"/>
  <c r="D2011" i="2"/>
  <c r="E2011" i="2"/>
  <c r="C2012" i="2"/>
  <c r="E2012" i="2"/>
  <c r="D2012" i="2" s="1"/>
  <c r="C2013" i="2"/>
  <c r="E2013" i="2"/>
  <c r="D2013" i="2" s="1"/>
  <c r="C2014" i="2"/>
  <c r="E2014" i="2"/>
  <c r="D2014" i="2" s="1"/>
  <c r="C2015" i="2"/>
  <c r="D2015" i="2"/>
  <c r="E2015" i="2"/>
  <c r="C2016" i="2"/>
  <c r="D2016" i="2"/>
  <c r="E2016" i="2"/>
  <c r="C2017" i="2"/>
  <c r="E2017" i="2"/>
  <c r="D2017" i="2" s="1"/>
  <c r="C2018" i="2"/>
  <c r="E2018" i="2"/>
  <c r="D2018" i="2" s="1"/>
  <c r="C2019" i="2"/>
  <c r="D2019" i="2"/>
  <c r="E2019" i="2"/>
  <c r="C2020" i="2"/>
  <c r="E2020" i="2"/>
  <c r="D2020" i="2" s="1"/>
  <c r="C2021" i="2"/>
  <c r="E2021" i="2"/>
  <c r="D2021" i="2" s="1"/>
  <c r="C2022" i="2"/>
  <c r="E2022" i="2"/>
  <c r="D2022" i="2" s="1"/>
  <c r="C2023" i="2"/>
  <c r="D2023" i="2"/>
  <c r="E2023" i="2"/>
  <c r="C2024" i="2"/>
  <c r="D2024" i="2"/>
  <c r="E2024" i="2"/>
  <c r="C2025" i="2"/>
  <c r="E2025" i="2"/>
  <c r="D2025" i="2" s="1"/>
  <c r="C2026" i="2"/>
  <c r="E2026" i="2"/>
  <c r="D2026" i="2" s="1"/>
  <c r="C2027" i="2"/>
  <c r="D2027" i="2"/>
  <c r="E2027" i="2"/>
  <c r="C2028" i="2"/>
  <c r="E2028" i="2"/>
  <c r="D2028" i="2" s="1"/>
  <c r="C2029" i="2"/>
  <c r="E2029" i="2"/>
  <c r="D2029" i="2" s="1"/>
  <c r="C2030" i="2"/>
  <c r="E2030" i="2"/>
  <c r="D2030" i="2" s="1"/>
  <c r="C2031" i="2"/>
  <c r="D2031" i="2"/>
  <c r="E2031" i="2"/>
  <c r="C2032" i="2"/>
  <c r="D2032" i="2"/>
  <c r="E2032" i="2"/>
  <c r="C2033" i="2"/>
  <c r="E2033" i="2"/>
  <c r="D2033" i="2" s="1"/>
  <c r="C2034" i="2"/>
  <c r="E2034" i="2"/>
  <c r="D2034" i="2" s="1"/>
  <c r="C2035" i="2"/>
  <c r="D2035" i="2"/>
  <c r="E2035" i="2"/>
  <c r="C2036" i="2"/>
  <c r="E2036" i="2"/>
  <c r="D2036" i="2" s="1"/>
  <c r="C2037" i="2"/>
  <c r="E2037" i="2"/>
  <c r="D2037" i="2" s="1"/>
  <c r="C2038" i="2"/>
  <c r="E2038" i="2"/>
  <c r="D2038" i="2" s="1"/>
  <c r="C2039" i="2"/>
  <c r="D2039" i="2"/>
  <c r="E2039" i="2"/>
  <c r="C2040" i="2"/>
  <c r="D2040" i="2"/>
  <c r="E2040" i="2"/>
  <c r="C2041" i="2"/>
  <c r="E2041" i="2"/>
  <c r="D2041" i="2" s="1"/>
  <c r="C2042" i="2"/>
  <c r="E2042" i="2"/>
  <c r="D2042" i="2" s="1"/>
  <c r="C2043" i="2"/>
  <c r="D2043" i="2"/>
  <c r="E2043" i="2"/>
  <c r="C2044" i="2"/>
  <c r="E2044" i="2"/>
  <c r="D2044" i="2" s="1"/>
  <c r="C2045" i="2"/>
  <c r="E2045" i="2"/>
  <c r="D2045" i="2" s="1"/>
  <c r="C2046" i="2"/>
  <c r="E2046" i="2"/>
  <c r="D2046" i="2" s="1"/>
  <c r="C2047" i="2"/>
  <c r="D2047" i="2"/>
  <c r="E2047" i="2"/>
  <c r="C2048" i="2"/>
  <c r="E2048" i="2"/>
  <c r="D2048" i="2" s="1"/>
  <c r="C2049" i="2"/>
  <c r="D2049" i="2"/>
  <c r="E2049" i="2"/>
  <c r="C2050" i="2"/>
  <c r="E2050" i="2"/>
  <c r="D2050" i="2" s="1"/>
  <c r="C2051" i="2"/>
  <c r="D2051" i="2"/>
  <c r="E2051" i="2"/>
  <c r="C2052" i="2"/>
  <c r="D2052" i="2"/>
  <c r="E2052" i="2"/>
  <c r="C2053" i="2"/>
  <c r="E2053" i="2"/>
  <c r="D2053" i="2" s="1"/>
  <c r="C2054" i="2"/>
  <c r="E2054" i="2"/>
  <c r="D2054" i="2" s="1"/>
  <c r="C2055" i="2"/>
  <c r="D2055" i="2"/>
  <c r="E2055" i="2"/>
  <c r="C2056" i="2"/>
  <c r="E2056" i="2"/>
  <c r="D2056" i="2" s="1"/>
  <c r="C2057" i="2"/>
  <c r="E2057" i="2"/>
  <c r="D2057" i="2" s="1"/>
  <c r="C2058" i="2"/>
  <c r="E2058" i="2"/>
  <c r="D2058" i="2" s="1"/>
  <c r="C2059" i="2"/>
  <c r="D2059" i="2"/>
  <c r="E2059" i="2"/>
  <c r="C2060" i="2"/>
  <c r="E2060" i="2"/>
  <c r="D2060" i="2" s="1"/>
  <c r="C2061" i="2"/>
  <c r="E2061" i="2"/>
  <c r="D2061" i="2" s="1"/>
  <c r="C2062" i="2"/>
  <c r="E2062" i="2"/>
  <c r="D2062" i="2" s="1"/>
  <c r="C2063" i="2"/>
  <c r="D2063" i="2"/>
  <c r="E2063" i="2"/>
  <c r="C2064" i="2"/>
  <c r="E2064" i="2"/>
  <c r="D2064" i="2" s="1"/>
  <c r="C2065" i="2"/>
  <c r="E2065" i="2"/>
  <c r="D2065" i="2" s="1"/>
  <c r="C2066" i="2"/>
  <c r="E2066" i="2"/>
  <c r="D2066" i="2" s="1"/>
  <c r="C2067" i="2"/>
  <c r="D2067" i="2"/>
  <c r="E2067" i="2"/>
  <c r="C2068" i="2"/>
  <c r="E2068" i="2"/>
  <c r="D2068" i="2" s="1"/>
  <c r="C2069" i="2"/>
  <c r="E2069" i="2"/>
  <c r="D2069" i="2" s="1"/>
  <c r="C2070" i="2"/>
  <c r="E2070" i="2"/>
  <c r="D2070" i="2" s="1"/>
  <c r="C2071" i="2"/>
  <c r="D2071" i="2"/>
  <c r="E2071" i="2"/>
  <c r="C2072" i="2"/>
  <c r="D2072" i="2"/>
  <c r="E2072" i="2"/>
  <c r="C2073" i="2"/>
  <c r="E2073" i="2"/>
  <c r="D2073" i="2" s="1"/>
  <c r="C2074" i="2"/>
  <c r="E2074" i="2"/>
  <c r="D2074" i="2" s="1"/>
  <c r="C2075" i="2"/>
  <c r="D2075" i="2"/>
  <c r="E2075" i="2"/>
  <c r="C2076" i="2"/>
  <c r="E2076" i="2"/>
  <c r="D2076" i="2" s="1"/>
  <c r="C2077" i="2"/>
  <c r="E2077" i="2"/>
  <c r="D2077" i="2" s="1"/>
  <c r="C2078" i="2"/>
  <c r="E2078" i="2"/>
  <c r="D2078" i="2" s="1"/>
  <c r="C2079" i="2"/>
  <c r="D2079" i="2"/>
  <c r="E2079" i="2"/>
  <c r="C2080" i="2"/>
  <c r="E2080" i="2"/>
  <c r="D2080" i="2" s="1"/>
  <c r="C2081" i="2"/>
  <c r="D2081" i="2"/>
  <c r="E2081" i="2"/>
  <c r="C2082" i="2"/>
  <c r="E2082" i="2"/>
  <c r="D2082" i="2" s="1"/>
  <c r="C2083" i="2"/>
  <c r="D2083" i="2"/>
  <c r="E2083" i="2"/>
  <c r="C2084" i="2"/>
  <c r="D2084" i="2"/>
  <c r="E2084" i="2"/>
  <c r="C2085" i="2"/>
  <c r="E2085" i="2"/>
  <c r="D2085" i="2" s="1"/>
  <c r="C2086" i="2"/>
  <c r="E2086" i="2"/>
  <c r="D2086" i="2" s="1"/>
  <c r="C2087" i="2"/>
  <c r="D2087" i="2"/>
  <c r="E2087" i="2"/>
  <c r="C2088" i="2"/>
  <c r="E2088" i="2"/>
  <c r="D2088" i="2" s="1"/>
  <c r="C2089" i="2"/>
  <c r="D2089" i="2"/>
  <c r="E2089" i="2"/>
  <c r="C2090" i="2"/>
  <c r="D2090" i="2"/>
  <c r="E2090" i="2"/>
  <c r="C2091" i="2"/>
  <c r="D2091" i="2"/>
  <c r="E2091" i="2"/>
  <c r="C2092" i="2"/>
  <c r="E2092" i="2"/>
  <c r="D2092" i="2" s="1"/>
  <c r="C2093" i="2"/>
  <c r="E2093" i="2"/>
  <c r="D2093" i="2" s="1"/>
  <c r="C2094" i="2"/>
  <c r="E2094" i="2"/>
  <c r="D2094" i="2" s="1"/>
  <c r="C2095" i="2"/>
  <c r="D2095" i="2"/>
  <c r="E2095" i="2"/>
  <c r="C2096" i="2"/>
  <c r="E2096" i="2"/>
  <c r="D2096" i="2" s="1"/>
  <c r="C2097" i="2"/>
  <c r="D2097" i="2"/>
  <c r="E2097" i="2"/>
  <c r="C2098" i="2"/>
  <c r="E2098" i="2"/>
  <c r="D2098" i="2" s="1"/>
  <c r="C2099" i="2"/>
  <c r="D2099" i="2"/>
  <c r="E2099" i="2"/>
  <c r="C2100" i="2"/>
  <c r="E2100" i="2"/>
  <c r="D2100" i="2" s="1"/>
  <c r="C2101" i="2"/>
  <c r="E2101" i="2"/>
  <c r="D2101" i="2" s="1"/>
  <c r="C2102" i="2"/>
  <c r="E2102" i="2"/>
  <c r="D2102" i="2" s="1"/>
  <c r="C2103" i="2"/>
  <c r="D2103" i="2"/>
  <c r="E2103" i="2"/>
  <c r="C2104" i="2"/>
  <c r="E2104" i="2"/>
  <c r="D2104" i="2" s="1"/>
  <c r="C2105" i="2"/>
  <c r="D2105" i="2"/>
  <c r="E2105" i="2"/>
  <c r="C2106" i="2"/>
  <c r="E2106" i="2"/>
  <c r="D2106" i="2" s="1"/>
  <c r="C2107" i="2"/>
  <c r="D2107" i="2"/>
  <c r="E2107" i="2"/>
  <c r="C2108" i="2"/>
  <c r="E2108" i="2"/>
  <c r="D2108" i="2" s="1"/>
  <c r="C2109" i="2"/>
  <c r="E2109" i="2"/>
  <c r="D2109" i="2" s="1"/>
  <c r="C2110" i="2"/>
  <c r="E2110" i="2"/>
  <c r="D2110" i="2" s="1"/>
  <c r="C2111" i="2"/>
  <c r="D2111" i="2"/>
  <c r="E2111" i="2"/>
  <c r="C2112" i="2"/>
  <c r="E2112" i="2"/>
  <c r="D2112" i="2" s="1"/>
  <c r="C2113" i="2"/>
  <c r="D2113" i="2"/>
  <c r="E2113" i="2"/>
  <c r="C2114" i="2"/>
  <c r="E2114" i="2"/>
  <c r="D2114" i="2" s="1"/>
  <c r="C2115" i="2"/>
  <c r="D2115" i="2"/>
  <c r="E2115" i="2"/>
  <c r="C2116" i="2"/>
  <c r="E2116" i="2"/>
  <c r="D2116" i="2" s="1"/>
  <c r="C2117" i="2"/>
  <c r="E2117" i="2"/>
  <c r="D2117" i="2" s="1"/>
  <c r="C2118" i="2"/>
  <c r="E2118" i="2"/>
  <c r="D2118" i="2" s="1"/>
  <c r="C2119" i="2"/>
  <c r="D2119" i="2"/>
  <c r="E2119" i="2"/>
  <c r="C2120" i="2"/>
  <c r="E2120" i="2"/>
  <c r="D2120" i="2" s="1"/>
  <c r="C2121" i="2"/>
  <c r="D2121" i="2"/>
  <c r="E2121" i="2"/>
  <c r="C2122" i="2"/>
  <c r="E2122" i="2"/>
  <c r="D2122" i="2" s="1"/>
  <c r="C2123" i="2"/>
  <c r="D2123" i="2"/>
  <c r="E2123" i="2"/>
  <c r="C2124" i="2"/>
  <c r="E2124" i="2"/>
  <c r="D2124" i="2" s="1"/>
  <c r="C2125" i="2"/>
  <c r="E2125" i="2"/>
  <c r="D2125" i="2" s="1"/>
  <c r="C2126" i="2"/>
  <c r="E2126" i="2"/>
  <c r="D2126" i="2" s="1"/>
  <c r="C2127" i="2"/>
  <c r="D2127" i="2"/>
  <c r="E2127" i="2"/>
  <c r="C2128" i="2"/>
  <c r="E2128" i="2"/>
  <c r="D2128" i="2" s="1"/>
  <c r="C2129" i="2"/>
  <c r="D2129" i="2"/>
  <c r="E2129" i="2"/>
  <c r="C2130" i="2"/>
  <c r="E2130" i="2"/>
  <c r="D2130" i="2" s="1"/>
  <c r="C2131" i="2"/>
  <c r="D2131" i="2"/>
  <c r="E2131" i="2"/>
  <c r="C2132" i="2"/>
  <c r="E2132" i="2"/>
  <c r="D2132" i="2" s="1"/>
  <c r="C2133" i="2"/>
  <c r="E2133" i="2"/>
  <c r="D2133" i="2" s="1"/>
  <c r="C2134" i="2"/>
  <c r="E2134" i="2"/>
  <c r="D2134" i="2" s="1"/>
  <c r="C2135" i="2"/>
  <c r="D2135" i="2"/>
  <c r="E2135" i="2"/>
  <c r="C2136" i="2"/>
  <c r="E2136" i="2"/>
  <c r="D2136" i="2" s="1"/>
  <c r="C2137" i="2"/>
  <c r="D2137" i="2"/>
  <c r="E2137" i="2"/>
  <c r="C2138" i="2"/>
  <c r="E2138" i="2"/>
  <c r="D2138" i="2" s="1"/>
  <c r="C2139" i="2"/>
  <c r="D2139" i="2"/>
  <c r="E2139" i="2"/>
  <c r="C2140" i="2"/>
  <c r="E2140" i="2"/>
  <c r="D2140" i="2" s="1"/>
  <c r="C2141" i="2"/>
  <c r="E2141" i="2"/>
  <c r="D2141" i="2" s="1"/>
  <c r="C2142" i="2"/>
  <c r="E2142" i="2"/>
  <c r="D2142" i="2" s="1"/>
  <c r="C2143" i="2"/>
  <c r="D2143" i="2"/>
  <c r="E2143" i="2"/>
  <c r="C2144" i="2"/>
  <c r="E2144" i="2"/>
  <c r="D2144" i="2" s="1"/>
  <c r="C2145" i="2"/>
  <c r="D2145" i="2"/>
  <c r="E2145" i="2"/>
  <c r="C2146" i="2"/>
  <c r="E2146" i="2"/>
  <c r="D2146" i="2" s="1"/>
  <c r="C2147" i="2"/>
  <c r="D2147" i="2"/>
  <c r="E2147" i="2"/>
  <c r="C2148" i="2"/>
  <c r="E2148" i="2"/>
  <c r="D2148" i="2" s="1"/>
  <c r="C2149" i="2"/>
  <c r="E2149" i="2"/>
  <c r="D2149" i="2" s="1"/>
  <c r="C2150" i="2"/>
  <c r="E2150" i="2"/>
  <c r="D2150" i="2" s="1"/>
  <c r="C2151" i="2"/>
  <c r="D2151" i="2"/>
  <c r="E2151" i="2"/>
  <c r="C2152" i="2"/>
  <c r="E2152" i="2"/>
  <c r="D2152" i="2" s="1"/>
  <c r="C2153" i="2"/>
  <c r="D2153" i="2"/>
  <c r="E2153" i="2"/>
  <c r="C2154" i="2"/>
  <c r="E2154" i="2"/>
  <c r="D2154" i="2" s="1"/>
  <c r="C2155" i="2"/>
  <c r="D2155" i="2"/>
  <c r="E2155" i="2"/>
  <c r="C2156" i="2"/>
  <c r="E2156" i="2"/>
  <c r="D2156" i="2" s="1"/>
  <c r="C2157" i="2"/>
  <c r="E2157" i="2"/>
  <c r="D2157" i="2" s="1"/>
  <c r="C2158" i="2"/>
  <c r="E2158" i="2"/>
  <c r="D2158" i="2" s="1"/>
  <c r="C2159" i="2"/>
  <c r="D2159" i="2"/>
  <c r="E2159" i="2"/>
  <c r="C2160" i="2"/>
  <c r="E2160" i="2"/>
  <c r="D2160" i="2" s="1"/>
  <c r="C2161" i="2"/>
  <c r="D2161" i="2"/>
  <c r="E2161" i="2"/>
  <c r="C2162" i="2"/>
  <c r="E2162" i="2"/>
  <c r="D2162" i="2" s="1"/>
  <c r="C2163" i="2"/>
  <c r="D2163" i="2"/>
  <c r="E2163" i="2"/>
  <c r="C2164" i="2"/>
  <c r="E2164" i="2"/>
  <c r="D2164" i="2" s="1"/>
  <c r="C2165" i="2"/>
  <c r="E2165" i="2"/>
  <c r="D2165" i="2" s="1"/>
  <c r="C2166" i="2"/>
  <c r="E2166" i="2"/>
  <c r="D2166" i="2" s="1"/>
  <c r="C2167" i="2"/>
  <c r="D2167" i="2"/>
  <c r="E2167" i="2"/>
  <c r="C2168" i="2"/>
  <c r="E2168" i="2"/>
  <c r="D2168" i="2" s="1"/>
  <c r="C2169" i="2"/>
  <c r="D2169" i="2"/>
  <c r="E2169" i="2"/>
  <c r="C2170" i="2"/>
  <c r="E2170" i="2"/>
  <c r="D2170" i="2" s="1"/>
  <c r="C2171" i="2"/>
  <c r="D2171" i="2"/>
  <c r="E2171" i="2"/>
  <c r="C2172" i="2"/>
  <c r="E2172" i="2"/>
  <c r="D2172" i="2" s="1"/>
  <c r="C2173" i="2"/>
  <c r="E2173" i="2"/>
  <c r="D2173" i="2" s="1"/>
  <c r="C2174" i="2"/>
  <c r="E2174" i="2"/>
  <c r="D2174" i="2" s="1"/>
  <c r="C2175" i="2"/>
  <c r="D2175" i="2"/>
  <c r="E2175" i="2"/>
  <c r="C2176" i="2"/>
  <c r="E2176" i="2"/>
  <c r="D2176" i="2" s="1"/>
  <c r="C2177" i="2"/>
  <c r="D2177" i="2"/>
  <c r="E2177" i="2"/>
  <c r="C2178" i="2"/>
  <c r="E2178" i="2"/>
  <c r="D2178" i="2" s="1"/>
  <c r="C2179" i="2"/>
  <c r="D2179" i="2"/>
  <c r="E2179" i="2"/>
  <c r="C2180" i="2"/>
  <c r="E2180" i="2"/>
  <c r="D2180" i="2" s="1"/>
  <c r="C2181" i="2"/>
  <c r="E2181" i="2"/>
  <c r="D2181" i="2" s="1"/>
  <c r="C2182" i="2"/>
  <c r="E2182" i="2"/>
  <c r="D2182" i="2" s="1"/>
  <c r="C2183" i="2"/>
  <c r="D2183" i="2"/>
  <c r="E2183" i="2"/>
  <c r="C2184" i="2"/>
  <c r="E2184" i="2"/>
  <c r="D2184" i="2" s="1"/>
  <c r="C2185" i="2"/>
  <c r="D2185" i="2"/>
  <c r="E2185" i="2"/>
  <c r="C2186" i="2"/>
  <c r="E2186" i="2"/>
  <c r="D2186" i="2" s="1"/>
  <c r="C2187" i="2"/>
  <c r="D2187" i="2"/>
  <c r="E2187" i="2"/>
  <c r="C2188" i="2"/>
  <c r="E2188" i="2"/>
  <c r="D2188" i="2" s="1"/>
  <c r="C2189" i="2"/>
  <c r="E2189" i="2"/>
  <c r="D2189" i="2" s="1"/>
  <c r="C2190" i="2"/>
  <c r="E2190" i="2"/>
  <c r="D2190" i="2" s="1"/>
  <c r="C2191" i="2"/>
  <c r="D2191" i="2"/>
  <c r="E2191" i="2"/>
  <c r="C2192" i="2"/>
  <c r="E2192" i="2"/>
  <c r="D2192" i="2" s="1"/>
  <c r="C2193" i="2"/>
  <c r="D2193" i="2"/>
  <c r="E2193" i="2"/>
  <c r="C2194" i="2"/>
  <c r="E2194" i="2"/>
  <c r="D2194" i="2" s="1"/>
  <c r="C2195" i="2"/>
  <c r="D2195" i="2"/>
  <c r="E2195" i="2"/>
  <c r="C2196" i="2"/>
  <c r="E2196" i="2"/>
  <c r="D2196" i="2" s="1"/>
  <c r="C2197" i="2"/>
  <c r="E2197" i="2"/>
  <c r="D2197" i="2" s="1"/>
  <c r="C2198" i="2"/>
  <c r="E2198" i="2"/>
  <c r="D2198" i="2" s="1"/>
  <c r="C2199" i="2"/>
  <c r="D2199" i="2"/>
  <c r="E2199" i="2"/>
  <c r="C2200" i="2"/>
  <c r="E2200" i="2"/>
  <c r="D2200" i="2" s="1"/>
  <c r="C2201" i="2"/>
  <c r="D2201" i="2"/>
  <c r="E2201" i="2"/>
  <c r="C2202" i="2"/>
  <c r="E2202" i="2"/>
  <c r="D2202" i="2" s="1"/>
  <c r="C2203" i="2"/>
  <c r="D2203" i="2"/>
  <c r="E2203" i="2"/>
  <c r="C2204" i="2"/>
  <c r="E2204" i="2"/>
  <c r="D2204" i="2" s="1"/>
  <c r="C2205" i="2"/>
  <c r="E2205" i="2"/>
  <c r="D2205" i="2" s="1"/>
  <c r="C2206" i="2"/>
  <c r="E2206" i="2"/>
  <c r="D2206" i="2" s="1"/>
  <c r="C2207" i="2"/>
  <c r="D2207" i="2"/>
  <c r="E2207" i="2"/>
  <c r="C2208" i="2"/>
  <c r="E2208" i="2"/>
  <c r="D2208" i="2" s="1"/>
  <c r="C2209" i="2"/>
  <c r="D2209" i="2"/>
  <c r="E2209" i="2"/>
  <c r="C2210" i="2"/>
  <c r="E2210" i="2"/>
  <c r="D2210" i="2" s="1"/>
  <c r="C2211" i="2"/>
  <c r="D2211" i="2"/>
  <c r="E2211" i="2"/>
  <c r="C2212" i="2"/>
  <c r="E2212" i="2"/>
  <c r="D2212" i="2" s="1"/>
  <c r="C2213" i="2"/>
  <c r="E2213" i="2"/>
  <c r="D2213" i="2" s="1"/>
  <c r="C2214" i="2"/>
  <c r="E2214" i="2"/>
  <c r="D2214" i="2" s="1"/>
  <c r="C2215" i="2"/>
  <c r="D2215" i="2"/>
  <c r="E2215" i="2"/>
  <c r="C2216" i="2"/>
  <c r="E2216" i="2"/>
  <c r="D2216" i="2" s="1"/>
  <c r="C2217" i="2"/>
  <c r="D2217" i="2"/>
  <c r="E2217" i="2"/>
  <c r="C2218" i="2"/>
  <c r="E2218" i="2"/>
  <c r="D2218" i="2" s="1"/>
  <c r="C2219" i="2"/>
  <c r="D2219" i="2"/>
  <c r="E2219" i="2"/>
  <c r="C2220" i="2"/>
  <c r="E2220" i="2"/>
  <c r="D2220" i="2" s="1"/>
  <c r="C2221" i="2"/>
  <c r="E2221" i="2"/>
  <c r="D2221" i="2" s="1"/>
  <c r="C2222" i="2"/>
  <c r="E2222" i="2"/>
  <c r="D2222" i="2" s="1"/>
  <c r="C2223" i="2"/>
  <c r="D2223" i="2"/>
  <c r="E2223" i="2"/>
  <c r="C2224" i="2"/>
  <c r="E2224" i="2"/>
  <c r="D2224" i="2" s="1"/>
  <c r="C2225" i="2"/>
  <c r="D2225" i="2"/>
  <c r="E2225" i="2"/>
  <c r="C2226" i="2"/>
  <c r="E2226" i="2"/>
  <c r="D2226" i="2" s="1"/>
  <c r="C2227" i="2"/>
  <c r="D2227" i="2"/>
  <c r="E2227" i="2"/>
  <c r="C2228" i="2"/>
  <c r="E2228" i="2"/>
  <c r="D2228" i="2" s="1"/>
  <c r="C2229" i="2"/>
  <c r="E2229" i="2"/>
  <c r="D2229" i="2" s="1"/>
  <c r="C2230" i="2"/>
  <c r="E2230" i="2"/>
  <c r="D2230" i="2" s="1"/>
  <c r="C2231" i="2"/>
  <c r="D2231" i="2"/>
  <c r="E2231" i="2"/>
  <c r="C2232" i="2"/>
  <c r="E2232" i="2"/>
  <c r="D2232" i="2" s="1"/>
  <c r="C2233" i="2"/>
  <c r="D2233" i="2"/>
  <c r="E2233" i="2"/>
  <c r="C2234" i="2"/>
  <c r="E2234" i="2"/>
  <c r="D2234" i="2" s="1"/>
  <c r="C2235" i="2"/>
  <c r="D2235" i="2"/>
  <c r="E2235" i="2"/>
  <c r="C2236" i="2"/>
  <c r="E2236" i="2"/>
  <c r="D2236" i="2" s="1"/>
  <c r="C2237" i="2"/>
  <c r="E2237" i="2"/>
  <c r="D2237" i="2" s="1"/>
  <c r="C2238" i="2"/>
  <c r="E2238" i="2"/>
  <c r="D2238" i="2" s="1"/>
  <c r="C2239" i="2"/>
  <c r="D2239" i="2"/>
  <c r="E2239" i="2"/>
  <c r="C2240" i="2"/>
  <c r="E2240" i="2"/>
  <c r="D2240" i="2" s="1"/>
  <c r="C2241" i="2"/>
  <c r="D2241" i="2"/>
  <c r="E2241" i="2"/>
  <c r="C2242" i="2"/>
  <c r="E2242" i="2"/>
  <c r="D2242" i="2" s="1"/>
  <c r="C2243" i="2"/>
  <c r="D2243" i="2"/>
  <c r="E2243" i="2"/>
  <c r="C2244" i="2"/>
  <c r="E2244" i="2"/>
  <c r="D2244" i="2" s="1"/>
  <c r="C2245" i="2"/>
  <c r="E2245" i="2"/>
  <c r="D2245" i="2" s="1"/>
  <c r="C2246" i="2"/>
  <c r="E2246" i="2"/>
  <c r="D2246" i="2" s="1"/>
  <c r="C2247" i="2"/>
  <c r="D2247" i="2"/>
  <c r="E2247" i="2"/>
  <c r="C2248" i="2"/>
  <c r="E2248" i="2"/>
  <c r="D2248" i="2" s="1"/>
  <c r="C2249" i="2"/>
  <c r="D2249" i="2"/>
  <c r="E2249" i="2"/>
  <c r="C2250" i="2"/>
  <c r="E2250" i="2"/>
  <c r="D2250" i="2" s="1"/>
  <c r="C2251" i="2"/>
  <c r="D2251" i="2"/>
  <c r="E2251" i="2"/>
  <c r="C2252" i="2"/>
  <c r="E2252" i="2"/>
  <c r="D2252" i="2" s="1"/>
  <c r="C2253" i="2"/>
  <c r="E2253" i="2"/>
  <c r="D2253" i="2" s="1"/>
  <c r="C2254" i="2"/>
  <c r="E2254" i="2"/>
  <c r="D2254" i="2" s="1"/>
  <c r="C2255" i="2"/>
  <c r="D2255" i="2"/>
  <c r="E2255" i="2"/>
  <c r="C2256" i="2"/>
  <c r="E2256" i="2"/>
  <c r="D2256" i="2" s="1"/>
  <c r="C2257" i="2"/>
  <c r="D2257" i="2"/>
  <c r="E2257" i="2"/>
  <c r="C2258" i="2"/>
  <c r="E2258" i="2"/>
  <c r="D2258" i="2" s="1"/>
  <c r="C2259" i="2"/>
  <c r="D2259" i="2"/>
  <c r="E2259" i="2"/>
  <c r="C2260" i="2"/>
  <c r="E2260" i="2"/>
  <c r="D2260" i="2" s="1"/>
  <c r="C2261" i="2"/>
  <c r="E2261" i="2"/>
  <c r="D2261" i="2" s="1"/>
  <c r="C2262" i="2"/>
  <c r="E2262" i="2"/>
  <c r="D2262" i="2" s="1"/>
  <c r="C2263" i="2"/>
  <c r="D2263" i="2"/>
  <c r="E2263" i="2"/>
  <c r="C2264" i="2"/>
  <c r="E2264" i="2"/>
  <c r="D2264" i="2" s="1"/>
  <c r="C2265" i="2"/>
  <c r="D2265" i="2"/>
  <c r="E2265" i="2"/>
  <c r="C2266" i="2"/>
  <c r="E2266" i="2"/>
  <c r="D2266" i="2" s="1"/>
  <c r="C2267" i="2"/>
  <c r="D2267" i="2"/>
  <c r="E2267" i="2"/>
  <c r="C2268" i="2"/>
  <c r="E2268" i="2"/>
  <c r="D2268" i="2" s="1"/>
  <c r="C2269" i="2"/>
  <c r="E2269" i="2"/>
  <c r="D2269" i="2" s="1"/>
  <c r="C2270" i="2"/>
  <c r="E2270" i="2"/>
  <c r="D2270" i="2" s="1"/>
  <c r="C2271" i="2"/>
  <c r="D2271" i="2"/>
  <c r="E2271" i="2"/>
  <c r="C2272" i="2"/>
  <c r="E2272" i="2"/>
  <c r="D2272" i="2" s="1"/>
  <c r="C2273" i="2"/>
  <c r="D2273" i="2"/>
  <c r="E2273" i="2"/>
  <c r="C2274" i="2"/>
  <c r="E2274" i="2"/>
  <c r="D2274" i="2" s="1"/>
  <c r="C2275" i="2"/>
  <c r="D2275" i="2"/>
  <c r="E2275" i="2"/>
  <c r="C2276" i="2"/>
  <c r="E2276" i="2"/>
  <c r="D2276" i="2" s="1"/>
  <c r="C2277" i="2"/>
  <c r="E2277" i="2"/>
  <c r="D2277" i="2" s="1"/>
  <c r="C2278" i="2"/>
  <c r="E2278" i="2"/>
  <c r="D2278" i="2" s="1"/>
  <c r="C2279" i="2"/>
  <c r="D2279" i="2"/>
  <c r="E2279" i="2"/>
  <c r="C2280" i="2"/>
  <c r="E2280" i="2"/>
  <c r="D2280" i="2" s="1"/>
  <c r="C2281" i="2"/>
  <c r="D2281" i="2"/>
  <c r="E2281" i="2"/>
  <c r="C2282" i="2"/>
  <c r="E2282" i="2"/>
  <c r="D2282" i="2" s="1"/>
  <c r="C2283" i="2"/>
  <c r="D2283" i="2"/>
  <c r="E2283" i="2"/>
  <c r="C2284" i="2"/>
  <c r="E2284" i="2"/>
  <c r="D2284" i="2" s="1"/>
  <c r="C2285" i="2"/>
  <c r="E2285" i="2"/>
  <c r="D2285" i="2" s="1"/>
  <c r="C2286" i="2"/>
  <c r="E2286" i="2"/>
  <c r="D2286" i="2" s="1"/>
  <c r="C2287" i="2"/>
  <c r="D2287" i="2"/>
  <c r="E2287" i="2"/>
  <c r="C2288" i="2"/>
  <c r="E2288" i="2"/>
  <c r="D2288" i="2" s="1"/>
  <c r="C2289" i="2"/>
  <c r="D2289" i="2"/>
  <c r="E2289" i="2"/>
  <c r="C2290" i="2"/>
  <c r="E2290" i="2"/>
  <c r="D2290" i="2" s="1"/>
  <c r="C2291" i="2"/>
  <c r="D2291" i="2"/>
  <c r="E2291" i="2"/>
  <c r="C2292" i="2"/>
  <c r="E2292" i="2"/>
  <c r="D2292" i="2" s="1"/>
  <c r="C2293" i="2"/>
  <c r="E2293" i="2"/>
  <c r="D2293" i="2" s="1"/>
  <c r="C2294" i="2"/>
  <c r="E2294" i="2"/>
  <c r="D2294" i="2" s="1"/>
  <c r="C2295" i="2"/>
  <c r="D2295" i="2"/>
  <c r="E2295" i="2"/>
  <c r="C2296" i="2"/>
  <c r="E2296" i="2"/>
  <c r="D2296" i="2" s="1"/>
  <c r="C2297" i="2"/>
  <c r="D2297" i="2"/>
  <c r="E2297" i="2"/>
  <c r="C2298" i="2"/>
  <c r="E2298" i="2"/>
  <c r="D2298" i="2" s="1"/>
  <c r="C2299" i="2"/>
  <c r="D2299" i="2"/>
  <c r="E2299" i="2"/>
  <c r="C2300" i="2"/>
  <c r="E2300" i="2"/>
  <c r="D2300" i="2" s="1"/>
  <c r="C2301" i="2"/>
  <c r="E2301" i="2"/>
  <c r="D2301" i="2" s="1"/>
  <c r="C2302" i="2"/>
  <c r="E2302" i="2"/>
  <c r="D2302" i="2" s="1"/>
  <c r="C2303" i="2"/>
  <c r="D2303" i="2"/>
  <c r="E2303" i="2"/>
  <c r="C2304" i="2"/>
  <c r="E2304" i="2"/>
  <c r="D2304" i="2" s="1"/>
  <c r="C2305" i="2"/>
  <c r="D2305" i="2"/>
  <c r="E2305" i="2"/>
  <c r="C2306" i="2"/>
  <c r="E2306" i="2"/>
  <c r="D2306" i="2" s="1"/>
  <c r="C2307" i="2"/>
  <c r="D2307" i="2"/>
  <c r="E2307" i="2"/>
  <c r="C2308" i="2"/>
  <c r="E2308" i="2"/>
  <c r="D2308" i="2" s="1"/>
  <c r="C2309" i="2"/>
  <c r="E2309" i="2"/>
  <c r="D2309" i="2" s="1"/>
  <c r="C2310" i="2"/>
  <c r="E2310" i="2"/>
  <c r="D2310" i="2" s="1"/>
  <c r="C2311" i="2"/>
  <c r="D2311" i="2"/>
  <c r="E2311" i="2"/>
  <c r="C2312" i="2"/>
  <c r="E2312" i="2"/>
  <c r="D2312" i="2" s="1"/>
  <c r="C2313" i="2"/>
  <c r="D2313" i="2"/>
  <c r="E2313" i="2"/>
  <c r="C2314" i="2"/>
  <c r="E2314" i="2"/>
  <c r="D2314" i="2" s="1"/>
  <c r="C2315" i="2"/>
  <c r="D2315" i="2"/>
  <c r="E2315" i="2"/>
  <c r="C2316" i="2"/>
  <c r="E2316" i="2"/>
  <c r="D2316" i="2" s="1"/>
  <c r="C2317" i="2"/>
  <c r="E2317" i="2"/>
  <c r="D2317" i="2" s="1"/>
  <c r="C2318" i="2"/>
  <c r="E2318" i="2"/>
  <c r="D2318" i="2" s="1"/>
  <c r="C2319" i="2"/>
  <c r="D2319" i="2"/>
  <c r="E2319" i="2"/>
  <c r="C2320" i="2"/>
  <c r="E2320" i="2"/>
  <c r="D2320" i="2" s="1"/>
  <c r="C2321" i="2"/>
  <c r="D2321" i="2"/>
  <c r="E2321" i="2"/>
  <c r="C2322" i="2"/>
  <c r="E2322" i="2"/>
  <c r="D2322" i="2" s="1"/>
  <c r="C2323" i="2"/>
  <c r="D2323" i="2"/>
  <c r="E2323" i="2"/>
  <c r="C2324" i="2"/>
  <c r="E2324" i="2"/>
  <c r="D2324" i="2" s="1"/>
  <c r="C2325" i="2"/>
  <c r="E2325" i="2"/>
  <c r="D2325" i="2" s="1"/>
  <c r="C2326" i="2"/>
  <c r="E2326" i="2"/>
  <c r="D2326" i="2" s="1"/>
  <c r="C2327" i="2"/>
  <c r="D2327" i="2"/>
  <c r="E2327" i="2"/>
  <c r="C2328" i="2"/>
  <c r="E2328" i="2"/>
  <c r="D2328" i="2" s="1"/>
  <c r="C2329" i="2"/>
  <c r="D2329" i="2"/>
  <c r="E2329" i="2"/>
  <c r="C2330" i="2"/>
  <c r="E2330" i="2"/>
  <c r="D2330" i="2" s="1"/>
  <c r="C2331" i="2"/>
  <c r="D2331" i="2"/>
  <c r="E2331" i="2"/>
  <c r="C2332" i="2"/>
  <c r="E2332" i="2"/>
  <c r="D2332" i="2" s="1"/>
  <c r="C2333" i="2"/>
  <c r="E2333" i="2"/>
  <c r="D2333" i="2" s="1"/>
  <c r="C2334" i="2"/>
  <c r="E2334" i="2"/>
  <c r="D2334" i="2" s="1"/>
  <c r="C2335" i="2"/>
  <c r="D2335" i="2"/>
  <c r="E2335" i="2"/>
  <c r="C2336" i="2"/>
  <c r="E2336" i="2"/>
  <c r="D2336" i="2" s="1"/>
  <c r="C2337" i="2"/>
  <c r="D2337" i="2"/>
  <c r="E2337" i="2"/>
  <c r="C2338" i="2"/>
  <c r="E2338" i="2"/>
  <c r="D2338" i="2" s="1"/>
  <c r="C2339" i="2"/>
  <c r="D2339" i="2"/>
  <c r="E2339" i="2"/>
  <c r="C2340" i="2"/>
  <c r="E2340" i="2"/>
  <c r="D2340" i="2" s="1"/>
  <c r="C2341" i="2"/>
  <c r="E2341" i="2"/>
  <c r="D2341" i="2" s="1"/>
  <c r="C2342" i="2"/>
  <c r="E2342" i="2"/>
  <c r="D2342" i="2" s="1"/>
  <c r="C2343" i="2"/>
  <c r="D2343" i="2"/>
  <c r="E2343" i="2"/>
  <c r="C2344" i="2"/>
  <c r="E2344" i="2"/>
  <c r="D2344" i="2" s="1"/>
  <c r="C2345" i="2"/>
  <c r="D2345" i="2"/>
  <c r="E2345" i="2"/>
  <c r="C2346" i="2"/>
  <c r="E2346" i="2"/>
  <c r="D2346" i="2" s="1"/>
  <c r="C2347" i="2"/>
  <c r="D2347" i="2"/>
  <c r="E2347" i="2"/>
  <c r="C2348" i="2"/>
  <c r="E2348" i="2"/>
  <c r="D2348" i="2" s="1"/>
  <c r="C2349" i="2"/>
  <c r="E2349" i="2"/>
  <c r="D2349" i="2" s="1"/>
  <c r="C2350" i="2"/>
  <c r="E2350" i="2"/>
  <c r="D2350" i="2" s="1"/>
  <c r="C2351" i="2"/>
  <c r="D2351" i="2"/>
  <c r="E2351" i="2"/>
  <c r="C2352" i="2"/>
  <c r="E2352" i="2"/>
  <c r="D2352" i="2" s="1"/>
  <c r="C2353" i="2"/>
  <c r="D2353" i="2"/>
  <c r="E2353" i="2"/>
  <c r="C2354" i="2"/>
  <c r="E2354" i="2"/>
  <c r="D2354" i="2" s="1"/>
  <c r="C2355" i="2"/>
  <c r="D2355" i="2"/>
  <c r="E2355" i="2"/>
  <c r="C2356" i="2"/>
  <c r="E2356" i="2"/>
  <c r="D2356" i="2" s="1"/>
  <c r="C2357" i="2"/>
  <c r="E2357" i="2"/>
  <c r="D2357" i="2" s="1"/>
  <c r="C2358" i="2"/>
  <c r="E2358" i="2"/>
  <c r="D2358" i="2" s="1"/>
  <c r="C2359" i="2"/>
  <c r="D2359" i="2"/>
  <c r="E2359" i="2"/>
  <c r="C2360" i="2"/>
  <c r="E2360" i="2"/>
  <c r="D2360" i="2" s="1"/>
  <c r="C2361" i="2"/>
  <c r="D2361" i="2"/>
  <c r="E2361" i="2"/>
  <c r="C2362" i="2"/>
  <c r="E2362" i="2"/>
  <c r="D2362" i="2" s="1"/>
  <c r="C2363" i="2"/>
  <c r="D2363" i="2"/>
  <c r="E2363" i="2"/>
  <c r="C2364" i="2"/>
  <c r="E2364" i="2"/>
  <c r="D2364" i="2" s="1"/>
  <c r="C2365" i="2"/>
  <c r="E2365" i="2"/>
  <c r="D2365" i="2" s="1"/>
  <c r="C2366" i="2"/>
  <c r="E2366" i="2"/>
  <c r="D2366" i="2" s="1"/>
  <c r="C2367" i="2"/>
  <c r="D2367" i="2"/>
  <c r="E2367" i="2"/>
  <c r="C2368" i="2"/>
  <c r="E2368" i="2"/>
  <c r="D2368" i="2" s="1"/>
  <c r="C2369" i="2"/>
  <c r="D2369" i="2"/>
  <c r="E2369" i="2"/>
  <c r="C2370" i="2"/>
  <c r="E2370" i="2"/>
  <c r="D2370" i="2" s="1"/>
  <c r="C2371" i="2"/>
  <c r="D2371" i="2"/>
  <c r="E2371" i="2"/>
  <c r="C2372" i="2"/>
  <c r="E2372" i="2"/>
  <c r="D2372" i="2" s="1"/>
  <c r="C2373" i="2"/>
  <c r="E2373" i="2"/>
  <c r="D2373" i="2" s="1"/>
  <c r="C2374" i="2"/>
  <c r="E2374" i="2"/>
  <c r="D2374" i="2" s="1"/>
  <c r="C2375" i="2"/>
  <c r="D2375" i="2"/>
  <c r="E2375" i="2"/>
  <c r="C2376" i="2"/>
  <c r="E2376" i="2"/>
  <c r="D2376" i="2" s="1"/>
  <c r="C2377" i="2"/>
  <c r="D2377" i="2"/>
  <c r="E2377" i="2"/>
  <c r="C2378" i="2"/>
  <c r="E2378" i="2"/>
  <c r="D2378" i="2" s="1"/>
  <c r="C2379" i="2"/>
  <c r="D2379" i="2"/>
  <c r="E2379" i="2"/>
  <c r="C2380" i="2"/>
  <c r="E2380" i="2"/>
  <c r="D2380" i="2" s="1"/>
  <c r="C2381" i="2"/>
  <c r="E2381" i="2"/>
  <c r="D2381" i="2" s="1"/>
  <c r="C2382" i="2"/>
  <c r="E2382" i="2"/>
  <c r="D2382" i="2" s="1"/>
  <c r="C2383" i="2"/>
  <c r="D2383" i="2"/>
  <c r="E2383" i="2"/>
  <c r="C2384" i="2"/>
  <c r="E2384" i="2"/>
  <c r="D2384" i="2" s="1"/>
  <c r="C2385" i="2"/>
  <c r="D2385" i="2"/>
  <c r="E2385" i="2"/>
  <c r="C2386" i="2"/>
  <c r="E2386" i="2"/>
  <c r="D2386" i="2" s="1"/>
  <c r="C2387" i="2"/>
  <c r="D2387" i="2"/>
  <c r="E2387" i="2"/>
  <c r="C2388" i="2"/>
  <c r="E2388" i="2"/>
  <c r="D2388" i="2" s="1"/>
  <c r="C2389" i="2"/>
  <c r="E2389" i="2"/>
  <c r="D2389" i="2" s="1"/>
  <c r="C2390" i="2"/>
  <c r="E2390" i="2"/>
  <c r="D2390" i="2" s="1"/>
  <c r="C2391" i="2"/>
  <c r="D2391" i="2"/>
  <c r="E2391" i="2"/>
  <c r="C2392" i="2"/>
  <c r="E2392" i="2"/>
  <c r="D2392" i="2" s="1"/>
  <c r="C2393" i="2"/>
  <c r="D2393" i="2"/>
  <c r="E2393" i="2"/>
  <c r="C2394" i="2"/>
  <c r="E2394" i="2"/>
  <c r="D2394" i="2" s="1"/>
  <c r="C2395" i="2"/>
  <c r="D2395" i="2"/>
  <c r="E2395" i="2"/>
  <c r="C2396" i="2"/>
  <c r="E2396" i="2"/>
  <c r="D2396" i="2" s="1"/>
  <c r="C2397" i="2"/>
  <c r="E2397" i="2"/>
  <c r="D2397" i="2" s="1"/>
  <c r="C2398" i="2"/>
  <c r="E2398" i="2"/>
  <c r="D2398" i="2" s="1"/>
  <c r="C2399" i="2"/>
  <c r="D2399" i="2"/>
  <c r="E2399" i="2"/>
  <c r="C2400" i="2"/>
  <c r="E2400" i="2"/>
  <c r="D2400" i="2" s="1"/>
  <c r="C2401" i="2"/>
  <c r="D2401" i="2"/>
  <c r="E2401" i="2"/>
  <c r="C2402" i="2"/>
  <c r="E2402" i="2"/>
  <c r="D2402" i="2" s="1"/>
  <c r="C2403" i="2"/>
  <c r="D2403" i="2"/>
  <c r="E2403" i="2"/>
  <c r="C2404" i="2"/>
  <c r="E2404" i="2"/>
  <c r="D2404" i="2" s="1"/>
  <c r="C2405" i="2"/>
  <c r="E2405" i="2"/>
  <c r="D2405" i="2" s="1"/>
  <c r="C2406" i="2"/>
  <c r="E2406" i="2"/>
  <c r="D2406" i="2" s="1"/>
  <c r="C2407" i="2"/>
  <c r="D2407" i="2"/>
  <c r="E2407" i="2"/>
  <c r="C2408" i="2"/>
  <c r="E2408" i="2"/>
  <c r="D2408" i="2" s="1"/>
  <c r="C2409" i="2"/>
  <c r="D2409" i="2"/>
  <c r="E2409" i="2"/>
  <c r="C2410" i="2"/>
  <c r="E2410" i="2"/>
  <c r="D2410" i="2" s="1"/>
  <c r="C2411" i="2"/>
  <c r="D2411" i="2"/>
  <c r="E2411" i="2"/>
  <c r="C2412" i="2"/>
  <c r="E2412" i="2"/>
  <c r="D2412" i="2" s="1"/>
  <c r="C2413" i="2"/>
  <c r="E2413" i="2"/>
  <c r="D2413" i="2" s="1"/>
  <c r="C2414" i="2"/>
  <c r="E2414" i="2"/>
  <c r="D2414" i="2" s="1"/>
  <c r="C2415" i="2"/>
  <c r="D2415" i="2"/>
  <c r="E2415" i="2"/>
  <c r="C2416" i="2"/>
  <c r="E2416" i="2"/>
  <c r="D2416" i="2" s="1"/>
  <c r="C2417" i="2"/>
  <c r="D2417" i="2"/>
  <c r="E2417" i="2"/>
  <c r="C2418" i="2"/>
  <c r="E2418" i="2"/>
  <c r="D2418" i="2" s="1"/>
  <c r="C2419" i="2"/>
  <c r="D2419" i="2"/>
  <c r="E2419" i="2"/>
  <c r="C2420" i="2"/>
  <c r="E2420" i="2"/>
  <c r="D2420" i="2" s="1"/>
  <c r="C2421" i="2"/>
  <c r="E2421" i="2"/>
  <c r="D2421" i="2" s="1"/>
  <c r="C2422" i="2"/>
  <c r="E2422" i="2"/>
  <c r="D2422" i="2" s="1"/>
  <c r="C2423" i="2"/>
  <c r="D2423" i="2"/>
  <c r="E2423" i="2"/>
  <c r="C2424" i="2"/>
  <c r="E2424" i="2"/>
  <c r="D2424" i="2" s="1"/>
  <c r="C2425" i="2"/>
  <c r="D2425" i="2"/>
  <c r="E2425" i="2"/>
  <c r="C2426" i="2"/>
  <c r="E2426" i="2"/>
  <c r="D2426" i="2" s="1"/>
  <c r="C2427" i="2"/>
  <c r="D2427" i="2"/>
  <c r="E2427" i="2"/>
  <c r="C2428" i="2"/>
  <c r="E2428" i="2"/>
  <c r="D2428" i="2" s="1"/>
  <c r="C2429" i="2"/>
  <c r="E2429" i="2"/>
  <c r="D2429" i="2" s="1"/>
  <c r="C2430" i="2"/>
  <c r="E2430" i="2"/>
  <c r="D2430" i="2" s="1"/>
  <c r="C2431" i="2"/>
  <c r="D2431" i="2"/>
  <c r="E2431" i="2"/>
  <c r="C2432" i="2"/>
  <c r="E2432" i="2"/>
  <c r="D2432" i="2" s="1"/>
  <c r="C2433" i="2"/>
  <c r="D2433" i="2"/>
  <c r="E2433" i="2"/>
  <c r="C2434" i="2"/>
  <c r="E2434" i="2"/>
  <c r="D2434" i="2" s="1"/>
  <c r="C2435" i="2"/>
  <c r="D2435" i="2"/>
  <c r="E2435" i="2"/>
  <c r="C2436" i="2"/>
  <c r="E2436" i="2"/>
  <c r="D2436" i="2" s="1"/>
  <c r="C2437" i="2"/>
  <c r="E2437" i="2"/>
  <c r="D2437" i="2" s="1"/>
  <c r="C2438" i="2"/>
  <c r="E2438" i="2"/>
  <c r="D2438" i="2" s="1"/>
  <c r="C2439" i="2"/>
  <c r="D2439" i="2"/>
  <c r="E2439" i="2"/>
  <c r="C2440" i="2"/>
  <c r="E2440" i="2"/>
  <c r="D2440" i="2" s="1"/>
  <c r="C2441" i="2"/>
  <c r="D2441" i="2"/>
  <c r="E2441" i="2"/>
  <c r="C2442" i="2"/>
  <c r="E2442" i="2"/>
  <c r="D2442" i="2" s="1"/>
  <c r="C2443" i="2"/>
  <c r="D2443" i="2"/>
  <c r="E2443" i="2"/>
  <c r="C2444" i="2"/>
  <c r="E2444" i="2"/>
  <c r="D2444" i="2" s="1"/>
  <c r="C2445" i="2"/>
  <c r="E2445" i="2"/>
  <c r="D2445" i="2" s="1"/>
  <c r="C2446" i="2"/>
  <c r="E2446" i="2"/>
  <c r="D2446" i="2" s="1"/>
  <c r="C2447" i="2"/>
  <c r="D2447" i="2"/>
  <c r="E2447" i="2"/>
  <c r="C2448" i="2"/>
  <c r="E2448" i="2"/>
  <c r="D2448" i="2" s="1"/>
  <c r="C2449" i="2"/>
  <c r="D2449" i="2"/>
  <c r="E2449" i="2"/>
  <c r="C2450" i="2"/>
  <c r="E2450" i="2"/>
  <c r="D2450" i="2" s="1"/>
  <c r="C2451" i="2"/>
  <c r="D2451" i="2"/>
  <c r="E2451" i="2"/>
  <c r="C2452" i="2"/>
  <c r="E2452" i="2"/>
  <c r="D2452" i="2" s="1"/>
  <c r="C2453" i="2"/>
  <c r="E2453" i="2"/>
  <c r="D2453" i="2" s="1"/>
  <c r="C2454" i="2"/>
  <c r="E2454" i="2"/>
  <c r="D2454" i="2" s="1"/>
  <c r="C2455" i="2"/>
  <c r="D2455" i="2"/>
  <c r="E2455" i="2"/>
  <c r="C2456" i="2"/>
  <c r="E2456" i="2"/>
  <c r="D2456" i="2" s="1"/>
  <c r="C2457" i="2"/>
  <c r="D2457" i="2"/>
  <c r="E2457" i="2"/>
  <c r="C2458" i="2"/>
  <c r="E2458" i="2"/>
  <c r="D2458" i="2" s="1"/>
  <c r="C2459" i="2"/>
  <c r="D2459" i="2"/>
  <c r="E2459" i="2"/>
  <c r="C2460" i="2"/>
  <c r="E2460" i="2"/>
  <c r="D2460" i="2" s="1"/>
  <c r="C2461" i="2"/>
  <c r="E2461" i="2"/>
  <c r="D2461" i="2" s="1"/>
  <c r="C2462" i="2"/>
  <c r="E2462" i="2"/>
  <c r="D2462" i="2" s="1"/>
  <c r="C2463" i="2"/>
  <c r="D2463" i="2"/>
  <c r="E2463" i="2"/>
  <c r="C2464" i="2"/>
  <c r="E2464" i="2"/>
  <c r="D2464" i="2" s="1"/>
  <c r="C2465" i="2"/>
  <c r="D2465" i="2"/>
  <c r="E2465" i="2"/>
  <c r="C2466" i="2"/>
  <c r="E2466" i="2"/>
  <c r="D2466" i="2" s="1"/>
  <c r="C2467" i="2"/>
  <c r="D2467" i="2"/>
  <c r="E2467" i="2"/>
  <c r="C2468" i="2"/>
  <c r="E2468" i="2"/>
  <c r="D2468" i="2" s="1"/>
  <c r="C2469" i="2"/>
  <c r="E2469" i="2"/>
  <c r="D2469" i="2" s="1"/>
  <c r="C2470" i="2"/>
  <c r="E2470" i="2"/>
  <c r="D2470" i="2" s="1"/>
  <c r="C2471" i="2"/>
  <c r="D2471" i="2"/>
  <c r="E2471" i="2"/>
  <c r="C2472" i="2"/>
  <c r="E2472" i="2"/>
  <c r="D2472" i="2" s="1"/>
  <c r="C2473" i="2"/>
  <c r="D2473" i="2"/>
  <c r="E2473" i="2"/>
  <c r="C2474" i="2"/>
  <c r="E2474" i="2"/>
  <c r="D2474" i="2" s="1"/>
  <c r="C2475" i="2"/>
  <c r="D2475" i="2"/>
  <c r="E2475" i="2"/>
  <c r="C2476" i="2"/>
  <c r="E2476" i="2"/>
  <c r="D2476" i="2" s="1"/>
  <c r="C2477" i="2"/>
  <c r="E2477" i="2"/>
  <c r="D2477" i="2" s="1"/>
  <c r="C2478" i="2"/>
  <c r="E2478" i="2"/>
  <c r="D2478" i="2" s="1"/>
  <c r="C2479" i="2"/>
  <c r="D2479" i="2"/>
  <c r="E2479" i="2"/>
  <c r="C2480" i="2"/>
  <c r="E2480" i="2"/>
  <c r="D2480" i="2" s="1"/>
  <c r="C2481" i="2"/>
  <c r="D2481" i="2"/>
  <c r="E2481" i="2"/>
  <c r="C2482" i="2"/>
  <c r="E2482" i="2"/>
  <c r="D2482" i="2" s="1"/>
  <c r="C2483" i="2"/>
  <c r="D2483" i="2"/>
  <c r="E2483" i="2"/>
  <c r="C2484" i="2"/>
  <c r="E2484" i="2"/>
  <c r="D2484" i="2" s="1"/>
  <c r="C2485" i="2"/>
  <c r="E2485" i="2"/>
  <c r="D2485" i="2" s="1"/>
  <c r="C2486" i="2"/>
  <c r="E2486" i="2"/>
  <c r="D2486" i="2" s="1"/>
  <c r="C2487" i="2"/>
  <c r="D2487" i="2"/>
  <c r="E2487" i="2"/>
  <c r="C2488" i="2"/>
  <c r="E2488" i="2"/>
  <c r="D2488" i="2" s="1"/>
  <c r="C2489" i="2"/>
  <c r="D2489" i="2"/>
  <c r="E2489" i="2"/>
  <c r="C2490" i="2"/>
  <c r="E2490" i="2"/>
  <c r="D2490" i="2" s="1"/>
  <c r="C2491" i="2"/>
  <c r="D2491" i="2"/>
  <c r="E2491" i="2"/>
  <c r="C2492" i="2"/>
  <c r="E2492" i="2"/>
  <c r="D2492" i="2" s="1"/>
  <c r="C2493" i="2"/>
  <c r="E2493" i="2"/>
  <c r="D2493" i="2" s="1"/>
  <c r="C2494" i="2"/>
  <c r="E2494" i="2"/>
  <c r="D2494" i="2" s="1"/>
  <c r="C2495" i="2"/>
  <c r="D2495" i="2"/>
  <c r="E2495" i="2"/>
  <c r="C2496" i="2"/>
  <c r="E2496" i="2"/>
  <c r="D2496" i="2" s="1"/>
  <c r="C2497" i="2"/>
  <c r="D2497" i="2"/>
  <c r="E2497" i="2"/>
  <c r="C2498" i="2"/>
  <c r="E2498" i="2"/>
  <c r="D2498" i="2" s="1"/>
  <c r="C2499" i="2"/>
  <c r="D2499" i="2"/>
  <c r="E2499" i="2"/>
  <c r="C2500" i="2"/>
  <c r="E2500" i="2"/>
  <c r="D2500" i="2" s="1"/>
  <c r="C2501" i="2"/>
  <c r="E2501" i="2"/>
  <c r="D2501" i="2" s="1"/>
  <c r="C2502" i="2"/>
  <c r="E2502" i="2"/>
  <c r="D2502" i="2" s="1"/>
  <c r="C2503" i="2"/>
  <c r="D2503" i="2"/>
  <c r="E2503" i="2"/>
  <c r="C2504" i="2"/>
  <c r="E2504" i="2"/>
  <c r="D2504" i="2" s="1"/>
  <c r="C2505" i="2"/>
  <c r="D2505" i="2"/>
  <c r="E2505" i="2"/>
  <c r="C2506" i="2"/>
  <c r="E2506" i="2"/>
  <c r="D2506" i="2" s="1"/>
  <c r="C2507" i="2"/>
  <c r="D2507" i="2"/>
  <c r="E2507" i="2"/>
  <c r="C2508" i="2"/>
  <c r="E2508" i="2"/>
  <c r="D2508" i="2" s="1"/>
  <c r="C2509" i="2"/>
  <c r="E2509" i="2"/>
  <c r="D2509" i="2" s="1"/>
  <c r="C2510" i="2"/>
  <c r="E2510" i="2"/>
  <c r="D2510" i="2" s="1"/>
  <c r="C2511" i="2"/>
  <c r="D2511" i="2"/>
  <c r="E2511" i="2"/>
  <c r="C2512" i="2"/>
  <c r="E2512" i="2"/>
  <c r="D2512" i="2" s="1"/>
  <c r="C2513" i="2"/>
  <c r="D2513" i="2"/>
  <c r="E2513" i="2"/>
  <c r="C2514" i="2"/>
  <c r="E2514" i="2"/>
  <c r="D2514" i="2" s="1"/>
  <c r="C2515" i="2"/>
  <c r="D2515" i="2"/>
  <c r="E2515" i="2"/>
  <c r="C2516" i="2"/>
  <c r="E2516" i="2"/>
  <c r="D2516" i="2" s="1"/>
  <c r="C2517" i="2"/>
  <c r="E2517" i="2"/>
  <c r="D2517" i="2" s="1"/>
  <c r="C2518" i="2"/>
  <c r="E2518" i="2"/>
  <c r="D2518" i="2" s="1"/>
  <c r="C2519" i="2"/>
  <c r="D2519" i="2"/>
  <c r="E2519" i="2"/>
  <c r="C2520" i="2"/>
  <c r="E2520" i="2"/>
  <c r="D2520" i="2" s="1"/>
  <c r="C2521" i="2"/>
  <c r="D2521" i="2"/>
  <c r="E2521" i="2"/>
  <c r="C2522" i="2"/>
  <c r="E2522" i="2"/>
  <c r="D2522" i="2" s="1"/>
  <c r="C2523" i="2"/>
  <c r="D2523" i="2"/>
  <c r="E2523" i="2"/>
  <c r="C2524" i="2"/>
  <c r="E2524" i="2"/>
  <c r="D2524" i="2" s="1"/>
  <c r="C2525" i="2"/>
  <c r="E2525" i="2"/>
  <c r="D2525" i="2" s="1"/>
  <c r="C2526" i="2"/>
  <c r="E2526" i="2"/>
  <c r="D2526" i="2" s="1"/>
  <c r="C2527" i="2"/>
  <c r="D2527" i="2"/>
  <c r="E2527" i="2"/>
  <c r="C2528" i="2"/>
  <c r="E2528" i="2"/>
  <c r="D2528" i="2" s="1"/>
  <c r="C2529" i="2"/>
  <c r="D2529" i="2"/>
  <c r="E2529" i="2"/>
  <c r="C2530" i="2"/>
  <c r="E2530" i="2"/>
  <c r="D2530" i="2" s="1"/>
  <c r="C2531" i="2"/>
  <c r="D2531" i="2"/>
  <c r="E2531" i="2"/>
  <c r="C2532" i="2"/>
  <c r="E2532" i="2"/>
  <c r="D2532" i="2" s="1"/>
  <c r="C2533" i="2"/>
  <c r="E2533" i="2"/>
  <c r="D2533" i="2" s="1"/>
  <c r="C2534" i="2"/>
  <c r="E2534" i="2"/>
  <c r="D2534" i="2" s="1"/>
  <c r="C2535" i="2"/>
  <c r="D2535" i="2"/>
  <c r="E2535" i="2"/>
  <c r="C2536" i="2"/>
  <c r="E2536" i="2"/>
  <c r="D2536" i="2" s="1"/>
  <c r="C2537" i="2"/>
  <c r="D2537" i="2"/>
  <c r="E2537" i="2"/>
  <c r="C2538" i="2"/>
  <c r="E2538" i="2"/>
  <c r="D2538" i="2" s="1"/>
  <c r="C2539" i="2"/>
  <c r="D2539" i="2"/>
  <c r="E2539" i="2"/>
  <c r="C2540" i="2"/>
  <c r="E2540" i="2"/>
  <c r="D2540" i="2" s="1"/>
  <c r="C2541" i="2"/>
  <c r="E2541" i="2"/>
  <c r="D2541" i="2" s="1"/>
  <c r="C2542" i="2"/>
  <c r="E2542" i="2"/>
  <c r="D2542" i="2" s="1"/>
  <c r="C2543" i="2"/>
  <c r="D2543" i="2"/>
  <c r="E2543" i="2"/>
  <c r="C2544" i="2"/>
  <c r="E2544" i="2"/>
  <c r="D2544" i="2" s="1"/>
  <c r="C2545" i="2"/>
  <c r="D2545" i="2"/>
  <c r="E2545" i="2"/>
  <c r="C2546" i="2"/>
  <c r="E2546" i="2"/>
  <c r="D2546" i="2" s="1"/>
  <c r="C2547" i="2"/>
  <c r="D2547" i="2"/>
  <c r="E2547" i="2"/>
  <c r="C2548" i="2"/>
  <c r="E2548" i="2"/>
  <c r="D2548" i="2" s="1"/>
  <c r="C2549" i="2"/>
  <c r="E2549" i="2"/>
  <c r="D2549" i="2" s="1"/>
  <c r="C2550" i="2"/>
  <c r="E2550" i="2"/>
  <c r="D2550" i="2" s="1"/>
  <c r="C2551" i="2"/>
  <c r="D2551" i="2"/>
  <c r="E2551" i="2"/>
  <c r="C2552" i="2"/>
  <c r="E2552" i="2"/>
  <c r="D2552" i="2" s="1"/>
  <c r="C2553" i="2"/>
  <c r="D2553" i="2"/>
  <c r="E2553" i="2"/>
  <c r="C2554" i="2"/>
  <c r="E2554" i="2"/>
  <c r="D2554" i="2" s="1"/>
  <c r="C2555" i="2"/>
  <c r="D2555" i="2"/>
  <c r="E2555" i="2"/>
  <c r="C2556" i="2"/>
  <c r="E2556" i="2"/>
  <c r="D2556" i="2" s="1"/>
  <c r="C2557" i="2"/>
  <c r="E2557" i="2"/>
  <c r="D2557" i="2" s="1"/>
  <c r="C2558" i="2"/>
  <c r="E2558" i="2"/>
  <c r="D2558" i="2" s="1"/>
  <c r="C2559" i="2"/>
  <c r="D2559" i="2"/>
  <c r="E2559" i="2"/>
  <c r="C2560" i="2"/>
  <c r="E2560" i="2"/>
  <c r="D2560" i="2" s="1"/>
  <c r="C2561" i="2"/>
  <c r="D2561" i="2"/>
  <c r="E2561" i="2"/>
  <c r="C2562" i="2"/>
  <c r="E2562" i="2"/>
  <c r="D2562" i="2" s="1"/>
  <c r="C2563" i="2"/>
  <c r="D2563" i="2"/>
  <c r="E2563" i="2"/>
  <c r="C2564" i="2"/>
  <c r="E2564" i="2"/>
  <c r="D2564" i="2" s="1"/>
  <c r="C2565" i="2"/>
  <c r="E2565" i="2"/>
  <c r="D2565" i="2" s="1"/>
  <c r="C2566" i="2"/>
  <c r="E2566" i="2"/>
  <c r="D2566" i="2" s="1"/>
  <c r="C2567" i="2"/>
  <c r="D2567" i="2"/>
  <c r="E2567" i="2"/>
  <c r="C2568" i="2"/>
  <c r="E2568" i="2"/>
  <c r="D2568" i="2" s="1"/>
  <c r="C2569" i="2"/>
  <c r="D2569" i="2"/>
  <c r="E2569" i="2"/>
  <c r="C2570" i="2"/>
  <c r="E2570" i="2"/>
  <c r="D2570" i="2" s="1"/>
  <c r="C2571" i="2"/>
  <c r="D2571" i="2"/>
  <c r="E2571" i="2"/>
  <c r="C2572" i="2"/>
  <c r="E2572" i="2"/>
  <c r="D2572" i="2" s="1"/>
  <c r="C2573" i="2"/>
  <c r="E2573" i="2"/>
  <c r="D2573" i="2" s="1"/>
  <c r="C2574" i="2"/>
  <c r="E2574" i="2"/>
  <c r="D2574" i="2" s="1"/>
  <c r="C2575" i="2"/>
  <c r="D2575" i="2"/>
  <c r="E2575" i="2"/>
  <c r="C2576" i="2"/>
  <c r="E2576" i="2"/>
  <c r="D2576" i="2" s="1"/>
  <c r="C2577" i="2"/>
  <c r="D2577" i="2"/>
  <c r="E2577" i="2"/>
  <c r="C2578" i="2"/>
  <c r="E2578" i="2"/>
  <c r="D2578" i="2" s="1"/>
  <c r="C2579" i="2"/>
  <c r="D2579" i="2"/>
  <c r="E2579" i="2"/>
  <c r="C2580" i="2"/>
  <c r="E2580" i="2"/>
  <c r="D2580" i="2" s="1"/>
  <c r="C2581" i="2"/>
  <c r="E2581" i="2"/>
  <c r="D2581" i="2" s="1"/>
  <c r="C2582" i="2"/>
  <c r="E2582" i="2"/>
  <c r="D2582" i="2" s="1"/>
  <c r="C2583" i="2"/>
  <c r="D2583" i="2"/>
  <c r="E2583" i="2"/>
  <c r="C2584" i="2"/>
  <c r="E2584" i="2"/>
  <c r="D2584" i="2" s="1"/>
  <c r="C2585" i="2"/>
  <c r="D2585" i="2"/>
  <c r="E2585" i="2"/>
  <c r="C2586" i="2"/>
  <c r="E2586" i="2"/>
  <c r="D2586" i="2" s="1"/>
  <c r="C2587" i="2"/>
  <c r="D2587" i="2"/>
  <c r="E2587" i="2"/>
  <c r="C2588" i="2"/>
  <c r="E2588" i="2"/>
  <c r="D2588" i="2" s="1"/>
  <c r="C2589" i="2"/>
  <c r="E2589" i="2"/>
  <c r="D2589" i="2" s="1"/>
  <c r="C2590" i="2"/>
  <c r="E2590" i="2"/>
  <c r="D2590" i="2" s="1"/>
  <c r="C2591" i="2"/>
  <c r="D2591" i="2"/>
  <c r="E2591" i="2"/>
  <c r="C2592" i="2"/>
  <c r="E2592" i="2"/>
  <c r="D2592" i="2" s="1"/>
  <c r="C2593" i="2"/>
  <c r="D2593" i="2"/>
  <c r="E2593" i="2"/>
  <c r="C2594" i="2"/>
  <c r="E2594" i="2"/>
  <c r="D2594" i="2" s="1"/>
  <c r="C2595" i="2"/>
  <c r="D2595" i="2"/>
  <c r="E2595" i="2"/>
  <c r="C2596" i="2"/>
  <c r="E2596" i="2"/>
  <c r="D2596" i="2" s="1"/>
  <c r="C2597" i="2"/>
  <c r="E2597" i="2"/>
  <c r="D2597" i="2" s="1"/>
  <c r="C2598" i="2"/>
  <c r="E2598" i="2"/>
  <c r="D2598" i="2" s="1"/>
  <c r="C2599" i="2"/>
  <c r="D2599" i="2"/>
  <c r="E2599" i="2"/>
  <c r="C2600" i="2"/>
  <c r="E2600" i="2"/>
  <c r="D2600" i="2" s="1"/>
  <c r="C2601" i="2"/>
  <c r="D2601" i="2"/>
  <c r="E2601" i="2"/>
  <c r="C2602" i="2"/>
  <c r="D2602" i="2"/>
  <c r="E2602" i="2"/>
  <c r="C2603" i="2"/>
  <c r="D2603" i="2"/>
  <c r="E2603" i="2"/>
  <c r="C2604" i="2"/>
  <c r="E2604" i="2"/>
  <c r="D2604" i="2" s="1"/>
  <c r="C2605" i="2"/>
  <c r="E2605" i="2"/>
  <c r="D2605" i="2" s="1"/>
  <c r="C2606" i="2"/>
  <c r="E2606" i="2"/>
  <c r="D2606" i="2" s="1"/>
  <c r="C2607" i="2"/>
  <c r="D2607" i="2"/>
  <c r="E2607" i="2"/>
  <c r="C2608" i="2"/>
  <c r="E2608" i="2"/>
  <c r="D2608" i="2" s="1"/>
  <c r="C2609" i="2"/>
  <c r="D2609" i="2"/>
  <c r="E2609" i="2"/>
  <c r="C2610" i="2"/>
  <c r="D2610" i="2"/>
  <c r="E2610" i="2"/>
  <c r="C2611" i="2"/>
  <c r="D2611" i="2"/>
  <c r="E2611" i="2"/>
  <c r="C2612" i="2"/>
  <c r="E2612" i="2"/>
  <c r="D2612" i="2" s="1"/>
  <c r="C2613" i="2"/>
  <c r="E2613" i="2"/>
  <c r="D2613" i="2" s="1"/>
  <c r="C2614" i="2"/>
  <c r="E2614" i="2"/>
  <c r="D2614" i="2" s="1"/>
  <c r="C2615" i="2"/>
  <c r="D2615" i="2"/>
  <c r="E2615" i="2"/>
  <c r="C2616" i="2"/>
  <c r="E2616" i="2"/>
  <c r="D2616" i="2" s="1"/>
  <c r="C2617" i="2"/>
  <c r="D2617" i="2"/>
  <c r="E2617" i="2"/>
  <c r="C2618" i="2"/>
  <c r="D2618" i="2"/>
  <c r="E2618" i="2"/>
  <c r="C2619" i="2"/>
  <c r="D2619" i="2"/>
  <c r="E2619" i="2"/>
  <c r="C2620" i="2"/>
  <c r="E2620" i="2"/>
  <c r="D2620" i="2" s="1"/>
  <c r="C2621" i="2"/>
  <c r="E2621" i="2"/>
  <c r="D2621" i="2" s="1"/>
  <c r="C2622" i="2"/>
  <c r="E2622" i="2"/>
  <c r="D2622" i="2" s="1"/>
  <c r="C2623" i="2"/>
  <c r="D2623" i="2"/>
  <c r="E2623" i="2"/>
  <c r="C2624" i="2"/>
  <c r="E2624" i="2"/>
  <c r="D2624" i="2" s="1"/>
  <c r="C2625" i="2"/>
  <c r="D2625" i="2"/>
  <c r="E2625" i="2"/>
  <c r="C2626" i="2"/>
  <c r="D2626" i="2"/>
  <c r="E2626" i="2"/>
  <c r="C2627" i="2"/>
  <c r="D2627" i="2"/>
  <c r="E2627" i="2"/>
  <c r="C2628" i="2"/>
  <c r="E2628" i="2"/>
  <c r="D2628" i="2" s="1"/>
  <c r="C2629" i="2"/>
  <c r="E2629" i="2"/>
  <c r="D2629" i="2" s="1"/>
  <c r="C2630" i="2"/>
  <c r="E2630" i="2"/>
  <c r="D2630" i="2" s="1"/>
  <c r="C2631" i="2"/>
  <c r="D2631" i="2"/>
  <c r="E2631" i="2"/>
  <c r="C2632" i="2"/>
  <c r="E2632" i="2"/>
  <c r="D2632" i="2" s="1"/>
  <c r="C2633" i="2"/>
  <c r="D2633" i="2"/>
  <c r="E2633" i="2"/>
  <c r="C2634" i="2"/>
  <c r="D2634" i="2"/>
  <c r="E2634" i="2"/>
  <c r="C2635" i="2"/>
  <c r="D2635" i="2"/>
  <c r="E2635" i="2"/>
  <c r="C2636" i="2"/>
  <c r="E2636" i="2"/>
  <c r="D2636" i="2" s="1"/>
  <c r="C2637" i="2"/>
  <c r="E2637" i="2"/>
  <c r="D2637" i="2" s="1"/>
  <c r="C2638" i="2"/>
  <c r="E2638" i="2"/>
  <c r="D2638" i="2" s="1"/>
  <c r="C2639" i="2"/>
  <c r="D2639" i="2"/>
  <c r="E2639" i="2"/>
  <c r="C2640" i="2"/>
  <c r="E2640" i="2"/>
  <c r="D2640" i="2" s="1"/>
  <c r="C2641" i="2"/>
  <c r="D2641" i="2"/>
  <c r="E2641" i="2"/>
  <c r="C2642" i="2"/>
  <c r="D2642" i="2"/>
  <c r="E2642" i="2"/>
  <c r="C2643" i="2"/>
  <c r="D2643" i="2"/>
  <c r="E2643" i="2"/>
  <c r="C2644" i="2"/>
  <c r="E2644" i="2"/>
  <c r="D2644" i="2" s="1"/>
  <c r="C2645" i="2"/>
  <c r="E2645" i="2"/>
  <c r="D2645" i="2" s="1"/>
  <c r="C2646" i="2"/>
  <c r="E2646" i="2"/>
  <c r="D2646" i="2" s="1"/>
  <c r="C2647" i="2"/>
  <c r="D2647" i="2"/>
  <c r="E2647" i="2"/>
  <c r="C2648" i="2"/>
  <c r="E2648" i="2"/>
  <c r="D2648" i="2" s="1"/>
  <c r="C2649" i="2"/>
  <c r="D2649" i="2"/>
  <c r="E2649" i="2"/>
  <c r="C2650" i="2"/>
  <c r="D2650" i="2"/>
  <c r="E2650" i="2"/>
  <c r="C2651" i="2"/>
  <c r="D2651" i="2"/>
  <c r="E2651" i="2"/>
  <c r="C2652" i="2"/>
  <c r="E2652" i="2"/>
  <c r="D2652" i="2" s="1"/>
  <c r="C2653" i="2"/>
  <c r="E2653" i="2"/>
  <c r="D2653" i="2" s="1"/>
  <c r="C2654" i="2"/>
  <c r="E2654" i="2"/>
  <c r="D2654" i="2" s="1"/>
  <c r="C2655" i="2"/>
  <c r="D2655" i="2"/>
  <c r="E2655" i="2"/>
  <c r="C2656" i="2"/>
  <c r="E2656" i="2"/>
  <c r="D2656" i="2" s="1"/>
  <c r="C2657" i="2"/>
  <c r="D2657" i="2"/>
  <c r="E2657" i="2"/>
  <c r="C2658" i="2"/>
  <c r="D2658" i="2"/>
  <c r="E2658" i="2"/>
  <c r="C2659" i="2"/>
  <c r="D2659" i="2"/>
  <c r="E2659" i="2"/>
  <c r="C2660" i="2"/>
  <c r="E2660" i="2"/>
  <c r="D2660" i="2" s="1"/>
  <c r="C2661" i="2"/>
  <c r="E2661" i="2"/>
  <c r="D2661" i="2" s="1"/>
  <c r="C2662" i="2"/>
  <c r="E2662" i="2"/>
  <c r="D2662" i="2" s="1"/>
  <c r="C2663" i="2"/>
  <c r="D2663" i="2"/>
  <c r="E2663" i="2"/>
  <c r="C2664" i="2"/>
  <c r="E2664" i="2"/>
  <c r="D2664" i="2" s="1"/>
  <c r="C2665" i="2"/>
  <c r="D2665" i="2"/>
  <c r="E2665" i="2"/>
  <c r="C2666" i="2"/>
  <c r="D2666" i="2"/>
  <c r="E2666" i="2"/>
  <c r="C2667" i="2"/>
  <c r="D2667" i="2"/>
  <c r="E2667" i="2"/>
  <c r="C2668" i="2"/>
  <c r="E2668" i="2"/>
  <c r="D2668" i="2" s="1"/>
  <c r="C2669" i="2"/>
  <c r="E2669" i="2"/>
  <c r="D2669" i="2" s="1"/>
  <c r="C2670" i="2"/>
  <c r="E2670" i="2"/>
  <c r="D2670" i="2" s="1"/>
  <c r="C2671" i="2"/>
  <c r="D2671" i="2"/>
  <c r="E2671" i="2"/>
  <c r="C2672" i="2"/>
  <c r="E2672" i="2"/>
  <c r="D2672" i="2" s="1"/>
  <c r="C2673" i="2"/>
  <c r="D2673" i="2"/>
  <c r="E2673" i="2"/>
  <c r="C2674" i="2"/>
  <c r="D2674" i="2"/>
  <c r="E2674" i="2"/>
  <c r="C2675" i="2"/>
  <c r="D2675" i="2"/>
  <c r="E2675" i="2"/>
  <c r="C2676" i="2"/>
  <c r="E2676" i="2"/>
  <c r="D2676" i="2" s="1"/>
  <c r="C2677" i="2"/>
  <c r="E2677" i="2"/>
  <c r="D2677" i="2" s="1"/>
  <c r="C2678" i="2"/>
  <c r="E2678" i="2"/>
  <c r="D2678" i="2" s="1"/>
  <c r="C2680" i="2"/>
  <c r="D2680" i="2"/>
  <c r="E2680" i="2"/>
  <c r="C2681" i="2"/>
  <c r="E2681" i="2"/>
  <c r="D2681" i="2" s="1"/>
  <c r="C2682" i="2"/>
  <c r="D2682" i="2"/>
  <c r="E2682" i="2"/>
  <c r="C2683" i="2"/>
  <c r="D2683" i="2"/>
  <c r="E2683" i="2"/>
  <c r="C2684" i="2"/>
  <c r="D2684" i="2"/>
  <c r="E2684" i="2"/>
  <c r="C2685" i="2"/>
  <c r="E2685" i="2"/>
  <c r="D2685" i="2" s="1"/>
  <c r="C2686" i="2"/>
  <c r="E2686" i="2"/>
  <c r="D2686" i="2" s="1"/>
  <c r="C2687" i="2"/>
  <c r="E2687" i="2"/>
  <c r="D2687" i="2" s="1"/>
  <c r="E1361" i="2"/>
  <c r="D1361" i="2"/>
  <c r="C1361" i="2"/>
  <c r="F2" i="5" l="1"/>
  <c r="A71" i="8" l="1"/>
  <c r="A70" i="8"/>
  <c r="A69" i="8"/>
  <c r="A20" i="8"/>
  <c r="B146" i="3" l="1"/>
  <c r="B147" i="3"/>
  <c r="I2" i="5" l="1"/>
  <c r="H2" i="5"/>
  <c r="G2" i="5"/>
  <c r="A77" i="8"/>
  <c r="A76" i="8"/>
  <c r="A75" i="8"/>
  <c r="A74" i="8"/>
  <c r="A79" i="8"/>
  <c r="H9" i="8" s="1"/>
  <c r="A24" i="8"/>
  <c r="A8" i="8" l="1"/>
  <c r="A4" i="8" l="1"/>
  <c r="I22" i="8"/>
  <c r="K32" i="8" l="1"/>
  <c r="H32" i="8"/>
  <c r="K20" i="8"/>
  <c r="J20" i="8"/>
  <c r="I20" i="8"/>
  <c r="H20" i="8"/>
  <c r="I32" i="8"/>
  <c r="J32" i="8"/>
  <c r="G140" i="3"/>
  <c r="B140" i="3"/>
  <c r="H25" i="8" l="1"/>
  <c r="L20" i="8"/>
  <c r="L32" i="8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E87" i="2"/>
  <c r="D87" i="2" s="1"/>
  <c r="C88" i="2"/>
  <c r="E88" i="2"/>
  <c r="D88" i="2" s="1"/>
  <c r="C89" i="2"/>
  <c r="E89" i="2"/>
  <c r="D89" i="2" s="1"/>
  <c r="C90" i="2"/>
  <c r="D90" i="2"/>
  <c r="E90" i="2"/>
  <c r="C91" i="2"/>
  <c r="D91" i="2"/>
  <c r="E91" i="2"/>
  <c r="C92" i="2"/>
  <c r="D92" i="2"/>
  <c r="E92" i="2"/>
  <c r="C93" i="2"/>
  <c r="E93" i="2"/>
  <c r="D93" i="2" s="1"/>
  <c r="C94" i="2"/>
  <c r="E94" i="2"/>
  <c r="D94" i="2" s="1"/>
  <c r="C95" i="2"/>
  <c r="E95" i="2"/>
  <c r="D95" i="2" s="1"/>
  <c r="C96" i="2"/>
  <c r="E96" i="2"/>
  <c r="D96" i="2" s="1"/>
  <c r="C97" i="2"/>
  <c r="E97" i="2"/>
  <c r="D97" i="2" s="1"/>
  <c r="C98" i="2"/>
  <c r="E98" i="2"/>
  <c r="D98" i="2" s="1"/>
  <c r="C99" i="2"/>
  <c r="D99" i="2"/>
  <c r="E99" i="2"/>
  <c r="C100" i="2"/>
  <c r="D100" i="2"/>
  <c r="E100" i="2"/>
  <c r="C101" i="2"/>
  <c r="E101" i="2"/>
  <c r="D101" i="2" s="1"/>
  <c r="C102" i="2"/>
  <c r="E102" i="2"/>
  <c r="D102" i="2" s="1"/>
  <c r="C103" i="2"/>
  <c r="E103" i="2"/>
  <c r="D103" i="2" s="1"/>
  <c r="C104" i="2"/>
  <c r="E104" i="2"/>
  <c r="D104" i="2" s="1"/>
  <c r="C105" i="2"/>
  <c r="E105" i="2"/>
  <c r="D105" i="2" s="1"/>
  <c r="C106" i="2"/>
  <c r="E106" i="2"/>
  <c r="D106" i="2" s="1"/>
  <c r="C107" i="2"/>
  <c r="D107" i="2"/>
  <c r="E107" i="2"/>
  <c r="C108" i="2"/>
  <c r="D108" i="2"/>
  <c r="E108" i="2"/>
  <c r="C109" i="2"/>
  <c r="E109" i="2"/>
  <c r="D109" i="2" s="1"/>
  <c r="C110" i="2"/>
  <c r="E110" i="2"/>
  <c r="D110" i="2" s="1"/>
  <c r="C111" i="2"/>
  <c r="E111" i="2"/>
  <c r="D111" i="2" s="1"/>
  <c r="C112" i="2"/>
  <c r="E112" i="2"/>
  <c r="D112" i="2" s="1"/>
  <c r="C113" i="2"/>
  <c r="E113" i="2"/>
  <c r="D113" i="2" s="1"/>
  <c r="C114" i="2"/>
  <c r="E114" i="2"/>
  <c r="D114" i="2" s="1"/>
  <c r="C115" i="2"/>
  <c r="D115" i="2"/>
  <c r="E115" i="2"/>
  <c r="C116" i="2"/>
  <c r="D116" i="2"/>
  <c r="E116" i="2"/>
  <c r="C117" i="2"/>
  <c r="E117" i="2"/>
  <c r="D117" i="2" s="1"/>
  <c r="C118" i="2"/>
  <c r="E118" i="2"/>
  <c r="D118" i="2" s="1"/>
  <c r="C119" i="2"/>
  <c r="E119" i="2"/>
  <c r="D119" i="2" s="1"/>
  <c r="C120" i="2"/>
  <c r="E120" i="2"/>
  <c r="D120" i="2" s="1"/>
  <c r="C121" i="2"/>
  <c r="E121" i="2"/>
  <c r="D121" i="2" s="1"/>
  <c r="C122" i="2"/>
  <c r="E122" i="2"/>
  <c r="D122" i="2" s="1"/>
  <c r="C123" i="2"/>
  <c r="D123" i="2"/>
  <c r="E123" i="2"/>
  <c r="C124" i="2"/>
  <c r="D124" i="2"/>
  <c r="E124" i="2"/>
  <c r="C125" i="2"/>
  <c r="E125" i="2"/>
  <c r="D125" i="2" s="1"/>
  <c r="C126" i="2"/>
  <c r="E126" i="2"/>
  <c r="D126" i="2" s="1"/>
  <c r="C127" i="2"/>
  <c r="E127" i="2"/>
  <c r="D127" i="2" s="1"/>
  <c r="C128" i="2"/>
  <c r="E128" i="2"/>
  <c r="D128" i="2" s="1"/>
  <c r="C129" i="2"/>
  <c r="E129" i="2"/>
  <c r="D129" i="2" s="1"/>
  <c r="C130" i="2"/>
  <c r="E130" i="2"/>
  <c r="D130" i="2" s="1"/>
  <c r="C131" i="2"/>
  <c r="D131" i="2"/>
  <c r="E131" i="2"/>
  <c r="C132" i="2"/>
  <c r="D132" i="2"/>
  <c r="E132" i="2"/>
  <c r="C133" i="2"/>
  <c r="E133" i="2"/>
  <c r="D133" i="2" s="1"/>
  <c r="C134" i="2"/>
  <c r="E134" i="2"/>
  <c r="D134" i="2" s="1"/>
  <c r="C135" i="2"/>
  <c r="E135" i="2"/>
  <c r="D135" i="2" s="1"/>
  <c r="C136" i="2"/>
  <c r="E136" i="2"/>
  <c r="D136" i="2" s="1"/>
  <c r="C137" i="2"/>
  <c r="E137" i="2"/>
  <c r="D137" i="2" s="1"/>
  <c r="C138" i="2"/>
  <c r="E138" i="2"/>
  <c r="D138" i="2" s="1"/>
  <c r="C139" i="2"/>
  <c r="D139" i="2"/>
  <c r="E139" i="2"/>
  <c r="C140" i="2"/>
  <c r="D140" i="2"/>
  <c r="E140" i="2"/>
  <c r="C141" i="2"/>
  <c r="E141" i="2"/>
  <c r="D141" i="2" s="1"/>
  <c r="C142" i="2"/>
  <c r="E142" i="2"/>
  <c r="D142" i="2" s="1"/>
  <c r="C143" i="2"/>
  <c r="E143" i="2"/>
  <c r="D143" i="2" s="1"/>
  <c r="C144" i="2"/>
  <c r="E144" i="2"/>
  <c r="D144" i="2" s="1"/>
  <c r="C145" i="2"/>
  <c r="E145" i="2"/>
  <c r="D145" i="2" s="1"/>
  <c r="C146" i="2"/>
  <c r="E146" i="2"/>
  <c r="D146" i="2" s="1"/>
  <c r="C147" i="2"/>
  <c r="D147" i="2"/>
  <c r="E147" i="2"/>
  <c r="C148" i="2"/>
  <c r="D148" i="2"/>
  <c r="E148" i="2"/>
  <c r="C149" i="2"/>
  <c r="E149" i="2"/>
  <c r="D149" i="2" s="1"/>
  <c r="C150" i="2"/>
  <c r="E150" i="2"/>
  <c r="D150" i="2" s="1"/>
  <c r="C151" i="2"/>
  <c r="E151" i="2"/>
  <c r="D151" i="2" s="1"/>
  <c r="C152" i="2"/>
  <c r="E152" i="2"/>
  <c r="D152" i="2" s="1"/>
  <c r="C153" i="2"/>
  <c r="E153" i="2"/>
  <c r="D153" i="2" s="1"/>
  <c r="C154" i="2"/>
  <c r="E154" i="2"/>
  <c r="D154" i="2" s="1"/>
  <c r="C155" i="2"/>
  <c r="D155" i="2"/>
  <c r="E155" i="2"/>
  <c r="C156" i="2"/>
  <c r="D156" i="2"/>
  <c r="E156" i="2"/>
  <c r="C157" i="2"/>
  <c r="E157" i="2"/>
  <c r="D157" i="2" s="1"/>
  <c r="C158" i="2"/>
  <c r="E158" i="2"/>
  <c r="D158" i="2" s="1"/>
  <c r="C159" i="2"/>
  <c r="E159" i="2"/>
  <c r="D159" i="2" s="1"/>
  <c r="C160" i="2"/>
  <c r="E160" i="2"/>
  <c r="D160" i="2" s="1"/>
  <c r="C161" i="2"/>
  <c r="E161" i="2"/>
  <c r="D161" i="2" s="1"/>
  <c r="C162" i="2"/>
  <c r="E162" i="2"/>
  <c r="D162" i="2" s="1"/>
  <c r="C163" i="2"/>
  <c r="D163" i="2"/>
  <c r="E163" i="2"/>
  <c r="C164" i="2"/>
  <c r="D164" i="2"/>
  <c r="E164" i="2"/>
  <c r="C165" i="2"/>
  <c r="E165" i="2"/>
  <c r="D165" i="2" s="1"/>
  <c r="C166" i="2"/>
  <c r="E166" i="2"/>
  <c r="D166" i="2" s="1"/>
  <c r="C167" i="2"/>
  <c r="E167" i="2"/>
  <c r="D167" i="2" s="1"/>
  <c r="C168" i="2"/>
  <c r="E168" i="2"/>
  <c r="D168" i="2" s="1"/>
  <c r="C169" i="2"/>
  <c r="E169" i="2"/>
  <c r="D169" i="2" s="1"/>
  <c r="C170" i="2"/>
  <c r="E170" i="2"/>
  <c r="D170" i="2" s="1"/>
  <c r="C171" i="2"/>
  <c r="D171" i="2"/>
  <c r="E171" i="2"/>
  <c r="C172" i="2"/>
  <c r="D172" i="2"/>
  <c r="E172" i="2"/>
  <c r="C173" i="2"/>
  <c r="E173" i="2"/>
  <c r="D173" i="2" s="1"/>
  <c r="C174" i="2"/>
  <c r="E174" i="2"/>
  <c r="D174" i="2" s="1"/>
  <c r="C175" i="2"/>
  <c r="E175" i="2"/>
  <c r="D175" i="2" s="1"/>
  <c r="C176" i="2"/>
  <c r="E176" i="2"/>
  <c r="D176" i="2" s="1"/>
  <c r="C177" i="2"/>
  <c r="E177" i="2"/>
  <c r="D177" i="2" s="1"/>
  <c r="C178" i="2"/>
  <c r="E178" i="2"/>
  <c r="D178" i="2" s="1"/>
  <c r="C179" i="2"/>
  <c r="D179" i="2"/>
  <c r="E179" i="2"/>
  <c r="C180" i="2"/>
  <c r="D180" i="2"/>
  <c r="E180" i="2"/>
  <c r="C181" i="2"/>
  <c r="E181" i="2"/>
  <c r="D181" i="2" s="1"/>
  <c r="C182" i="2"/>
  <c r="E182" i="2"/>
  <c r="D182" i="2" s="1"/>
  <c r="C183" i="2"/>
  <c r="E183" i="2"/>
  <c r="D183" i="2" s="1"/>
  <c r="C184" i="2"/>
  <c r="E184" i="2"/>
  <c r="D184" i="2" s="1"/>
  <c r="C185" i="2"/>
  <c r="E185" i="2"/>
  <c r="D185" i="2" s="1"/>
  <c r="C186" i="2"/>
  <c r="E186" i="2"/>
  <c r="D186" i="2" s="1"/>
  <c r="C187" i="2"/>
  <c r="D187" i="2"/>
  <c r="E187" i="2"/>
  <c r="C188" i="2"/>
  <c r="D188" i="2"/>
  <c r="E188" i="2"/>
  <c r="C189" i="2"/>
  <c r="E189" i="2"/>
  <c r="D189" i="2" s="1"/>
  <c r="C190" i="2"/>
  <c r="E190" i="2"/>
  <c r="D190" i="2" s="1"/>
  <c r="C191" i="2"/>
  <c r="E191" i="2"/>
  <c r="D191" i="2" s="1"/>
  <c r="C192" i="2"/>
  <c r="E192" i="2"/>
  <c r="D192" i="2" s="1"/>
  <c r="C193" i="2"/>
  <c r="E193" i="2"/>
  <c r="D193" i="2" s="1"/>
  <c r="C194" i="2"/>
  <c r="E194" i="2"/>
  <c r="D194" i="2" s="1"/>
  <c r="C195" i="2"/>
  <c r="D195" i="2"/>
  <c r="E195" i="2"/>
  <c r="C196" i="2"/>
  <c r="D196" i="2"/>
  <c r="E196" i="2"/>
  <c r="C197" i="2"/>
  <c r="E197" i="2"/>
  <c r="D197" i="2" s="1"/>
  <c r="C198" i="2"/>
  <c r="E198" i="2"/>
  <c r="D198" i="2" s="1"/>
  <c r="C199" i="2"/>
  <c r="E199" i="2"/>
  <c r="D199" i="2" s="1"/>
  <c r="C200" i="2"/>
  <c r="E200" i="2"/>
  <c r="D200" i="2" s="1"/>
  <c r="C201" i="2"/>
  <c r="E201" i="2"/>
  <c r="D201" i="2" s="1"/>
  <c r="C202" i="2"/>
  <c r="E202" i="2"/>
  <c r="D202" i="2" s="1"/>
  <c r="C203" i="2"/>
  <c r="D203" i="2"/>
  <c r="E203" i="2"/>
  <c r="C204" i="2"/>
  <c r="D204" i="2"/>
  <c r="E204" i="2"/>
  <c r="C205" i="2"/>
  <c r="E205" i="2"/>
  <c r="D205" i="2" s="1"/>
  <c r="C206" i="2"/>
  <c r="E206" i="2"/>
  <c r="D206" i="2" s="1"/>
  <c r="C207" i="2"/>
  <c r="E207" i="2"/>
  <c r="D207" i="2" s="1"/>
  <c r="C208" i="2"/>
  <c r="E208" i="2"/>
  <c r="D208" i="2" s="1"/>
  <c r="C209" i="2"/>
  <c r="E209" i="2"/>
  <c r="D209" i="2" s="1"/>
  <c r="C210" i="2"/>
  <c r="E210" i="2"/>
  <c r="D210" i="2" s="1"/>
  <c r="C211" i="2"/>
  <c r="D211" i="2"/>
  <c r="E211" i="2"/>
  <c r="C212" i="2"/>
  <c r="D212" i="2"/>
  <c r="E212" i="2"/>
  <c r="C213" i="2"/>
  <c r="E213" i="2"/>
  <c r="D213" i="2" s="1"/>
  <c r="C214" i="2"/>
  <c r="E214" i="2"/>
  <c r="D214" i="2" s="1"/>
  <c r="C215" i="2"/>
  <c r="E215" i="2"/>
  <c r="D215" i="2" s="1"/>
  <c r="C216" i="2"/>
  <c r="E216" i="2"/>
  <c r="D216" i="2" s="1"/>
  <c r="C217" i="2"/>
  <c r="E217" i="2"/>
  <c r="D217" i="2" s="1"/>
  <c r="C218" i="2"/>
  <c r="E218" i="2"/>
  <c r="D218" i="2" s="1"/>
  <c r="C219" i="2"/>
  <c r="D219" i="2"/>
  <c r="E219" i="2"/>
  <c r="C220" i="2"/>
  <c r="D220" i="2"/>
  <c r="E220" i="2"/>
  <c r="C221" i="2"/>
  <c r="E221" i="2"/>
  <c r="D221" i="2" s="1"/>
  <c r="C222" i="2"/>
  <c r="E222" i="2"/>
  <c r="D222" i="2" s="1"/>
  <c r="C223" i="2"/>
  <c r="E223" i="2"/>
  <c r="D223" i="2" s="1"/>
  <c r="C224" i="2"/>
  <c r="E224" i="2"/>
  <c r="D224" i="2" s="1"/>
  <c r="C225" i="2"/>
  <c r="E225" i="2"/>
  <c r="D225" i="2" s="1"/>
  <c r="C226" i="2"/>
  <c r="E226" i="2"/>
  <c r="D226" i="2" s="1"/>
  <c r="C227" i="2"/>
  <c r="D227" i="2"/>
  <c r="E227" i="2"/>
  <c r="C228" i="2"/>
  <c r="D228" i="2"/>
  <c r="E228" i="2"/>
  <c r="C229" i="2"/>
  <c r="E229" i="2"/>
  <c r="D229" i="2" s="1"/>
  <c r="C230" i="2"/>
  <c r="E230" i="2"/>
  <c r="D230" i="2" s="1"/>
  <c r="C231" i="2"/>
  <c r="E231" i="2"/>
  <c r="D231" i="2" s="1"/>
  <c r="C232" i="2"/>
  <c r="E232" i="2"/>
  <c r="D232" i="2" s="1"/>
  <c r="C233" i="2"/>
  <c r="E233" i="2"/>
  <c r="D233" i="2" s="1"/>
  <c r="C234" i="2"/>
  <c r="E234" i="2"/>
  <c r="D234" i="2" s="1"/>
  <c r="C235" i="2"/>
  <c r="D235" i="2"/>
  <c r="E235" i="2"/>
  <c r="C236" i="2"/>
  <c r="D236" i="2"/>
  <c r="E236" i="2"/>
  <c r="C237" i="2"/>
  <c r="E237" i="2"/>
  <c r="D237" i="2" s="1"/>
  <c r="C238" i="2"/>
  <c r="E238" i="2"/>
  <c r="D238" i="2" s="1"/>
  <c r="C239" i="2"/>
  <c r="E239" i="2"/>
  <c r="D239" i="2" s="1"/>
  <c r="C240" i="2"/>
  <c r="E240" i="2"/>
  <c r="D240" i="2" s="1"/>
  <c r="C241" i="2"/>
  <c r="E241" i="2"/>
  <c r="D241" i="2" s="1"/>
  <c r="C242" i="2"/>
  <c r="E242" i="2"/>
  <c r="D242" i="2" s="1"/>
  <c r="C243" i="2"/>
  <c r="D243" i="2"/>
  <c r="E243" i="2"/>
  <c r="C244" i="2"/>
  <c r="D244" i="2"/>
  <c r="E244" i="2"/>
  <c r="C245" i="2"/>
  <c r="E245" i="2"/>
  <c r="D245" i="2" s="1"/>
  <c r="C246" i="2"/>
  <c r="E246" i="2"/>
  <c r="D246" i="2" s="1"/>
  <c r="C247" i="2"/>
  <c r="E247" i="2"/>
  <c r="D247" i="2" s="1"/>
  <c r="C248" i="2"/>
  <c r="E248" i="2"/>
  <c r="D248" i="2" s="1"/>
  <c r="C249" i="2"/>
  <c r="E249" i="2"/>
  <c r="D249" i="2" s="1"/>
  <c r="C250" i="2"/>
  <c r="E250" i="2"/>
  <c r="D250" i="2" s="1"/>
  <c r="C251" i="2"/>
  <c r="D251" i="2"/>
  <c r="E251" i="2"/>
  <c r="C252" i="2"/>
  <c r="D252" i="2"/>
  <c r="E252" i="2"/>
  <c r="C253" i="2"/>
  <c r="D253" i="2"/>
  <c r="E253" i="2"/>
  <c r="C254" i="2"/>
  <c r="E254" i="2"/>
  <c r="D254" i="2" s="1"/>
  <c r="C255" i="2"/>
  <c r="E255" i="2"/>
  <c r="D255" i="2" s="1"/>
  <c r="C256" i="2"/>
  <c r="E256" i="2"/>
  <c r="D256" i="2" s="1"/>
  <c r="C257" i="2"/>
  <c r="E257" i="2"/>
  <c r="D257" i="2" s="1"/>
  <c r="C258" i="2"/>
  <c r="E258" i="2"/>
  <c r="D258" i="2" s="1"/>
  <c r="C259" i="2"/>
  <c r="D259" i="2"/>
  <c r="E259" i="2"/>
  <c r="C260" i="2"/>
  <c r="D260" i="2"/>
  <c r="E260" i="2"/>
  <c r="C261" i="2"/>
  <c r="D261" i="2"/>
  <c r="E261" i="2"/>
  <c r="C262" i="2"/>
  <c r="E262" i="2"/>
  <c r="D262" i="2" s="1"/>
  <c r="C263" i="2"/>
  <c r="E263" i="2"/>
  <c r="D263" i="2" s="1"/>
  <c r="C264" i="2"/>
  <c r="E264" i="2"/>
  <c r="D264" i="2" s="1"/>
  <c r="C265" i="2"/>
  <c r="E265" i="2"/>
  <c r="D265" i="2" s="1"/>
  <c r="C266" i="2"/>
  <c r="E266" i="2"/>
  <c r="D266" i="2" s="1"/>
  <c r="C267" i="2"/>
  <c r="D267" i="2"/>
  <c r="E267" i="2"/>
  <c r="C268" i="2"/>
  <c r="D268" i="2"/>
  <c r="E268" i="2"/>
  <c r="C269" i="2"/>
  <c r="D269" i="2"/>
  <c r="E269" i="2"/>
  <c r="C270" i="2"/>
  <c r="E270" i="2"/>
  <c r="D270" i="2" s="1"/>
  <c r="C271" i="2"/>
  <c r="E271" i="2"/>
  <c r="D271" i="2" s="1"/>
  <c r="C272" i="2"/>
  <c r="E272" i="2"/>
  <c r="D272" i="2" s="1"/>
  <c r="C273" i="2"/>
  <c r="E273" i="2"/>
  <c r="D273" i="2" s="1"/>
  <c r="C274" i="2"/>
  <c r="E274" i="2"/>
  <c r="D274" i="2" s="1"/>
  <c r="C275" i="2"/>
  <c r="D275" i="2"/>
  <c r="E275" i="2"/>
  <c r="C276" i="2"/>
  <c r="D276" i="2"/>
  <c r="E276" i="2"/>
  <c r="C277" i="2"/>
  <c r="D277" i="2"/>
  <c r="E277" i="2"/>
  <c r="C278" i="2"/>
  <c r="E278" i="2"/>
  <c r="D278" i="2" s="1"/>
  <c r="C279" i="2"/>
  <c r="E279" i="2"/>
  <c r="D279" i="2" s="1"/>
  <c r="C280" i="2"/>
  <c r="E280" i="2"/>
  <c r="D280" i="2" s="1"/>
  <c r="C281" i="2"/>
  <c r="E281" i="2"/>
  <c r="D281" i="2" s="1"/>
  <c r="C282" i="2"/>
  <c r="E282" i="2"/>
  <c r="D282" i="2" s="1"/>
  <c r="C283" i="2"/>
  <c r="D283" i="2"/>
  <c r="E283" i="2"/>
  <c r="C284" i="2"/>
  <c r="D284" i="2"/>
  <c r="E284" i="2"/>
  <c r="C285" i="2"/>
  <c r="D285" i="2"/>
  <c r="E285" i="2"/>
  <c r="C286" i="2"/>
  <c r="E286" i="2"/>
  <c r="D286" i="2" s="1"/>
  <c r="C287" i="2"/>
  <c r="E287" i="2"/>
  <c r="D287" i="2" s="1"/>
  <c r="C288" i="2"/>
  <c r="E288" i="2"/>
  <c r="D288" i="2" s="1"/>
  <c r="C289" i="2"/>
  <c r="E289" i="2"/>
  <c r="D289" i="2" s="1"/>
  <c r="C290" i="2"/>
  <c r="E290" i="2"/>
  <c r="D290" i="2" s="1"/>
  <c r="C291" i="2"/>
  <c r="E291" i="2"/>
  <c r="D291" i="2" s="1"/>
  <c r="C292" i="2"/>
  <c r="D292" i="2"/>
  <c r="E292" i="2"/>
  <c r="C293" i="2"/>
  <c r="D293" i="2"/>
  <c r="E293" i="2"/>
  <c r="C294" i="2"/>
  <c r="D294" i="2"/>
  <c r="E294" i="2"/>
  <c r="C295" i="2"/>
  <c r="E295" i="2"/>
  <c r="D295" i="2" s="1"/>
  <c r="C296" i="2"/>
  <c r="E296" i="2"/>
  <c r="D296" i="2" s="1"/>
  <c r="C297" i="2"/>
  <c r="E297" i="2"/>
  <c r="D297" i="2" s="1"/>
  <c r="C298" i="2"/>
  <c r="E298" i="2"/>
  <c r="D298" i="2" s="1"/>
  <c r="C299" i="2"/>
  <c r="E299" i="2"/>
  <c r="D299" i="2" s="1"/>
  <c r="C300" i="2"/>
  <c r="D300" i="2"/>
  <c r="E300" i="2"/>
  <c r="C301" i="2"/>
  <c r="D301" i="2"/>
  <c r="E301" i="2"/>
  <c r="C302" i="2"/>
  <c r="D302" i="2"/>
  <c r="E302" i="2"/>
  <c r="C303" i="2"/>
  <c r="E303" i="2"/>
  <c r="D303" i="2" s="1"/>
  <c r="C304" i="2"/>
  <c r="E304" i="2"/>
  <c r="D304" i="2" s="1"/>
  <c r="C305" i="2"/>
  <c r="E305" i="2"/>
  <c r="D305" i="2" s="1"/>
  <c r="C306" i="2"/>
  <c r="E306" i="2"/>
  <c r="D306" i="2" s="1"/>
  <c r="C307" i="2"/>
  <c r="E307" i="2"/>
  <c r="D307" i="2" s="1"/>
  <c r="C308" i="2"/>
  <c r="D308" i="2"/>
  <c r="E308" i="2"/>
  <c r="C309" i="2"/>
  <c r="D309" i="2"/>
  <c r="E309" i="2"/>
  <c r="C310" i="2"/>
  <c r="D310" i="2"/>
  <c r="E310" i="2"/>
  <c r="C311" i="2"/>
  <c r="E311" i="2"/>
  <c r="D311" i="2" s="1"/>
  <c r="C312" i="2"/>
  <c r="E312" i="2"/>
  <c r="D312" i="2" s="1"/>
  <c r="C313" i="2"/>
  <c r="E313" i="2"/>
  <c r="D313" i="2" s="1"/>
  <c r="C314" i="2"/>
  <c r="E314" i="2"/>
  <c r="D314" i="2" s="1"/>
  <c r="C315" i="2"/>
  <c r="E315" i="2"/>
  <c r="D315" i="2" s="1"/>
  <c r="C316" i="2"/>
  <c r="D316" i="2"/>
  <c r="E316" i="2"/>
  <c r="C317" i="2"/>
  <c r="D317" i="2"/>
  <c r="E317" i="2"/>
  <c r="C318" i="2"/>
  <c r="D318" i="2"/>
  <c r="E318" i="2"/>
  <c r="C319" i="2"/>
  <c r="E319" i="2"/>
  <c r="D319" i="2" s="1"/>
  <c r="C320" i="2"/>
  <c r="E320" i="2"/>
  <c r="D320" i="2" s="1"/>
  <c r="C321" i="2"/>
  <c r="E321" i="2"/>
  <c r="D321" i="2" s="1"/>
  <c r="C322" i="2"/>
  <c r="E322" i="2"/>
  <c r="D322" i="2" s="1"/>
  <c r="C323" i="2"/>
  <c r="E323" i="2"/>
  <c r="D323" i="2" s="1"/>
  <c r="C324" i="2"/>
  <c r="D324" i="2"/>
  <c r="E324" i="2"/>
  <c r="C325" i="2"/>
  <c r="D325" i="2"/>
  <c r="E325" i="2"/>
  <c r="C326" i="2"/>
  <c r="D326" i="2"/>
  <c r="E326" i="2"/>
  <c r="C327" i="2"/>
  <c r="E327" i="2"/>
  <c r="D327" i="2" s="1"/>
  <c r="C328" i="2"/>
  <c r="E328" i="2"/>
  <c r="D328" i="2" s="1"/>
  <c r="C329" i="2"/>
  <c r="E329" i="2"/>
  <c r="D329" i="2" s="1"/>
  <c r="C330" i="2"/>
  <c r="E330" i="2"/>
  <c r="D330" i="2" s="1"/>
  <c r="C331" i="2"/>
  <c r="E331" i="2"/>
  <c r="D331" i="2" s="1"/>
  <c r="C332" i="2"/>
  <c r="D332" i="2"/>
  <c r="E332" i="2"/>
  <c r="C333" i="2"/>
  <c r="D333" i="2"/>
  <c r="E333" i="2"/>
  <c r="C334" i="2"/>
  <c r="D334" i="2"/>
  <c r="E334" i="2"/>
  <c r="C335" i="2"/>
  <c r="E335" i="2"/>
  <c r="D335" i="2" s="1"/>
  <c r="C336" i="2"/>
  <c r="E336" i="2"/>
  <c r="D336" i="2" s="1"/>
  <c r="C337" i="2"/>
  <c r="E337" i="2"/>
  <c r="D337" i="2" s="1"/>
  <c r="C338" i="2"/>
  <c r="E338" i="2"/>
  <c r="D338" i="2" s="1"/>
  <c r="C339" i="2"/>
  <c r="E339" i="2"/>
  <c r="D339" i="2" s="1"/>
  <c r="C340" i="2"/>
  <c r="D340" i="2"/>
  <c r="E340" i="2"/>
  <c r="C341" i="2"/>
  <c r="D341" i="2"/>
  <c r="E341" i="2"/>
  <c r="C342" i="2"/>
  <c r="D342" i="2"/>
  <c r="E342" i="2"/>
  <c r="C343" i="2"/>
  <c r="E343" i="2"/>
  <c r="D343" i="2" s="1"/>
  <c r="C344" i="2"/>
  <c r="E344" i="2"/>
  <c r="D344" i="2" s="1"/>
  <c r="C345" i="2"/>
  <c r="E345" i="2"/>
  <c r="D345" i="2" s="1"/>
  <c r="C346" i="2"/>
  <c r="E346" i="2"/>
  <c r="D346" i="2" s="1"/>
  <c r="C347" i="2"/>
  <c r="E347" i="2"/>
  <c r="D347" i="2" s="1"/>
  <c r="C348" i="2"/>
  <c r="D348" i="2"/>
  <c r="E348" i="2"/>
  <c r="C349" i="2"/>
  <c r="D349" i="2"/>
  <c r="E349" i="2"/>
  <c r="C350" i="2"/>
  <c r="D350" i="2"/>
  <c r="E350" i="2"/>
  <c r="C351" i="2"/>
  <c r="E351" i="2"/>
  <c r="D351" i="2" s="1"/>
  <c r="C352" i="2"/>
  <c r="E352" i="2"/>
  <c r="D352" i="2" s="1"/>
  <c r="C353" i="2"/>
  <c r="E353" i="2"/>
  <c r="D353" i="2" s="1"/>
  <c r="C354" i="2"/>
  <c r="E354" i="2"/>
  <c r="D354" i="2" s="1"/>
  <c r="C355" i="2"/>
  <c r="E355" i="2"/>
  <c r="D355" i="2" s="1"/>
  <c r="C356" i="2"/>
  <c r="D356" i="2"/>
  <c r="E356" i="2"/>
  <c r="C357" i="2"/>
  <c r="D357" i="2"/>
  <c r="E357" i="2"/>
  <c r="C358" i="2"/>
  <c r="D358" i="2"/>
  <c r="E358" i="2"/>
  <c r="C359" i="2"/>
  <c r="E359" i="2"/>
  <c r="D359" i="2" s="1"/>
  <c r="C360" i="2"/>
  <c r="E360" i="2"/>
  <c r="D360" i="2" s="1"/>
  <c r="C361" i="2"/>
  <c r="E361" i="2"/>
  <c r="D361" i="2" s="1"/>
  <c r="C362" i="2"/>
  <c r="E362" i="2"/>
  <c r="D362" i="2" s="1"/>
  <c r="C363" i="2"/>
  <c r="E363" i="2"/>
  <c r="D363" i="2" s="1"/>
  <c r="C364" i="2"/>
  <c r="D364" i="2"/>
  <c r="E364" i="2"/>
  <c r="C365" i="2"/>
  <c r="D365" i="2"/>
  <c r="E365" i="2"/>
  <c r="C366" i="2"/>
  <c r="D366" i="2"/>
  <c r="E366" i="2"/>
  <c r="C367" i="2"/>
  <c r="E367" i="2"/>
  <c r="D367" i="2" s="1"/>
  <c r="C368" i="2"/>
  <c r="E368" i="2"/>
  <c r="D368" i="2" s="1"/>
  <c r="C369" i="2"/>
  <c r="E369" i="2"/>
  <c r="D369" i="2" s="1"/>
  <c r="C370" i="2"/>
  <c r="E370" i="2"/>
  <c r="D370" i="2" s="1"/>
  <c r="C371" i="2"/>
  <c r="E371" i="2"/>
  <c r="D371" i="2" s="1"/>
  <c r="C372" i="2"/>
  <c r="D372" i="2"/>
  <c r="E372" i="2"/>
  <c r="C373" i="2"/>
  <c r="D373" i="2"/>
  <c r="E373" i="2"/>
  <c r="C374" i="2"/>
  <c r="D374" i="2"/>
  <c r="E374" i="2"/>
  <c r="C375" i="2"/>
  <c r="E375" i="2"/>
  <c r="D375" i="2" s="1"/>
  <c r="C376" i="2"/>
  <c r="E376" i="2"/>
  <c r="D376" i="2" s="1"/>
  <c r="C377" i="2"/>
  <c r="E377" i="2"/>
  <c r="D377" i="2" s="1"/>
  <c r="C378" i="2"/>
  <c r="E378" i="2"/>
  <c r="D378" i="2" s="1"/>
  <c r="C379" i="2"/>
  <c r="E379" i="2"/>
  <c r="D379" i="2" s="1"/>
  <c r="C380" i="2"/>
  <c r="D380" i="2"/>
  <c r="E380" i="2"/>
  <c r="C381" i="2"/>
  <c r="D381" i="2"/>
  <c r="E381" i="2"/>
  <c r="C382" i="2"/>
  <c r="D382" i="2"/>
  <c r="E382" i="2"/>
  <c r="C383" i="2"/>
  <c r="E383" i="2"/>
  <c r="D383" i="2" s="1"/>
  <c r="C384" i="2"/>
  <c r="E384" i="2"/>
  <c r="D384" i="2" s="1"/>
  <c r="C385" i="2"/>
  <c r="E385" i="2"/>
  <c r="D385" i="2" s="1"/>
  <c r="C386" i="2"/>
  <c r="E386" i="2"/>
  <c r="D386" i="2" s="1"/>
  <c r="C387" i="2"/>
  <c r="E387" i="2"/>
  <c r="D387" i="2" s="1"/>
  <c r="C388" i="2"/>
  <c r="D388" i="2"/>
  <c r="E388" i="2"/>
  <c r="C389" i="2"/>
  <c r="D389" i="2"/>
  <c r="E389" i="2"/>
  <c r="C390" i="2"/>
  <c r="D390" i="2"/>
  <c r="E390" i="2"/>
  <c r="C391" i="2"/>
  <c r="E391" i="2"/>
  <c r="D391" i="2" s="1"/>
  <c r="C392" i="2"/>
  <c r="E392" i="2"/>
  <c r="D392" i="2" s="1"/>
  <c r="C393" i="2"/>
  <c r="E393" i="2"/>
  <c r="D393" i="2" s="1"/>
  <c r="C394" i="2"/>
  <c r="E394" i="2"/>
  <c r="D394" i="2" s="1"/>
  <c r="C395" i="2"/>
  <c r="E395" i="2"/>
  <c r="D395" i="2" s="1"/>
  <c r="C396" i="2"/>
  <c r="D396" i="2"/>
  <c r="E396" i="2"/>
  <c r="C397" i="2"/>
  <c r="D397" i="2"/>
  <c r="E397" i="2"/>
  <c r="C398" i="2"/>
  <c r="D398" i="2"/>
  <c r="E398" i="2"/>
  <c r="C399" i="2"/>
  <c r="E399" i="2"/>
  <c r="D399" i="2" s="1"/>
  <c r="C400" i="2"/>
  <c r="E400" i="2"/>
  <c r="D400" i="2" s="1"/>
  <c r="C401" i="2"/>
  <c r="E401" i="2"/>
  <c r="D401" i="2" s="1"/>
  <c r="C402" i="2"/>
  <c r="E402" i="2"/>
  <c r="D402" i="2" s="1"/>
  <c r="C403" i="2"/>
  <c r="E403" i="2"/>
  <c r="D403" i="2" s="1"/>
  <c r="C404" i="2"/>
  <c r="D404" i="2"/>
  <c r="E404" i="2"/>
  <c r="C405" i="2"/>
  <c r="D405" i="2"/>
  <c r="E405" i="2"/>
  <c r="C406" i="2"/>
  <c r="D406" i="2"/>
  <c r="E406" i="2"/>
  <c r="C407" i="2"/>
  <c r="E407" i="2"/>
  <c r="D407" i="2" s="1"/>
  <c r="C408" i="2"/>
  <c r="E408" i="2"/>
  <c r="D408" i="2" s="1"/>
  <c r="C409" i="2"/>
  <c r="E409" i="2"/>
  <c r="D409" i="2" s="1"/>
  <c r="C410" i="2"/>
  <c r="E410" i="2"/>
  <c r="D410" i="2" s="1"/>
  <c r="C411" i="2"/>
  <c r="E411" i="2"/>
  <c r="D411" i="2" s="1"/>
  <c r="C412" i="2"/>
  <c r="D412" i="2"/>
  <c r="E412" i="2"/>
  <c r="C413" i="2"/>
  <c r="D413" i="2"/>
  <c r="E413" i="2"/>
  <c r="C414" i="2"/>
  <c r="D414" i="2"/>
  <c r="E414" i="2"/>
  <c r="C415" i="2"/>
  <c r="E415" i="2"/>
  <c r="D415" i="2" s="1"/>
  <c r="C416" i="2"/>
  <c r="E416" i="2"/>
  <c r="D416" i="2" s="1"/>
  <c r="C417" i="2"/>
  <c r="E417" i="2"/>
  <c r="D417" i="2" s="1"/>
  <c r="C418" i="2"/>
  <c r="E418" i="2"/>
  <c r="D418" i="2" s="1"/>
  <c r="C419" i="2"/>
  <c r="E419" i="2"/>
  <c r="D419" i="2" s="1"/>
  <c r="C420" i="2"/>
  <c r="D420" i="2"/>
  <c r="E420" i="2"/>
  <c r="C421" i="2"/>
  <c r="D421" i="2"/>
  <c r="E421" i="2"/>
  <c r="C422" i="2"/>
  <c r="D422" i="2"/>
  <c r="E422" i="2"/>
  <c r="C423" i="2"/>
  <c r="E423" i="2"/>
  <c r="D423" i="2" s="1"/>
  <c r="C424" i="2"/>
  <c r="E424" i="2"/>
  <c r="D424" i="2" s="1"/>
  <c r="C425" i="2"/>
  <c r="E425" i="2"/>
  <c r="D425" i="2" s="1"/>
  <c r="C426" i="2"/>
  <c r="E426" i="2"/>
  <c r="D426" i="2" s="1"/>
  <c r="C427" i="2"/>
  <c r="E427" i="2"/>
  <c r="D427" i="2" s="1"/>
  <c r="C428" i="2"/>
  <c r="D428" i="2"/>
  <c r="E428" i="2"/>
  <c r="C429" i="2"/>
  <c r="D429" i="2"/>
  <c r="E429" i="2"/>
  <c r="C430" i="2"/>
  <c r="D430" i="2"/>
  <c r="E430" i="2"/>
  <c r="C431" i="2"/>
  <c r="E431" i="2"/>
  <c r="D431" i="2" s="1"/>
  <c r="C432" i="2"/>
  <c r="E432" i="2"/>
  <c r="D432" i="2" s="1"/>
  <c r="C433" i="2"/>
  <c r="E433" i="2"/>
  <c r="D433" i="2" s="1"/>
  <c r="C434" i="2"/>
  <c r="E434" i="2"/>
  <c r="D434" i="2" s="1"/>
  <c r="C435" i="2"/>
  <c r="D435" i="2"/>
  <c r="E435" i="2"/>
  <c r="C436" i="2"/>
  <c r="E436" i="2"/>
  <c r="D436" i="2" s="1"/>
  <c r="C437" i="2"/>
  <c r="D437" i="2"/>
  <c r="E437" i="2"/>
  <c r="C438" i="2"/>
  <c r="D438" i="2"/>
  <c r="E438" i="2"/>
  <c r="C439" i="2"/>
  <c r="D439" i="2"/>
  <c r="E439" i="2"/>
  <c r="C440" i="2"/>
  <c r="E440" i="2"/>
  <c r="D440" i="2" s="1"/>
  <c r="C441" i="2"/>
  <c r="E441" i="2"/>
  <c r="D441" i="2" s="1"/>
  <c r="C442" i="2"/>
  <c r="E442" i="2"/>
  <c r="D442" i="2" s="1"/>
  <c r="C443" i="2"/>
  <c r="D443" i="2"/>
  <c r="E443" i="2"/>
  <c r="C444" i="2"/>
  <c r="E444" i="2"/>
  <c r="D444" i="2" s="1"/>
  <c r="C445" i="2"/>
  <c r="D445" i="2"/>
  <c r="E445" i="2"/>
  <c r="C446" i="2"/>
  <c r="D446" i="2"/>
  <c r="E446" i="2"/>
  <c r="C447" i="2"/>
  <c r="D447" i="2"/>
  <c r="E447" i="2"/>
  <c r="C448" i="2"/>
  <c r="E448" i="2"/>
  <c r="D448" i="2" s="1"/>
  <c r="C449" i="2"/>
  <c r="E449" i="2"/>
  <c r="D449" i="2" s="1"/>
  <c r="C450" i="2"/>
  <c r="E450" i="2"/>
  <c r="D450" i="2" s="1"/>
  <c r="C451" i="2"/>
  <c r="D451" i="2"/>
  <c r="E451" i="2"/>
  <c r="C452" i="2"/>
  <c r="E452" i="2"/>
  <c r="D452" i="2" s="1"/>
  <c r="C453" i="2"/>
  <c r="D453" i="2"/>
  <c r="E453" i="2"/>
  <c r="C454" i="2"/>
  <c r="D454" i="2"/>
  <c r="E454" i="2"/>
  <c r="C455" i="2"/>
  <c r="D455" i="2"/>
  <c r="E455" i="2"/>
  <c r="C456" i="2"/>
  <c r="E456" i="2"/>
  <c r="D456" i="2" s="1"/>
  <c r="C457" i="2"/>
  <c r="E457" i="2"/>
  <c r="D457" i="2" s="1"/>
  <c r="C458" i="2"/>
  <c r="E458" i="2"/>
  <c r="D458" i="2" s="1"/>
  <c r="C459" i="2"/>
  <c r="D459" i="2"/>
  <c r="E459" i="2"/>
  <c r="C460" i="2"/>
  <c r="E460" i="2"/>
  <c r="D460" i="2" s="1"/>
  <c r="C461" i="2"/>
  <c r="D461" i="2"/>
  <c r="E461" i="2"/>
  <c r="C462" i="2"/>
  <c r="D462" i="2"/>
  <c r="E462" i="2"/>
  <c r="C463" i="2"/>
  <c r="D463" i="2"/>
  <c r="E463" i="2"/>
  <c r="C464" i="2"/>
  <c r="E464" i="2"/>
  <c r="D464" i="2" s="1"/>
  <c r="C465" i="2"/>
  <c r="E465" i="2"/>
  <c r="D465" i="2" s="1"/>
  <c r="C466" i="2"/>
  <c r="E466" i="2"/>
  <c r="D466" i="2" s="1"/>
  <c r="C467" i="2"/>
  <c r="D467" i="2"/>
  <c r="E467" i="2"/>
  <c r="C468" i="2"/>
  <c r="E468" i="2"/>
  <c r="D468" i="2" s="1"/>
  <c r="C469" i="2"/>
  <c r="D469" i="2"/>
  <c r="E469" i="2"/>
  <c r="C470" i="2"/>
  <c r="D470" i="2"/>
  <c r="E470" i="2"/>
  <c r="C471" i="2"/>
  <c r="D471" i="2"/>
  <c r="E471" i="2"/>
  <c r="C472" i="2"/>
  <c r="E472" i="2"/>
  <c r="D472" i="2" s="1"/>
  <c r="C473" i="2"/>
  <c r="E473" i="2"/>
  <c r="D473" i="2" s="1"/>
  <c r="C474" i="2"/>
  <c r="E474" i="2"/>
  <c r="D474" i="2" s="1"/>
  <c r="C475" i="2"/>
  <c r="D475" i="2"/>
  <c r="E475" i="2"/>
  <c r="C476" i="2"/>
  <c r="E476" i="2"/>
  <c r="D476" i="2" s="1"/>
  <c r="C477" i="2"/>
  <c r="D477" i="2"/>
  <c r="E477" i="2"/>
  <c r="C478" i="2"/>
  <c r="D478" i="2"/>
  <c r="E478" i="2"/>
  <c r="C479" i="2"/>
  <c r="D479" i="2"/>
  <c r="E479" i="2"/>
  <c r="C480" i="2"/>
  <c r="E480" i="2"/>
  <c r="D480" i="2" s="1"/>
  <c r="C481" i="2"/>
  <c r="E481" i="2"/>
  <c r="D481" i="2" s="1"/>
  <c r="C482" i="2"/>
  <c r="E482" i="2"/>
  <c r="D482" i="2" s="1"/>
  <c r="C483" i="2"/>
  <c r="D483" i="2"/>
  <c r="E483" i="2"/>
  <c r="C484" i="2"/>
  <c r="E484" i="2"/>
  <c r="D484" i="2" s="1"/>
  <c r="C485" i="2"/>
  <c r="D485" i="2"/>
  <c r="E485" i="2"/>
  <c r="C486" i="2"/>
  <c r="D486" i="2"/>
  <c r="E486" i="2"/>
  <c r="C487" i="2"/>
  <c r="D487" i="2"/>
  <c r="E487" i="2"/>
  <c r="C488" i="2"/>
  <c r="E488" i="2"/>
  <c r="D488" i="2" s="1"/>
  <c r="C489" i="2"/>
  <c r="E489" i="2"/>
  <c r="D489" i="2" s="1"/>
  <c r="C490" i="2"/>
  <c r="E490" i="2"/>
  <c r="D490" i="2" s="1"/>
  <c r="C491" i="2"/>
  <c r="D491" i="2"/>
  <c r="E491" i="2"/>
  <c r="C492" i="2"/>
  <c r="E492" i="2"/>
  <c r="D492" i="2" s="1"/>
  <c r="C493" i="2"/>
  <c r="D493" i="2"/>
  <c r="E493" i="2"/>
  <c r="C494" i="2"/>
  <c r="D494" i="2"/>
  <c r="E494" i="2"/>
  <c r="C495" i="2"/>
  <c r="D495" i="2"/>
  <c r="E495" i="2"/>
  <c r="C496" i="2"/>
  <c r="E496" i="2"/>
  <c r="D496" i="2" s="1"/>
  <c r="C497" i="2"/>
  <c r="E497" i="2"/>
  <c r="D497" i="2" s="1"/>
  <c r="C498" i="2"/>
  <c r="E498" i="2"/>
  <c r="D498" i="2" s="1"/>
  <c r="C499" i="2"/>
  <c r="D499" i="2"/>
  <c r="E499" i="2"/>
  <c r="C500" i="2"/>
  <c r="E500" i="2"/>
  <c r="D500" i="2" s="1"/>
  <c r="C501" i="2"/>
  <c r="D501" i="2"/>
  <c r="E501" i="2"/>
  <c r="C502" i="2"/>
  <c r="D502" i="2"/>
  <c r="E502" i="2"/>
  <c r="C503" i="2"/>
  <c r="D503" i="2"/>
  <c r="E503" i="2"/>
  <c r="C504" i="2"/>
  <c r="E504" i="2"/>
  <c r="D504" i="2" s="1"/>
  <c r="C505" i="2"/>
  <c r="E505" i="2"/>
  <c r="D505" i="2" s="1"/>
  <c r="C506" i="2"/>
  <c r="E506" i="2"/>
  <c r="D506" i="2" s="1"/>
  <c r="C507" i="2"/>
  <c r="D507" i="2"/>
  <c r="E507" i="2"/>
  <c r="C508" i="2"/>
  <c r="E508" i="2"/>
  <c r="D508" i="2" s="1"/>
  <c r="C509" i="2"/>
  <c r="D509" i="2"/>
  <c r="E509" i="2"/>
  <c r="C510" i="2"/>
  <c r="D510" i="2"/>
  <c r="E510" i="2"/>
  <c r="C511" i="2"/>
  <c r="D511" i="2"/>
  <c r="E511" i="2"/>
  <c r="C512" i="2"/>
  <c r="E512" i="2"/>
  <c r="D512" i="2" s="1"/>
  <c r="C513" i="2"/>
  <c r="E513" i="2"/>
  <c r="D513" i="2" s="1"/>
  <c r="C514" i="2"/>
  <c r="E514" i="2"/>
  <c r="D514" i="2" s="1"/>
  <c r="C515" i="2"/>
  <c r="D515" i="2"/>
  <c r="E515" i="2"/>
  <c r="C516" i="2"/>
  <c r="E516" i="2"/>
  <c r="D516" i="2" s="1"/>
  <c r="C517" i="2"/>
  <c r="D517" i="2"/>
  <c r="E517" i="2"/>
  <c r="C518" i="2"/>
  <c r="D518" i="2"/>
  <c r="E518" i="2"/>
  <c r="C519" i="2"/>
  <c r="D519" i="2"/>
  <c r="E519" i="2"/>
  <c r="C520" i="2"/>
  <c r="E520" i="2"/>
  <c r="D520" i="2" s="1"/>
  <c r="C521" i="2"/>
  <c r="E521" i="2"/>
  <c r="D521" i="2" s="1"/>
  <c r="C522" i="2"/>
  <c r="E522" i="2"/>
  <c r="D522" i="2" s="1"/>
  <c r="C523" i="2"/>
  <c r="D523" i="2"/>
  <c r="E523" i="2"/>
  <c r="C524" i="2"/>
  <c r="E524" i="2"/>
  <c r="D524" i="2" s="1"/>
  <c r="C525" i="2"/>
  <c r="D525" i="2"/>
  <c r="E525" i="2"/>
  <c r="C526" i="2"/>
  <c r="D526" i="2"/>
  <c r="E526" i="2"/>
  <c r="C527" i="2"/>
  <c r="D527" i="2"/>
  <c r="E527" i="2"/>
  <c r="C528" i="2"/>
  <c r="E528" i="2"/>
  <c r="D528" i="2" s="1"/>
  <c r="C529" i="2"/>
  <c r="E529" i="2"/>
  <c r="D529" i="2" s="1"/>
  <c r="C530" i="2"/>
  <c r="E530" i="2"/>
  <c r="D530" i="2" s="1"/>
  <c r="C531" i="2"/>
  <c r="D531" i="2"/>
  <c r="E531" i="2"/>
  <c r="C532" i="2"/>
  <c r="E532" i="2"/>
  <c r="D532" i="2" s="1"/>
  <c r="C533" i="2"/>
  <c r="D533" i="2"/>
  <c r="E533" i="2"/>
  <c r="C534" i="2"/>
  <c r="D534" i="2"/>
  <c r="E534" i="2"/>
  <c r="C535" i="2"/>
  <c r="D535" i="2"/>
  <c r="E535" i="2"/>
  <c r="C536" i="2"/>
  <c r="E536" i="2"/>
  <c r="D536" i="2" s="1"/>
  <c r="C537" i="2"/>
  <c r="E537" i="2"/>
  <c r="D537" i="2" s="1"/>
  <c r="C538" i="2"/>
  <c r="E538" i="2"/>
  <c r="D538" i="2" s="1"/>
  <c r="C539" i="2"/>
  <c r="D539" i="2"/>
  <c r="E539" i="2"/>
  <c r="C540" i="2"/>
  <c r="E540" i="2"/>
  <c r="D540" i="2" s="1"/>
  <c r="C541" i="2"/>
  <c r="D541" i="2"/>
  <c r="E541" i="2"/>
  <c r="C542" i="2"/>
  <c r="D542" i="2"/>
  <c r="E542" i="2"/>
  <c r="C543" i="2"/>
  <c r="D543" i="2"/>
  <c r="E543" i="2"/>
  <c r="C544" i="2"/>
  <c r="E544" i="2"/>
  <c r="D544" i="2" s="1"/>
  <c r="C545" i="2"/>
  <c r="E545" i="2"/>
  <c r="D545" i="2" s="1"/>
  <c r="C546" i="2"/>
  <c r="E546" i="2"/>
  <c r="D546" i="2" s="1"/>
  <c r="C547" i="2"/>
  <c r="D547" i="2"/>
  <c r="E547" i="2"/>
  <c r="C548" i="2"/>
  <c r="E548" i="2"/>
  <c r="D548" i="2" s="1"/>
  <c r="C549" i="2"/>
  <c r="D549" i="2"/>
  <c r="E549" i="2"/>
  <c r="C550" i="2"/>
  <c r="D550" i="2"/>
  <c r="E550" i="2"/>
  <c r="C551" i="2"/>
  <c r="D551" i="2"/>
  <c r="E551" i="2"/>
  <c r="C552" i="2"/>
  <c r="E552" i="2"/>
  <c r="D552" i="2" s="1"/>
  <c r="C553" i="2"/>
  <c r="E553" i="2"/>
  <c r="D553" i="2" s="1"/>
  <c r="C554" i="2"/>
  <c r="E554" i="2"/>
  <c r="D554" i="2" s="1"/>
  <c r="C555" i="2"/>
  <c r="D555" i="2"/>
  <c r="E555" i="2"/>
  <c r="C556" i="2"/>
  <c r="E556" i="2"/>
  <c r="D556" i="2" s="1"/>
  <c r="C557" i="2"/>
  <c r="D557" i="2"/>
  <c r="E557" i="2"/>
  <c r="C558" i="2"/>
  <c r="D558" i="2"/>
  <c r="E558" i="2"/>
  <c r="C559" i="2"/>
  <c r="D559" i="2"/>
  <c r="E559" i="2"/>
  <c r="C560" i="2"/>
  <c r="E560" i="2"/>
  <c r="D560" i="2" s="1"/>
  <c r="C561" i="2"/>
  <c r="E561" i="2"/>
  <c r="D561" i="2" s="1"/>
  <c r="C562" i="2"/>
  <c r="E562" i="2"/>
  <c r="D562" i="2" s="1"/>
  <c r="C563" i="2"/>
  <c r="D563" i="2"/>
  <c r="E563" i="2"/>
  <c r="C564" i="2"/>
  <c r="E564" i="2"/>
  <c r="D564" i="2" s="1"/>
  <c r="C565" i="2"/>
  <c r="D565" i="2"/>
  <c r="E565" i="2"/>
  <c r="C566" i="2"/>
  <c r="D566" i="2"/>
  <c r="E566" i="2"/>
  <c r="C567" i="2"/>
  <c r="D567" i="2"/>
  <c r="E567" i="2"/>
  <c r="C568" i="2"/>
  <c r="E568" i="2"/>
  <c r="D568" i="2" s="1"/>
  <c r="C569" i="2"/>
  <c r="E569" i="2"/>
  <c r="D569" i="2" s="1"/>
  <c r="C570" i="2"/>
  <c r="E570" i="2"/>
  <c r="D570" i="2" s="1"/>
  <c r="C571" i="2"/>
  <c r="D571" i="2"/>
  <c r="E571" i="2"/>
  <c r="C572" i="2"/>
  <c r="E572" i="2"/>
  <c r="D572" i="2" s="1"/>
  <c r="C573" i="2"/>
  <c r="D573" i="2"/>
  <c r="E573" i="2"/>
  <c r="C574" i="2"/>
  <c r="D574" i="2"/>
  <c r="E574" i="2"/>
  <c r="C575" i="2"/>
  <c r="D575" i="2"/>
  <c r="E575" i="2"/>
  <c r="C576" i="2"/>
  <c r="E576" i="2"/>
  <c r="D576" i="2" s="1"/>
  <c r="C577" i="2"/>
  <c r="E577" i="2"/>
  <c r="D577" i="2" s="1"/>
  <c r="C578" i="2"/>
  <c r="E578" i="2"/>
  <c r="D578" i="2" s="1"/>
  <c r="C579" i="2"/>
  <c r="D579" i="2"/>
  <c r="E579" i="2"/>
  <c r="C580" i="2"/>
  <c r="E580" i="2"/>
  <c r="D580" i="2" s="1"/>
  <c r="C581" i="2"/>
  <c r="D581" i="2"/>
  <c r="E581" i="2"/>
  <c r="C582" i="2"/>
  <c r="D582" i="2"/>
  <c r="E582" i="2"/>
  <c r="C583" i="2"/>
  <c r="D583" i="2"/>
  <c r="E583" i="2"/>
  <c r="C584" i="2"/>
  <c r="E584" i="2"/>
  <c r="D584" i="2" s="1"/>
  <c r="C585" i="2"/>
  <c r="E585" i="2"/>
  <c r="D585" i="2" s="1"/>
  <c r="C586" i="2"/>
  <c r="E586" i="2"/>
  <c r="D586" i="2" s="1"/>
  <c r="C587" i="2"/>
  <c r="D587" i="2"/>
  <c r="E587" i="2"/>
  <c r="C588" i="2"/>
  <c r="E588" i="2"/>
  <c r="D588" i="2" s="1"/>
  <c r="C589" i="2"/>
  <c r="D589" i="2"/>
  <c r="E589" i="2"/>
  <c r="C590" i="2"/>
  <c r="D590" i="2"/>
  <c r="E590" i="2"/>
  <c r="C591" i="2"/>
  <c r="D591" i="2"/>
  <c r="E591" i="2"/>
  <c r="C592" i="2"/>
  <c r="E592" i="2"/>
  <c r="D592" i="2" s="1"/>
  <c r="C593" i="2"/>
  <c r="E593" i="2"/>
  <c r="D593" i="2" s="1"/>
  <c r="C594" i="2"/>
  <c r="E594" i="2"/>
  <c r="D594" i="2" s="1"/>
  <c r="C595" i="2"/>
  <c r="D595" i="2"/>
  <c r="E595" i="2"/>
  <c r="C596" i="2"/>
  <c r="E596" i="2"/>
  <c r="D596" i="2" s="1"/>
  <c r="C597" i="2"/>
  <c r="D597" i="2"/>
  <c r="E597" i="2"/>
  <c r="C598" i="2"/>
  <c r="D598" i="2"/>
  <c r="E598" i="2"/>
  <c r="C599" i="2"/>
  <c r="D599" i="2"/>
  <c r="E599" i="2"/>
  <c r="C600" i="2"/>
  <c r="E600" i="2"/>
  <c r="D600" i="2" s="1"/>
  <c r="C601" i="2"/>
  <c r="E601" i="2"/>
  <c r="D601" i="2" s="1"/>
  <c r="C602" i="2"/>
  <c r="E602" i="2"/>
  <c r="D602" i="2" s="1"/>
  <c r="C603" i="2"/>
  <c r="D603" i="2"/>
  <c r="E603" i="2"/>
  <c r="C604" i="2"/>
  <c r="E604" i="2"/>
  <c r="D604" i="2" s="1"/>
  <c r="C605" i="2"/>
  <c r="D605" i="2"/>
  <c r="E605" i="2"/>
  <c r="C606" i="2"/>
  <c r="D606" i="2"/>
  <c r="E606" i="2"/>
  <c r="C607" i="2"/>
  <c r="D607" i="2"/>
  <c r="E607" i="2"/>
  <c r="C608" i="2"/>
  <c r="E608" i="2"/>
  <c r="D608" i="2" s="1"/>
  <c r="C609" i="2"/>
  <c r="E609" i="2"/>
  <c r="D609" i="2" s="1"/>
  <c r="C610" i="2"/>
  <c r="E610" i="2"/>
  <c r="D610" i="2" s="1"/>
  <c r="C611" i="2"/>
  <c r="D611" i="2"/>
  <c r="E611" i="2"/>
  <c r="C612" i="2"/>
  <c r="E612" i="2"/>
  <c r="D612" i="2" s="1"/>
  <c r="C613" i="2"/>
  <c r="D613" i="2"/>
  <c r="E613" i="2"/>
  <c r="C614" i="2"/>
  <c r="D614" i="2"/>
  <c r="E614" i="2"/>
  <c r="C615" i="2"/>
  <c r="D615" i="2"/>
  <c r="E615" i="2"/>
  <c r="C616" i="2"/>
  <c r="E616" i="2"/>
  <c r="D616" i="2" s="1"/>
  <c r="C617" i="2"/>
  <c r="E617" i="2"/>
  <c r="D617" i="2" s="1"/>
  <c r="C618" i="2"/>
  <c r="E618" i="2"/>
  <c r="D618" i="2" s="1"/>
  <c r="C619" i="2"/>
  <c r="D619" i="2"/>
  <c r="E619" i="2"/>
  <c r="C620" i="2"/>
  <c r="E620" i="2"/>
  <c r="D620" i="2" s="1"/>
  <c r="C621" i="2"/>
  <c r="D621" i="2"/>
  <c r="E621" i="2"/>
  <c r="C622" i="2"/>
  <c r="D622" i="2"/>
  <c r="E622" i="2"/>
  <c r="C623" i="2"/>
  <c r="D623" i="2"/>
  <c r="E623" i="2"/>
  <c r="C624" i="2"/>
  <c r="E624" i="2"/>
  <c r="D624" i="2" s="1"/>
  <c r="C625" i="2"/>
  <c r="E625" i="2"/>
  <c r="D625" i="2" s="1"/>
  <c r="C626" i="2"/>
  <c r="E626" i="2"/>
  <c r="D626" i="2" s="1"/>
  <c r="C627" i="2"/>
  <c r="D627" i="2"/>
  <c r="E627" i="2"/>
  <c r="C628" i="2"/>
  <c r="E628" i="2"/>
  <c r="D628" i="2" s="1"/>
  <c r="C629" i="2"/>
  <c r="D629" i="2"/>
  <c r="E629" i="2"/>
  <c r="C630" i="2"/>
  <c r="D630" i="2"/>
  <c r="E630" i="2"/>
  <c r="C631" i="2"/>
  <c r="D631" i="2"/>
  <c r="E631" i="2"/>
  <c r="C632" i="2"/>
  <c r="E632" i="2"/>
  <c r="D632" i="2" s="1"/>
  <c r="C633" i="2"/>
  <c r="E633" i="2"/>
  <c r="D633" i="2" s="1"/>
  <c r="C634" i="2"/>
  <c r="E634" i="2"/>
  <c r="D634" i="2" s="1"/>
  <c r="C635" i="2"/>
  <c r="D635" i="2"/>
  <c r="E635" i="2"/>
  <c r="C636" i="2"/>
  <c r="E636" i="2"/>
  <c r="D636" i="2" s="1"/>
  <c r="C637" i="2"/>
  <c r="D637" i="2"/>
  <c r="E637" i="2"/>
  <c r="C638" i="2"/>
  <c r="D638" i="2"/>
  <c r="E638" i="2"/>
  <c r="C639" i="2"/>
  <c r="D639" i="2"/>
  <c r="E639" i="2"/>
  <c r="C640" i="2"/>
  <c r="E640" i="2"/>
  <c r="D640" i="2" s="1"/>
  <c r="C641" i="2"/>
  <c r="E641" i="2"/>
  <c r="D641" i="2" s="1"/>
  <c r="C642" i="2"/>
  <c r="E642" i="2"/>
  <c r="D642" i="2" s="1"/>
  <c r="C643" i="2"/>
  <c r="D643" i="2"/>
  <c r="E643" i="2"/>
  <c r="C644" i="2"/>
  <c r="E644" i="2"/>
  <c r="D644" i="2" s="1"/>
  <c r="C645" i="2"/>
  <c r="D645" i="2"/>
  <c r="E645" i="2"/>
  <c r="C646" i="2"/>
  <c r="D646" i="2"/>
  <c r="E646" i="2"/>
  <c r="C647" i="2"/>
  <c r="D647" i="2"/>
  <c r="E647" i="2"/>
  <c r="C648" i="2"/>
  <c r="E648" i="2"/>
  <c r="D648" i="2" s="1"/>
  <c r="C649" i="2"/>
  <c r="E649" i="2"/>
  <c r="D649" i="2" s="1"/>
  <c r="C650" i="2"/>
  <c r="E650" i="2"/>
  <c r="D650" i="2" s="1"/>
  <c r="C651" i="2"/>
  <c r="D651" i="2"/>
  <c r="E651" i="2"/>
  <c r="C652" i="2"/>
  <c r="E652" i="2"/>
  <c r="D652" i="2" s="1"/>
  <c r="C653" i="2"/>
  <c r="D653" i="2"/>
  <c r="E653" i="2"/>
  <c r="C654" i="2"/>
  <c r="D654" i="2"/>
  <c r="E654" i="2"/>
  <c r="C655" i="2"/>
  <c r="D655" i="2"/>
  <c r="E655" i="2"/>
  <c r="C656" i="2"/>
  <c r="E656" i="2"/>
  <c r="D656" i="2" s="1"/>
  <c r="C657" i="2"/>
  <c r="E657" i="2"/>
  <c r="D657" i="2" s="1"/>
  <c r="C658" i="2"/>
  <c r="E658" i="2"/>
  <c r="D658" i="2" s="1"/>
  <c r="C659" i="2"/>
  <c r="D659" i="2"/>
  <c r="E659" i="2"/>
  <c r="C660" i="2"/>
  <c r="E660" i="2"/>
  <c r="D660" i="2" s="1"/>
  <c r="C661" i="2"/>
  <c r="D661" i="2"/>
  <c r="E661" i="2"/>
  <c r="C662" i="2"/>
  <c r="D662" i="2"/>
  <c r="E662" i="2"/>
  <c r="C663" i="2"/>
  <c r="D663" i="2"/>
  <c r="E663" i="2"/>
  <c r="C664" i="2"/>
  <c r="E664" i="2"/>
  <c r="D664" i="2" s="1"/>
  <c r="C665" i="2"/>
  <c r="E665" i="2"/>
  <c r="D665" i="2" s="1"/>
  <c r="C666" i="2"/>
  <c r="E666" i="2"/>
  <c r="D666" i="2" s="1"/>
  <c r="C667" i="2"/>
  <c r="D667" i="2"/>
  <c r="E667" i="2"/>
  <c r="C668" i="2"/>
  <c r="E668" i="2"/>
  <c r="D668" i="2" s="1"/>
  <c r="C669" i="2"/>
  <c r="D669" i="2"/>
  <c r="E669" i="2"/>
  <c r="C670" i="2"/>
  <c r="D670" i="2"/>
  <c r="E670" i="2"/>
  <c r="C671" i="2"/>
  <c r="D671" i="2"/>
  <c r="E671" i="2"/>
  <c r="C672" i="2"/>
  <c r="E672" i="2"/>
  <c r="D672" i="2" s="1"/>
  <c r="C673" i="2"/>
  <c r="E673" i="2"/>
  <c r="D673" i="2" s="1"/>
  <c r="C674" i="2"/>
  <c r="E674" i="2"/>
  <c r="D674" i="2" s="1"/>
  <c r="C675" i="2"/>
  <c r="D675" i="2"/>
  <c r="E675" i="2"/>
  <c r="C676" i="2"/>
  <c r="E676" i="2"/>
  <c r="D676" i="2" s="1"/>
  <c r="C677" i="2"/>
  <c r="D677" i="2"/>
  <c r="E677" i="2"/>
  <c r="C678" i="2"/>
  <c r="D678" i="2"/>
  <c r="E678" i="2"/>
  <c r="C679" i="2"/>
  <c r="D679" i="2"/>
  <c r="E679" i="2"/>
  <c r="C680" i="2"/>
  <c r="E680" i="2"/>
  <c r="D680" i="2" s="1"/>
  <c r="C681" i="2"/>
  <c r="E681" i="2"/>
  <c r="D681" i="2" s="1"/>
  <c r="C682" i="2"/>
  <c r="E682" i="2"/>
  <c r="D682" i="2" s="1"/>
  <c r="C683" i="2"/>
  <c r="D683" i="2"/>
  <c r="E683" i="2"/>
  <c r="C684" i="2"/>
  <c r="E684" i="2"/>
  <c r="D684" i="2" s="1"/>
  <c r="C685" i="2"/>
  <c r="D685" i="2"/>
  <c r="E685" i="2"/>
  <c r="C686" i="2"/>
  <c r="D686" i="2"/>
  <c r="E686" i="2"/>
  <c r="C687" i="2"/>
  <c r="D687" i="2"/>
  <c r="E687" i="2"/>
  <c r="C688" i="2"/>
  <c r="E688" i="2"/>
  <c r="D688" i="2" s="1"/>
  <c r="C689" i="2"/>
  <c r="E689" i="2"/>
  <c r="D689" i="2" s="1"/>
  <c r="C690" i="2"/>
  <c r="E690" i="2"/>
  <c r="D690" i="2" s="1"/>
  <c r="C691" i="2"/>
  <c r="D691" i="2"/>
  <c r="E691" i="2"/>
  <c r="C692" i="2"/>
  <c r="E692" i="2"/>
  <c r="D692" i="2" s="1"/>
  <c r="C693" i="2"/>
  <c r="D693" i="2"/>
  <c r="E693" i="2"/>
  <c r="C694" i="2"/>
  <c r="D694" i="2"/>
  <c r="E694" i="2"/>
  <c r="C695" i="2"/>
  <c r="D695" i="2"/>
  <c r="E695" i="2"/>
  <c r="C696" i="2"/>
  <c r="E696" i="2"/>
  <c r="D696" i="2" s="1"/>
  <c r="C697" i="2"/>
  <c r="E697" i="2"/>
  <c r="D697" i="2" s="1"/>
  <c r="C698" i="2"/>
  <c r="E698" i="2"/>
  <c r="D698" i="2" s="1"/>
  <c r="C699" i="2"/>
  <c r="D699" i="2"/>
  <c r="E699" i="2"/>
  <c r="C700" i="2"/>
  <c r="E700" i="2"/>
  <c r="D700" i="2" s="1"/>
  <c r="C701" i="2"/>
  <c r="D701" i="2"/>
  <c r="E701" i="2"/>
  <c r="C702" i="2"/>
  <c r="D702" i="2"/>
  <c r="E702" i="2"/>
  <c r="C703" i="2"/>
  <c r="D703" i="2"/>
  <c r="E703" i="2"/>
  <c r="C704" i="2"/>
  <c r="E704" i="2"/>
  <c r="D704" i="2" s="1"/>
  <c r="C705" i="2"/>
  <c r="E705" i="2"/>
  <c r="D705" i="2" s="1"/>
  <c r="C706" i="2"/>
  <c r="E706" i="2"/>
  <c r="D706" i="2" s="1"/>
  <c r="C707" i="2"/>
  <c r="D707" i="2"/>
  <c r="E707" i="2"/>
  <c r="C708" i="2"/>
  <c r="E708" i="2"/>
  <c r="D708" i="2" s="1"/>
  <c r="C709" i="2"/>
  <c r="D709" i="2"/>
  <c r="E709" i="2"/>
  <c r="C710" i="2"/>
  <c r="D710" i="2"/>
  <c r="E710" i="2"/>
  <c r="C711" i="2"/>
  <c r="D711" i="2"/>
  <c r="E711" i="2"/>
  <c r="C712" i="2"/>
  <c r="E712" i="2"/>
  <c r="D712" i="2" s="1"/>
  <c r="C713" i="2"/>
  <c r="E713" i="2"/>
  <c r="D713" i="2" s="1"/>
  <c r="C714" i="2"/>
  <c r="E714" i="2"/>
  <c r="D714" i="2" s="1"/>
  <c r="C715" i="2"/>
  <c r="D715" i="2"/>
  <c r="E715" i="2"/>
  <c r="C716" i="2"/>
  <c r="E716" i="2"/>
  <c r="D716" i="2" s="1"/>
  <c r="C717" i="2"/>
  <c r="D717" i="2"/>
  <c r="E717" i="2"/>
  <c r="C718" i="2"/>
  <c r="D718" i="2"/>
  <c r="E718" i="2"/>
  <c r="C719" i="2"/>
  <c r="D719" i="2"/>
  <c r="E719" i="2"/>
  <c r="C720" i="2"/>
  <c r="E720" i="2"/>
  <c r="D720" i="2" s="1"/>
  <c r="C721" i="2"/>
  <c r="E721" i="2"/>
  <c r="D721" i="2" s="1"/>
  <c r="C722" i="2"/>
  <c r="E722" i="2"/>
  <c r="D722" i="2" s="1"/>
  <c r="C723" i="2"/>
  <c r="D723" i="2"/>
  <c r="E723" i="2"/>
  <c r="C724" i="2"/>
  <c r="E724" i="2"/>
  <c r="D724" i="2" s="1"/>
  <c r="C725" i="2"/>
  <c r="D725" i="2"/>
  <c r="E725" i="2"/>
  <c r="C726" i="2"/>
  <c r="D726" i="2"/>
  <c r="E726" i="2"/>
  <c r="C727" i="2"/>
  <c r="D727" i="2"/>
  <c r="E727" i="2"/>
  <c r="C728" i="2"/>
  <c r="E728" i="2"/>
  <c r="D728" i="2" s="1"/>
  <c r="C729" i="2"/>
  <c r="E729" i="2"/>
  <c r="D729" i="2" s="1"/>
  <c r="C730" i="2"/>
  <c r="E730" i="2"/>
  <c r="D730" i="2" s="1"/>
  <c r="C731" i="2"/>
  <c r="D731" i="2"/>
  <c r="E731" i="2"/>
  <c r="C732" i="2"/>
  <c r="E732" i="2"/>
  <c r="D732" i="2" s="1"/>
  <c r="C733" i="2"/>
  <c r="D733" i="2"/>
  <c r="E733" i="2"/>
  <c r="C734" i="2"/>
  <c r="D734" i="2"/>
  <c r="E734" i="2"/>
  <c r="C735" i="2"/>
  <c r="D735" i="2"/>
  <c r="E735" i="2"/>
  <c r="C736" i="2"/>
  <c r="E736" i="2"/>
  <c r="D736" i="2" s="1"/>
  <c r="C737" i="2"/>
  <c r="E737" i="2"/>
  <c r="D737" i="2" s="1"/>
  <c r="C738" i="2"/>
  <c r="E738" i="2"/>
  <c r="D738" i="2" s="1"/>
  <c r="C739" i="2"/>
  <c r="D739" i="2"/>
  <c r="E739" i="2"/>
  <c r="C740" i="2"/>
  <c r="E740" i="2"/>
  <c r="D740" i="2" s="1"/>
  <c r="C741" i="2"/>
  <c r="D741" i="2"/>
  <c r="E741" i="2"/>
  <c r="C742" i="2"/>
  <c r="D742" i="2"/>
  <c r="E742" i="2"/>
  <c r="C743" i="2"/>
  <c r="D743" i="2"/>
  <c r="E743" i="2"/>
  <c r="C744" i="2"/>
  <c r="E744" i="2"/>
  <c r="D744" i="2" s="1"/>
  <c r="C745" i="2"/>
  <c r="E745" i="2"/>
  <c r="D745" i="2" s="1"/>
  <c r="C746" i="2"/>
  <c r="E746" i="2"/>
  <c r="D746" i="2" s="1"/>
  <c r="C747" i="2"/>
  <c r="D747" i="2"/>
  <c r="E747" i="2"/>
  <c r="C748" i="2"/>
  <c r="E748" i="2"/>
  <c r="D748" i="2" s="1"/>
  <c r="C749" i="2"/>
  <c r="D749" i="2"/>
  <c r="E749" i="2"/>
  <c r="C750" i="2"/>
  <c r="D750" i="2"/>
  <c r="E750" i="2"/>
  <c r="C751" i="2"/>
  <c r="D751" i="2"/>
  <c r="E751" i="2"/>
  <c r="C752" i="2"/>
  <c r="E752" i="2"/>
  <c r="D752" i="2" s="1"/>
  <c r="C753" i="2"/>
  <c r="E753" i="2"/>
  <c r="D753" i="2" s="1"/>
  <c r="C754" i="2"/>
  <c r="E754" i="2"/>
  <c r="D754" i="2" s="1"/>
  <c r="C755" i="2"/>
  <c r="D755" i="2"/>
  <c r="E755" i="2"/>
  <c r="C756" i="2"/>
  <c r="E756" i="2"/>
  <c r="D756" i="2" s="1"/>
  <c r="C757" i="2"/>
  <c r="E757" i="2"/>
  <c r="D757" i="2" s="1"/>
  <c r="C758" i="2"/>
  <c r="D758" i="2"/>
  <c r="E758" i="2"/>
  <c r="C759" i="2"/>
  <c r="D759" i="2"/>
  <c r="E759" i="2"/>
  <c r="C760" i="2"/>
  <c r="D760" i="2"/>
  <c r="E760" i="2"/>
  <c r="C761" i="2"/>
  <c r="E761" i="2"/>
  <c r="D761" i="2" s="1"/>
  <c r="C762" i="2"/>
  <c r="D762" i="2"/>
  <c r="E762" i="2"/>
  <c r="C763" i="2"/>
  <c r="D763" i="2"/>
  <c r="E763" i="2"/>
  <c r="C764" i="2"/>
  <c r="E764" i="2"/>
  <c r="D764" i="2" s="1"/>
  <c r="C765" i="2"/>
  <c r="E765" i="2"/>
  <c r="D765" i="2" s="1"/>
  <c r="C766" i="2"/>
  <c r="E766" i="2"/>
  <c r="D766" i="2" s="1"/>
  <c r="C767" i="2"/>
  <c r="E767" i="2"/>
  <c r="D767" i="2" s="1"/>
  <c r="C768" i="2"/>
  <c r="E768" i="2"/>
  <c r="D768" i="2" s="1"/>
  <c r="C769" i="2"/>
  <c r="D769" i="2"/>
  <c r="E769" i="2"/>
  <c r="C770" i="2"/>
  <c r="D770" i="2"/>
  <c r="E770" i="2"/>
  <c r="C771" i="2"/>
  <c r="D771" i="2"/>
  <c r="E771" i="2"/>
  <c r="C772" i="2"/>
  <c r="E772" i="2"/>
  <c r="D772" i="2" s="1"/>
  <c r="C773" i="2"/>
  <c r="E773" i="2"/>
  <c r="D773" i="2" s="1"/>
  <c r="C774" i="2"/>
  <c r="E774" i="2"/>
  <c r="D774" i="2" s="1"/>
  <c r="C775" i="2"/>
  <c r="E775" i="2"/>
  <c r="D775" i="2" s="1"/>
  <c r="C776" i="2"/>
  <c r="E776" i="2"/>
  <c r="D776" i="2" s="1"/>
  <c r="C777" i="2"/>
  <c r="D777" i="2"/>
  <c r="E777" i="2"/>
  <c r="C778" i="2"/>
  <c r="D778" i="2"/>
  <c r="E778" i="2"/>
  <c r="C779" i="2"/>
  <c r="D779" i="2"/>
  <c r="E779" i="2"/>
  <c r="C780" i="2"/>
  <c r="E780" i="2"/>
  <c r="D780" i="2" s="1"/>
  <c r="C781" i="2"/>
  <c r="E781" i="2"/>
  <c r="D781" i="2" s="1"/>
  <c r="C782" i="2"/>
  <c r="E782" i="2"/>
  <c r="D782" i="2" s="1"/>
  <c r="C783" i="2"/>
  <c r="E783" i="2"/>
  <c r="D783" i="2" s="1"/>
  <c r="C784" i="2"/>
  <c r="E784" i="2"/>
  <c r="D784" i="2" s="1"/>
  <c r="C785" i="2"/>
  <c r="D785" i="2"/>
  <c r="E785" i="2"/>
  <c r="C786" i="2"/>
  <c r="D786" i="2"/>
  <c r="E786" i="2"/>
  <c r="C787" i="2"/>
  <c r="D787" i="2"/>
  <c r="E787" i="2"/>
  <c r="C788" i="2"/>
  <c r="E788" i="2"/>
  <c r="D788" i="2" s="1"/>
  <c r="C789" i="2"/>
  <c r="E789" i="2"/>
  <c r="D789" i="2" s="1"/>
  <c r="C790" i="2"/>
  <c r="E790" i="2"/>
  <c r="D790" i="2" s="1"/>
  <c r="C791" i="2"/>
  <c r="E791" i="2"/>
  <c r="D791" i="2" s="1"/>
  <c r="C792" i="2"/>
  <c r="E792" i="2"/>
  <c r="D792" i="2" s="1"/>
  <c r="C793" i="2"/>
  <c r="D793" i="2"/>
  <c r="E793" i="2"/>
  <c r="C794" i="2"/>
  <c r="D794" i="2"/>
  <c r="E794" i="2"/>
  <c r="C795" i="2"/>
  <c r="D795" i="2"/>
  <c r="E795" i="2"/>
  <c r="C796" i="2"/>
  <c r="E796" i="2"/>
  <c r="D796" i="2" s="1"/>
  <c r="C797" i="2"/>
  <c r="E797" i="2"/>
  <c r="D797" i="2" s="1"/>
  <c r="C798" i="2"/>
  <c r="E798" i="2"/>
  <c r="D798" i="2" s="1"/>
  <c r="C799" i="2"/>
  <c r="E799" i="2"/>
  <c r="D799" i="2" s="1"/>
  <c r="C800" i="2"/>
  <c r="E800" i="2"/>
  <c r="D800" i="2" s="1"/>
  <c r="C801" i="2"/>
  <c r="D801" i="2"/>
  <c r="E801" i="2"/>
  <c r="C802" i="2"/>
  <c r="D802" i="2"/>
  <c r="E802" i="2"/>
  <c r="C803" i="2"/>
  <c r="D803" i="2"/>
  <c r="E803" i="2"/>
  <c r="C804" i="2"/>
  <c r="E804" i="2"/>
  <c r="D804" i="2" s="1"/>
  <c r="C805" i="2"/>
  <c r="E805" i="2"/>
  <c r="D805" i="2" s="1"/>
  <c r="C806" i="2"/>
  <c r="E806" i="2"/>
  <c r="D806" i="2" s="1"/>
  <c r="C807" i="2"/>
  <c r="E807" i="2"/>
  <c r="D807" i="2" s="1"/>
  <c r="C808" i="2"/>
  <c r="E808" i="2"/>
  <c r="D808" i="2" s="1"/>
  <c r="C809" i="2"/>
  <c r="D809" i="2"/>
  <c r="E809" i="2"/>
  <c r="C810" i="2"/>
  <c r="D810" i="2"/>
  <c r="E810" i="2"/>
  <c r="C811" i="2"/>
  <c r="D811" i="2"/>
  <c r="E811" i="2"/>
  <c r="C812" i="2"/>
  <c r="E812" i="2"/>
  <c r="D812" i="2" s="1"/>
  <c r="C813" i="2"/>
  <c r="E813" i="2"/>
  <c r="D813" i="2" s="1"/>
  <c r="C814" i="2"/>
  <c r="E814" i="2"/>
  <c r="D814" i="2" s="1"/>
  <c r="C815" i="2"/>
  <c r="E815" i="2"/>
  <c r="D815" i="2" s="1"/>
  <c r="C816" i="2"/>
  <c r="E816" i="2"/>
  <c r="D816" i="2" s="1"/>
  <c r="C817" i="2"/>
  <c r="D817" i="2"/>
  <c r="E817" i="2"/>
  <c r="C818" i="2"/>
  <c r="D818" i="2"/>
  <c r="E818" i="2"/>
  <c r="C819" i="2"/>
  <c r="D819" i="2"/>
  <c r="E819" i="2"/>
  <c r="C820" i="2"/>
  <c r="E820" i="2"/>
  <c r="D820" i="2" s="1"/>
  <c r="C821" i="2"/>
  <c r="E821" i="2"/>
  <c r="D821" i="2" s="1"/>
  <c r="C822" i="2"/>
  <c r="E822" i="2"/>
  <c r="D822" i="2" s="1"/>
  <c r="C823" i="2"/>
  <c r="E823" i="2"/>
  <c r="D823" i="2" s="1"/>
  <c r="C824" i="2"/>
  <c r="E824" i="2"/>
  <c r="D824" i="2" s="1"/>
  <c r="C825" i="2"/>
  <c r="D825" i="2"/>
  <c r="E825" i="2"/>
  <c r="C826" i="2"/>
  <c r="D826" i="2"/>
  <c r="E826" i="2"/>
  <c r="C827" i="2"/>
  <c r="D827" i="2"/>
  <c r="E827" i="2"/>
  <c r="C828" i="2"/>
  <c r="E828" i="2"/>
  <c r="D828" i="2" s="1"/>
  <c r="C829" i="2"/>
  <c r="E829" i="2"/>
  <c r="D829" i="2" s="1"/>
  <c r="C830" i="2"/>
  <c r="E830" i="2"/>
  <c r="D830" i="2" s="1"/>
  <c r="C831" i="2"/>
  <c r="E831" i="2"/>
  <c r="D831" i="2" s="1"/>
  <c r="C832" i="2"/>
  <c r="E832" i="2"/>
  <c r="D832" i="2" s="1"/>
  <c r="C833" i="2"/>
  <c r="D833" i="2"/>
  <c r="E833" i="2"/>
  <c r="C834" i="2"/>
  <c r="D834" i="2"/>
  <c r="E834" i="2"/>
  <c r="C835" i="2"/>
  <c r="D835" i="2"/>
  <c r="E835" i="2"/>
  <c r="C836" i="2"/>
  <c r="E836" i="2"/>
  <c r="D836" i="2" s="1"/>
  <c r="C837" i="2"/>
  <c r="E837" i="2"/>
  <c r="D837" i="2" s="1"/>
  <c r="C838" i="2"/>
  <c r="E838" i="2"/>
  <c r="D838" i="2" s="1"/>
  <c r="C839" i="2"/>
  <c r="E839" i="2"/>
  <c r="D839" i="2" s="1"/>
  <c r="C840" i="2"/>
  <c r="E840" i="2"/>
  <c r="D840" i="2" s="1"/>
  <c r="C841" i="2"/>
  <c r="D841" i="2"/>
  <c r="E841" i="2"/>
  <c r="C842" i="2"/>
  <c r="D842" i="2"/>
  <c r="E842" i="2"/>
  <c r="C843" i="2"/>
  <c r="D843" i="2"/>
  <c r="E843" i="2"/>
  <c r="C844" i="2"/>
  <c r="E844" i="2"/>
  <c r="D844" i="2" s="1"/>
  <c r="C845" i="2"/>
  <c r="E845" i="2"/>
  <c r="D845" i="2" s="1"/>
  <c r="C846" i="2"/>
  <c r="E846" i="2"/>
  <c r="D846" i="2" s="1"/>
  <c r="C847" i="2"/>
  <c r="E847" i="2"/>
  <c r="D847" i="2" s="1"/>
  <c r="C848" i="2"/>
  <c r="E848" i="2"/>
  <c r="D848" i="2" s="1"/>
  <c r="C849" i="2"/>
  <c r="D849" i="2"/>
  <c r="E849" i="2"/>
  <c r="C850" i="2"/>
  <c r="D850" i="2"/>
  <c r="E850" i="2"/>
  <c r="C851" i="2"/>
  <c r="D851" i="2"/>
  <c r="E851" i="2"/>
  <c r="C852" i="2"/>
  <c r="E852" i="2"/>
  <c r="D852" i="2" s="1"/>
  <c r="C853" i="2"/>
  <c r="E853" i="2"/>
  <c r="D853" i="2" s="1"/>
  <c r="C854" i="2"/>
  <c r="E854" i="2"/>
  <c r="D854" i="2" s="1"/>
  <c r="C855" i="2"/>
  <c r="E855" i="2"/>
  <c r="D855" i="2" s="1"/>
  <c r="C856" i="2"/>
  <c r="E856" i="2"/>
  <c r="D856" i="2" s="1"/>
  <c r="C857" i="2"/>
  <c r="D857" i="2"/>
  <c r="E857" i="2"/>
  <c r="C858" i="2"/>
  <c r="D858" i="2"/>
  <c r="E858" i="2"/>
  <c r="C859" i="2"/>
  <c r="D859" i="2"/>
  <c r="E859" i="2"/>
  <c r="C860" i="2"/>
  <c r="E860" i="2"/>
  <c r="D860" i="2" s="1"/>
  <c r="C861" i="2"/>
  <c r="E861" i="2"/>
  <c r="D861" i="2" s="1"/>
  <c r="C862" i="2"/>
  <c r="E862" i="2"/>
  <c r="D862" i="2" s="1"/>
  <c r="C863" i="2"/>
  <c r="E863" i="2"/>
  <c r="D863" i="2" s="1"/>
  <c r="C864" i="2"/>
  <c r="E864" i="2"/>
  <c r="D864" i="2" s="1"/>
  <c r="C865" i="2"/>
  <c r="D865" i="2"/>
  <c r="E865" i="2"/>
  <c r="C866" i="2"/>
  <c r="D866" i="2"/>
  <c r="E866" i="2"/>
  <c r="C867" i="2"/>
  <c r="D867" i="2"/>
  <c r="E867" i="2"/>
  <c r="C868" i="2"/>
  <c r="E868" i="2"/>
  <c r="D868" i="2" s="1"/>
  <c r="C869" i="2"/>
  <c r="E869" i="2"/>
  <c r="D869" i="2" s="1"/>
  <c r="C870" i="2"/>
  <c r="E870" i="2"/>
  <c r="D870" i="2" s="1"/>
  <c r="C871" i="2"/>
  <c r="E871" i="2"/>
  <c r="D871" i="2" s="1"/>
  <c r="C872" i="2"/>
  <c r="E872" i="2"/>
  <c r="D872" i="2" s="1"/>
  <c r="C873" i="2"/>
  <c r="D873" i="2"/>
  <c r="E873" i="2"/>
  <c r="C874" i="2"/>
  <c r="D874" i="2"/>
  <c r="E874" i="2"/>
  <c r="C875" i="2"/>
  <c r="D875" i="2"/>
  <c r="E875" i="2"/>
  <c r="C876" i="2"/>
  <c r="E876" i="2"/>
  <c r="D876" i="2" s="1"/>
  <c r="C877" i="2"/>
  <c r="E877" i="2"/>
  <c r="D877" i="2" s="1"/>
  <c r="C878" i="2"/>
  <c r="E878" i="2"/>
  <c r="D878" i="2" s="1"/>
  <c r="C879" i="2"/>
  <c r="E879" i="2"/>
  <c r="D879" i="2" s="1"/>
  <c r="C880" i="2"/>
  <c r="E880" i="2"/>
  <c r="D880" i="2" s="1"/>
  <c r="C881" i="2"/>
  <c r="D881" i="2"/>
  <c r="E881" i="2"/>
  <c r="C882" i="2"/>
  <c r="D882" i="2"/>
  <c r="E882" i="2"/>
  <c r="C883" i="2"/>
  <c r="D883" i="2"/>
  <c r="E883" i="2"/>
  <c r="C884" i="2"/>
  <c r="E884" i="2"/>
  <c r="D884" i="2" s="1"/>
  <c r="C885" i="2"/>
  <c r="E885" i="2"/>
  <c r="D885" i="2" s="1"/>
  <c r="C886" i="2"/>
  <c r="E886" i="2"/>
  <c r="D886" i="2" s="1"/>
  <c r="C887" i="2"/>
  <c r="E887" i="2"/>
  <c r="D887" i="2" s="1"/>
  <c r="C888" i="2"/>
  <c r="E888" i="2"/>
  <c r="D888" i="2" s="1"/>
  <c r="C889" i="2"/>
  <c r="D889" i="2"/>
  <c r="E889" i="2"/>
  <c r="C890" i="2"/>
  <c r="D890" i="2"/>
  <c r="E890" i="2"/>
  <c r="C891" i="2"/>
  <c r="D891" i="2"/>
  <c r="E891" i="2"/>
  <c r="C892" i="2"/>
  <c r="E892" i="2"/>
  <c r="D892" i="2" s="1"/>
  <c r="C893" i="2"/>
  <c r="E893" i="2"/>
  <c r="D893" i="2" s="1"/>
  <c r="C894" i="2"/>
  <c r="E894" i="2"/>
  <c r="D894" i="2" s="1"/>
  <c r="C895" i="2"/>
  <c r="E895" i="2"/>
  <c r="D895" i="2" s="1"/>
  <c r="C896" i="2"/>
  <c r="E896" i="2"/>
  <c r="D896" i="2" s="1"/>
  <c r="C897" i="2"/>
  <c r="D897" i="2"/>
  <c r="E897" i="2"/>
  <c r="C898" i="2"/>
  <c r="D898" i="2"/>
  <c r="E898" i="2"/>
  <c r="C899" i="2"/>
  <c r="D899" i="2"/>
  <c r="E899" i="2"/>
  <c r="C900" i="2"/>
  <c r="E900" i="2"/>
  <c r="D900" i="2" s="1"/>
  <c r="C901" i="2"/>
  <c r="E901" i="2"/>
  <c r="D901" i="2" s="1"/>
  <c r="C902" i="2"/>
  <c r="E902" i="2"/>
  <c r="D902" i="2" s="1"/>
  <c r="C903" i="2"/>
  <c r="E903" i="2"/>
  <c r="D903" i="2" s="1"/>
  <c r="C904" i="2"/>
  <c r="E904" i="2"/>
  <c r="D904" i="2" s="1"/>
  <c r="C905" i="2"/>
  <c r="D905" i="2"/>
  <c r="E905" i="2"/>
  <c r="C906" i="2"/>
  <c r="E906" i="2"/>
  <c r="D906" i="2" s="1"/>
  <c r="C907" i="2"/>
  <c r="D907" i="2"/>
  <c r="E907" i="2"/>
  <c r="C908" i="2"/>
  <c r="E908" i="2"/>
  <c r="D908" i="2" s="1"/>
  <c r="C909" i="2"/>
  <c r="D909" i="2"/>
  <c r="E909" i="2"/>
  <c r="C910" i="2"/>
  <c r="E910" i="2"/>
  <c r="D910" i="2" s="1"/>
  <c r="C911" i="2"/>
  <c r="D911" i="2"/>
  <c r="E911" i="2"/>
  <c r="C912" i="2"/>
  <c r="E912" i="2"/>
  <c r="D912" i="2" s="1"/>
  <c r="C913" i="2"/>
  <c r="E913" i="2"/>
  <c r="D913" i="2" s="1"/>
  <c r="C914" i="2"/>
  <c r="D914" i="2"/>
  <c r="E914" i="2"/>
  <c r="C915" i="2"/>
  <c r="D915" i="2"/>
  <c r="E915" i="2"/>
  <c r="C916" i="2"/>
  <c r="E916" i="2"/>
  <c r="D916" i="2" s="1"/>
  <c r="C917" i="2"/>
  <c r="D917" i="2"/>
  <c r="E917" i="2"/>
  <c r="C918" i="2"/>
  <c r="E918" i="2"/>
  <c r="D918" i="2" s="1"/>
  <c r="C919" i="2"/>
  <c r="D919" i="2"/>
  <c r="E919" i="2"/>
  <c r="C920" i="2"/>
  <c r="E920" i="2"/>
  <c r="D920" i="2" s="1"/>
  <c r="C921" i="2"/>
  <c r="D921" i="2"/>
  <c r="E921" i="2"/>
  <c r="C922" i="2"/>
  <c r="E922" i="2"/>
  <c r="D922" i="2" s="1"/>
  <c r="C923" i="2"/>
  <c r="D923" i="2"/>
  <c r="E923" i="2"/>
  <c r="C924" i="2"/>
  <c r="E924" i="2"/>
  <c r="D924" i="2" s="1"/>
  <c r="C925" i="2"/>
  <c r="E925" i="2"/>
  <c r="D925" i="2" s="1"/>
  <c r="C926" i="2"/>
  <c r="E926" i="2"/>
  <c r="D926" i="2" s="1"/>
  <c r="C927" i="2"/>
  <c r="D927" i="2"/>
  <c r="E927" i="2"/>
  <c r="C928" i="2"/>
  <c r="E928" i="2"/>
  <c r="D928" i="2" s="1"/>
  <c r="C929" i="2"/>
  <c r="D929" i="2"/>
  <c r="E929" i="2"/>
  <c r="C930" i="2"/>
  <c r="E930" i="2"/>
  <c r="D930" i="2" s="1"/>
  <c r="C931" i="2"/>
  <c r="D931" i="2"/>
  <c r="E931" i="2"/>
  <c r="C932" i="2"/>
  <c r="E932" i="2"/>
  <c r="D932" i="2" s="1"/>
  <c r="C933" i="2"/>
  <c r="D933" i="2"/>
  <c r="E933" i="2"/>
  <c r="C934" i="2"/>
  <c r="E934" i="2"/>
  <c r="D934" i="2" s="1"/>
  <c r="C935" i="2"/>
  <c r="D935" i="2"/>
  <c r="E935" i="2"/>
  <c r="C936" i="2"/>
  <c r="E936" i="2"/>
  <c r="D936" i="2" s="1"/>
  <c r="C937" i="2"/>
  <c r="D937" i="2"/>
  <c r="E937" i="2"/>
  <c r="C938" i="2"/>
  <c r="E938" i="2"/>
  <c r="D938" i="2" s="1"/>
  <c r="C939" i="2"/>
  <c r="D939" i="2"/>
  <c r="E939" i="2"/>
  <c r="C940" i="2"/>
  <c r="E940" i="2"/>
  <c r="D940" i="2" s="1"/>
  <c r="C941" i="2"/>
  <c r="D941" i="2"/>
  <c r="E941" i="2"/>
  <c r="C942" i="2"/>
  <c r="E942" i="2"/>
  <c r="D942" i="2" s="1"/>
  <c r="C943" i="2"/>
  <c r="D943" i="2"/>
  <c r="E943" i="2"/>
  <c r="C944" i="2"/>
  <c r="E944" i="2"/>
  <c r="D944" i="2" s="1"/>
  <c r="C945" i="2"/>
  <c r="D945" i="2"/>
  <c r="E945" i="2"/>
  <c r="C946" i="2"/>
  <c r="E946" i="2"/>
  <c r="D946" i="2" s="1"/>
  <c r="C947" i="2"/>
  <c r="D947" i="2"/>
  <c r="E947" i="2"/>
  <c r="C948" i="2"/>
  <c r="E948" i="2"/>
  <c r="D948" i="2" s="1"/>
  <c r="C949" i="2"/>
  <c r="D949" i="2"/>
  <c r="E949" i="2"/>
  <c r="C950" i="2"/>
  <c r="E950" i="2"/>
  <c r="D950" i="2" s="1"/>
  <c r="C951" i="2"/>
  <c r="D951" i="2"/>
  <c r="E951" i="2"/>
  <c r="C952" i="2"/>
  <c r="E952" i="2"/>
  <c r="D952" i="2" s="1"/>
  <c r="C953" i="2"/>
  <c r="D953" i="2"/>
  <c r="E953" i="2"/>
  <c r="C954" i="2"/>
  <c r="D954" i="2"/>
  <c r="E954" i="2"/>
  <c r="C955" i="2"/>
  <c r="D955" i="2"/>
  <c r="E955" i="2"/>
  <c r="C956" i="2"/>
  <c r="E956" i="2"/>
  <c r="D956" i="2" s="1"/>
  <c r="C957" i="2"/>
  <c r="D957" i="2"/>
  <c r="E957" i="2"/>
  <c r="C958" i="2"/>
  <c r="E958" i="2"/>
  <c r="D958" i="2" s="1"/>
  <c r="C959" i="2"/>
  <c r="D959" i="2"/>
  <c r="E959" i="2"/>
  <c r="C960" i="2"/>
  <c r="E960" i="2"/>
  <c r="D960" i="2" s="1"/>
  <c r="C961" i="2"/>
  <c r="D961" i="2"/>
  <c r="E961" i="2"/>
  <c r="C962" i="2"/>
  <c r="D962" i="2"/>
  <c r="E962" i="2"/>
  <c r="C963" i="2"/>
  <c r="D963" i="2"/>
  <c r="E963" i="2"/>
  <c r="C964" i="2"/>
  <c r="E964" i="2"/>
  <c r="D964" i="2" s="1"/>
  <c r="C965" i="2"/>
  <c r="D965" i="2"/>
  <c r="E965" i="2"/>
  <c r="C966" i="2"/>
  <c r="E966" i="2"/>
  <c r="D966" i="2" s="1"/>
  <c r="C967" i="2"/>
  <c r="D967" i="2"/>
  <c r="E967" i="2"/>
  <c r="C968" i="2"/>
  <c r="E968" i="2"/>
  <c r="D968" i="2" s="1"/>
  <c r="C969" i="2"/>
  <c r="D969" i="2"/>
  <c r="E969" i="2"/>
  <c r="C970" i="2"/>
  <c r="E970" i="2"/>
  <c r="D970" i="2" s="1"/>
  <c r="C971" i="2"/>
  <c r="D971" i="2"/>
  <c r="E971" i="2"/>
  <c r="C972" i="2"/>
  <c r="E972" i="2"/>
  <c r="D972" i="2" s="1"/>
  <c r="C973" i="2"/>
  <c r="D973" i="2"/>
  <c r="E973" i="2"/>
  <c r="C974" i="2"/>
  <c r="E974" i="2"/>
  <c r="D974" i="2" s="1"/>
  <c r="C975" i="2"/>
  <c r="D975" i="2"/>
  <c r="E975" i="2"/>
  <c r="C976" i="2"/>
  <c r="E976" i="2"/>
  <c r="D976" i="2" s="1"/>
  <c r="C977" i="2"/>
  <c r="D977" i="2"/>
  <c r="E977" i="2"/>
  <c r="C978" i="2"/>
  <c r="E978" i="2"/>
  <c r="D978" i="2" s="1"/>
  <c r="C979" i="2"/>
  <c r="D979" i="2"/>
  <c r="E979" i="2"/>
  <c r="C980" i="2"/>
  <c r="E980" i="2"/>
  <c r="D980" i="2" s="1"/>
  <c r="C981" i="2"/>
  <c r="D981" i="2"/>
  <c r="E981" i="2"/>
  <c r="C982" i="2"/>
  <c r="E982" i="2"/>
  <c r="D982" i="2" s="1"/>
  <c r="C983" i="2"/>
  <c r="D983" i="2"/>
  <c r="E983" i="2"/>
  <c r="C984" i="2"/>
  <c r="E984" i="2"/>
  <c r="D984" i="2" s="1"/>
  <c r="C985" i="2"/>
  <c r="D985" i="2"/>
  <c r="E985" i="2"/>
  <c r="C986" i="2"/>
  <c r="D986" i="2"/>
  <c r="E986" i="2"/>
  <c r="C987" i="2"/>
  <c r="D987" i="2"/>
  <c r="E987" i="2"/>
  <c r="C988" i="2"/>
  <c r="E988" i="2"/>
  <c r="D988" i="2" s="1"/>
  <c r="C989" i="2"/>
  <c r="D989" i="2"/>
  <c r="E989" i="2"/>
  <c r="C990" i="2"/>
  <c r="E990" i="2"/>
  <c r="D990" i="2" s="1"/>
  <c r="C991" i="2"/>
  <c r="D991" i="2"/>
  <c r="E991" i="2"/>
  <c r="C992" i="2"/>
  <c r="E992" i="2"/>
  <c r="D992" i="2" s="1"/>
  <c r="C993" i="2"/>
  <c r="D993" i="2"/>
  <c r="E993" i="2"/>
  <c r="C994" i="2"/>
  <c r="D994" i="2"/>
  <c r="E994" i="2"/>
  <c r="C995" i="2"/>
  <c r="D995" i="2"/>
  <c r="E995" i="2"/>
  <c r="C996" i="2"/>
  <c r="E996" i="2"/>
  <c r="D996" i="2" s="1"/>
  <c r="C997" i="2"/>
  <c r="D997" i="2"/>
  <c r="E997" i="2"/>
  <c r="C998" i="2"/>
  <c r="E998" i="2"/>
  <c r="D998" i="2" s="1"/>
  <c r="C999" i="2"/>
  <c r="D999" i="2"/>
  <c r="E999" i="2"/>
  <c r="C1000" i="2"/>
  <c r="E1000" i="2"/>
  <c r="D1000" i="2" s="1"/>
  <c r="C1001" i="2"/>
  <c r="D1001" i="2"/>
  <c r="E1001" i="2"/>
  <c r="C1002" i="2"/>
  <c r="D1002" i="2"/>
  <c r="E1002" i="2"/>
  <c r="C1003" i="2"/>
  <c r="D1003" i="2"/>
  <c r="E1003" i="2"/>
  <c r="C1004" i="2"/>
  <c r="E1004" i="2"/>
  <c r="D1004" i="2" s="1"/>
  <c r="C1005" i="2"/>
  <c r="D1005" i="2"/>
  <c r="E1005" i="2"/>
  <c r="C1006" i="2"/>
  <c r="E1006" i="2"/>
  <c r="D1006" i="2" s="1"/>
  <c r="C1007" i="2"/>
  <c r="D1007" i="2"/>
  <c r="E1007" i="2"/>
  <c r="C1008" i="2"/>
  <c r="E1008" i="2"/>
  <c r="D1008" i="2" s="1"/>
  <c r="C1009" i="2"/>
  <c r="D1009" i="2"/>
  <c r="E1009" i="2"/>
  <c r="C1010" i="2"/>
  <c r="D1010" i="2"/>
  <c r="E1010" i="2"/>
  <c r="C1011" i="2"/>
  <c r="D1011" i="2"/>
  <c r="E1011" i="2"/>
  <c r="C1012" i="2"/>
  <c r="E1012" i="2"/>
  <c r="D1012" i="2" s="1"/>
  <c r="C1013" i="2"/>
  <c r="D1013" i="2"/>
  <c r="E1013" i="2"/>
  <c r="C1014" i="2"/>
  <c r="E1014" i="2"/>
  <c r="D1014" i="2" s="1"/>
  <c r="C1015" i="2"/>
  <c r="D1015" i="2"/>
  <c r="E1015" i="2"/>
  <c r="C1016" i="2"/>
  <c r="E1016" i="2"/>
  <c r="D1016" i="2" s="1"/>
  <c r="C1017" i="2"/>
  <c r="D1017" i="2"/>
  <c r="E1017" i="2"/>
  <c r="C1018" i="2"/>
  <c r="E1018" i="2"/>
  <c r="D1018" i="2" s="1"/>
  <c r="C1019" i="2"/>
  <c r="D1019" i="2"/>
  <c r="E1019" i="2"/>
  <c r="C1020" i="2"/>
  <c r="E1020" i="2"/>
  <c r="D1020" i="2" s="1"/>
  <c r="C1021" i="2"/>
  <c r="D1021" i="2"/>
  <c r="E1021" i="2"/>
  <c r="C1022" i="2"/>
  <c r="E1022" i="2"/>
  <c r="D1022" i="2" s="1"/>
  <c r="C1023" i="2"/>
  <c r="D1023" i="2"/>
  <c r="E1023" i="2"/>
  <c r="C1024" i="2"/>
  <c r="E1024" i="2"/>
  <c r="D1024" i="2" s="1"/>
  <c r="C1025" i="2"/>
  <c r="D1025" i="2"/>
  <c r="E1025" i="2"/>
  <c r="C1026" i="2"/>
  <c r="D1026" i="2"/>
  <c r="E1026" i="2"/>
  <c r="C1027" i="2"/>
  <c r="D1027" i="2"/>
  <c r="E1027" i="2"/>
  <c r="C1028" i="2"/>
  <c r="E1028" i="2"/>
  <c r="D1028" i="2" s="1"/>
  <c r="C1029" i="2"/>
  <c r="E1029" i="2"/>
  <c r="D1029" i="2" s="1"/>
  <c r="C1030" i="2"/>
  <c r="E1030" i="2"/>
  <c r="D1030" i="2" s="1"/>
  <c r="C1031" i="2"/>
  <c r="D1031" i="2"/>
  <c r="E1031" i="2"/>
  <c r="C1032" i="2"/>
  <c r="E1032" i="2"/>
  <c r="D1032" i="2" s="1"/>
  <c r="C1033" i="2"/>
  <c r="D1033" i="2"/>
  <c r="E1033" i="2"/>
  <c r="C1034" i="2"/>
  <c r="D1034" i="2"/>
  <c r="E1034" i="2"/>
  <c r="C1035" i="2"/>
  <c r="D1035" i="2"/>
  <c r="E1035" i="2"/>
  <c r="C1036" i="2"/>
  <c r="E1036" i="2"/>
  <c r="D1036" i="2" s="1"/>
  <c r="C1037" i="2"/>
  <c r="E1037" i="2"/>
  <c r="D1037" i="2" s="1"/>
  <c r="C1038" i="2"/>
  <c r="E1038" i="2"/>
  <c r="D1038" i="2" s="1"/>
  <c r="C1039" i="2"/>
  <c r="D1039" i="2"/>
  <c r="E1039" i="2"/>
  <c r="C1040" i="2"/>
  <c r="E1040" i="2"/>
  <c r="D1040" i="2" s="1"/>
  <c r="C1041" i="2"/>
  <c r="D1041" i="2"/>
  <c r="E1041" i="2"/>
  <c r="C1042" i="2"/>
  <c r="D1042" i="2"/>
  <c r="E1042" i="2"/>
  <c r="C1043" i="2"/>
  <c r="D1043" i="2"/>
  <c r="E1043" i="2"/>
  <c r="C1044" i="2"/>
  <c r="E1044" i="2"/>
  <c r="D1044" i="2" s="1"/>
  <c r="C1045" i="2"/>
  <c r="E1045" i="2"/>
  <c r="D1045" i="2" s="1"/>
  <c r="C1046" i="2"/>
  <c r="E1046" i="2"/>
  <c r="D1046" i="2" s="1"/>
  <c r="C1047" i="2"/>
  <c r="D1047" i="2"/>
  <c r="E1047" i="2"/>
  <c r="C1048" i="2"/>
  <c r="E1048" i="2"/>
  <c r="D1048" i="2" s="1"/>
  <c r="C1049" i="2"/>
  <c r="D1049" i="2"/>
  <c r="E1049" i="2"/>
  <c r="C1050" i="2"/>
  <c r="D1050" i="2"/>
  <c r="E1050" i="2"/>
  <c r="C1051" i="2"/>
  <c r="D1051" i="2"/>
  <c r="E1051" i="2"/>
  <c r="C1052" i="2"/>
  <c r="E1052" i="2"/>
  <c r="D1052" i="2" s="1"/>
  <c r="C1053" i="2"/>
  <c r="E1053" i="2"/>
  <c r="D1053" i="2" s="1"/>
  <c r="C1054" i="2"/>
  <c r="E1054" i="2"/>
  <c r="D1054" i="2" s="1"/>
  <c r="C1055" i="2"/>
  <c r="D1055" i="2"/>
  <c r="E1055" i="2"/>
  <c r="C1056" i="2"/>
  <c r="E1056" i="2"/>
  <c r="D1056" i="2" s="1"/>
  <c r="C1057" i="2"/>
  <c r="D1057" i="2"/>
  <c r="E1057" i="2"/>
  <c r="C1058" i="2"/>
  <c r="D1058" i="2"/>
  <c r="E1058" i="2"/>
  <c r="C1059" i="2"/>
  <c r="D1059" i="2"/>
  <c r="E1059" i="2"/>
  <c r="C1060" i="2"/>
  <c r="E1060" i="2"/>
  <c r="D1060" i="2" s="1"/>
  <c r="C1061" i="2"/>
  <c r="E1061" i="2"/>
  <c r="D1061" i="2" s="1"/>
  <c r="C1062" i="2"/>
  <c r="E1062" i="2"/>
  <c r="D1062" i="2" s="1"/>
  <c r="C1063" i="2"/>
  <c r="D1063" i="2"/>
  <c r="E1063" i="2"/>
  <c r="C1064" i="2"/>
  <c r="E1064" i="2"/>
  <c r="D1064" i="2" s="1"/>
  <c r="C1065" i="2"/>
  <c r="D1065" i="2"/>
  <c r="E1065" i="2"/>
  <c r="C1066" i="2"/>
  <c r="D1066" i="2"/>
  <c r="E1066" i="2"/>
  <c r="C1067" i="2"/>
  <c r="D1067" i="2"/>
  <c r="E1067" i="2"/>
  <c r="C1068" i="2"/>
  <c r="E1068" i="2"/>
  <c r="D1068" i="2" s="1"/>
  <c r="C1069" i="2"/>
  <c r="E1069" i="2"/>
  <c r="D1069" i="2" s="1"/>
  <c r="C1070" i="2"/>
  <c r="E1070" i="2"/>
  <c r="D1070" i="2" s="1"/>
  <c r="C1071" i="2"/>
  <c r="D1071" i="2"/>
  <c r="E1071" i="2"/>
  <c r="C1072" i="2"/>
  <c r="E1072" i="2"/>
  <c r="D1072" i="2" s="1"/>
  <c r="C1073" i="2"/>
  <c r="D1073" i="2"/>
  <c r="E1073" i="2"/>
  <c r="C1074" i="2"/>
  <c r="E1074" i="2"/>
  <c r="D1074" i="2" s="1"/>
  <c r="C1075" i="2"/>
  <c r="D1075" i="2"/>
  <c r="E1075" i="2"/>
  <c r="C1076" i="2"/>
  <c r="E1076" i="2"/>
  <c r="D1076" i="2" s="1"/>
  <c r="C1077" i="2"/>
  <c r="E1077" i="2"/>
  <c r="D1077" i="2" s="1"/>
  <c r="C1078" i="2"/>
  <c r="E1078" i="2"/>
  <c r="D1078" i="2" s="1"/>
  <c r="C1079" i="2"/>
  <c r="D1079" i="2"/>
  <c r="E1079" i="2"/>
  <c r="C1080" i="2"/>
  <c r="E1080" i="2"/>
  <c r="D1080" i="2" s="1"/>
  <c r="C1081" i="2"/>
  <c r="D1081" i="2"/>
  <c r="E1081" i="2"/>
  <c r="C1082" i="2"/>
  <c r="E1082" i="2"/>
  <c r="D1082" i="2" s="1"/>
  <c r="C1083" i="2"/>
  <c r="D1083" i="2"/>
  <c r="E1083" i="2"/>
  <c r="C1084" i="2"/>
  <c r="E1084" i="2"/>
  <c r="D1084" i="2" s="1"/>
  <c r="C1085" i="2"/>
  <c r="E1085" i="2"/>
  <c r="D1085" i="2" s="1"/>
  <c r="C1086" i="2"/>
  <c r="E1086" i="2"/>
  <c r="D1086" i="2" s="1"/>
  <c r="C1087" i="2"/>
  <c r="D1087" i="2"/>
  <c r="E1087" i="2"/>
  <c r="C1088" i="2"/>
  <c r="E1088" i="2"/>
  <c r="D1088" i="2" s="1"/>
  <c r="C1089" i="2"/>
  <c r="D1089" i="2"/>
  <c r="E1089" i="2"/>
  <c r="C1090" i="2"/>
  <c r="D1090" i="2"/>
  <c r="E1090" i="2"/>
  <c r="C1091" i="2"/>
  <c r="D1091" i="2"/>
  <c r="E1091" i="2"/>
  <c r="C1092" i="2"/>
  <c r="E1092" i="2"/>
  <c r="D1092" i="2" s="1"/>
  <c r="C1093" i="2"/>
  <c r="D1093" i="2"/>
  <c r="E1093" i="2"/>
  <c r="C1094" i="2"/>
  <c r="E1094" i="2"/>
  <c r="D1094" i="2" s="1"/>
  <c r="C1095" i="2"/>
  <c r="D1095" i="2"/>
  <c r="E1095" i="2"/>
  <c r="C1096" i="2"/>
  <c r="E1096" i="2"/>
  <c r="D1096" i="2" s="1"/>
  <c r="C1097" i="2"/>
  <c r="D1097" i="2"/>
  <c r="E1097" i="2"/>
  <c r="C1098" i="2"/>
  <c r="D1098" i="2"/>
  <c r="E1098" i="2"/>
  <c r="C1099" i="2"/>
  <c r="D1099" i="2"/>
  <c r="E1099" i="2"/>
  <c r="C1100" i="2"/>
  <c r="E1100" i="2"/>
  <c r="D1100" i="2" s="1"/>
  <c r="C1101" i="2"/>
  <c r="D1101" i="2"/>
  <c r="E1101" i="2"/>
  <c r="C1102" i="2"/>
  <c r="E1102" i="2"/>
  <c r="D1102" i="2" s="1"/>
  <c r="C1103" i="2"/>
  <c r="D1103" i="2"/>
  <c r="E1103" i="2"/>
  <c r="C1104" i="2"/>
  <c r="E1104" i="2"/>
  <c r="D1104" i="2" s="1"/>
  <c r="C1105" i="2"/>
  <c r="D1105" i="2"/>
  <c r="E1105" i="2"/>
  <c r="C1106" i="2"/>
  <c r="D1106" i="2"/>
  <c r="E1106" i="2"/>
  <c r="C1107" i="2"/>
  <c r="D1107" i="2"/>
  <c r="E1107" i="2"/>
  <c r="C1108" i="2"/>
  <c r="E1108" i="2"/>
  <c r="D1108" i="2" s="1"/>
  <c r="C1109" i="2"/>
  <c r="D1109" i="2"/>
  <c r="E1109" i="2"/>
  <c r="C1110" i="2"/>
  <c r="E1110" i="2"/>
  <c r="D1110" i="2" s="1"/>
  <c r="C1111" i="2"/>
  <c r="D1111" i="2"/>
  <c r="E1111" i="2"/>
  <c r="C1112" i="2"/>
  <c r="E1112" i="2"/>
  <c r="D1112" i="2" s="1"/>
  <c r="C1113" i="2"/>
  <c r="D1113" i="2"/>
  <c r="E1113" i="2"/>
  <c r="C1114" i="2"/>
  <c r="D1114" i="2"/>
  <c r="E1114" i="2"/>
  <c r="C1115" i="2"/>
  <c r="D1115" i="2"/>
  <c r="E1115" i="2"/>
  <c r="C1116" i="2"/>
  <c r="E1116" i="2"/>
  <c r="D1116" i="2" s="1"/>
  <c r="C1117" i="2"/>
  <c r="D1117" i="2"/>
  <c r="E1117" i="2"/>
  <c r="C1118" i="2"/>
  <c r="E1118" i="2"/>
  <c r="D1118" i="2" s="1"/>
  <c r="C1119" i="2"/>
  <c r="D1119" i="2"/>
  <c r="E1119" i="2"/>
  <c r="C1120" i="2"/>
  <c r="E1120" i="2"/>
  <c r="D1120" i="2" s="1"/>
  <c r="C1121" i="2"/>
  <c r="D1121" i="2"/>
  <c r="E1121" i="2"/>
  <c r="C1122" i="2"/>
  <c r="D1122" i="2"/>
  <c r="E1122" i="2"/>
  <c r="C1123" i="2"/>
  <c r="D1123" i="2"/>
  <c r="E1123" i="2"/>
  <c r="C1124" i="2"/>
  <c r="E1124" i="2"/>
  <c r="D1124" i="2" s="1"/>
  <c r="C1125" i="2"/>
  <c r="D1125" i="2"/>
  <c r="E1125" i="2"/>
  <c r="C1126" i="2"/>
  <c r="E1126" i="2"/>
  <c r="D1126" i="2" s="1"/>
  <c r="C1127" i="2"/>
  <c r="D1127" i="2"/>
  <c r="E1127" i="2"/>
  <c r="C1128" i="2"/>
  <c r="E1128" i="2"/>
  <c r="D1128" i="2" s="1"/>
  <c r="C1129" i="2"/>
  <c r="D1129" i="2"/>
  <c r="E1129" i="2"/>
  <c r="C1130" i="2"/>
  <c r="D1130" i="2"/>
  <c r="E1130" i="2"/>
  <c r="C1131" i="2"/>
  <c r="D1131" i="2"/>
  <c r="E1131" i="2"/>
  <c r="C1132" i="2"/>
  <c r="E1132" i="2"/>
  <c r="D1132" i="2" s="1"/>
  <c r="C1133" i="2"/>
  <c r="D1133" i="2"/>
  <c r="E1133" i="2"/>
  <c r="C1134" i="2"/>
  <c r="E1134" i="2"/>
  <c r="D1134" i="2" s="1"/>
  <c r="C1135" i="2"/>
  <c r="D1135" i="2"/>
  <c r="E1135" i="2"/>
  <c r="C1136" i="2"/>
  <c r="E1136" i="2"/>
  <c r="D1136" i="2" s="1"/>
  <c r="C1137" i="2"/>
  <c r="D1137" i="2"/>
  <c r="E1137" i="2"/>
  <c r="C1138" i="2"/>
  <c r="D1138" i="2"/>
  <c r="E1138" i="2"/>
  <c r="C1139" i="2"/>
  <c r="D1139" i="2"/>
  <c r="E1139" i="2"/>
  <c r="C1140" i="2"/>
  <c r="E1140" i="2"/>
  <c r="D1140" i="2" s="1"/>
  <c r="C1141" i="2"/>
  <c r="D1141" i="2"/>
  <c r="E1141" i="2"/>
  <c r="C1142" i="2"/>
  <c r="E1142" i="2"/>
  <c r="D1142" i="2" s="1"/>
  <c r="C1143" i="2"/>
  <c r="D1143" i="2"/>
  <c r="E1143" i="2"/>
  <c r="C1144" i="2"/>
  <c r="E1144" i="2"/>
  <c r="D1144" i="2" s="1"/>
  <c r="C1145" i="2"/>
  <c r="D1145" i="2"/>
  <c r="E1145" i="2"/>
  <c r="C1146" i="2"/>
  <c r="D1146" i="2"/>
  <c r="E1146" i="2"/>
  <c r="C1147" i="2"/>
  <c r="D1147" i="2"/>
  <c r="E1147" i="2"/>
  <c r="C1148" i="2"/>
  <c r="E1148" i="2"/>
  <c r="D1148" i="2" s="1"/>
  <c r="C1149" i="2"/>
  <c r="D1149" i="2"/>
  <c r="E1149" i="2"/>
  <c r="C1150" i="2"/>
  <c r="E1150" i="2"/>
  <c r="D1150" i="2" s="1"/>
  <c r="C1151" i="2"/>
  <c r="D1151" i="2"/>
  <c r="E1151" i="2"/>
  <c r="C1152" i="2"/>
  <c r="E1152" i="2"/>
  <c r="D1152" i="2" s="1"/>
  <c r="C1153" i="2"/>
  <c r="D1153" i="2"/>
  <c r="E1153" i="2"/>
  <c r="C1154" i="2"/>
  <c r="D1154" i="2"/>
  <c r="E1154" i="2"/>
  <c r="C1155" i="2"/>
  <c r="D1155" i="2"/>
  <c r="E1155" i="2"/>
  <c r="C1156" i="2"/>
  <c r="E1156" i="2"/>
  <c r="D1156" i="2" s="1"/>
  <c r="C1157" i="2"/>
  <c r="D1157" i="2"/>
  <c r="E1157" i="2"/>
  <c r="C1158" i="2"/>
  <c r="E1158" i="2"/>
  <c r="D1158" i="2" s="1"/>
  <c r="C1159" i="2"/>
  <c r="D1159" i="2"/>
  <c r="E1159" i="2"/>
  <c r="C1160" i="2"/>
  <c r="E1160" i="2"/>
  <c r="D1160" i="2" s="1"/>
  <c r="C1161" i="2"/>
  <c r="D1161" i="2"/>
  <c r="E1161" i="2"/>
  <c r="C1162" i="2"/>
  <c r="D1162" i="2"/>
  <c r="E1162" i="2"/>
  <c r="C1163" i="2"/>
  <c r="D1163" i="2"/>
  <c r="E1163" i="2"/>
  <c r="C1164" i="2"/>
  <c r="E1164" i="2"/>
  <c r="D1164" i="2" s="1"/>
  <c r="C1165" i="2"/>
  <c r="D1165" i="2"/>
  <c r="E1165" i="2"/>
  <c r="C1166" i="2"/>
  <c r="E1166" i="2"/>
  <c r="D1166" i="2" s="1"/>
  <c r="C1167" i="2"/>
  <c r="D1167" i="2"/>
  <c r="E1167" i="2"/>
  <c r="C1168" i="2"/>
  <c r="E1168" i="2"/>
  <c r="D1168" i="2" s="1"/>
  <c r="C1169" i="2"/>
  <c r="D1169" i="2"/>
  <c r="E1169" i="2"/>
  <c r="C1170" i="2"/>
  <c r="D1170" i="2"/>
  <c r="E1170" i="2"/>
  <c r="C1171" i="2"/>
  <c r="D1171" i="2"/>
  <c r="E1171" i="2"/>
  <c r="C1172" i="2"/>
  <c r="E1172" i="2"/>
  <c r="D1172" i="2" s="1"/>
  <c r="C1173" i="2"/>
  <c r="D1173" i="2"/>
  <c r="E1173" i="2"/>
  <c r="C1174" i="2"/>
  <c r="E1174" i="2"/>
  <c r="D1174" i="2" s="1"/>
  <c r="C1175" i="2"/>
  <c r="D1175" i="2"/>
  <c r="E1175" i="2"/>
  <c r="C1176" i="2"/>
  <c r="E1176" i="2"/>
  <c r="D1176" i="2" s="1"/>
  <c r="C1177" i="2"/>
  <c r="D1177" i="2"/>
  <c r="E1177" i="2"/>
  <c r="C1178" i="2"/>
  <c r="D1178" i="2"/>
  <c r="E1178" i="2"/>
  <c r="C1179" i="2"/>
  <c r="D1179" i="2"/>
  <c r="E1179" i="2"/>
  <c r="C1180" i="2"/>
  <c r="E1180" i="2"/>
  <c r="D1180" i="2" s="1"/>
  <c r="C1181" i="2"/>
  <c r="D1181" i="2"/>
  <c r="E1181" i="2"/>
  <c r="C1182" i="2"/>
  <c r="E1182" i="2"/>
  <c r="D1182" i="2" s="1"/>
  <c r="C1183" i="2"/>
  <c r="D1183" i="2"/>
  <c r="E1183" i="2"/>
  <c r="C1184" i="2"/>
  <c r="E1184" i="2"/>
  <c r="D1184" i="2" s="1"/>
  <c r="C1185" i="2"/>
  <c r="D1185" i="2"/>
  <c r="E1185" i="2"/>
  <c r="C1186" i="2"/>
  <c r="D1186" i="2"/>
  <c r="E1186" i="2"/>
  <c r="C1187" i="2"/>
  <c r="D1187" i="2"/>
  <c r="E1187" i="2"/>
  <c r="C1188" i="2"/>
  <c r="E1188" i="2"/>
  <c r="D1188" i="2" s="1"/>
  <c r="C1189" i="2"/>
  <c r="D1189" i="2"/>
  <c r="E1189" i="2"/>
  <c r="C1190" i="2"/>
  <c r="E1190" i="2"/>
  <c r="D1190" i="2" s="1"/>
  <c r="C1191" i="2"/>
  <c r="D1191" i="2"/>
  <c r="E1191" i="2"/>
  <c r="C1192" i="2"/>
  <c r="E1192" i="2"/>
  <c r="D1192" i="2" s="1"/>
  <c r="C1193" i="2"/>
  <c r="D1193" i="2"/>
  <c r="E1193" i="2"/>
  <c r="C1194" i="2"/>
  <c r="D1194" i="2"/>
  <c r="E1194" i="2"/>
  <c r="C1195" i="2"/>
  <c r="D1195" i="2"/>
  <c r="E1195" i="2"/>
  <c r="C1196" i="2"/>
  <c r="E1196" i="2"/>
  <c r="D1196" i="2" s="1"/>
  <c r="C1197" i="2"/>
  <c r="D1197" i="2"/>
  <c r="E1197" i="2"/>
  <c r="C1198" i="2"/>
  <c r="E1198" i="2"/>
  <c r="D1198" i="2" s="1"/>
  <c r="C1199" i="2"/>
  <c r="D1199" i="2"/>
  <c r="E1199" i="2"/>
  <c r="C1200" i="2"/>
  <c r="E1200" i="2"/>
  <c r="D1200" i="2" s="1"/>
  <c r="C1201" i="2"/>
  <c r="D1201" i="2"/>
  <c r="E1201" i="2"/>
  <c r="C1202" i="2"/>
  <c r="D1202" i="2"/>
  <c r="E1202" i="2"/>
  <c r="C1203" i="2"/>
  <c r="D1203" i="2"/>
  <c r="E1203" i="2"/>
  <c r="C1204" i="2"/>
  <c r="E1204" i="2"/>
  <c r="D1204" i="2" s="1"/>
  <c r="C1205" i="2"/>
  <c r="D1205" i="2"/>
  <c r="E1205" i="2"/>
  <c r="C1206" i="2"/>
  <c r="E1206" i="2"/>
  <c r="D1206" i="2" s="1"/>
  <c r="C1207" i="2"/>
  <c r="D1207" i="2"/>
  <c r="E1207" i="2"/>
  <c r="C1208" i="2"/>
  <c r="E1208" i="2"/>
  <c r="D1208" i="2" s="1"/>
  <c r="C1209" i="2"/>
  <c r="D1209" i="2"/>
  <c r="E1209" i="2"/>
  <c r="C1210" i="2"/>
  <c r="D1210" i="2"/>
  <c r="E1210" i="2"/>
  <c r="C1211" i="2"/>
  <c r="D1211" i="2"/>
  <c r="E1211" i="2"/>
  <c r="C1212" i="2"/>
  <c r="E1212" i="2"/>
  <c r="D1212" i="2" s="1"/>
  <c r="C1213" i="2"/>
  <c r="D1213" i="2"/>
  <c r="E1213" i="2"/>
  <c r="C1214" i="2"/>
  <c r="E1214" i="2"/>
  <c r="D1214" i="2" s="1"/>
  <c r="C1215" i="2"/>
  <c r="D1215" i="2"/>
  <c r="E1215" i="2"/>
  <c r="C1216" i="2"/>
  <c r="E1216" i="2"/>
  <c r="D1216" i="2" s="1"/>
  <c r="C1217" i="2"/>
  <c r="D1217" i="2"/>
  <c r="E1217" i="2"/>
  <c r="C1218" i="2"/>
  <c r="D1218" i="2"/>
  <c r="E1218" i="2"/>
  <c r="C1219" i="2"/>
  <c r="D1219" i="2"/>
  <c r="E1219" i="2"/>
  <c r="C1220" i="2"/>
  <c r="E1220" i="2"/>
  <c r="D1220" i="2" s="1"/>
  <c r="C1221" i="2"/>
  <c r="D1221" i="2"/>
  <c r="E1221" i="2"/>
  <c r="C1222" i="2"/>
  <c r="E1222" i="2"/>
  <c r="D1222" i="2" s="1"/>
  <c r="C1223" i="2"/>
  <c r="D1223" i="2"/>
  <c r="E1223" i="2"/>
  <c r="C1224" i="2"/>
  <c r="E1224" i="2"/>
  <c r="D1224" i="2" s="1"/>
  <c r="C1225" i="2"/>
  <c r="D1225" i="2"/>
  <c r="E1225" i="2"/>
  <c r="C1226" i="2"/>
  <c r="D1226" i="2"/>
  <c r="E1226" i="2"/>
  <c r="C1227" i="2"/>
  <c r="D1227" i="2"/>
  <c r="E1227" i="2"/>
  <c r="C1228" i="2"/>
  <c r="E1228" i="2"/>
  <c r="D1228" i="2" s="1"/>
  <c r="C1229" i="2"/>
  <c r="D1229" i="2"/>
  <c r="E1229" i="2"/>
  <c r="C1230" i="2"/>
  <c r="E1230" i="2"/>
  <c r="D1230" i="2" s="1"/>
  <c r="C1231" i="2"/>
  <c r="D1231" i="2"/>
  <c r="E1231" i="2"/>
  <c r="C1232" i="2"/>
  <c r="E1232" i="2"/>
  <c r="D1232" i="2" s="1"/>
  <c r="C1233" i="2"/>
  <c r="D1233" i="2"/>
  <c r="E1233" i="2"/>
  <c r="C1234" i="2"/>
  <c r="D1234" i="2"/>
  <c r="E1234" i="2"/>
  <c r="C1235" i="2"/>
  <c r="D1235" i="2"/>
  <c r="E1235" i="2"/>
  <c r="C1236" i="2"/>
  <c r="E1236" i="2"/>
  <c r="D1236" i="2" s="1"/>
  <c r="C1237" i="2"/>
  <c r="D1237" i="2"/>
  <c r="E1237" i="2"/>
  <c r="C1238" i="2"/>
  <c r="E1238" i="2"/>
  <c r="D1238" i="2" s="1"/>
  <c r="C1239" i="2"/>
  <c r="D1239" i="2"/>
  <c r="E1239" i="2"/>
  <c r="C1240" i="2"/>
  <c r="E1240" i="2"/>
  <c r="D1240" i="2" s="1"/>
  <c r="C1241" i="2"/>
  <c r="D1241" i="2"/>
  <c r="E1241" i="2"/>
  <c r="C1242" i="2"/>
  <c r="D1242" i="2"/>
  <c r="E1242" i="2"/>
  <c r="C1243" i="2"/>
  <c r="D1243" i="2"/>
  <c r="E1243" i="2"/>
  <c r="C1244" i="2"/>
  <c r="E1244" i="2"/>
  <c r="D1244" i="2" s="1"/>
  <c r="C1245" i="2"/>
  <c r="D1245" i="2"/>
  <c r="E1245" i="2"/>
  <c r="C1246" i="2"/>
  <c r="E1246" i="2"/>
  <c r="D1246" i="2" s="1"/>
  <c r="C1247" i="2"/>
  <c r="D1247" i="2"/>
  <c r="E1247" i="2"/>
  <c r="C1248" i="2"/>
  <c r="E1248" i="2"/>
  <c r="D1248" i="2" s="1"/>
  <c r="C1249" i="2"/>
  <c r="D1249" i="2"/>
  <c r="E1249" i="2"/>
  <c r="C1250" i="2"/>
  <c r="D1250" i="2"/>
  <c r="E1250" i="2"/>
  <c r="C1251" i="2"/>
  <c r="D1251" i="2"/>
  <c r="E1251" i="2"/>
  <c r="C1252" i="2"/>
  <c r="E1252" i="2"/>
  <c r="D1252" i="2" s="1"/>
  <c r="C1253" i="2"/>
  <c r="D1253" i="2"/>
  <c r="E1253" i="2"/>
  <c r="C1254" i="2"/>
  <c r="E1254" i="2"/>
  <c r="D1254" i="2" s="1"/>
  <c r="C1255" i="2"/>
  <c r="D1255" i="2"/>
  <c r="E1255" i="2"/>
  <c r="C1256" i="2"/>
  <c r="E1256" i="2"/>
  <c r="D1256" i="2" s="1"/>
  <c r="C1257" i="2"/>
  <c r="D1257" i="2"/>
  <c r="E1257" i="2"/>
  <c r="C1258" i="2"/>
  <c r="D1258" i="2"/>
  <c r="E1258" i="2"/>
  <c r="C1259" i="2"/>
  <c r="D1259" i="2"/>
  <c r="E1259" i="2"/>
  <c r="C1260" i="2"/>
  <c r="E1260" i="2"/>
  <c r="D1260" i="2" s="1"/>
  <c r="C1261" i="2"/>
  <c r="D1261" i="2"/>
  <c r="E1261" i="2"/>
  <c r="C1262" i="2"/>
  <c r="E1262" i="2"/>
  <c r="D1262" i="2" s="1"/>
  <c r="C1263" i="2"/>
  <c r="D1263" i="2"/>
  <c r="E1263" i="2"/>
  <c r="C1264" i="2"/>
  <c r="E1264" i="2"/>
  <c r="D1264" i="2" s="1"/>
  <c r="C1265" i="2"/>
  <c r="D1265" i="2"/>
  <c r="E1265" i="2"/>
  <c r="C1266" i="2"/>
  <c r="D1266" i="2"/>
  <c r="E1266" i="2"/>
  <c r="C1267" i="2"/>
  <c r="D1267" i="2"/>
  <c r="E1267" i="2"/>
  <c r="C1268" i="2"/>
  <c r="E1268" i="2"/>
  <c r="D1268" i="2" s="1"/>
  <c r="C1269" i="2"/>
  <c r="D1269" i="2"/>
  <c r="E1269" i="2"/>
  <c r="C1270" i="2"/>
  <c r="E1270" i="2"/>
  <c r="D1270" i="2" s="1"/>
  <c r="C1271" i="2"/>
  <c r="D1271" i="2"/>
  <c r="E1271" i="2"/>
  <c r="C1272" i="2"/>
  <c r="E1272" i="2"/>
  <c r="D1272" i="2" s="1"/>
  <c r="C1273" i="2"/>
  <c r="D1273" i="2"/>
  <c r="E1273" i="2"/>
  <c r="C1274" i="2"/>
  <c r="D1274" i="2"/>
  <c r="E1274" i="2"/>
  <c r="C1275" i="2"/>
  <c r="D1275" i="2"/>
  <c r="E1275" i="2"/>
  <c r="C1276" i="2"/>
  <c r="E1276" i="2"/>
  <c r="D1276" i="2" s="1"/>
  <c r="C1277" i="2"/>
  <c r="D1277" i="2"/>
  <c r="E1277" i="2"/>
  <c r="C1278" i="2"/>
  <c r="E1278" i="2"/>
  <c r="D1278" i="2" s="1"/>
  <c r="C1279" i="2"/>
  <c r="D1279" i="2"/>
  <c r="E1279" i="2"/>
  <c r="C1280" i="2"/>
  <c r="E1280" i="2"/>
  <c r="D1280" i="2" s="1"/>
  <c r="C1281" i="2"/>
  <c r="D1281" i="2"/>
  <c r="E1281" i="2"/>
  <c r="C1282" i="2"/>
  <c r="D1282" i="2"/>
  <c r="E1282" i="2"/>
  <c r="C1283" i="2"/>
  <c r="D1283" i="2"/>
  <c r="E1283" i="2"/>
  <c r="C1284" i="2"/>
  <c r="E1284" i="2"/>
  <c r="D1284" i="2" s="1"/>
  <c r="C1285" i="2"/>
  <c r="D1285" i="2"/>
  <c r="E1285" i="2"/>
  <c r="C1286" i="2"/>
  <c r="E1286" i="2"/>
  <c r="D1286" i="2" s="1"/>
  <c r="C1287" i="2"/>
  <c r="D1287" i="2"/>
  <c r="E1287" i="2"/>
  <c r="C1288" i="2"/>
  <c r="E1288" i="2"/>
  <c r="D1288" i="2" s="1"/>
  <c r="C1289" i="2"/>
  <c r="D1289" i="2"/>
  <c r="E1289" i="2"/>
  <c r="C1290" i="2"/>
  <c r="D1290" i="2"/>
  <c r="E1290" i="2"/>
  <c r="C1291" i="2"/>
  <c r="D1291" i="2"/>
  <c r="E1291" i="2"/>
  <c r="C1292" i="2"/>
  <c r="E1292" i="2"/>
  <c r="D1292" i="2" s="1"/>
  <c r="C1293" i="2"/>
  <c r="D1293" i="2"/>
  <c r="E1293" i="2"/>
  <c r="C1294" i="2"/>
  <c r="E1294" i="2"/>
  <c r="D1294" i="2" s="1"/>
  <c r="C1295" i="2"/>
  <c r="D1295" i="2"/>
  <c r="E1295" i="2"/>
  <c r="C1296" i="2"/>
  <c r="E1296" i="2"/>
  <c r="D1296" i="2" s="1"/>
  <c r="C1297" i="2"/>
  <c r="D1297" i="2"/>
  <c r="E1297" i="2"/>
  <c r="C1298" i="2"/>
  <c r="D1298" i="2"/>
  <c r="E1298" i="2"/>
  <c r="C1299" i="2"/>
  <c r="D1299" i="2"/>
  <c r="E1299" i="2"/>
  <c r="C1300" i="2"/>
  <c r="E1300" i="2"/>
  <c r="D1300" i="2" s="1"/>
  <c r="C1301" i="2"/>
  <c r="D1301" i="2"/>
  <c r="E1301" i="2"/>
  <c r="C1302" i="2"/>
  <c r="E1302" i="2"/>
  <c r="D1302" i="2" s="1"/>
  <c r="C1303" i="2"/>
  <c r="D1303" i="2"/>
  <c r="E1303" i="2"/>
  <c r="C1304" i="2"/>
  <c r="E1304" i="2"/>
  <c r="D1304" i="2" s="1"/>
  <c r="C1305" i="2"/>
  <c r="D1305" i="2"/>
  <c r="E1305" i="2"/>
  <c r="C1306" i="2"/>
  <c r="D1306" i="2"/>
  <c r="E1306" i="2"/>
  <c r="C1307" i="2"/>
  <c r="D1307" i="2"/>
  <c r="E1307" i="2"/>
  <c r="C1308" i="2"/>
  <c r="E1308" i="2"/>
  <c r="D1308" i="2" s="1"/>
  <c r="C1309" i="2"/>
  <c r="D1309" i="2"/>
  <c r="E1309" i="2"/>
  <c r="C1310" i="2"/>
  <c r="E1310" i="2"/>
  <c r="D1310" i="2" s="1"/>
  <c r="C1311" i="2"/>
  <c r="D1311" i="2"/>
  <c r="E1311" i="2"/>
  <c r="C1312" i="2"/>
  <c r="E1312" i="2"/>
  <c r="D1312" i="2" s="1"/>
  <c r="C1313" i="2"/>
  <c r="D1313" i="2"/>
  <c r="E1313" i="2"/>
  <c r="C1314" i="2"/>
  <c r="D1314" i="2"/>
  <c r="E1314" i="2"/>
  <c r="C1315" i="2"/>
  <c r="D1315" i="2"/>
  <c r="E1315" i="2"/>
  <c r="C1316" i="2"/>
  <c r="E1316" i="2"/>
  <c r="D1316" i="2" s="1"/>
  <c r="C1317" i="2"/>
  <c r="D1317" i="2"/>
  <c r="E1317" i="2"/>
  <c r="C1318" i="2"/>
  <c r="E1318" i="2"/>
  <c r="D1318" i="2" s="1"/>
  <c r="C1319" i="2"/>
  <c r="D1319" i="2"/>
  <c r="E1319" i="2"/>
  <c r="C1320" i="2"/>
  <c r="E1320" i="2"/>
  <c r="D1320" i="2" s="1"/>
  <c r="C1321" i="2"/>
  <c r="D1321" i="2"/>
  <c r="E1321" i="2"/>
  <c r="C1322" i="2"/>
  <c r="D1322" i="2"/>
  <c r="E1322" i="2"/>
  <c r="C1323" i="2"/>
  <c r="D1323" i="2"/>
  <c r="E1323" i="2"/>
  <c r="C1324" i="2"/>
  <c r="E1324" i="2"/>
  <c r="D1324" i="2" s="1"/>
  <c r="C1325" i="2"/>
  <c r="D1325" i="2"/>
  <c r="E1325" i="2"/>
  <c r="C1326" i="2"/>
  <c r="E1326" i="2"/>
  <c r="D1326" i="2" s="1"/>
  <c r="C1327" i="2"/>
  <c r="D1327" i="2"/>
  <c r="E1327" i="2"/>
  <c r="C1328" i="2"/>
  <c r="E1328" i="2"/>
  <c r="D1328" i="2" s="1"/>
  <c r="C1329" i="2"/>
  <c r="D1329" i="2"/>
  <c r="E1329" i="2"/>
  <c r="C1330" i="2"/>
  <c r="D1330" i="2"/>
  <c r="E1330" i="2"/>
  <c r="C1331" i="2"/>
  <c r="D1331" i="2"/>
  <c r="E1331" i="2"/>
  <c r="C1332" i="2"/>
  <c r="E1332" i="2"/>
  <c r="D1332" i="2" s="1"/>
  <c r="C1333" i="2"/>
  <c r="D1333" i="2"/>
  <c r="E1333" i="2"/>
  <c r="C1334" i="2"/>
  <c r="E1334" i="2"/>
  <c r="D1334" i="2" s="1"/>
  <c r="C1335" i="2"/>
  <c r="D1335" i="2"/>
  <c r="E1335" i="2"/>
  <c r="C1336" i="2"/>
  <c r="E1336" i="2"/>
  <c r="D1336" i="2" s="1"/>
  <c r="C1337" i="2"/>
  <c r="D1337" i="2"/>
  <c r="E1337" i="2"/>
  <c r="C1338" i="2"/>
  <c r="D1338" i="2"/>
  <c r="E1338" i="2"/>
  <c r="C1339" i="2"/>
  <c r="D1339" i="2"/>
  <c r="E1339" i="2"/>
  <c r="C1340" i="2"/>
  <c r="E1340" i="2"/>
  <c r="D1340" i="2" s="1"/>
  <c r="C1341" i="2"/>
  <c r="D1341" i="2"/>
  <c r="E1341" i="2"/>
  <c r="C1342" i="2"/>
  <c r="E1342" i="2"/>
  <c r="D1342" i="2" s="1"/>
  <c r="C1343" i="2"/>
  <c r="D1343" i="2"/>
  <c r="E1343" i="2"/>
  <c r="C1344" i="2"/>
  <c r="E1344" i="2"/>
  <c r="D1344" i="2" s="1"/>
  <c r="C1345" i="2"/>
  <c r="D1345" i="2"/>
  <c r="E1345" i="2"/>
  <c r="C1346" i="2"/>
  <c r="D1346" i="2"/>
  <c r="E1346" i="2"/>
  <c r="C1347" i="2"/>
  <c r="D1347" i="2"/>
  <c r="E1347" i="2"/>
  <c r="C1348" i="2"/>
  <c r="E1348" i="2"/>
  <c r="D1348" i="2" s="1"/>
  <c r="C1349" i="2"/>
  <c r="D1349" i="2"/>
  <c r="E1349" i="2"/>
  <c r="C1350" i="2"/>
  <c r="E1350" i="2"/>
  <c r="D1350" i="2" s="1"/>
  <c r="C1351" i="2"/>
  <c r="D1351" i="2"/>
  <c r="E1351" i="2"/>
  <c r="C1352" i="2"/>
  <c r="E1352" i="2"/>
  <c r="D1352" i="2" s="1"/>
  <c r="C1353" i="2"/>
  <c r="D1353" i="2"/>
  <c r="E1353" i="2"/>
  <c r="C1354" i="2"/>
  <c r="D1354" i="2"/>
  <c r="E1354" i="2"/>
  <c r="C1355" i="2"/>
  <c r="D1355" i="2"/>
  <c r="E1355" i="2"/>
  <c r="C1356" i="2"/>
  <c r="E1356" i="2"/>
  <c r="D1356" i="2" s="1"/>
  <c r="C1357" i="2"/>
  <c r="D1357" i="2"/>
  <c r="E1357" i="2"/>
  <c r="C1358" i="2"/>
  <c r="E1358" i="2"/>
  <c r="D1358" i="2" s="1"/>
  <c r="C1359" i="2"/>
  <c r="E1359" i="2"/>
  <c r="D1359" i="2" s="1"/>
  <c r="C1360" i="2"/>
  <c r="E1360" i="2"/>
  <c r="D1360" i="2" s="1"/>
  <c r="C1362" i="2"/>
  <c r="E1362" i="2"/>
  <c r="D1362" i="2" s="1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1" i="3"/>
  <c r="B142" i="3"/>
  <c r="B143" i="3"/>
  <c r="B144" i="3"/>
  <c r="B145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109" i="3"/>
  <c r="L21" i="8" l="1"/>
  <c r="I21" i="8" l="1"/>
  <c r="I23" i="8" s="1"/>
  <c r="I25" i="8" s="1"/>
  <c r="H21" i="8"/>
  <c r="J21" i="8"/>
  <c r="K21" i="8"/>
  <c r="H9" i="3" l="1"/>
  <c r="H17" i="3"/>
  <c r="H25" i="3"/>
  <c r="H33" i="3"/>
  <c r="H41" i="3"/>
  <c r="H49" i="3"/>
  <c r="H57" i="3"/>
  <c r="H10" i="3"/>
  <c r="H18" i="3"/>
  <c r="H26" i="3"/>
  <c r="H34" i="3"/>
  <c r="H42" i="3"/>
  <c r="H50" i="3"/>
  <c r="H58" i="3"/>
  <c r="H3" i="3"/>
  <c r="H11" i="3"/>
  <c r="H19" i="3"/>
  <c r="H27" i="3"/>
  <c r="H35" i="3"/>
  <c r="H43" i="3"/>
  <c r="H51" i="3"/>
  <c r="H59" i="3"/>
  <c r="H4" i="3"/>
  <c r="H12" i="3"/>
  <c r="H20" i="3"/>
  <c r="H28" i="3"/>
  <c r="H36" i="3"/>
  <c r="H44" i="3"/>
  <c r="H52" i="3"/>
  <c r="H60" i="3"/>
  <c r="H5" i="3"/>
  <c r="H13" i="3"/>
  <c r="H21" i="3"/>
  <c r="H29" i="3"/>
  <c r="H37" i="3"/>
  <c r="H45" i="3"/>
  <c r="H53" i="3"/>
  <c r="H61" i="3"/>
  <c r="H6" i="3"/>
  <c r="H14" i="3"/>
  <c r="H22" i="3"/>
  <c r="H30" i="3"/>
  <c r="H38" i="3"/>
  <c r="H46" i="3"/>
  <c r="H54" i="3"/>
  <c r="H62" i="3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7" i="3"/>
  <c r="H15" i="3"/>
  <c r="H23" i="3"/>
  <c r="H31" i="3"/>
  <c r="H39" i="3"/>
  <c r="H47" i="3"/>
  <c r="H55" i="3"/>
  <c r="H8" i="3"/>
  <c r="H16" i="3"/>
  <c r="H24" i="3"/>
  <c r="H32" i="3"/>
  <c r="H40" i="3"/>
  <c r="H48" i="3"/>
  <c r="H56" i="3"/>
  <c r="H144" i="3" l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D217" i="3"/>
  <c r="D216" i="3" s="1"/>
  <c r="D215" i="3" s="1"/>
  <c r="D214" i="3" s="1"/>
  <c r="D213" i="3" s="1"/>
  <c r="D212" i="3" s="1"/>
  <c r="D211" i="3" s="1"/>
  <c r="D210" i="3" s="1"/>
  <c r="D209" i="3" s="1"/>
  <c r="D208" i="3" s="1"/>
  <c r="D207" i="3" s="1"/>
  <c r="D206" i="3" s="1"/>
  <c r="D205" i="3" s="1"/>
  <c r="D204" i="3" s="1"/>
  <c r="D203" i="3" s="1"/>
  <c r="D202" i="3" s="1"/>
  <c r="D201" i="3" s="1"/>
  <c r="D200" i="3" s="1"/>
  <c r="D199" i="3" s="1"/>
  <c r="D198" i="3" s="1"/>
  <c r="D197" i="3" s="1"/>
  <c r="D196" i="3" s="1"/>
  <c r="D195" i="3" s="1"/>
  <c r="D194" i="3" s="1"/>
  <c r="D193" i="3" s="1"/>
  <c r="D192" i="3" s="1"/>
  <c r="D191" i="3" s="1"/>
  <c r="D190" i="3" s="1"/>
  <c r="D189" i="3" s="1"/>
  <c r="D188" i="3" s="1"/>
  <c r="D187" i="3" s="1"/>
  <c r="D186" i="3" s="1"/>
  <c r="D185" i="3" s="1"/>
  <c r="D184" i="3" s="1"/>
  <c r="D183" i="3" s="1"/>
  <c r="D182" i="3" s="1"/>
  <c r="D181" i="3" s="1"/>
  <c r="D180" i="3" s="1"/>
  <c r="D179" i="3" s="1"/>
  <c r="D178" i="3" s="1"/>
  <c r="D177" i="3" s="1"/>
  <c r="D176" i="3" s="1"/>
  <c r="D175" i="3" s="1"/>
  <c r="D174" i="3" s="1"/>
  <c r="D173" i="3" s="1"/>
  <c r="D172" i="3" s="1"/>
  <c r="D171" i="3" s="1"/>
  <c r="D170" i="3" s="1"/>
  <c r="D169" i="3" s="1"/>
  <c r="D168" i="3" s="1"/>
  <c r="D167" i="3" s="1"/>
  <c r="D166" i="3" s="1"/>
  <c r="D165" i="3" s="1"/>
  <c r="D164" i="3" s="1"/>
  <c r="D163" i="3" s="1"/>
  <c r="D162" i="3" s="1"/>
  <c r="D161" i="3" s="1"/>
  <c r="D160" i="3" s="1"/>
  <c r="D159" i="3" s="1"/>
  <c r="D158" i="3" s="1"/>
  <c r="D157" i="3" s="1"/>
  <c r="D156" i="3" s="1"/>
  <c r="D155" i="3" s="1"/>
  <c r="D154" i="3" s="1"/>
  <c r="D153" i="3" s="1"/>
  <c r="D152" i="3" s="1"/>
  <c r="D151" i="3" s="1"/>
  <c r="D150" i="3" s="1"/>
  <c r="D149" i="3" s="1"/>
  <c r="D148" i="3" s="1"/>
  <c r="D147" i="3" s="1"/>
  <c r="D146" i="3" s="1"/>
  <c r="D145" i="3" s="1"/>
  <c r="D144" i="3" s="1"/>
  <c r="D143" i="3" s="1"/>
  <c r="D142" i="3" s="1"/>
  <c r="D141" i="3" s="1"/>
  <c r="D140" i="3" s="1"/>
  <c r="D139" i="3" s="1"/>
  <c r="D138" i="3" s="1"/>
  <c r="D137" i="3" s="1"/>
  <c r="D136" i="3" s="1"/>
  <c r="D135" i="3" s="1"/>
  <c r="D134" i="3" s="1"/>
  <c r="D133" i="3" s="1"/>
  <c r="D132" i="3" s="1"/>
  <c r="D131" i="3" s="1"/>
  <c r="D130" i="3" s="1"/>
  <c r="D129" i="3" s="1"/>
  <c r="D128" i="3" s="1"/>
  <c r="D127" i="3" s="1"/>
  <c r="D126" i="3" s="1"/>
  <c r="D125" i="3" s="1"/>
  <c r="D124" i="3" s="1"/>
  <c r="D123" i="3" s="1"/>
  <c r="D122" i="3" s="1"/>
  <c r="D121" i="3" s="1"/>
  <c r="D120" i="3" s="1"/>
  <c r="D119" i="3" s="1"/>
  <c r="D118" i="3" s="1"/>
  <c r="D117" i="3" s="1"/>
  <c r="D116" i="3" s="1"/>
  <c r="D115" i="3" s="1"/>
  <c r="D114" i="3" s="1"/>
  <c r="D113" i="3" s="1"/>
  <c r="D112" i="3" s="1"/>
  <c r="D111" i="3" s="1"/>
  <c r="D110" i="3" s="1"/>
  <c r="D109" i="3" s="1"/>
  <c r="D108" i="3" s="1"/>
  <c r="D107" i="3" s="1"/>
  <c r="D106" i="3" s="1"/>
  <c r="D105" i="3" s="1"/>
  <c r="D104" i="3" s="1"/>
  <c r="D103" i="3" s="1"/>
  <c r="D102" i="3" s="1"/>
  <c r="D101" i="3" s="1"/>
  <c r="D100" i="3" s="1"/>
  <c r="D99" i="3" s="1"/>
  <c r="D98" i="3" s="1"/>
  <c r="D97" i="3" s="1"/>
  <c r="D96" i="3" s="1"/>
  <c r="D95" i="3" s="1"/>
  <c r="D94" i="3" s="1"/>
  <c r="D93" i="3" s="1"/>
  <c r="D92" i="3" s="1"/>
  <c r="D91" i="3" s="1"/>
  <c r="D90" i="3" s="1"/>
  <c r="D89" i="3" s="1"/>
  <c r="D88" i="3" s="1"/>
  <c r="D87" i="3" s="1"/>
  <c r="D86" i="3" s="1"/>
  <c r="D85" i="3" s="1"/>
  <c r="D84" i="3" s="1"/>
  <c r="D83" i="3" s="1"/>
  <c r="D82" i="3" s="1"/>
  <c r="D81" i="3" s="1"/>
  <c r="D80" i="3" s="1"/>
  <c r="D79" i="3" s="1"/>
  <c r="D78" i="3" s="1"/>
  <c r="D77" i="3" s="1"/>
  <c r="D76" i="3" s="1"/>
  <c r="D75" i="3" s="1"/>
  <c r="D74" i="3" s="1"/>
  <c r="D73" i="3" s="1"/>
  <c r="D72" i="3" s="1"/>
  <c r="D71" i="3" s="1"/>
  <c r="D70" i="3" s="1"/>
  <c r="D69" i="3" s="1"/>
  <c r="D68" i="3" s="1"/>
  <c r="D67" i="3" s="1"/>
  <c r="D66" i="3" s="1"/>
  <c r="D65" i="3" s="1"/>
  <c r="D64" i="3" s="1"/>
  <c r="D63" i="3" s="1"/>
  <c r="D62" i="3" s="1"/>
  <c r="D61" i="3" s="1"/>
  <c r="D60" i="3" s="1"/>
  <c r="D59" i="3" s="1"/>
  <c r="D58" i="3" s="1"/>
  <c r="D57" i="3" s="1"/>
  <c r="D56" i="3" s="1"/>
  <c r="D55" i="3" s="1"/>
  <c r="D54" i="3" s="1"/>
  <c r="D53" i="3" s="1"/>
  <c r="D52" i="3" s="1"/>
  <c r="D51" i="3" s="1"/>
  <c r="D50" i="3" s="1"/>
  <c r="D49" i="3" s="1"/>
  <c r="D48" i="3" s="1"/>
  <c r="D47" i="3" s="1"/>
  <c r="D46" i="3" s="1"/>
  <c r="D45" i="3" s="1"/>
  <c r="D44" i="3" s="1"/>
  <c r="D43" i="3" s="1"/>
  <c r="D42" i="3" s="1"/>
  <c r="D41" i="3" s="1"/>
  <c r="D40" i="3" s="1"/>
  <c r="D39" i="3" s="1"/>
  <c r="D38" i="3" s="1"/>
  <c r="D37" i="3" s="1"/>
  <c r="D36" i="3" s="1"/>
  <c r="D35" i="3" s="1"/>
  <c r="D34" i="3" s="1"/>
  <c r="D33" i="3" s="1"/>
  <c r="D32" i="3" s="1"/>
  <c r="D31" i="3" s="1"/>
  <c r="D30" i="3" s="1"/>
  <c r="D29" i="3" s="1"/>
  <c r="D28" i="3" s="1"/>
  <c r="D27" i="3" s="1"/>
  <c r="D26" i="3" s="1"/>
  <c r="D25" i="3" s="1"/>
  <c r="D24" i="3" s="1"/>
  <c r="D23" i="3" s="1"/>
  <c r="D22" i="3" s="1"/>
  <c r="D21" i="3" s="1"/>
  <c r="D20" i="3" s="1"/>
  <c r="D19" i="3" s="1"/>
  <c r="D18" i="3" s="1"/>
  <c r="D17" i="3" s="1"/>
  <c r="D16" i="3" s="1"/>
  <c r="D15" i="3" s="1"/>
  <c r="D14" i="3" s="1"/>
  <c r="D13" i="3" s="1"/>
  <c r="D12" i="3" s="1"/>
  <c r="D11" i="3" s="1"/>
  <c r="D10" i="3" s="1"/>
  <c r="D9" i="3" s="1"/>
  <c r="D8" i="3" s="1"/>
  <c r="D7" i="3" s="1"/>
  <c r="D6" i="3" s="1"/>
  <c r="D5" i="3" s="1"/>
  <c r="D4" i="3" s="1"/>
  <c r="D3" i="3" s="1"/>
  <c r="J22" i="8" l="1"/>
  <c r="J23" i="8" s="1"/>
  <c r="K22" i="8"/>
  <c r="J25" i="8" l="1"/>
  <c r="K23" i="8"/>
  <c r="K25" i="8" l="1"/>
  <c r="L25" i="8" s="1"/>
  <c r="L23" i="8"/>
  <c r="B24" i="8" l="1"/>
  <c r="E42" i="2" l="1"/>
  <c r="D42" i="2" s="1"/>
  <c r="E43" i="2" l="1"/>
  <c r="D43" i="2" s="1"/>
  <c r="E44" i="2" l="1"/>
  <c r="D44" i="2" s="1"/>
  <c r="E45" i="2" l="1"/>
  <c r="D45" i="2" s="1"/>
  <c r="E46" i="2" l="1"/>
  <c r="D46" i="2" s="1"/>
  <c r="E47" i="2" l="1"/>
  <c r="D47" i="2" s="1"/>
  <c r="E48" i="2" l="1"/>
  <c r="D48" i="2" s="1"/>
  <c r="E49" i="2" l="1"/>
  <c r="D49" i="2" s="1"/>
  <c r="E50" i="2" l="1"/>
  <c r="D50" i="2" s="1"/>
  <c r="E51" i="2" l="1"/>
  <c r="D51" i="2" s="1"/>
  <c r="E52" i="2" l="1"/>
  <c r="D52" i="2" s="1"/>
  <c r="E53" i="2" l="1"/>
  <c r="D53" i="2" s="1"/>
  <c r="E54" i="2" l="1"/>
  <c r="D54" i="2" s="1"/>
  <c r="E55" i="2" l="1"/>
  <c r="D55" i="2" s="1"/>
  <c r="E56" i="2" l="1"/>
  <c r="D56" i="2" s="1"/>
  <c r="E57" i="2" l="1"/>
  <c r="D57" i="2" s="1"/>
  <c r="E58" i="2" l="1"/>
  <c r="D58" i="2" s="1"/>
  <c r="E59" i="2" l="1"/>
  <c r="D59" i="2" s="1"/>
  <c r="E60" i="2" l="1"/>
  <c r="D60" i="2" s="1"/>
  <c r="E61" i="2" l="1"/>
  <c r="D61" i="2" s="1"/>
  <c r="E62" i="2" l="1"/>
  <c r="D62" i="2" s="1"/>
  <c r="E63" i="2" l="1"/>
  <c r="D63" i="2" s="1"/>
  <c r="E64" i="2" l="1"/>
  <c r="D64" i="2" s="1"/>
  <c r="E65" i="2" l="1"/>
  <c r="D65" i="2" s="1"/>
  <c r="E66" i="2" l="1"/>
  <c r="D66" i="2" s="1"/>
  <c r="E67" i="2" l="1"/>
  <c r="D67" i="2" s="1"/>
  <c r="E68" i="2" l="1"/>
  <c r="D68" i="2" s="1"/>
  <c r="E69" i="2" l="1"/>
  <c r="D69" i="2" s="1"/>
  <c r="E70" i="2" l="1"/>
  <c r="D70" i="2" s="1"/>
  <c r="E71" i="2" l="1"/>
  <c r="D71" i="2" s="1"/>
  <c r="E72" i="2" l="1"/>
  <c r="D72" i="2" s="1"/>
  <c r="E73" i="2" l="1"/>
  <c r="D73" i="2" s="1"/>
  <c r="E74" i="2" l="1"/>
  <c r="D74" i="2" s="1"/>
  <c r="E75" i="2" l="1"/>
  <c r="D75" i="2" s="1"/>
  <c r="E76" i="2" l="1"/>
  <c r="D76" i="2" s="1"/>
  <c r="E77" i="2" l="1"/>
  <c r="D77" i="2" s="1"/>
  <c r="E78" i="2" l="1"/>
  <c r="D78" i="2" s="1"/>
  <c r="E79" i="2" l="1"/>
  <c r="D79" i="2" s="1"/>
  <c r="E80" i="2" l="1"/>
  <c r="D80" i="2" s="1"/>
  <c r="E81" i="2" l="1"/>
  <c r="D81" i="2" s="1"/>
  <c r="E82" i="2" l="1"/>
  <c r="D82" i="2" s="1"/>
  <c r="E83" i="2" l="1"/>
  <c r="D83" i="2" s="1"/>
  <c r="E84" i="2" l="1"/>
  <c r="D84" i="2" s="1"/>
  <c r="E85" i="2" l="1"/>
  <c r="D85" i="2" s="1"/>
  <c r="E86" i="2" l="1"/>
  <c r="D86" i="2" s="1"/>
  <c r="C108" i="3" l="1"/>
  <c r="C109" i="3" s="1"/>
  <c r="C110" i="3" s="1"/>
  <c r="C111" i="3" s="1"/>
  <c r="C112" i="3" s="1"/>
  <c r="C107" i="3"/>
  <c r="E3" i="2"/>
  <c r="D3" i="2" s="1"/>
  <c r="E4" i="2"/>
  <c r="D4" i="2" s="1"/>
  <c r="E5" i="2"/>
  <c r="D5" i="2" s="1"/>
  <c r="E6" i="2"/>
  <c r="D6" i="2" s="1"/>
  <c r="E7" i="2"/>
  <c r="D7" i="2" s="1"/>
  <c r="C106" i="3"/>
  <c r="C105" i="3" s="1"/>
  <c r="C104" i="3" s="1"/>
  <c r="C103" i="3" s="1"/>
  <c r="C102" i="3" s="1"/>
  <c r="C101" i="3" s="1"/>
  <c r="C100" i="3" s="1"/>
  <c r="C99" i="3" s="1"/>
  <c r="C98" i="3" s="1"/>
  <c r="C97" i="3" s="1"/>
  <c r="C96" i="3" s="1"/>
  <c r="C95" i="3" s="1"/>
  <c r="C94" i="3" s="1"/>
  <c r="C93" i="3" s="1"/>
  <c r="C92" i="3" s="1"/>
  <c r="C91" i="3" s="1"/>
  <c r="C90" i="3" s="1"/>
  <c r="C89" i="3" s="1"/>
  <c r="C88" i="3" s="1"/>
  <c r="C87" i="3" s="1"/>
  <c r="C86" i="3" s="1"/>
  <c r="C85" i="3" s="1"/>
  <c r="C84" i="3" s="1"/>
  <c r="C83" i="3" s="1"/>
  <c r="C82" i="3" s="1"/>
  <c r="C81" i="3" s="1"/>
  <c r="C80" i="3" s="1"/>
  <c r="C79" i="3" s="1"/>
  <c r="C78" i="3" s="1"/>
  <c r="C77" i="3" s="1"/>
  <c r="C76" i="3" s="1"/>
  <c r="C75" i="3" s="1"/>
  <c r="C74" i="3" s="1"/>
  <c r="C73" i="3" s="1"/>
  <c r="C72" i="3" s="1"/>
  <c r="C71" i="3" s="1"/>
  <c r="C70" i="3" s="1"/>
  <c r="C69" i="3" s="1"/>
  <c r="C68" i="3" s="1"/>
  <c r="C67" i="3" s="1"/>
  <c r="C66" i="3" s="1"/>
  <c r="C65" i="3" s="1"/>
  <c r="C64" i="3" s="1"/>
  <c r="C63" i="3" s="1"/>
  <c r="C62" i="3" s="1"/>
  <c r="C61" i="3" s="1"/>
  <c r="C60" i="3" s="1"/>
  <c r="C59" i="3" s="1"/>
  <c r="C58" i="3" s="1"/>
  <c r="C57" i="3" s="1"/>
  <c r="C56" i="3" s="1"/>
  <c r="C55" i="3" s="1"/>
  <c r="C54" i="3" s="1"/>
  <c r="C53" i="3" s="1"/>
  <c r="C52" i="3" s="1"/>
  <c r="C51" i="3" s="1"/>
  <c r="C50" i="3" s="1"/>
  <c r="C49" i="3" s="1"/>
  <c r="C48" i="3" s="1"/>
  <c r="C47" i="3" s="1"/>
  <c r="C46" i="3" s="1"/>
  <c r="C45" i="3" s="1"/>
  <c r="C44" i="3" s="1"/>
  <c r="C43" i="3" s="1"/>
  <c r="C42" i="3" s="1"/>
  <c r="C41" i="3" s="1"/>
  <c r="C40" i="3" s="1"/>
  <c r="C39" i="3" s="1"/>
  <c r="C38" i="3" s="1"/>
  <c r="C37" i="3" s="1"/>
  <c r="C36" i="3" s="1"/>
  <c r="C35" i="3" s="1"/>
  <c r="C34" i="3" s="1"/>
  <c r="C33" i="3" s="1"/>
  <c r="C32" i="3" s="1"/>
  <c r="C31" i="3" s="1"/>
  <c r="C30" i="3" s="1"/>
  <c r="C29" i="3" s="1"/>
  <c r="C28" i="3" s="1"/>
  <c r="C27" i="3" s="1"/>
  <c r="C26" i="3" s="1"/>
  <c r="C25" i="3" s="1"/>
  <c r="C24" i="3" s="1"/>
  <c r="C23" i="3" s="1"/>
  <c r="C22" i="3" s="1"/>
  <c r="C21" i="3" s="1"/>
  <c r="C20" i="3" s="1"/>
  <c r="C19" i="3" s="1"/>
  <c r="C18" i="3" s="1"/>
  <c r="C17" i="3" s="1"/>
  <c r="C16" i="3" s="1"/>
  <c r="C15" i="3" s="1"/>
  <c r="C14" i="3" s="1"/>
  <c r="C13" i="3" s="1"/>
  <c r="C12" i="3" s="1"/>
  <c r="C11" i="3" s="1"/>
  <c r="C10" i="3" s="1"/>
  <c r="C9" i="3" s="1"/>
  <c r="C8" i="3" s="1"/>
  <c r="C7" i="3" s="1"/>
  <c r="C6" i="3" s="1"/>
  <c r="C5" i="3" s="1"/>
  <c r="C4" i="3" s="1"/>
  <c r="C3" i="3" s="1"/>
  <c r="E9" i="2" l="1"/>
  <c r="D9" i="2" s="1"/>
  <c r="C113" i="3"/>
  <c r="E8" i="2"/>
  <c r="D8" i="2" s="1"/>
  <c r="E10" i="2" l="1"/>
  <c r="D10" i="2" s="1"/>
  <c r="C114" i="3"/>
  <c r="C115" i="3" l="1"/>
  <c r="E11" i="2"/>
  <c r="D11" i="2" s="1"/>
  <c r="C116" i="3" l="1"/>
  <c r="E12" i="2"/>
  <c r="D12" i="2" s="1"/>
  <c r="C117" i="3" l="1"/>
  <c r="E13" i="2"/>
  <c r="D13" i="2" s="1"/>
  <c r="E14" i="2" l="1"/>
  <c r="D14" i="2" s="1"/>
  <c r="C118" i="3"/>
  <c r="E15" i="2" l="1"/>
  <c r="D15" i="2" s="1"/>
  <c r="C119" i="3"/>
  <c r="C120" i="3" l="1"/>
  <c r="E16" i="2"/>
  <c r="D16" i="2" s="1"/>
  <c r="C121" i="3" l="1"/>
  <c r="E17" i="2"/>
  <c r="D17" i="2" s="1"/>
  <c r="E18" i="2" l="1"/>
  <c r="D18" i="2" s="1"/>
  <c r="C122" i="3"/>
  <c r="C123" i="3" l="1"/>
  <c r="E19" i="2"/>
  <c r="D19" i="2" s="1"/>
  <c r="C124" i="3" l="1"/>
  <c r="E20" i="2"/>
  <c r="D20" i="2" s="1"/>
  <c r="C125" i="3" l="1"/>
  <c r="E21" i="2"/>
  <c r="D21" i="2" s="1"/>
  <c r="E22" i="2" l="1"/>
  <c r="D22" i="2" s="1"/>
  <c r="C126" i="3"/>
  <c r="E23" i="2" l="1"/>
  <c r="D23" i="2" s="1"/>
  <c r="C127" i="3"/>
  <c r="C128" i="3" l="1"/>
  <c r="E24" i="2"/>
  <c r="D24" i="2" s="1"/>
  <c r="E25" i="2" l="1"/>
  <c r="D25" i="2" s="1"/>
  <c r="C129" i="3"/>
  <c r="E26" i="2" l="1"/>
  <c r="D26" i="2" s="1"/>
  <c r="C130" i="3"/>
  <c r="C131" i="3" l="1"/>
  <c r="E27" i="2"/>
  <c r="D27" i="2" s="1"/>
  <c r="C132" i="3" l="1"/>
  <c r="E28" i="2"/>
  <c r="D28" i="2" s="1"/>
  <c r="C133" i="3" l="1"/>
  <c r="E29" i="2"/>
  <c r="D29" i="2" s="1"/>
  <c r="E30" i="2" l="1"/>
  <c r="D30" i="2" s="1"/>
  <c r="C134" i="3"/>
  <c r="E31" i="2" l="1"/>
  <c r="D31" i="2" s="1"/>
  <c r="C135" i="3"/>
  <c r="C136" i="3" l="1"/>
  <c r="E32" i="2"/>
  <c r="D32" i="2" s="1"/>
  <c r="C137" i="3" l="1"/>
  <c r="E33" i="2"/>
  <c r="D33" i="2" s="1"/>
  <c r="E34" i="2" l="1"/>
  <c r="D34" i="2" s="1"/>
  <c r="C138" i="3"/>
  <c r="C139" i="3" l="1"/>
  <c r="E35" i="2"/>
  <c r="D35" i="2" s="1"/>
  <c r="C140" i="3" l="1"/>
  <c r="C141" i="3" s="1"/>
  <c r="C142" i="3" s="1"/>
  <c r="C143" i="3" s="1"/>
  <c r="E36" i="2"/>
  <c r="D36" i="2" s="1"/>
  <c r="C144" i="3" l="1"/>
  <c r="E37" i="2"/>
  <c r="D37" i="2" s="1"/>
  <c r="E38" i="2"/>
  <c r="D38" i="2" s="1"/>
  <c r="C145" i="3" l="1"/>
  <c r="E39" i="2"/>
  <c r="D39" i="2" s="1"/>
  <c r="E41" i="2" l="1"/>
  <c r="D41" i="2" s="1"/>
  <c r="C146" i="3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E40" i="2"/>
  <c r="D40" i="2" s="1"/>
  <c r="L26" i="8" l="1"/>
  <c r="M26" i="8" s="1"/>
  <c r="K33" i="8"/>
  <c r="K34" i="8" s="1"/>
  <c r="H33" i="8"/>
  <c r="A26" i="8"/>
  <c r="K4" i="8" s="1"/>
  <c r="I33" i="8"/>
  <c r="I34" i="8" s="1"/>
  <c r="I35" i="8" s="1"/>
  <c r="J33" i="8"/>
  <c r="J34" i="8" s="1"/>
  <c r="I43" i="8" l="1"/>
  <c r="I51" i="8"/>
  <c r="I59" i="8"/>
  <c r="I67" i="8"/>
  <c r="I75" i="8"/>
  <c r="I83" i="8"/>
  <c r="I91" i="8"/>
  <c r="I99" i="8"/>
  <c r="I107" i="8"/>
  <c r="I115" i="8"/>
  <c r="I123" i="8"/>
  <c r="I131" i="8"/>
  <c r="I139" i="8"/>
  <c r="I147" i="8"/>
  <c r="I155" i="8"/>
  <c r="I163" i="8"/>
  <c r="I48" i="8"/>
  <c r="I56" i="8"/>
  <c r="I64" i="8"/>
  <c r="I72" i="8"/>
  <c r="I80" i="8"/>
  <c r="I88" i="8"/>
  <c r="I96" i="8"/>
  <c r="I104" i="8"/>
  <c r="I112" i="8"/>
  <c r="I120" i="8"/>
  <c r="I128" i="8"/>
  <c r="I136" i="8"/>
  <c r="I144" i="8"/>
  <c r="I152" i="8"/>
  <c r="I160" i="8"/>
  <c r="I45" i="8"/>
  <c r="I53" i="8"/>
  <c r="I61" i="8"/>
  <c r="I69" i="8"/>
  <c r="I77" i="8"/>
  <c r="I85" i="8"/>
  <c r="I93" i="8"/>
  <c r="I101" i="8"/>
  <c r="I109" i="8"/>
  <c r="I117" i="8"/>
  <c r="I125" i="8"/>
  <c r="I133" i="8"/>
  <c r="I141" i="8"/>
  <c r="I149" i="8"/>
  <c r="I157" i="8"/>
  <c r="I165" i="8"/>
  <c r="I42" i="8"/>
  <c r="I50" i="8"/>
  <c r="I58" i="8"/>
  <c r="I66" i="8"/>
  <c r="I74" i="8"/>
  <c r="I82" i="8"/>
  <c r="I90" i="8"/>
  <c r="I98" i="8"/>
  <c r="I106" i="8"/>
  <c r="I114" i="8"/>
  <c r="I122" i="8"/>
  <c r="I130" i="8"/>
  <c r="I138" i="8"/>
  <c r="I146" i="8"/>
  <c r="I154" i="8"/>
  <c r="I162" i="8"/>
  <c r="I170" i="8"/>
  <c r="I178" i="8"/>
  <c r="I186" i="8"/>
  <c r="I194" i="8"/>
  <c r="I202" i="8"/>
  <c r="I210" i="8"/>
  <c r="I47" i="8"/>
  <c r="I55" i="8"/>
  <c r="I63" i="8"/>
  <c r="I71" i="8"/>
  <c r="I79" i="8"/>
  <c r="I87" i="8"/>
  <c r="I95" i="8"/>
  <c r="I103" i="8"/>
  <c r="I111" i="8"/>
  <c r="I119" i="8"/>
  <c r="I127" i="8"/>
  <c r="I135" i="8"/>
  <c r="I143" i="8"/>
  <c r="I151" i="8"/>
  <c r="I159" i="8"/>
  <c r="I49" i="8"/>
  <c r="I57" i="8"/>
  <c r="I65" i="8"/>
  <c r="I73" i="8"/>
  <c r="I81" i="8"/>
  <c r="I89" i="8"/>
  <c r="I97" i="8"/>
  <c r="I105" i="8"/>
  <c r="I113" i="8"/>
  <c r="I121" i="8"/>
  <c r="I129" i="8"/>
  <c r="I137" i="8"/>
  <c r="I145" i="8"/>
  <c r="I153" i="8"/>
  <c r="I161" i="8"/>
  <c r="I169" i="8"/>
  <c r="I177" i="8"/>
  <c r="I185" i="8"/>
  <c r="I193" i="8"/>
  <c r="I201" i="8"/>
  <c r="I209" i="8"/>
  <c r="I168" i="8"/>
  <c r="I172" i="8"/>
  <c r="I180" i="8"/>
  <c r="I188" i="8"/>
  <c r="I196" i="8"/>
  <c r="I204" i="8"/>
  <c r="I212" i="8"/>
  <c r="I220" i="8"/>
  <c r="I228" i="8"/>
  <c r="I236" i="8"/>
  <c r="I244" i="8"/>
  <c r="I252" i="8"/>
  <c r="I260" i="8"/>
  <c r="I268" i="8"/>
  <c r="I276" i="8"/>
  <c r="I284" i="8"/>
  <c r="I292" i="8"/>
  <c r="I217" i="8"/>
  <c r="I225" i="8"/>
  <c r="I233" i="8"/>
  <c r="I241" i="8"/>
  <c r="I249" i="8"/>
  <c r="I257" i="8"/>
  <c r="I265" i="8"/>
  <c r="I273" i="8"/>
  <c r="I281" i="8"/>
  <c r="I289" i="8"/>
  <c r="I297" i="8"/>
  <c r="I305" i="8"/>
  <c r="I46" i="8"/>
  <c r="I54" i="8"/>
  <c r="I62" i="8"/>
  <c r="I70" i="8"/>
  <c r="I78" i="8"/>
  <c r="I86" i="8"/>
  <c r="I94" i="8"/>
  <c r="I102" i="8"/>
  <c r="I110" i="8"/>
  <c r="I118" i="8"/>
  <c r="I126" i="8"/>
  <c r="I134" i="8"/>
  <c r="I142" i="8"/>
  <c r="I150" i="8"/>
  <c r="I158" i="8"/>
  <c r="I166" i="8"/>
  <c r="I214" i="8"/>
  <c r="I222" i="8"/>
  <c r="I230" i="8"/>
  <c r="I238" i="8"/>
  <c r="I246" i="8"/>
  <c r="I254" i="8"/>
  <c r="I262" i="8"/>
  <c r="I270" i="8"/>
  <c r="I278" i="8"/>
  <c r="I286" i="8"/>
  <c r="I171" i="8"/>
  <c r="I175" i="8"/>
  <c r="I179" i="8"/>
  <c r="I183" i="8"/>
  <c r="I187" i="8"/>
  <c r="I191" i="8"/>
  <c r="I195" i="8"/>
  <c r="I199" i="8"/>
  <c r="I203" i="8"/>
  <c r="I207" i="8"/>
  <c r="I211" i="8"/>
  <c r="I219" i="8"/>
  <c r="I227" i="8"/>
  <c r="I235" i="8"/>
  <c r="I243" i="8"/>
  <c r="I251" i="8"/>
  <c r="I259" i="8"/>
  <c r="I267" i="8"/>
  <c r="I275" i="8"/>
  <c r="I283" i="8"/>
  <c r="I291" i="8"/>
  <c r="I167" i="8"/>
  <c r="I173" i="8"/>
  <c r="I181" i="8"/>
  <c r="I189" i="8"/>
  <c r="I197" i="8"/>
  <c r="I205" i="8"/>
  <c r="I216" i="8"/>
  <c r="I224" i="8"/>
  <c r="I232" i="8"/>
  <c r="I240" i="8"/>
  <c r="I248" i="8"/>
  <c r="I256" i="8"/>
  <c r="I44" i="8"/>
  <c r="I52" i="8"/>
  <c r="I60" i="8"/>
  <c r="I68" i="8"/>
  <c r="I76" i="8"/>
  <c r="I84" i="8"/>
  <c r="I92" i="8"/>
  <c r="I100" i="8"/>
  <c r="I108" i="8"/>
  <c r="I116" i="8"/>
  <c r="I124" i="8"/>
  <c r="I132" i="8"/>
  <c r="I140" i="8"/>
  <c r="I148" i="8"/>
  <c r="I156" i="8"/>
  <c r="I164" i="8"/>
  <c r="I218" i="8"/>
  <c r="I226" i="8"/>
  <c r="I234" i="8"/>
  <c r="I242" i="8"/>
  <c r="I250" i="8"/>
  <c r="I258" i="8"/>
  <c r="I266" i="8"/>
  <c r="I274" i="8"/>
  <c r="I282" i="8"/>
  <c r="I290" i="8"/>
  <c r="I200" i="8"/>
  <c r="I264" i="8"/>
  <c r="I280" i="8"/>
  <c r="I295" i="8"/>
  <c r="I304" i="8"/>
  <c r="I311" i="8"/>
  <c r="I319" i="8"/>
  <c r="I327" i="8"/>
  <c r="I335" i="8"/>
  <c r="I343" i="8"/>
  <c r="I351" i="8"/>
  <c r="I359" i="8"/>
  <c r="I367" i="8"/>
  <c r="I375" i="8"/>
  <c r="I383" i="8"/>
  <c r="I391" i="8"/>
  <c r="I399" i="8"/>
  <c r="I182" i="8"/>
  <c r="I261" i="8"/>
  <c r="I277" i="8"/>
  <c r="I293" i="8"/>
  <c r="I306" i="8"/>
  <c r="I316" i="8"/>
  <c r="I324" i="8"/>
  <c r="I332" i="8"/>
  <c r="I340" i="8"/>
  <c r="I348" i="8"/>
  <c r="I356" i="8"/>
  <c r="I364" i="8"/>
  <c r="I372" i="8"/>
  <c r="I380" i="8"/>
  <c r="I388" i="8"/>
  <c r="I396" i="8"/>
  <c r="I404" i="8"/>
  <c r="I412" i="8"/>
  <c r="I192" i="8"/>
  <c r="I271" i="8"/>
  <c r="I287" i="8"/>
  <c r="I299" i="8"/>
  <c r="I313" i="8"/>
  <c r="I321" i="8"/>
  <c r="I329" i="8"/>
  <c r="I337" i="8"/>
  <c r="I345" i="8"/>
  <c r="I353" i="8"/>
  <c r="I361" i="8"/>
  <c r="I369" i="8"/>
  <c r="I377" i="8"/>
  <c r="I385" i="8"/>
  <c r="I393" i="8"/>
  <c r="I174" i="8"/>
  <c r="I206" i="8"/>
  <c r="I215" i="8"/>
  <c r="I223" i="8"/>
  <c r="I231" i="8"/>
  <c r="I239" i="8"/>
  <c r="I247" i="8"/>
  <c r="I255" i="8"/>
  <c r="I301" i="8"/>
  <c r="I308" i="8"/>
  <c r="I310" i="8"/>
  <c r="I184" i="8"/>
  <c r="I272" i="8"/>
  <c r="I288" i="8"/>
  <c r="I294" i="8"/>
  <c r="I296" i="8"/>
  <c r="I303" i="8"/>
  <c r="I315" i="8"/>
  <c r="I323" i="8"/>
  <c r="I331" i="8"/>
  <c r="I339" i="8"/>
  <c r="I347" i="8"/>
  <c r="I355" i="8"/>
  <c r="I363" i="8"/>
  <c r="I371" i="8"/>
  <c r="I379" i="8"/>
  <c r="I387" i="8"/>
  <c r="I395" i="8"/>
  <c r="I403" i="8"/>
  <c r="I411" i="8"/>
  <c r="I221" i="8"/>
  <c r="I279" i="8"/>
  <c r="I302" i="8"/>
  <c r="I309" i="8"/>
  <c r="I318" i="8"/>
  <c r="I326" i="8"/>
  <c r="I334" i="8"/>
  <c r="I342" i="8"/>
  <c r="I350" i="8"/>
  <c r="I358" i="8"/>
  <c r="I366" i="8"/>
  <c r="I374" i="8"/>
  <c r="I382" i="8"/>
  <c r="I390" i="8"/>
  <c r="I398" i="8"/>
  <c r="I416" i="8"/>
  <c r="I426" i="8"/>
  <c r="I198" i="8"/>
  <c r="I245" i="8"/>
  <c r="I263" i="8"/>
  <c r="I285" i="8"/>
  <c r="I418" i="8"/>
  <c r="I423" i="8"/>
  <c r="I431" i="8"/>
  <c r="I269" i="8"/>
  <c r="I401" i="8"/>
  <c r="I405" i="8"/>
  <c r="I409" i="8"/>
  <c r="I413" i="8"/>
  <c r="I420" i="8"/>
  <c r="I428" i="8"/>
  <c r="I436" i="8"/>
  <c r="I444" i="8"/>
  <c r="I452" i="8"/>
  <c r="I460" i="8"/>
  <c r="I468" i="8"/>
  <c r="I476" i="8"/>
  <c r="I484" i="8"/>
  <c r="I492" i="8"/>
  <c r="I176" i="8"/>
  <c r="I229" i="8"/>
  <c r="I307" i="8"/>
  <c r="I407" i="8"/>
  <c r="I425" i="8"/>
  <c r="I433" i="8"/>
  <c r="I441" i="8"/>
  <c r="I449" i="8"/>
  <c r="I457" i="8"/>
  <c r="I465" i="8"/>
  <c r="I253" i="8"/>
  <c r="I300" i="8"/>
  <c r="I314" i="8"/>
  <c r="I322" i="8"/>
  <c r="I330" i="8"/>
  <c r="I338" i="8"/>
  <c r="I346" i="8"/>
  <c r="I354" i="8"/>
  <c r="I362" i="8"/>
  <c r="I370" i="8"/>
  <c r="I378" i="8"/>
  <c r="I386" i="8"/>
  <c r="I394" i="8"/>
  <c r="I190" i="8"/>
  <c r="I208" i="8"/>
  <c r="I237" i="8"/>
  <c r="I298" i="8"/>
  <c r="I312" i="8"/>
  <c r="I400" i="8"/>
  <c r="I402" i="8"/>
  <c r="I408" i="8"/>
  <c r="I410" i="8"/>
  <c r="I424" i="8"/>
  <c r="I432" i="8"/>
  <c r="I440" i="8"/>
  <c r="I448" i="8"/>
  <c r="I456" i="8"/>
  <c r="I464" i="8"/>
  <c r="I472" i="8"/>
  <c r="I213" i="8"/>
  <c r="I415" i="8"/>
  <c r="I434" i="8"/>
  <c r="I473" i="8"/>
  <c r="I477" i="8"/>
  <c r="I493" i="8"/>
  <c r="I498" i="8"/>
  <c r="I506" i="8"/>
  <c r="I514" i="8"/>
  <c r="I522" i="8"/>
  <c r="I530" i="8"/>
  <c r="I538" i="8"/>
  <c r="I422" i="8"/>
  <c r="I437" i="8"/>
  <c r="I439" i="8"/>
  <c r="I446" i="8"/>
  <c r="I453" i="8"/>
  <c r="I455" i="8"/>
  <c r="I462" i="8"/>
  <c r="I469" i="8"/>
  <c r="I471" i="8"/>
  <c r="I475" i="8"/>
  <c r="I486" i="8"/>
  <c r="I503" i="8"/>
  <c r="I511" i="8"/>
  <c r="I519" i="8"/>
  <c r="I527" i="8"/>
  <c r="I535" i="8"/>
  <c r="I543" i="8"/>
  <c r="I551" i="8"/>
  <c r="I559" i="8"/>
  <c r="I567" i="8"/>
  <c r="I575" i="8"/>
  <c r="I583" i="8"/>
  <c r="I591" i="8"/>
  <c r="I599" i="8"/>
  <c r="I320" i="8"/>
  <c r="I325" i="8"/>
  <c r="I336" i="8"/>
  <c r="I341" i="8"/>
  <c r="I352" i="8"/>
  <c r="I357" i="8"/>
  <c r="I368" i="8"/>
  <c r="I373" i="8"/>
  <c r="I384" i="8"/>
  <c r="I389" i="8"/>
  <c r="I419" i="8"/>
  <c r="I479" i="8"/>
  <c r="I481" i="8"/>
  <c r="I488" i="8"/>
  <c r="I495" i="8"/>
  <c r="I500" i="8"/>
  <c r="I508" i="8"/>
  <c r="I516" i="8"/>
  <c r="I524" i="8"/>
  <c r="I429" i="8"/>
  <c r="I435" i="8"/>
  <c r="I442" i="8"/>
  <c r="I451" i="8"/>
  <c r="I458" i="8"/>
  <c r="I467" i="8"/>
  <c r="I483" i="8"/>
  <c r="I490" i="8"/>
  <c r="I497" i="8"/>
  <c r="I505" i="8"/>
  <c r="I513" i="8"/>
  <c r="I521" i="8"/>
  <c r="I529" i="8"/>
  <c r="I537" i="8"/>
  <c r="I545" i="8"/>
  <c r="I553" i="8"/>
  <c r="I561" i="8"/>
  <c r="I569" i="8"/>
  <c r="I577" i="8"/>
  <c r="I417" i="8"/>
  <c r="I430" i="8"/>
  <c r="I438" i="8"/>
  <c r="I445" i="8"/>
  <c r="I447" i="8"/>
  <c r="I454" i="8"/>
  <c r="I461" i="8"/>
  <c r="I463" i="8"/>
  <c r="I470" i="8"/>
  <c r="I474" i="8"/>
  <c r="I478" i="8"/>
  <c r="I494" i="8"/>
  <c r="I499" i="8"/>
  <c r="I507" i="8"/>
  <c r="I515" i="8"/>
  <c r="I523" i="8"/>
  <c r="I531" i="8"/>
  <c r="I539" i="8"/>
  <c r="I547" i="8"/>
  <c r="I555" i="8"/>
  <c r="I563" i="8"/>
  <c r="I571" i="8"/>
  <c r="I491" i="8"/>
  <c r="I548" i="8"/>
  <c r="I557" i="8"/>
  <c r="I564" i="8"/>
  <c r="I573" i="8"/>
  <c r="I581" i="8"/>
  <c r="I590" i="8"/>
  <c r="I597" i="8"/>
  <c r="I606" i="8"/>
  <c r="I614" i="8"/>
  <c r="I622" i="8"/>
  <c r="I630" i="8"/>
  <c r="I638" i="8"/>
  <c r="I646" i="8"/>
  <c r="I654" i="8"/>
  <c r="I662" i="8"/>
  <c r="I554" i="8"/>
  <c r="I584" i="8"/>
  <c r="I607" i="8"/>
  <c r="I617" i="8"/>
  <c r="I450" i="8"/>
  <c r="I466" i="8"/>
  <c r="I485" i="8"/>
  <c r="I501" i="8"/>
  <c r="I517" i="8"/>
  <c r="I536" i="8"/>
  <c r="I544" i="8"/>
  <c r="I546" i="8"/>
  <c r="I560" i="8"/>
  <c r="I562" i="8"/>
  <c r="I592" i="8"/>
  <c r="I611" i="8"/>
  <c r="I619" i="8"/>
  <c r="I627" i="8"/>
  <c r="I635" i="8"/>
  <c r="I643" i="8"/>
  <c r="I651" i="8"/>
  <c r="I659" i="8"/>
  <c r="I667" i="8"/>
  <c r="I661" i="8"/>
  <c r="I666" i="8"/>
  <c r="I414" i="8"/>
  <c r="I487" i="8"/>
  <c r="I509" i="8"/>
  <c r="I525" i="8"/>
  <c r="I552" i="8"/>
  <c r="I568" i="8"/>
  <c r="I600" i="8"/>
  <c r="I647" i="8"/>
  <c r="I649" i="8"/>
  <c r="I317" i="8"/>
  <c r="I349" i="8"/>
  <c r="I381" i="8"/>
  <c r="I406" i="8"/>
  <c r="I489" i="8"/>
  <c r="I533" i="8"/>
  <c r="I541" i="8"/>
  <c r="I576" i="8"/>
  <c r="I585" i="8"/>
  <c r="I601" i="8"/>
  <c r="I608" i="8"/>
  <c r="I616" i="8"/>
  <c r="I624" i="8"/>
  <c r="I632" i="8"/>
  <c r="I640" i="8"/>
  <c r="I648" i="8"/>
  <c r="I656" i="8"/>
  <c r="I664" i="8"/>
  <c r="I653" i="8"/>
  <c r="I650" i="8"/>
  <c r="I658" i="8"/>
  <c r="I480" i="8"/>
  <c r="I655" i="8"/>
  <c r="I633" i="8"/>
  <c r="I657" i="8"/>
  <c r="I344" i="8"/>
  <c r="I376" i="8"/>
  <c r="I443" i="8"/>
  <c r="I459" i="8"/>
  <c r="I482" i="8"/>
  <c r="I496" i="8"/>
  <c r="I502" i="8"/>
  <c r="I512" i="8"/>
  <c r="I518" i="8"/>
  <c r="I528" i="8"/>
  <c r="I558" i="8"/>
  <c r="I574" i="8"/>
  <c r="I578" i="8"/>
  <c r="I580" i="8"/>
  <c r="I587" i="8"/>
  <c r="I594" i="8"/>
  <c r="I596" i="8"/>
  <c r="I603" i="8"/>
  <c r="I613" i="8"/>
  <c r="I621" i="8"/>
  <c r="I629" i="8"/>
  <c r="I637" i="8"/>
  <c r="I645" i="8"/>
  <c r="I610" i="8"/>
  <c r="I570" i="8"/>
  <c r="I534" i="8"/>
  <c r="I542" i="8"/>
  <c r="I549" i="8"/>
  <c r="I556" i="8"/>
  <c r="I565" i="8"/>
  <c r="I572" i="8"/>
  <c r="I582" i="8"/>
  <c r="I589" i="8"/>
  <c r="I598" i="8"/>
  <c r="I605" i="8"/>
  <c r="I618" i="8"/>
  <c r="I626" i="8"/>
  <c r="I634" i="8"/>
  <c r="I642" i="8"/>
  <c r="I615" i="8"/>
  <c r="I623" i="8"/>
  <c r="I631" i="8"/>
  <c r="I639" i="8"/>
  <c r="I663" i="8"/>
  <c r="I333" i="8"/>
  <c r="I365" i="8"/>
  <c r="I397" i="8"/>
  <c r="I421" i="8"/>
  <c r="I427" i="8"/>
  <c r="I532" i="8"/>
  <c r="I540" i="8"/>
  <c r="I593" i="8"/>
  <c r="I612" i="8"/>
  <c r="I620" i="8"/>
  <c r="I628" i="8"/>
  <c r="I636" i="8"/>
  <c r="I644" i="8"/>
  <c r="I652" i="8"/>
  <c r="I660" i="8"/>
  <c r="I328" i="8"/>
  <c r="I360" i="8"/>
  <c r="I392" i="8"/>
  <c r="I504" i="8"/>
  <c r="I510" i="8"/>
  <c r="I520" i="8"/>
  <c r="I526" i="8"/>
  <c r="I550" i="8"/>
  <c r="I566" i="8"/>
  <c r="I579" i="8"/>
  <c r="I586" i="8"/>
  <c r="I588" i="8"/>
  <c r="I595" i="8"/>
  <c r="I602" i="8"/>
  <c r="I604" i="8"/>
  <c r="I609" i="8"/>
  <c r="I625" i="8"/>
  <c r="I641" i="8"/>
  <c r="I665" i="8"/>
  <c r="I40" i="8"/>
  <c r="I41" i="8"/>
  <c r="H34" i="8"/>
  <c r="L33" i="8"/>
  <c r="J26" i="8"/>
  <c r="J27" i="8" s="1"/>
  <c r="K26" i="8"/>
  <c r="K27" i="8" s="1"/>
  <c r="I26" i="8"/>
  <c r="I27" i="8" s="1"/>
  <c r="I28" i="8" s="1"/>
  <c r="H26" i="8"/>
  <c r="H27" i="8" s="1"/>
  <c r="H28" i="8" l="1"/>
  <c r="L27" i="8"/>
  <c r="L28" i="8" s="1"/>
  <c r="H35" i="8"/>
  <c r="L34" i="8"/>
  <c r="H48" i="8" l="1"/>
  <c r="H56" i="8"/>
  <c r="H64" i="8"/>
  <c r="H72" i="8"/>
  <c r="H80" i="8"/>
  <c r="H88" i="8"/>
  <c r="H96" i="8"/>
  <c r="H104" i="8"/>
  <c r="H112" i="8"/>
  <c r="H120" i="8"/>
  <c r="H128" i="8"/>
  <c r="H136" i="8"/>
  <c r="H144" i="8"/>
  <c r="H152" i="8"/>
  <c r="H160" i="8"/>
  <c r="H45" i="8"/>
  <c r="H53" i="8"/>
  <c r="H61" i="8"/>
  <c r="H69" i="8"/>
  <c r="H77" i="8"/>
  <c r="H85" i="8"/>
  <c r="H93" i="8"/>
  <c r="H101" i="8"/>
  <c r="H109" i="8"/>
  <c r="H117" i="8"/>
  <c r="H125" i="8"/>
  <c r="H133" i="8"/>
  <c r="H141" i="8"/>
  <c r="H149" i="8"/>
  <c r="H157" i="8"/>
  <c r="H165" i="8"/>
  <c r="H42" i="8"/>
  <c r="H50" i="8"/>
  <c r="H58" i="8"/>
  <c r="H66" i="8"/>
  <c r="H74" i="8"/>
  <c r="H82" i="8"/>
  <c r="H90" i="8"/>
  <c r="H98" i="8"/>
  <c r="H106" i="8"/>
  <c r="H114" i="8"/>
  <c r="H122" i="8"/>
  <c r="H130" i="8"/>
  <c r="H138" i="8"/>
  <c r="H146" i="8"/>
  <c r="H154" i="8"/>
  <c r="H162" i="8"/>
  <c r="H47" i="8"/>
  <c r="H55" i="8"/>
  <c r="H63" i="8"/>
  <c r="H71" i="8"/>
  <c r="H79" i="8"/>
  <c r="H87" i="8"/>
  <c r="H95" i="8"/>
  <c r="H103" i="8"/>
  <c r="H111" i="8"/>
  <c r="H119" i="8"/>
  <c r="H127" i="8"/>
  <c r="H135" i="8"/>
  <c r="H143" i="8"/>
  <c r="H151" i="8"/>
  <c r="H159" i="8"/>
  <c r="H167" i="8"/>
  <c r="H175" i="8"/>
  <c r="H183" i="8"/>
  <c r="H191" i="8"/>
  <c r="H199" i="8"/>
  <c r="H207" i="8"/>
  <c r="H44" i="8"/>
  <c r="H52" i="8"/>
  <c r="H60" i="8"/>
  <c r="H68" i="8"/>
  <c r="H76" i="8"/>
  <c r="H84" i="8"/>
  <c r="H92" i="8"/>
  <c r="H100" i="8"/>
  <c r="H108" i="8"/>
  <c r="H116" i="8"/>
  <c r="H124" i="8"/>
  <c r="H132" i="8"/>
  <c r="H140" i="8"/>
  <c r="H148" i="8"/>
  <c r="H156" i="8"/>
  <c r="H164" i="8"/>
  <c r="H46" i="8"/>
  <c r="H54" i="8"/>
  <c r="H62" i="8"/>
  <c r="H70" i="8"/>
  <c r="H78" i="8"/>
  <c r="H86" i="8"/>
  <c r="H94" i="8"/>
  <c r="H102" i="8"/>
  <c r="H110" i="8"/>
  <c r="H118" i="8"/>
  <c r="H126" i="8"/>
  <c r="H134" i="8"/>
  <c r="H142" i="8"/>
  <c r="H150" i="8"/>
  <c r="H158" i="8"/>
  <c r="H166" i="8"/>
  <c r="H174" i="8"/>
  <c r="H182" i="8"/>
  <c r="H190" i="8"/>
  <c r="H198" i="8"/>
  <c r="H206" i="8"/>
  <c r="H217" i="8"/>
  <c r="H225" i="8"/>
  <c r="H233" i="8"/>
  <c r="H241" i="8"/>
  <c r="H249" i="8"/>
  <c r="H257" i="8"/>
  <c r="H265" i="8"/>
  <c r="H273" i="8"/>
  <c r="H281" i="8"/>
  <c r="H289" i="8"/>
  <c r="H214" i="8"/>
  <c r="H222" i="8"/>
  <c r="H230" i="8"/>
  <c r="H238" i="8"/>
  <c r="H246" i="8"/>
  <c r="H254" i="8"/>
  <c r="H262" i="8"/>
  <c r="H270" i="8"/>
  <c r="H278" i="8"/>
  <c r="H286" i="8"/>
  <c r="H294" i="8"/>
  <c r="H302" i="8"/>
  <c r="H310" i="8"/>
  <c r="H169" i="8"/>
  <c r="H171" i="8"/>
  <c r="H177" i="8"/>
  <c r="H179" i="8"/>
  <c r="H185" i="8"/>
  <c r="H187" i="8"/>
  <c r="H193" i="8"/>
  <c r="H195" i="8"/>
  <c r="H201" i="8"/>
  <c r="H203" i="8"/>
  <c r="H209" i="8"/>
  <c r="H211" i="8"/>
  <c r="H219" i="8"/>
  <c r="H227" i="8"/>
  <c r="H235" i="8"/>
  <c r="H243" i="8"/>
  <c r="H251" i="8"/>
  <c r="H259" i="8"/>
  <c r="H267" i="8"/>
  <c r="H275" i="8"/>
  <c r="H283" i="8"/>
  <c r="H291" i="8"/>
  <c r="H173" i="8"/>
  <c r="H181" i="8"/>
  <c r="H189" i="8"/>
  <c r="H197" i="8"/>
  <c r="H205" i="8"/>
  <c r="H216" i="8"/>
  <c r="H224" i="8"/>
  <c r="H232" i="8"/>
  <c r="H240" i="8"/>
  <c r="H248" i="8"/>
  <c r="H256" i="8"/>
  <c r="H264" i="8"/>
  <c r="H272" i="8"/>
  <c r="H280" i="8"/>
  <c r="H288" i="8"/>
  <c r="H43" i="8"/>
  <c r="H51" i="8"/>
  <c r="H59" i="8"/>
  <c r="H67" i="8"/>
  <c r="H75" i="8"/>
  <c r="H83" i="8"/>
  <c r="H91" i="8"/>
  <c r="H99" i="8"/>
  <c r="H107" i="8"/>
  <c r="H115" i="8"/>
  <c r="H123" i="8"/>
  <c r="H131" i="8"/>
  <c r="H139" i="8"/>
  <c r="H147" i="8"/>
  <c r="H155" i="8"/>
  <c r="H163" i="8"/>
  <c r="H213" i="8"/>
  <c r="H221" i="8"/>
  <c r="H229" i="8"/>
  <c r="H237" i="8"/>
  <c r="H245" i="8"/>
  <c r="H253" i="8"/>
  <c r="H170" i="8"/>
  <c r="H176" i="8"/>
  <c r="H178" i="8"/>
  <c r="H184" i="8"/>
  <c r="H186" i="8"/>
  <c r="H192" i="8"/>
  <c r="H194" i="8"/>
  <c r="H200" i="8"/>
  <c r="H202" i="8"/>
  <c r="H208" i="8"/>
  <c r="H210" i="8"/>
  <c r="H215" i="8"/>
  <c r="H223" i="8"/>
  <c r="H231" i="8"/>
  <c r="H239" i="8"/>
  <c r="H247" i="8"/>
  <c r="H255" i="8"/>
  <c r="H263" i="8"/>
  <c r="H271" i="8"/>
  <c r="H279" i="8"/>
  <c r="H287" i="8"/>
  <c r="H295" i="8"/>
  <c r="H73" i="8"/>
  <c r="H105" i="8"/>
  <c r="H137" i="8"/>
  <c r="H168" i="8"/>
  <c r="H218" i="8"/>
  <c r="H226" i="8"/>
  <c r="H234" i="8"/>
  <c r="H242" i="8"/>
  <c r="H250" i="8"/>
  <c r="H258" i="8"/>
  <c r="H261" i="8"/>
  <c r="H274" i="8"/>
  <c r="H277" i="8"/>
  <c r="H290" i="8"/>
  <c r="H293" i="8"/>
  <c r="H297" i="8"/>
  <c r="H306" i="8"/>
  <c r="H316" i="8"/>
  <c r="H324" i="8"/>
  <c r="H332" i="8"/>
  <c r="H340" i="8"/>
  <c r="H348" i="8"/>
  <c r="H356" i="8"/>
  <c r="H364" i="8"/>
  <c r="H372" i="8"/>
  <c r="H380" i="8"/>
  <c r="H388" i="8"/>
  <c r="H396" i="8"/>
  <c r="H196" i="8"/>
  <c r="H299" i="8"/>
  <c r="H313" i="8"/>
  <c r="H321" i="8"/>
  <c r="H329" i="8"/>
  <c r="H337" i="8"/>
  <c r="H345" i="8"/>
  <c r="H353" i="8"/>
  <c r="H361" i="8"/>
  <c r="H369" i="8"/>
  <c r="H377" i="8"/>
  <c r="H385" i="8"/>
  <c r="H393" i="8"/>
  <c r="H401" i="8"/>
  <c r="H409" i="8"/>
  <c r="H417" i="8"/>
  <c r="H49" i="8"/>
  <c r="H81" i="8"/>
  <c r="H113" i="8"/>
  <c r="H145" i="8"/>
  <c r="H268" i="8"/>
  <c r="H284" i="8"/>
  <c r="H301" i="8"/>
  <c r="H308" i="8"/>
  <c r="H318" i="8"/>
  <c r="H326" i="8"/>
  <c r="H334" i="8"/>
  <c r="H342" i="8"/>
  <c r="H350" i="8"/>
  <c r="H358" i="8"/>
  <c r="H366" i="8"/>
  <c r="H374" i="8"/>
  <c r="H382" i="8"/>
  <c r="H390" i="8"/>
  <c r="H398" i="8"/>
  <c r="H188" i="8"/>
  <c r="H296" i="8"/>
  <c r="H303" i="8"/>
  <c r="H57" i="8"/>
  <c r="H89" i="8"/>
  <c r="H121" i="8"/>
  <c r="H153" i="8"/>
  <c r="H266" i="8"/>
  <c r="H269" i="8"/>
  <c r="H282" i="8"/>
  <c r="H285" i="8"/>
  <c r="H298" i="8"/>
  <c r="H305" i="8"/>
  <c r="H312" i="8"/>
  <c r="H320" i="8"/>
  <c r="H328" i="8"/>
  <c r="H336" i="8"/>
  <c r="H344" i="8"/>
  <c r="H352" i="8"/>
  <c r="H360" i="8"/>
  <c r="H368" i="8"/>
  <c r="H376" i="8"/>
  <c r="H384" i="8"/>
  <c r="H392" i="8"/>
  <c r="H400" i="8"/>
  <c r="H408" i="8"/>
  <c r="H161" i="8"/>
  <c r="H180" i="8"/>
  <c r="H418" i="8"/>
  <c r="H423" i="8"/>
  <c r="H431" i="8"/>
  <c r="H204" i="8"/>
  <c r="H228" i="8"/>
  <c r="H403" i="8"/>
  <c r="H405" i="8"/>
  <c r="H411" i="8"/>
  <c r="H413" i="8"/>
  <c r="H420" i="8"/>
  <c r="H428" i="8"/>
  <c r="H65" i="8"/>
  <c r="H252" i="8"/>
  <c r="H307" i="8"/>
  <c r="H407" i="8"/>
  <c r="H425" i="8"/>
  <c r="H433" i="8"/>
  <c r="H441" i="8"/>
  <c r="H449" i="8"/>
  <c r="H457" i="8"/>
  <c r="H465" i="8"/>
  <c r="H473" i="8"/>
  <c r="H481" i="8"/>
  <c r="H489" i="8"/>
  <c r="H212" i="8"/>
  <c r="H292" i="8"/>
  <c r="H300" i="8"/>
  <c r="H314" i="8"/>
  <c r="H319" i="8"/>
  <c r="H322" i="8"/>
  <c r="H327" i="8"/>
  <c r="H330" i="8"/>
  <c r="H335" i="8"/>
  <c r="H338" i="8"/>
  <c r="H343" i="8"/>
  <c r="H346" i="8"/>
  <c r="H351" i="8"/>
  <c r="H354" i="8"/>
  <c r="H359" i="8"/>
  <c r="H362" i="8"/>
  <c r="H367" i="8"/>
  <c r="H370" i="8"/>
  <c r="H375" i="8"/>
  <c r="H378" i="8"/>
  <c r="H383" i="8"/>
  <c r="H386" i="8"/>
  <c r="H391" i="8"/>
  <c r="H394" i="8"/>
  <c r="H399" i="8"/>
  <c r="H415" i="8"/>
  <c r="H422" i="8"/>
  <c r="H430" i="8"/>
  <c r="H438" i="8"/>
  <c r="H446" i="8"/>
  <c r="H454" i="8"/>
  <c r="H462" i="8"/>
  <c r="H470" i="8"/>
  <c r="H97" i="8"/>
  <c r="H236" i="8"/>
  <c r="H276" i="8"/>
  <c r="H304" i="8"/>
  <c r="H311" i="8"/>
  <c r="H317" i="8"/>
  <c r="H325" i="8"/>
  <c r="H333" i="8"/>
  <c r="H341" i="8"/>
  <c r="H349" i="8"/>
  <c r="H357" i="8"/>
  <c r="H365" i="8"/>
  <c r="H373" i="8"/>
  <c r="H381" i="8"/>
  <c r="H389" i="8"/>
  <c r="H397" i="8"/>
  <c r="H129" i="8"/>
  <c r="H172" i="8"/>
  <c r="H220" i="8"/>
  <c r="H315" i="8"/>
  <c r="H323" i="8"/>
  <c r="H331" i="8"/>
  <c r="H339" i="8"/>
  <c r="H347" i="8"/>
  <c r="H355" i="8"/>
  <c r="H363" i="8"/>
  <c r="H371" i="8"/>
  <c r="H379" i="8"/>
  <c r="H387" i="8"/>
  <c r="H395" i="8"/>
  <c r="H406" i="8"/>
  <c r="H414" i="8"/>
  <c r="H421" i="8"/>
  <c r="H429" i="8"/>
  <c r="H437" i="8"/>
  <c r="H445" i="8"/>
  <c r="H453" i="8"/>
  <c r="H461" i="8"/>
  <c r="H469" i="8"/>
  <c r="H477" i="8"/>
  <c r="H439" i="8"/>
  <c r="H455" i="8"/>
  <c r="H471" i="8"/>
  <c r="H475" i="8"/>
  <c r="H486" i="8"/>
  <c r="H503" i="8"/>
  <c r="H511" i="8"/>
  <c r="H519" i="8"/>
  <c r="H527" i="8"/>
  <c r="H535" i="8"/>
  <c r="H543" i="8"/>
  <c r="H244" i="8"/>
  <c r="H404" i="8"/>
  <c r="H412" i="8"/>
  <c r="H419" i="8"/>
  <c r="H432" i="8"/>
  <c r="H479" i="8"/>
  <c r="H488" i="8"/>
  <c r="H495" i="8"/>
  <c r="H500" i="8"/>
  <c r="H508" i="8"/>
  <c r="H516" i="8"/>
  <c r="H524" i="8"/>
  <c r="H532" i="8"/>
  <c r="H540" i="8"/>
  <c r="H548" i="8"/>
  <c r="H556" i="8"/>
  <c r="H564" i="8"/>
  <c r="H572" i="8"/>
  <c r="H580" i="8"/>
  <c r="H588" i="8"/>
  <c r="H596" i="8"/>
  <c r="H604" i="8"/>
  <c r="H435" i="8"/>
  <c r="H442" i="8"/>
  <c r="H444" i="8"/>
  <c r="H451" i="8"/>
  <c r="H458" i="8"/>
  <c r="H460" i="8"/>
  <c r="H467" i="8"/>
  <c r="H483" i="8"/>
  <c r="H490" i="8"/>
  <c r="H497" i="8"/>
  <c r="H505" i="8"/>
  <c r="H513" i="8"/>
  <c r="H521" i="8"/>
  <c r="H529" i="8"/>
  <c r="H260" i="8"/>
  <c r="H309" i="8"/>
  <c r="H416" i="8"/>
  <c r="H426" i="8"/>
  <c r="H440" i="8"/>
  <c r="H456" i="8"/>
  <c r="H485" i="8"/>
  <c r="H492" i="8"/>
  <c r="H502" i="8"/>
  <c r="H510" i="8"/>
  <c r="H518" i="8"/>
  <c r="H526" i="8"/>
  <c r="H534" i="8"/>
  <c r="H542" i="8"/>
  <c r="H550" i="8"/>
  <c r="H558" i="8"/>
  <c r="H566" i="8"/>
  <c r="H574" i="8"/>
  <c r="H402" i="8"/>
  <c r="H410" i="8"/>
  <c r="H424" i="8"/>
  <c r="H427" i="8"/>
  <c r="H480" i="8"/>
  <c r="H487" i="8"/>
  <c r="H496" i="8"/>
  <c r="H504" i="8"/>
  <c r="H512" i="8"/>
  <c r="H520" i="8"/>
  <c r="H528" i="8"/>
  <c r="H536" i="8"/>
  <c r="H544" i="8"/>
  <c r="H552" i="8"/>
  <c r="H560" i="8"/>
  <c r="H568" i="8"/>
  <c r="H450" i="8"/>
  <c r="H466" i="8"/>
  <c r="H474" i="8"/>
  <c r="H478" i="8"/>
  <c r="H498" i="8"/>
  <c r="H501" i="8"/>
  <c r="H514" i="8"/>
  <c r="H517" i="8"/>
  <c r="H530" i="8"/>
  <c r="H546" i="8"/>
  <c r="H555" i="8"/>
  <c r="H562" i="8"/>
  <c r="H571" i="8"/>
  <c r="H583" i="8"/>
  <c r="H592" i="8"/>
  <c r="H599" i="8"/>
  <c r="H611" i="8"/>
  <c r="H619" i="8"/>
  <c r="H627" i="8"/>
  <c r="H635" i="8"/>
  <c r="H643" i="8"/>
  <c r="H651" i="8"/>
  <c r="H659" i="8"/>
  <c r="H667" i="8"/>
  <c r="H628" i="8"/>
  <c r="H434" i="8"/>
  <c r="H533" i="8"/>
  <c r="H541" i="8"/>
  <c r="H553" i="8"/>
  <c r="H569" i="8"/>
  <c r="H576" i="8"/>
  <c r="H585" i="8"/>
  <c r="H601" i="8"/>
  <c r="H608" i="8"/>
  <c r="H616" i="8"/>
  <c r="H624" i="8"/>
  <c r="H632" i="8"/>
  <c r="H640" i="8"/>
  <c r="H648" i="8"/>
  <c r="H656" i="8"/>
  <c r="H664" i="8"/>
  <c r="H653" i="8"/>
  <c r="H639" i="8"/>
  <c r="H436" i="8"/>
  <c r="H468" i="8"/>
  <c r="H545" i="8"/>
  <c r="H561" i="8"/>
  <c r="H620" i="8"/>
  <c r="H443" i="8"/>
  <c r="H447" i="8"/>
  <c r="H459" i="8"/>
  <c r="H463" i="8"/>
  <c r="H482" i="8"/>
  <c r="H499" i="8"/>
  <c r="H515" i="8"/>
  <c r="H531" i="8"/>
  <c r="H539" i="8"/>
  <c r="H551" i="8"/>
  <c r="H567" i="8"/>
  <c r="H578" i="8"/>
  <c r="H587" i="8"/>
  <c r="H594" i="8"/>
  <c r="H603" i="8"/>
  <c r="H613" i="8"/>
  <c r="H621" i="8"/>
  <c r="H629" i="8"/>
  <c r="H637" i="8"/>
  <c r="H645" i="8"/>
  <c r="H661" i="8"/>
  <c r="H658" i="8"/>
  <c r="H666" i="8"/>
  <c r="H631" i="8"/>
  <c r="H636" i="8"/>
  <c r="H549" i="8"/>
  <c r="H565" i="8"/>
  <c r="H582" i="8"/>
  <c r="H589" i="8"/>
  <c r="H598" i="8"/>
  <c r="H605" i="8"/>
  <c r="H610" i="8"/>
  <c r="H618" i="8"/>
  <c r="H626" i="8"/>
  <c r="H634" i="8"/>
  <c r="H642" i="8"/>
  <c r="H650" i="8"/>
  <c r="H623" i="8"/>
  <c r="H647" i="8"/>
  <c r="H663" i="8"/>
  <c r="H644" i="8"/>
  <c r="H652" i="8"/>
  <c r="H660" i="8"/>
  <c r="H622" i="8"/>
  <c r="H638" i="8"/>
  <c r="H448" i="8"/>
  <c r="H464" i="8"/>
  <c r="H472" i="8"/>
  <c r="H476" i="8"/>
  <c r="H493" i="8"/>
  <c r="H506" i="8"/>
  <c r="H509" i="8"/>
  <c r="H522" i="8"/>
  <c r="H525" i="8"/>
  <c r="H537" i="8"/>
  <c r="H547" i="8"/>
  <c r="H554" i="8"/>
  <c r="H563" i="8"/>
  <c r="H570" i="8"/>
  <c r="H584" i="8"/>
  <c r="H591" i="8"/>
  <c r="H600" i="8"/>
  <c r="H607" i="8"/>
  <c r="H615" i="8"/>
  <c r="H655" i="8"/>
  <c r="H452" i="8"/>
  <c r="H593" i="8"/>
  <c r="H612" i="8"/>
  <c r="H646" i="8"/>
  <c r="H662" i="8"/>
  <c r="H494" i="8"/>
  <c r="H507" i="8"/>
  <c r="H523" i="8"/>
  <c r="H559" i="8"/>
  <c r="H575" i="8"/>
  <c r="H577" i="8"/>
  <c r="H579" i="8"/>
  <c r="H586" i="8"/>
  <c r="H595" i="8"/>
  <c r="H602" i="8"/>
  <c r="H609" i="8"/>
  <c r="H617" i="8"/>
  <c r="H625" i="8"/>
  <c r="H633" i="8"/>
  <c r="H641" i="8"/>
  <c r="H649" i="8"/>
  <c r="H657" i="8"/>
  <c r="H665" i="8"/>
  <c r="H484" i="8"/>
  <c r="H491" i="8"/>
  <c r="H538" i="8"/>
  <c r="H557" i="8"/>
  <c r="H573" i="8"/>
  <c r="H581" i="8"/>
  <c r="H590" i="8"/>
  <c r="H597" i="8"/>
  <c r="H606" i="8"/>
  <c r="H614" i="8"/>
  <c r="H630" i="8"/>
  <c r="H654" i="8"/>
  <c r="J35" i="8"/>
  <c r="H40" i="8"/>
  <c r="H41" i="8"/>
  <c r="K35" i="8" l="1"/>
  <c r="J46" i="8"/>
  <c r="J54" i="8"/>
  <c r="J62" i="8"/>
  <c r="J70" i="8"/>
  <c r="J78" i="8"/>
  <c r="J86" i="8"/>
  <c r="J94" i="8"/>
  <c r="J102" i="8"/>
  <c r="J110" i="8"/>
  <c r="J118" i="8"/>
  <c r="J126" i="8"/>
  <c r="J134" i="8"/>
  <c r="J142" i="8"/>
  <c r="J150" i="8"/>
  <c r="J158" i="8"/>
  <c r="J166" i="8"/>
  <c r="J43" i="8"/>
  <c r="J51" i="8"/>
  <c r="J59" i="8"/>
  <c r="J67" i="8"/>
  <c r="J75" i="8"/>
  <c r="J83" i="8"/>
  <c r="J91" i="8"/>
  <c r="J99" i="8"/>
  <c r="J107" i="8"/>
  <c r="J115" i="8"/>
  <c r="J123" i="8"/>
  <c r="J131" i="8"/>
  <c r="J139" i="8"/>
  <c r="J147" i="8"/>
  <c r="J155" i="8"/>
  <c r="J163" i="8"/>
  <c r="J48" i="8"/>
  <c r="J56" i="8"/>
  <c r="J64" i="8"/>
  <c r="J72" i="8"/>
  <c r="J80" i="8"/>
  <c r="J88" i="8"/>
  <c r="J96" i="8"/>
  <c r="J104" i="8"/>
  <c r="J112" i="8"/>
  <c r="J120" i="8"/>
  <c r="J128" i="8"/>
  <c r="J136" i="8"/>
  <c r="J144" i="8"/>
  <c r="J152" i="8"/>
  <c r="J160" i="8"/>
  <c r="J168" i="8"/>
  <c r="J45" i="8"/>
  <c r="J53" i="8"/>
  <c r="J61" i="8"/>
  <c r="J69" i="8"/>
  <c r="J77" i="8"/>
  <c r="J85" i="8"/>
  <c r="J93" i="8"/>
  <c r="J101" i="8"/>
  <c r="J109" i="8"/>
  <c r="J117" i="8"/>
  <c r="J125" i="8"/>
  <c r="J133" i="8"/>
  <c r="J141" i="8"/>
  <c r="J149" i="8"/>
  <c r="J157" i="8"/>
  <c r="J165" i="8"/>
  <c r="J173" i="8"/>
  <c r="J181" i="8"/>
  <c r="J189" i="8"/>
  <c r="J197" i="8"/>
  <c r="J205" i="8"/>
  <c r="J42" i="8"/>
  <c r="J50" i="8"/>
  <c r="J58" i="8"/>
  <c r="J66" i="8"/>
  <c r="J74" i="8"/>
  <c r="J82" i="8"/>
  <c r="J90" i="8"/>
  <c r="J98" i="8"/>
  <c r="J106" i="8"/>
  <c r="J114" i="8"/>
  <c r="J122" i="8"/>
  <c r="J130" i="8"/>
  <c r="J138" i="8"/>
  <c r="J146" i="8"/>
  <c r="J154" i="8"/>
  <c r="J162" i="8"/>
  <c r="J44" i="8"/>
  <c r="J52" i="8"/>
  <c r="J60" i="8"/>
  <c r="J68" i="8"/>
  <c r="J76" i="8"/>
  <c r="J84" i="8"/>
  <c r="J92" i="8"/>
  <c r="J100" i="8"/>
  <c r="J108" i="8"/>
  <c r="J116" i="8"/>
  <c r="J124" i="8"/>
  <c r="J132" i="8"/>
  <c r="J140" i="8"/>
  <c r="J148" i="8"/>
  <c r="J156" i="8"/>
  <c r="J164" i="8"/>
  <c r="J172" i="8"/>
  <c r="J180" i="8"/>
  <c r="J188" i="8"/>
  <c r="J196" i="8"/>
  <c r="J204" i="8"/>
  <c r="J49" i="8"/>
  <c r="J57" i="8"/>
  <c r="J65" i="8"/>
  <c r="J73" i="8"/>
  <c r="J81" i="8"/>
  <c r="J89" i="8"/>
  <c r="J97" i="8"/>
  <c r="J105" i="8"/>
  <c r="J113" i="8"/>
  <c r="J121" i="8"/>
  <c r="J129" i="8"/>
  <c r="J137" i="8"/>
  <c r="J145" i="8"/>
  <c r="J153" i="8"/>
  <c r="J161" i="8"/>
  <c r="J174" i="8"/>
  <c r="J176" i="8"/>
  <c r="J182" i="8"/>
  <c r="J184" i="8"/>
  <c r="J190" i="8"/>
  <c r="J192" i="8"/>
  <c r="J198" i="8"/>
  <c r="J200" i="8"/>
  <c r="J206" i="8"/>
  <c r="J208" i="8"/>
  <c r="J215" i="8"/>
  <c r="J223" i="8"/>
  <c r="J231" i="8"/>
  <c r="J239" i="8"/>
  <c r="J247" i="8"/>
  <c r="J255" i="8"/>
  <c r="J263" i="8"/>
  <c r="J271" i="8"/>
  <c r="J279" i="8"/>
  <c r="J287" i="8"/>
  <c r="J212" i="8"/>
  <c r="J220" i="8"/>
  <c r="J228" i="8"/>
  <c r="J236" i="8"/>
  <c r="J244" i="8"/>
  <c r="J252" i="8"/>
  <c r="J260" i="8"/>
  <c r="J268" i="8"/>
  <c r="J276" i="8"/>
  <c r="J284" i="8"/>
  <c r="J292" i="8"/>
  <c r="J300" i="8"/>
  <c r="J308" i="8"/>
  <c r="J217" i="8"/>
  <c r="J225" i="8"/>
  <c r="J233" i="8"/>
  <c r="J241" i="8"/>
  <c r="J249" i="8"/>
  <c r="J257" i="8"/>
  <c r="J265" i="8"/>
  <c r="J273" i="8"/>
  <c r="J281" i="8"/>
  <c r="J289" i="8"/>
  <c r="J169" i="8"/>
  <c r="J177" i="8"/>
  <c r="J185" i="8"/>
  <c r="J193" i="8"/>
  <c r="J201" i="8"/>
  <c r="J209" i="8"/>
  <c r="J214" i="8"/>
  <c r="J222" i="8"/>
  <c r="J230" i="8"/>
  <c r="J238" i="8"/>
  <c r="J246" i="8"/>
  <c r="J254" i="8"/>
  <c r="J262" i="8"/>
  <c r="J270" i="8"/>
  <c r="J278" i="8"/>
  <c r="J286" i="8"/>
  <c r="J47" i="8"/>
  <c r="J55" i="8"/>
  <c r="J63" i="8"/>
  <c r="J71" i="8"/>
  <c r="J79" i="8"/>
  <c r="J87" i="8"/>
  <c r="J95" i="8"/>
  <c r="J103" i="8"/>
  <c r="J111" i="8"/>
  <c r="J119" i="8"/>
  <c r="J127" i="8"/>
  <c r="J135" i="8"/>
  <c r="J143" i="8"/>
  <c r="J151" i="8"/>
  <c r="J159" i="8"/>
  <c r="J171" i="8"/>
  <c r="J175" i="8"/>
  <c r="J179" i="8"/>
  <c r="J183" i="8"/>
  <c r="J187" i="8"/>
  <c r="J191" i="8"/>
  <c r="J195" i="8"/>
  <c r="J199" i="8"/>
  <c r="J203" i="8"/>
  <c r="J207" i="8"/>
  <c r="J211" i="8"/>
  <c r="J219" i="8"/>
  <c r="J227" i="8"/>
  <c r="J235" i="8"/>
  <c r="J243" i="8"/>
  <c r="J251" i="8"/>
  <c r="J213" i="8"/>
  <c r="J221" i="8"/>
  <c r="J229" i="8"/>
  <c r="J237" i="8"/>
  <c r="J245" i="8"/>
  <c r="J253" i="8"/>
  <c r="J261" i="8"/>
  <c r="J269" i="8"/>
  <c r="J277" i="8"/>
  <c r="J285" i="8"/>
  <c r="J293" i="8"/>
  <c r="J302" i="8"/>
  <c r="J309" i="8"/>
  <c r="J314" i="8"/>
  <c r="J322" i="8"/>
  <c r="J330" i="8"/>
  <c r="J338" i="8"/>
  <c r="J346" i="8"/>
  <c r="J354" i="8"/>
  <c r="J362" i="8"/>
  <c r="J370" i="8"/>
  <c r="J378" i="8"/>
  <c r="J386" i="8"/>
  <c r="J394" i="8"/>
  <c r="J178" i="8"/>
  <c r="J210" i="8"/>
  <c r="J218" i="8"/>
  <c r="J226" i="8"/>
  <c r="J234" i="8"/>
  <c r="J242" i="8"/>
  <c r="J250" i="8"/>
  <c r="J258" i="8"/>
  <c r="J264" i="8"/>
  <c r="J274" i="8"/>
  <c r="J280" i="8"/>
  <c r="J290" i="8"/>
  <c r="J295" i="8"/>
  <c r="J297" i="8"/>
  <c r="J304" i="8"/>
  <c r="J311" i="8"/>
  <c r="J319" i="8"/>
  <c r="J327" i="8"/>
  <c r="J335" i="8"/>
  <c r="J343" i="8"/>
  <c r="J351" i="8"/>
  <c r="J359" i="8"/>
  <c r="J367" i="8"/>
  <c r="J375" i="8"/>
  <c r="J383" i="8"/>
  <c r="J391" i="8"/>
  <c r="J399" i="8"/>
  <c r="J407" i="8"/>
  <c r="J415" i="8"/>
  <c r="J306" i="8"/>
  <c r="J316" i="8"/>
  <c r="J324" i="8"/>
  <c r="J332" i="8"/>
  <c r="J340" i="8"/>
  <c r="J348" i="8"/>
  <c r="J356" i="8"/>
  <c r="J364" i="8"/>
  <c r="J372" i="8"/>
  <c r="J380" i="8"/>
  <c r="J388" i="8"/>
  <c r="J396" i="8"/>
  <c r="J170" i="8"/>
  <c r="J202" i="8"/>
  <c r="J259" i="8"/>
  <c r="J275" i="8"/>
  <c r="J291" i="8"/>
  <c r="J299" i="8"/>
  <c r="J313" i="8"/>
  <c r="J301" i="8"/>
  <c r="J310" i="8"/>
  <c r="J318" i="8"/>
  <c r="J326" i="8"/>
  <c r="J334" i="8"/>
  <c r="J342" i="8"/>
  <c r="J350" i="8"/>
  <c r="J358" i="8"/>
  <c r="J366" i="8"/>
  <c r="J374" i="8"/>
  <c r="J382" i="8"/>
  <c r="J390" i="8"/>
  <c r="J398" i="8"/>
  <c r="J406" i="8"/>
  <c r="J186" i="8"/>
  <c r="J256" i="8"/>
  <c r="J414" i="8"/>
  <c r="J421" i="8"/>
  <c r="J429" i="8"/>
  <c r="J216" i="8"/>
  <c r="J321" i="8"/>
  <c r="J329" i="8"/>
  <c r="J337" i="8"/>
  <c r="J345" i="8"/>
  <c r="J353" i="8"/>
  <c r="J361" i="8"/>
  <c r="J369" i="8"/>
  <c r="J377" i="8"/>
  <c r="J385" i="8"/>
  <c r="J393" i="8"/>
  <c r="J416" i="8"/>
  <c r="J426" i="8"/>
  <c r="J434" i="8"/>
  <c r="J240" i="8"/>
  <c r="J296" i="8"/>
  <c r="J303" i="8"/>
  <c r="J403" i="8"/>
  <c r="J411" i="8"/>
  <c r="J418" i="8"/>
  <c r="J423" i="8"/>
  <c r="J431" i="8"/>
  <c r="J439" i="8"/>
  <c r="J447" i="8"/>
  <c r="J455" i="8"/>
  <c r="J463" i="8"/>
  <c r="J471" i="8"/>
  <c r="J479" i="8"/>
  <c r="J487" i="8"/>
  <c r="J495" i="8"/>
  <c r="J194" i="8"/>
  <c r="J401" i="8"/>
  <c r="J405" i="8"/>
  <c r="J409" i="8"/>
  <c r="J413" i="8"/>
  <c r="J420" i="8"/>
  <c r="J428" i="8"/>
  <c r="J436" i="8"/>
  <c r="J444" i="8"/>
  <c r="J452" i="8"/>
  <c r="J460" i="8"/>
  <c r="J468" i="8"/>
  <c r="J224" i="8"/>
  <c r="J282" i="8"/>
  <c r="J307" i="8"/>
  <c r="J283" i="8"/>
  <c r="J288" i="8"/>
  <c r="J294" i="8"/>
  <c r="J305" i="8"/>
  <c r="J317" i="8"/>
  <c r="J320" i="8"/>
  <c r="J325" i="8"/>
  <c r="J328" i="8"/>
  <c r="J333" i="8"/>
  <c r="J336" i="8"/>
  <c r="J341" i="8"/>
  <c r="J344" i="8"/>
  <c r="J349" i="8"/>
  <c r="J352" i="8"/>
  <c r="J357" i="8"/>
  <c r="J360" i="8"/>
  <c r="J365" i="8"/>
  <c r="J368" i="8"/>
  <c r="J373" i="8"/>
  <c r="J376" i="8"/>
  <c r="J381" i="8"/>
  <c r="J384" i="8"/>
  <c r="J389" i="8"/>
  <c r="J392" i="8"/>
  <c r="J397" i="8"/>
  <c r="J404" i="8"/>
  <c r="J412" i="8"/>
  <c r="J419" i="8"/>
  <c r="J427" i="8"/>
  <c r="J435" i="8"/>
  <c r="J443" i="8"/>
  <c r="J451" i="8"/>
  <c r="J459" i="8"/>
  <c r="J467" i="8"/>
  <c r="J475" i="8"/>
  <c r="J425" i="8"/>
  <c r="J448" i="8"/>
  <c r="J450" i="8"/>
  <c r="J464" i="8"/>
  <c r="J466" i="8"/>
  <c r="J482" i="8"/>
  <c r="J484" i="8"/>
  <c r="J491" i="8"/>
  <c r="J501" i="8"/>
  <c r="J509" i="8"/>
  <c r="J517" i="8"/>
  <c r="J525" i="8"/>
  <c r="J533" i="8"/>
  <c r="J541" i="8"/>
  <c r="J473" i="8"/>
  <c r="J477" i="8"/>
  <c r="J493" i="8"/>
  <c r="J498" i="8"/>
  <c r="J506" i="8"/>
  <c r="J514" i="8"/>
  <c r="J522" i="8"/>
  <c r="J530" i="8"/>
  <c r="J538" i="8"/>
  <c r="J546" i="8"/>
  <c r="J554" i="8"/>
  <c r="J562" i="8"/>
  <c r="J570" i="8"/>
  <c r="J578" i="8"/>
  <c r="J586" i="8"/>
  <c r="J594" i="8"/>
  <c r="J602" i="8"/>
  <c r="J266" i="8"/>
  <c r="J272" i="8"/>
  <c r="J400" i="8"/>
  <c r="J408" i="8"/>
  <c r="J422" i="8"/>
  <c r="J432" i="8"/>
  <c r="J437" i="8"/>
  <c r="J446" i="8"/>
  <c r="J453" i="8"/>
  <c r="J462" i="8"/>
  <c r="J469" i="8"/>
  <c r="J486" i="8"/>
  <c r="J503" i="8"/>
  <c r="J511" i="8"/>
  <c r="J519" i="8"/>
  <c r="J527" i="8"/>
  <c r="J315" i="8"/>
  <c r="J331" i="8"/>
  <c r="J347" i="8"/>
  <c r="J363" i="8"/>
  <c r="J379" i="8"/>
  <c r="J395" i="8"/>
  <c r="J449" i="8"/>
  <c r="J465" i="8"/>
  <c r="J481" i="8"/>
  <c r="J488" i="8"/>
  <c r="J500" i="8"/>
  <c r="J508" i="8"/>
  <c r="J516" i="8"/>
  <c r="J524" i="8"/>
  <c r="J532" i="8"/>
  <c r="J540" i="8"/>
  <c r="J548" i="8"/>
  <c r="J556" i="8"/>
  <c r="J564" i="8"/>
  <c r="J572" i="8"/>
  <c r="J232" i="8"/>
  <c r="J267" i="8"/>
  <c r="J472" i="8"/>
  <c r="J476" i="8"/>
  <c r="J485" i="8"/>
  <c r="J502" i="8"/>
  <c r="J510" i="8"/>
  <c r="J518" i="8"/>
  <c r="J526" i="8"/>
  <c r="J534" i="8"/>
  <c r="J542" i="8"/>
  <c r="J550" i="8"/>
  <c r="J558" i="8"/>
  <c r="J566" i="8"/>
  <c r="J574" i="8"/>
  <c r="J442" i="8"/>
  <c r="J458" i="8"/>
  <c r="J504" i="8"/>
  <c r="J520" i="8"/>
  <c r="J579" i="8"/>
  <c r="J588" i="8"/>
  <c r="J595" i="8"/>
  <c r="J604" i="8"/>
  <c r="J609" i="8"/>
  <c r="J617" i="8"/>
  <c r="J625" i="8"/>
  <c r="J633" i="8"/>
  <c r="J641" i="8"/>
  <c r="J649" i="8"/>
  <c r="J657" i="8"/>
  <c r="J665" i="8"/>
  <c r="J537" i="8"/>
  <c r="J563" i="8"/>
  <c r="J598" i="8"/>
  <c r="J634" i="8"/>
  <c r="J642" i="8"/>
  <c r="J650" i="8"/>
  <c r="J248" i="8"/>
  <c r="J323" i="8"/>
  <c r="J355" i="8"/>
  <c r="J387" i="8"/>
  <c r="J417" i="8"/>
  <c r="J438" i="8"/>
  <c r="J454" i="8"/>
  <c r="J470" i="8"/>
  <c r="J474" i="8"/>
  <c r="J478" i="8"/>
  <c r="J555" i="8"/>
  <c r="J557" i="8"/>
  <c r="J571" i="8"/>
  <c r="J573" i="8"/>
  <c r="J581" i="8"/>
  <c r="J583" i="8"/>
  <c r="J590" i="8"/>
  <c r="J597" i="8"/>
  <c r="J599" i="8"/>
  <c r="J606" i="8"/>
  <c r="J614" i="8"/>
  <c r="J622" i="8"/>
  <c r="J630" i="8"/>
  <c r="J638" i="8"/>
  <c r="J646" i="8"/>
  <c r="J654" i="8"/>
  <c r="J662" i="8"/>
  <c r="J643" i="8"/>
  <c r="J651" i="8"/>
  <c r="J659" i="8"/>
  <c r="J667" i="8"/>
  <c r="J621" i="8"/>
  <c r="J629" i="8"/>
  <c r="J339" i="8"/>
  <c r="J371" i="8"/>
  <c r="J610" i="8"/>
  <c r="J658" i="8"/>
  <c r="J424" i="8"/>
  <c r="J492" i="8"/>
  <c r="J505" i="8"/>
  <c r="J521" i="8"/>
  <c r="J536" i="8"/>
  <c r="J544" i="8"/>
  <c r="J553" i="8"/>
  <c r="J560" i="8"/>
  <c r="J569" i="8"/>
  <c r="J592" i="8"/>
  <c r="J611" i="8"/>
  <c r="J619" i="8"/>
  <c r="J627" i="8"/>
  <c r="J635" i="8"/>
  <c r="J637" i="8"/>
  <c r="J645" i="8"/>
  <c r="J547" i="8"/>
  <c r="J591" i="8"/>
  <c r="J626" i="8"/>
  <c r="J666" i="8"/>
  <c r="J644" i="8"/>
  <c r="J430" i="8"/>
  <c r="J489" i="8"/>
  <c r="J499" i="8"/>
  <c r="J515" i="8"/>
  <c r="J531" i="8"/>
  <c r="J539" i="8"/>
  <c r="J551" i="8"/>
  <c r="J567" i="8"/>
  <c r="J576" i="8"/>
  <c r="J585" i="8"/>
  <c r="J601" i="8"/>
  <c r="J608" i="8"/>
  <c r="J616" i="8"/>
  <c r="J624" i="8"/>
  <c r="J632" i="8"/>
  <c r="J640" i="8"/>
  <c r="J648" i="8"/>
  <c r="J656" i="8"/>
  <c r="J664" i="8"/>
  <c r="J653" i="8"/>
  <c r="J549" i="8"/>
  <c r="J589" i="8"/>
  <c r="J605" i="8"/>
  <c r="J618" i="8"/>
  <c r="J660" i="8"/>
  <c r="J298" i="8"/>
  <c r="J312" i="8"/>
  <c r="J402" i="8"/>
  <c r="J440" i="8"/>
  <c r="J456" i="8"/>
  <c r="J496" i="8"/>
  <c r="J512" i="8"/>
  <c r="J528" i="8"/>
  <c r="J580" i="8"/>
  <c r="J587" i="8"/>
  <c r="J596" i="8"/>
  <c r="J603" i="8"/>
  <c r="J613" i="8"/>
  <c r="J661" i="8"/>
  <c r="J483" i="8"/>
  <c r="J490" i="8"/>
  <c r="J565" i="8"/>
  <c r="J582" i="8"/>
  <c r="J652" i="8"/>
  <c r="J441" i="8"/>
  <c r="J445" i="8"/>
  <c r="J457" i="8"/>
  <c r="J461" i="8"/>
  <c r="J480" i="8"/>
  <c r="J497" i="8"/>
  <c r="J513" i="8"/>
  <c r="J529" i="8"/>
  <c r="J545" i="8"/>
  <c r="J552" i="8"/>
  <c r="J561" i="8"/>
  <c r="J568" i="8"/>
  <c r="J584" i="8"/>
  <c r="J600" i="8"/>
  <c r="J607" i="8"/>
  <c r="J615" i="8"/>
  <c r="J623" i="8"/>
  <c r="J631" i="8"/>
  <c r="J639" i="8"/>
  <c r="J647" i="8"/>
  <c r="J655" i="8"/>
  <c r="J663" i="8"/>
  <c r="J167" i="8"/>
  <c r="J410" i="8"/>
  <c r="J433" i="8"/>
  <c r="J494" i="8"/>
  <c r="J507" i="8"/>
  <c r="J523" i="8"/>
  <c r="J535" i="8"/>
  <c r="J543" i="8"/>
  <c r="J559" i="8"/>
  <c r="J575" i="8"/>
  <c r="J577" i="8"/>
  <c r="J593" i="8"/>
  <c r="J612" i="8"/>
  <c r="J620" i="8"/>
  <c r="J628" i="8"/>
  <c r="J636" i="8"/>
  <c r="J28" i="8"/>
  <c r="K40" i="8"/>
  <c r="K41" i="8"/>
  <c r="K28" i="8"/>
  <c r="L35" i="8"/>
  <c r="J40" i="8"/>
  <c r="J41" i="8"/>
  <c r="D41" i="8" l="1"/>
  <c r="K49" i="8"/>
  <c r="L49" i="8" s="1"/>
  <c r="K57" i="8"/>
  <c r="L57" i="8" s="1"/>
  <c r="K65" i="8"/>
  <c r="L65" i="8" s="1"/>
  <c r="K73" i="8"/>
  <c r="K81" i="8"/>
  <c r="L81" i="8" s="1"/>
  <c r="K89" i="8"/>
  <c r="D89" i="8" s="1"/>
  <c r="K97" i="8"/>
  <c r="D97" i="8" s="1"/>
  <c r="K105" i="8"/>
  <c r="K113" i="8"/>
  <c r="L113" i="8" s="1"/>
  <c r="K121" i="8"/>
  <c r="L121" i="8" s="1"/>
  <c r="K129" i="8"/>
  <c r="L129" i="8" s="1"/>
  <c r="K137" i="8"/>
  <c r="D137" i="8" s="1"/>
  <c r="K145" i="8"/>
  <c r="K153" i="8"/>
  <c r="D153" i="8" s="1"/>
  <c r="K161" i="8"/>
  <c r="K46" i="8"/>
  <c r="L46" i="8" s="1"/>
  <c r="K54" i="8"/>
  <c r="D54" i="8" s="1"/>
  <c r="K62" i="8"/>
  <c r="L62" i="8" s="1"/>
  <c r="K70" i="8"/>
  <c r="D70" i="8" s="1"/>
  <c r="K78" i="8"/>
  <c r="K86" i="8"/>
  <c r="K94" i="8"/>
  <c r="K102" i="8"/>
  <c r="D102" i="8" s="1"/>
  <c r="K110" i="8"/>
  <c r="L110" i="8" s="1"/>
  <c r="K118" i="8"/>
  <c r="D118" i="8" s="1"/>
  <c r="K126" i="8"/>
  <c r="L126" i="8" s="1"/>
  <c r="K134" i="8"/>
  <c r="D134" i="8" s="1"/>
  <c r="K142" i="8"/>
  <c r="K150" i="8"/>
  <c r="K158" i="8"/>
  <c r="K166" i="8"/>
  <c r="L166" i="8" s="1"/>
  <c r="K43" i="8"/>
  <c r="D43" i="8" s="1"/>
  <c r="K51" i="8"/>
  <c r="D51" i="8" s="1"/>
  <c r="K59" i="8"/>
  <c r="L59" i="8" s="1"/>
  <c r="K67" i="8"/>
  <c r="K75" i="8"/>
  <c r="K83" i="8"/>
  <c r="K91" i="8"/>
  <c r="D91" i="8" s="1"/>
  <c r="K99" i="8"/>
  <c r="D99" i="8" s="1"/>
  <c r="K107" i="8"/>
  <c r="L107" i="8" s="1"/>
  <c r="K115" i="8"/>
  <c r="L115" i="8" s="1"/>
  <c r="K123" i="8"/>
  <c r="D123" i="8" s="1"/>
  <c r="K131" i="8"/>
  <c r="K139" i="8"/>
  <c r="K147" i="8"/>
  <c r="K155" i="8"/>
  <c r="L155" i="8" s="1"/>
  <c r="K163" i="8"/>
  <c r="L163" i="8" s="1"/>
  <c r="K48" i="8"/>
  <c r="K56" i="8"/>
  <c r="K64" i="8"/>
  <c r="K72" i="8"/>
  <c r="L72" i="8" s="1"/>
  <c r="K80" i="8"/>
  <c r="L80" i="8" s="1"/>
  <c r="K88" i="8"/>
  <c r="D88" i="8" s="1"/>
  <c r="K96" i="8"/>
  <c r="L96" i="8" s="1"/>
  <c r="K104" i="8"/>
  <c r="L104" i="8" s="1"/>
  <c r="K112" i="8"/>
  <c r="K120" i="8"/>
  <c r="K128" i="8"/>
  <c r="K136" i="8"/>
  <c r="L136" i="8" s="1"/>
  <c r="K144" i="8"/>
  <c r="L144" i="8" s="1"/>
  <c r="K152" i="8"/>
  <c r="D152" i="8" s="1"/>
  <c r="K160" i="8"/>
  <c r="L160" i="8" s="1"/>
  <c r="K168" i="8"/>
  <c r="L168" i="8" s="1"/>
  <c r="K176" i="8"/>
  <c r="L176" i="8" s="1"/>
  <c r="K184" i="8"/>
  <c r="L184" i="8" s="1"/>
  <c r="K192" i="8"/>
  <c r="K200" i="8"/>
  <c r="K208" i="8"/>
  <c r="D208" i="8" s="1"/>
  <c r="K45" i="8"/>
  <c r="L45" i="8" s="1"/>
  <c r="K53" i="8"/>
  <c r="K61" i="8"/>
  <c r="K69" i="8"/>
  <c r="K77" i="8"/>
  <c r="L77" i="8" s="1"/>
  <c r="K85" i="8"/>
  <c r="D85" i="8" s="1"/>
  <c r="K93" i="8"/>
  <c r="L93" i="8" s="1"/>
  <c r="K101" i="8"/>
  <c r="L101" i="8" s="1"/>
  <c r="K109" i="8"/>
  <c r="L109" i="8" s="1"/>
  <c r="K117" i="8"/>
  <c r="K125" i="8"/>
  <c r="K133" i="8"/>
  <c r="K141" i="8"/>
  <c r="L141" i="8" s="1"/>
  <c r="K149" i="8"/>
  <c r="L149" i="8" s="1"/>
  <c r="K157" i="8"/>
  <c r="L157" i="8" s="1"/>
  <c r="K165" i="8"/>
  <c r="L165" i="8" s="1"/>
  <c r="K47" i="8"/>
  <c r="L47" i="8" s="1"/>
  <c r="K55" i="8"/>
  <c r="K63" i="8"/>
  <c r="K71" i="8"/>
  <c r="K79" i="8"/>
  <c r="L79" i="8" s="1"/>
  <c r="K87" i="8"/>
  <c r="D87" i="8" s="1"/>
  <c r="C87" i="8" s="1"/>
  <c r="K95" i="8"/>
  <c r="L95" i="8" s="1"/>
  <c r="K103" i="8"/>
  <c r="L103" i="8" s="1"/>
  <c r="K111" i="8"/>
  <c r="L111" i="8" s="1"/>
  <c r="K119" i="8"/>
  <c r="K127" i="8"/>
  <c r="K135" i="8"/>
  <c r="K143" i="8"/>
  <c r="D143" i="8" s="1"/>
  <c r="K151" i="8"/>
  <c r="L151" i="8" s="1"/>
  <c r="K159" i="8"/>
  <c r="L159" i="8" s="1"/>
  <c r="K167" i="8"/>
  <c r="L167" i="8" s="1"/>
  <c r="K175" i="8"/>
  <c r="L175" i="8" s="1"/>
  <c r="K183" i="8"/>
  <c r="K191" i="8"/>
  <c r="K199" i="8"/>
  <c r="K207" i="8"/>
  <c r="L207" i="8" s="1"/>
  <c r="K170" i="8"/>
  <c r="L170" i="8" s="1"/>
  <c r="K178" i="8"/>
  <c r="L178" i="8" s="1"/>
  <c r="K186" i="8"/>
  <c r="L186" i="8" s="1"/>
  <c r="K194" i="8"/>
  <c r="K202" i="8"/>
  <c r="L202" i="8" s="1"/>
  <c r="K210" i="8"/>
  <c r="D210" i="8" s="1"/>
  <c r="K218" i="8"/>
  <c r="D218" i="8" s="1"/>
  <c r="K226" i="8"/>
  <c r="D226" i="8" s="1"/>
  <c r="K234" i="8"/>
  <c r="L234" i="8" s="1"/>
  <c r="K242" i="8"/>
  <c r="K250" i="8"/>
  <c r="D250" i="8" s="1"/>
  <c r="K258" i="8"/>
  <c r="K266" i="8"/>
  <c r="L266" i="8" s="1"/>
  <c r="K274" i="8"/>
  <c r="L274" i="8" s="1"/>
  <c r="K282" i="8"/>
  <c r="L282" i="8" s="1"/>
  <c r="K290" i="8"/>
  <c r="D290" i="8" s="1"/>
  <c r="K172" i="8"/>
  <c r="L172" i="8" s="1"/>
  <c r="K174" i="8"/>
  <c r="D174" i="8" s="1"/>
  <c r="K180" i="8"/>
  <c r="D180" i="8" s="1"/>
  <c r="K182" i="8"/>
  <c r="D182" i="8" s="1"/>
  <c r="K188" i="8"/>
  <c r="K190" i="8"/>
  <c r="L190" i="8" s="1"/>
  <c r="K196" i="8"/>
  <c r="L196" i="8" s="1"/>
  <c r="K198" i="8"/>
  <c r="D198" i="8" s="1"/>
  <c r="K204" i="8"/>
  <c r="L204" i="8" s="1"/>
  <c r="K206" i="8"/>
  <c r="K215" i="8"/>
  <c r="D215" i="8" s="1"/>
  <c r="K223" i="8"/>
  <c r="L223" i="8" s="1"/>
  <c r="K231" i="8"/>
  <c r="K239" i="8"/>
  <c r="K247" i="8"/>
  <c r="K255" i="8"/>
  <c r="D255" i="8" s="1"/>
  <c r="K263" i="8"/>
  <c r="L263" i="8" s="1"/>
  <c r="K271" i="8"/>
  <c r="D271" i="8" s="1"/>
  <c r="K279" i="8"/>
  <c r="L279" i="8" s="1"/>
  <c r="K287" i="8"/>
  <c r="L287" i="8" s="1"/>
  <c r="K295" i="8"/>
  <c r="K303" i="8"/>
  <c r="K42" i="8"/>
  <c r="L42" i="8" s="1"/>
  <c r="K50" i="8"/>
  <c r="K58" i="8"/>
  <c r="K66" i="8"/>
  <c r="K74" i="8"/>
  <c r="L74" i="8" s="1"/>
  <c r="K82" i="8"/>
  <c r="L82" i="8" s="1"/>
  <c r="K90" i="8"/>
  <c r="D90" i="8" s="1"/>
  <c r="C90" i="8" s="1"/>
  <c r="K98" i="8"/>
  <c r="L98" i="8" s="1"/>
  <c r="K106" i="8"/>
  <c r="L106" i="8" s="1"/>
  <c r="K114" i="8"/>
  <c r="K122" i="8"/>
  <c r="K130" i="8"/>
  <c r="K138" i="8"/>
  <c r="L138" i="8" s="1"/>
  <c r="K146" i="8"/>
  <c r="D146" i="8" s="1"/>
  <c r="K154" i="8"/>
  <c r="L154" i="8" s="1"/>
  <c r="K162" i="8"/>
  <c r="L162" i="8" s="1"/>
  <c r="K212" i="8"/>
  <c r="L212" i="8" s="1"/>
  <c r="K220" i="8"/>
  <c r="D220" i="8" s="1"/>
  <c r="K228" i="8"/>
  <c r="K236" i="8"/>
  <c r="L236" i="8" s="1"/>
  <c r="K244" i="8"/>
  <c r="K252" i="8"/>
  <c r="K260" i="8"/>
  <c r="L260" i="8" s="1"/>
  <c r="K268" i="8"/>
  <c r="K276" i="8"/>
  <c r="L276" i="8" s="1"/>
  <c r="K284" i="8"/>
  <c r="K292" i="8"/>
  <c r="L292" i="8" s="1"/>
  <c r="K217" i="8"/>
  <c r="K225" i="8"/>
  <c r="K233" i="8"/>
  <c r="L233" i="8" s="1"/>
  <c r="K241" i="8"/>
  <c r="L241" i="8" s="1"/>
  <c r="K249" i="8"/>
  <c r="D249" i="8" s="1"/>
  <c r="C249" i="8" s="1"/>
  <c r="K257" i="8"/>
  <c r="L257" i="8" s="1"/>
  <c r="K265" i="8"/>
  <c r="D265" i="8" s="1"/>
  <c r="K273" i="8"/>
  <c r="K281" i="8"/>
  <c r="K289" i="8"/>
  <c r="K169" i="8"/>
  <c r="K177" i="8"/>
  <c r="K185" i="8"/>
  <c r="L185" i="8" s="1"/>
  <c r="K193" i="8"/>
  <c r="L193" i="8" s="1"/>
  <c r="K201" i="8"/>
  <c r="K209" i="8"/>
  <c r="K214" i="8"/>
  <c r="D214" i="8" s="1"/>
  <c r="C214" i="8" s="1"/>
  <c r="K222" i="8"/>
  <c r="L222" i="8" s="1"/>
  <c r="K230" i="8"/>
  <c r="L230" i="8" s="1"/>
  <c r="K238" i="8"/>
  <c r="L238" i="8" s="1"/>
  <c r="K246" i="8"/>
  <c r="D246" i="8" s="1"/>
  <c r="K254" i="8"/>
  <c r="K216" i="8"/>
  <c r="L216" i="8" s="1"/>
  <c r="K224" i="8"/>
  <c r="L224" i="8" s="1"/>
  <c r="K232" i="8"/>
  <c r="L232" i="8" s="1"/>
  <c r="K240" i="8"/>
  <c r="D240" i="8" s="1"/>
  <c r="K248" i="8"/>
  <c r="L248" i="8" s="1"/>
  <c r="K256" i="8"/>
  <c r="K264" i="8"/>
  <c r="K272" i="8"/>
  <c r="K280" i="8"/>
  <c r="L280" i="8" s="1"/>
  <c r="K288" i="8"/>
  <c r="D288" i="8" s="1"/>
  <c r="K60" i="8"/>
  <c r="D60" i="8" s="1"/>
  <c r="K92" i="8"/>
  <c r="K124" i="8"/>
  <c r="L124" i="8" s="1"/>
  <c r="K156" i="8"/>
  <c r="K213" i="8"/>
  <c r="L213" i="8" s="1"/>
  <c r="K221" i="8"/>
  <c r="D221" i="8" s="1"/>
  <c r="K229" i="8"/>
  <c r="D229" i="8" s="1"/>
  <c r="K237" i="8"/>
  <c r="K245" i="8"/>
  <c r="K253" i="8"/>
  <c r="K267" i="8"/>
  <c r="K270" i="8"/>
  <c r="K283" i="8"/>
  <c r="L283" i="8" s="1"/>
  <c r="K286" i="8"/>
  <c r="L286" i="8" s="1"/>
  <c r="K300" i="8"/>
  <c r="L300" i="8" s="1"/>
  <c r="K307" i="8"/>
  <c r="K317" i="8"/>
  <c r="K325" i="8"/>
  <c r="L325" i="8" s="1"/>
  <c r="K333" i="8"/>
  <c r="D333" i="8" s="1"/>
  <c r="K341" i="8"/>
  <c r="D341" i="8" s="1"/>
  <c r="K349" i="8"/>
  <c r="L349" i="8" s="1"/>
  <c r="K357" i="8"/>
  <c r="L357" i="8" s="1"/>
  <c r="K365" i="8"/>
  <c r="K373" i="8"/>
  <c r="K381" i="8"/>
  <c r="K389" i="8"/>
  <c r="L389" i="8" s="1"/>
  <c r="K397" i="8"/>
  <c r="L397" i="8" s="1"/>
  <c r="K173" i="8"/>
  <c r="L173" i="8" s="1"/>
  <c r="K187" i="8"/>
  <c r="D187" i="8" s="1"/>
  <c r="K205" i="8"/>
  <c r="K302" i="8"/>
  <c r="D302" i="8" s="1"/>
  <c r="K309" i="8"/>
  <c r="L309" i="8" s="1"/>
  <c r="K314" i="8"/>
  <c r="L314" i="8" s="1"/>
  <c r="K322" i="8"/>
  <c r="L322" i="8" s="1"/>
  <c r="K330" i="8"/>
  <c r="L330" i="8" s="1"/>
  <c r="K338" i="8"/>
  <c r="D338" i="8" s="1"/>
  <c r="K346" i="8"/>
  <c r="L346" i="8" s="1"/>
  <c r="K354" i="8"/>
  <c r="K362" i="8"/>
  <c r="D362" i="8" s="1"/>
  <c r="K370" i="8"/>
  <c r="L370" i="8" s="1"/>
  <c r="K378" i="8"/>
  <c r="D378" i="8" s="1"/>
  <c r="K386" i="8"/>
  <c r="D386" i="8" s="1"/>
  <c r="K394" i="8"/>
  <c r="L394" i="8" s="1"/>
  <c r="K402" i="8"/>
  <c r="L402" i="8" s="1"/>
  <c r="K410" i="8"/>
  <c r="D410" i="8" s="1"/>
  <c r="K418" i="8"/>
  <c r="L418" i="8" s="1"/>
  <c r="K68" i="8"/>
  <c r="D68" i="8" s="1"/>
  <c r="K100" i="8"/>
  <c r="L100" i="8" s="1"/>
  <c r="K132" i="8"/>
  <c r="D132" i="8" s="1"/>
  <c r="K164" i="8"/>
  <c r="L164" i="8" s="1"/>
  <c r="K261" i="8"/>
  <c r="D261" i="8" s="1"/>
  <c r="K277" i="8"/>
  <c r="L277" i="8" s="1"/>
  <c r="K293" i="8"/>
  <c r="D293" i="8" s="1"/>
  <c r="K297" i="8"/>
  <c r="K304" i="8"/>
  <c r="D304" i="8" s="1"/>
  <c r="K311" i="8"/>
  <c r="K319" i="8"/>
  <c r="K327" i="8"/>
  <c r="K335" i="8"/>
  <c r="D335" i="8" s="1"/>
  <c r="K343" i="8"/>
  <c r="L343" i="8" s="1"/>
  <c r="K351" i="8"/>
  <c r="K359" i="8"/>
  <c r="K367" i="8"/>
  <c r="L367" i="8" s="1"/>
  <c r="K375" i="8"/>
  <c r="D375" i="8" s="1"/>
  <c r="K383" i="8"/>
  <c r="K391" i="8"/>
  <c r="K179" i="8"/>
  <c r="L179" i="8" s="1"/>
  <c r="K197" i="8"/>
  <c r="K211" i="8"/>
  <c r="D211" i="8" s="1"/>
  <c r="K219" i="8"/>
  <c r="D219" i="8" s="1"/>
  <c r="K227" i="8"/>
  <c r="L227" i="8" s="1"/>
  <c r="K235" i="8"/>
  <c r="L235" i="8" s="1"/>
  <c r="K243" i="8"/>
  <c r="L243" i="8" s="1"/>
  <c r="K251" i="8"/>
  <c r="K306" i="8"/>
  <c r="K44" i="8"/>
  <c r="L44" i="8" s="1"/>
  <c r="K76" i="8"/>
  <c r="K108" i="8"/>
  <c r="D108" i="8" s="1"/>
  <c r="K140" i="8"/>
  <c r="K259" i="8"/>
  <c r="K262" i="8"/>
  <c r="K275" i="8"/>
  <c r="L275" i="8" s="1"/>
  <c r="K278" i="8"/>
  <c r="D278" i="8" s="1"/>
  <c r="K291" i="8"/>
  <c r="L291" i="8" s="1"/>
  <c r="K299" i="8"/>
  <c r="L299" i="8" s="1"/>
  <c r="K308" i="8"/>
  <c r="L308" i="8" s="1"/>
  <c r="K313" i="8"/>
  <c r="L313" i="8" s="1"/>
  <c r="K321" i="8"/>
  <c r="K329" i="8"/>
  <c r="K337" i="8"/>
  <c r="D337" i="8" s="1"/>
  <c r="K345" i="8"/>
  <c r="L345" i="8" s="1"/>
  <c r="K353" i="8"/>
  <c r="D353" i="8" s="1"/>
  <c r="K361" i="8"/>
  <c r="L361" i="8" s="1"/>
  <c r="K369" i="8"/>
  <c r="L369" i="8" s="1"/>
  <c r="K377" i="8"/>
  <c r="L377" i="8" s="1"/>
  <c r="K385" i="8"/>
  <c r="K393" i="8"/>
  <c r="K401" i="8"/>
  <c r="K409" i="8"/>
  <c r="L409" i="8" s="1"/>
  <c r="K116" i="8"/>
  <c r="L116" i="8" s="1"/>
  <c r="K298" i="8"/>
  <c r="L298" i="8" s="1"/>
  <c r="K312" i="8"/>
  <c r="L312" i="8" s="1"/>
  <c r="K315" i="8"/>
  <c r="K323" i="8"/>
  <c r="K331" i="8"/>
  <c r="L331" i="8" s="1"/>
  <c r="K339" i="8"/>
  <c r="D339" i="8" s="1"/>
  <c r="K347" i="8"/>
  <c r="L347" i="8" s="1"/>
  <c r="K355" i="8"/>
  <c r="L355" i="8" s="1"/>
  <c r="K363" i="8"/>
  <c r="L363" i="8" s="1"/>
  <c r="K371" i="8"/>
  <c r="D371" i="8" s="1"/>
  <c r="K379" i="8"/>
  <c r="L379" i="8" s="1"/>
  <c r="K387" i="8"/>
  <c r="L387" i="8" s="1"/>
  <c r="K395" i="8"/>
  <c r="K400" i="8"/>
  <c r="K406" i="8"/>
  <c r="L406" i="8" s="1"/>
  <c r="K408" i="8"/>
  <c r="K424" i="8"/>
  <c r="K432" i="8"/>
  <c r="L432" i="8" s="1"/>
  <c r="K318" i="8"/>
  <c r="D318" i="8" s="1"/>
  <c r="K326" i="8"/>
  <c r="L326" i="8" s="1"/>
  <c r="K334" i="8"/>
  <c r="L334" i="8" s="1"/>
  <c r="K342" i="8"/>
  <c r="K350" i="8"/>
  <c r="D350" i="8" s="1"/>
  <c r="K358" i="8"/>
  <c r="K366" i="8"/>
  <c r="L366" i="8" s="1"/>
  <c r="K374" i="8"/>
  <c r="L374" i="8" s="1"/>
  <c r="K382" i="8"/>
  <c r="D382" i="8" s="1"/>
  <c r="K390" i="8"/>
  <c r="L390" i="8" s="1"/>
  <c r="K398" i="8"/>
  <c r="D398" i="8" s="1"/>
  <c r="K414" i="8"/>
  <c r="L414" i="8" s="1"/>
  <c r="K421" i="8"/>
  <c r="L421" i="8" s="1"/>
  <c r="K429" i="8"/>
  <c r="D429" i="8" s="1"/>
  <c r="K148" i="8"/>
  <c r="K181" i="8"/>
  <c r="L181" i="8" s="1"/>
  <c r="K285" i="8"/>
  <c r="K310" i="8"/>
  <c r="D310" i="8" s="1"/>
  <c r="K316" i="8"/>
  <c r="L316" i="8" s="1"/>
  <c r="K324" i="8"/>
  <c r="L324" i="8" s="1"/>
  <c r="K332" i="8"/>
  <c r="L332" i="8" s="1"/>
  <c r="K340" i="8"/>
  <c r="L340" i="8" s="1"/>
  <c r="K348" i="8"/>
  <c r="D348" i="8" s="1"/>
  <c r="K356" i="8"/>
  <c r="L356" i="8" s="1"/>
  <c r="K364" i="8"/>
  <c r="K372" i="8"/>
  <c r="K380" i="8"/>
  <c r="D380" i="8" s="1"/>
  <c r="K388" i="8"/>
  <c r="D388" i="8" s="1"/>
  <c r="K396" i="8"/>
  <c r="L396" i="8" s="1"/>
  <c r="K416" i="8"/>
  <c r="L416" i="8" s="1"/>
  <c r="K426" i="8"/>
  <c r="L426" i="8" s="1"/>
  <c r="K434" i="8"/>
  <c r="D434" i="8" s="1"/>
  <c r="K442" i="8"/>
  <c r="L442" i="8" s="1"/>
  <c r="K450" i="8"/>
  <c r="D450" i="8" s="1"/>
  <c r="K458" i="8"/>
  <c r="L458" i="8" s="1"/>
  <c r="K466" i="8"/>
  <c r="L466" i="8" s="1"/>
  <c r="K474" i="8"/>
  <c r="K482" i="8"/>
  <c r="K490" i="8"/>
  <c r="D490" i="8" s="1"/>
  <c r="K269" i="8"/>
  <c r="K296" i="8"/>
  <c r="K403" i="8"/>
  <c r="K411" i="8"/>
  <c r="L411" i="8" s="1"/>
  <c r="K423" i="8"/>
  <c r="L423" i="8" s="1"/>
  <c r="K431" i="8"/>
  <c r="L431" i="8" s="1"/>
  <c r="K439" i="8"/>
  <c r="L439" i="8" s="1"/>
  <c r="K447" i="8"/>
  <c r="L447" i="8" s="1"/>
  <c r="K455" i="8"/>
  <c r="L455" i="8" s="1"/>
  <c r="K463" i="8"/>
  <c r="K52" i="8"/>
  <c r="L52" i="8" s="1"/>
  <c r="K171" i="8"/>
  <c r="K189" i="8"/>
  <c r="K399" i="8"/>
  <c r="L399" i="8" s="1"/>
  <c r="K84" i="8"/>
  <c r="K301" i="8"/>
  <c r="L301" i="8" s="1"/>
  <c r="K417" i="8"/>
  <c r="L417" i="8" s="1"/>
  <c r="K422" i="8"/>
  <c r="D422" i="8" s="1"/>
  <c r="K430" i="8"/>
  <c r="L430" i="8" s="1"/>
  <c r="K438" i="8"/>
  <c r="K446" i="8"/>
  <c r="K454" i="8"/>
  <c r="K462" i="8"/>
  <c r="L462" i="8" s="1"/>
  <c r="K470" i="8"/>
  <c r="D470" i="8" s="1"/>
  <c r="K407" i="8"/>
  <c r="K441" i="8"/>
  <c r="L441" i="8" s="1"/>
  <c r="K443" i="8"/>
  <c r="L443" i="8" s="1"/>
  <c r="K457" i="8"/>
  <c r="L457" i="8" s="1"/>
  <c r="K459" i="8"/>
  <c r="K480" i="8"/>
  <c r="K489" i="8"/>
  <c r="L489" i="8" s="1"/>
  <c r="K496" i="8"/>
  <c r="D496" i="8" s="1"/>
  <c r="K504" i="8"/>
  <c r="D504" i="8" s="1"/>
  <c r="K512" i="8"/>
  <c r="L512" i="8" s="1"/>
  <c r="K520" i="8"/>
  <c r="L520" i="8" s="1"/>
  <c r="K528" i="8"/>
  <c r="K536" i="8"/>
  <c r="K294" i="8"/>
  <c r="L294" i="8" s="1"/>
  <c r="K415" i="8"/>
  <c r="L415" i="8" s="1"/>
  <c r="K425" i="8"/>
  <c r="L425" i="8" s="1"/>
  <c r="K428" i="8"/>
  <c r="D428" i="8" s="1"/>
  <c r="K448" i="8"/>
  <c r="D448" i="8" s="1"/>
  <c r="K464" i="8"/>
  <c r="L464" i="8" s="1"/>
  <c r="K484" i="8"/>
  <c r="L484" i="8" s="1"/>
  <c r="K491" i="8"/>
  <c r="L491" i="8" s="1"/>
  <c r="K501" i="8"/>
  <c r="L501" i="8" s="1"/>
  <c r="K509" i="8"/>
  <c r="K517" i="8"/>
  <c r="L517" i="8" s="1"/>
  <c r="K525" i="8"/>
  <c r="L525" i="8" s="1"/>
  <c r="K533" i="8"/>
  <c r="K541" i="8"/>
  <c r="K549" i="8"/>
  <c r="L549" i="8" s="1"/>
  <c r="K557" i="8"/>
  <c r="D557" i="8" s="1"/>
  <c r="K565" i="8"/>
  <c r="D565" i="8" s="1"/>
  <c r="K573" i="8"/>
  <c r="K581" i="8"/>
  <c r="L581" i="8" s="1"/>
  <c r="K589" i="8"/>
  <c r="K597" i="8"/>
  <c r="D597" i="8" s="1"/>
  <c r="K605" i="8"/>
  <c r="L605" i="8" s="1"/>
  <c r="K404" i="8"/>
  <c r="K412" i="8"/>
  <c r="K471" i="8"/>
  <c r="D471" i="8" s="1"/>
  <c r="K473" i="8"/>
  <c r="K475" i="8"/>
  <c r="K477" i="8"/>
  <c r="D477" i="8" s="1"/>
  <c r="K493" i="8"/>
  <c r="L493" i="8" s="1"/>
  <c r="K498" i="8"/>
  <c r="K506" i="8"/>
  <c r="K514" i="8"/>
  <c r="D514" i="8" s="1"/>
  <c r="K522" i="8"/>
  <c r="K530" i="8"/>
  <c r="L530" i="8" s="1"/>
  <c r="K320" i="8"/>
  <c r="D320" i="8" s="1"/>
  <c r="K336" i="8"/>
  <c r="K352" i="8"/>
  <c r="K368" i="8"/>
  <c r="L368" i="8" s="1"/>
  <c r="K384" i="8"/>
  <c r="D384" i="8" s="1"/>
  <c r="K419" i="8"/>
  <c r="D419" i="8" s="1"/>
  <c r="K437" i="8"/>
  <c r="L437" i="8" s="1"/>
  <c r="K444" i="8"/>
  <c r="K453" i="8"/>
  <c r="K460" i="8"/>
  <c r="L460" i="8" s="1"/>
  <c r="K469" i="8"/>
  <c r="L469" i="8" s="1"/>
  <c r="K479" i="8"/>
  <c r="L479" i="8" s="1"/>
  <c r="K486" i="8"/>
  <c r="K495" i="8"/>
  <c r="D495" i="8" s="1"/>
  <c r="K503" i="8"/>
  <c r="L503" i="8" s="1"/>
  <c r="K511" i="8"/>
  <c r="L511" i="8" s="1"/>
  <c r="K519" i="8"/>
  <c r="D519" i="8" s="1"/>
  <c r="K527" i="8"/>
  <c r="L527" i="8" s="1"/>
  <c r="K535" i="8"/>
  <c r="L535" i="8" s="1"/>
  <c r="K543" i="8"/>
  <c r="D543" i="8" s="1"/>
  <c r="K551" i="8"/>
  <c r="D551" i="8" s="1"/>
  <c r="K559" i="8"/>
  <c r="L559" i="8" s="1"/>
  <c r="K567" i="8"/>
  <c r="K575" i="8"/>
  <c r="L575" i="8" s="1"/>
  <c r="K195" i="8"/>
  <c r="L195" i="8" s="1"/>
  <c r="K203" i="8"/>
  <c r="K420" i="8"/>
  <c r="D420" i="8" s="1"/>
  <c r="K433" i="8"/>
  <c r="L433" i="8" s="1"/>
  <c r="K440" i="8"/>
  <c r="K456" i="8"/>
  <c r="K483" i="8"/>
  <c r="L483" i="8" s="1"/>
  <c r="K492" i="8"/>
  <c r="L492" i="8" s="1"/>
  <c r="K497" i="8"/>
  <c r="D497" i="8" s="1"/>
  <c r="K505" i="8"/>
  <c r="K513" i="8"/>
  <c r="K521" i="8"/>
  <c r="L521" i="8" s="1"/>
  <c r="K529" i="8"/>
  <c r="D529" i="8" s="1"/>
  <c r="K537" i="8"/>
  <c r="D537" i="8" s="1"/>
  <c r="K545" i="8"/>
  <c r="D545" i="8" s="1"/>
  <c r="K553" i="8"/>
  <c r="D553" i="8" s="1"/>
  <c r="K561" i="8"/>
  <c r="L561" i="8" s="1"/>
  <c r="K569" i="8"/>
  <c r="D569" i="8" s="1"/>
  <c r="K328" i="8"/>
  <c r="D328" i="8" s="1"/>
  <c r="K360" i="8"/>
  <c r="L360" i="8" s="1"/>
  <c r="K392" i="8"/>
  <c r="L392" i="8" s="1"/>
  <c r="K405" i="8"/>
  <c r="K481" i="8"/>
  <c r="K488" i="8"/>
  <c r="D488" i="8" s="1"/>
  <c r="K494" i="8"/>
  <c r="D494" i="8" s="1"/>
  <c r="C494" i="8" s="1"/>
  <c r="K507" i="8"/>
  <c r="D507" i="8" s="1"/>
  <c r="K510" i="8"/>
  <c r="L510" i="8" s="1"/>
  <c r="K523" i="8"/>
  <c r="L523" i="8" s="1"/>
  <c r="K526" i="8"/>
  <c r="L526" i="8" s="1"/>
  <c r="K538" i="8"/>
  <c r="K550" i="8"/>
  <c r="K566" i="8"/>
  <c r="D566" i="8" s="1"/>
  <c r="K577" i="8"/>
  <c r="K586" i="8"/>
  <c r="D586" i="8" s="1"/>
  <c r="K593" i="8"/>
  <c r="K602" i="8"/>
  <c r="L602" i="8" s="1"/>
  <c r="K612" i="8"/>
  <c r="D612" i="8" s="1"/>
  <c r="K620" i="8"/>
  <c r="L620" i="8" s="1"/>
  <c r="K628" i="8"/>
  <c r="L628" i="8" s="1"/>
  <c r="K636" i="8"/>
  <c r="L636" i="8" s="1"/>
  <c r="K644" i="8"/>
  <c r="L644" i="8" s="1"/>
  <c r="K652" i="8"/>
  <c r="L652" i="8" s="1"/>
  <c r="K660" i="8"/>
  <c r="K476" i="8"/>
  <c r="D476" i="8" s="1"/>
  <c r="C476" i="8" s="1"/>
  <c r="K613" i="8"/>
  <c r="L613" i="8" s="1"/>
  <c r="K621" i="8"/>
  <c r="D621" i="8" s="1"/>
  <c r="K661" i="8"/>
  <c r="D661" i="8" s="1"/>
  <c r="K639" i="8"/>
  <c r="D639" i="8" s="1"/>
  <c r="K655" i="8"/>
  <c r="L655" i="8" s="1"/>
  <c r="K548" i="8"/>
  <c r="L548" i="8" s="1"/>
  <c r="K564" i="8"/>
  <c r="K579" i="8"/>
  <c r="K588" i="8"/>
  <c r="D588" i="8" s="1"/>
  <c r="K595" i="8"/>
  <c r="L595" i="8" s="1"/>
  <c r="K604" i="8"/>
  <c r="L604" i="8" s="1"/>
  <c r="K609" i="8"/>
  <c r="L609" i="8" s="1"/>
  <c r="K617" i="8"/>
  <c r="L617" i="8" s="1"/>
  <c r="K625" i="8"/>
  <c r="K633" i="8"/>
  <c r="K641" i="8"/>
  <c r="K649" i="8"/>
  <c r="K657" i="8"/>
  <c r="L657" i="8" s="1"/>
  <c r="K665" i="8"/>
  <c r="D665" i="8" s="1"/>
  <c r="K638" i="8"/>
  <c r="K646" i="8"/>
  <c r="L646" i="8" s="1"/>
  <c r="K654" i="8"/>
  <c r="K662" i="8"/>
  <c r="L662" i="8" s="1"/>
  <c r="K651" i="8"/>
  <c r="L651" i="8" s="1"/>
  <c r="K667" i="8"/>
  <c r="D667" i="8" s="1"/>
  <c r="C667" i="8" s="1"/>
  <c r="K608" i="8"/>
  <c r="L608" i="8" s="1"/>
  <c r="K648" i="8"/>
  <c r="L648" i="8" s="1"/>
  <c r="K656" i="8"/>
  <c r="L656" i="8" s="1"/>
  <c r="K580" i="8"/>
  <c r="D580" i="8" s="1"/>
  <c r="K587" i="8"/>
  <c r="K596" i="8"/>
  <c r="L596" i="8" s="1"/>
  <c r="K629" i="8"/>
  <c r="L629" i="8" s="1"/>
  <c r="K637" i="8"/>
  <c r="L637" i="8" s="1"/>
  <c r="K623" i="8"/>
  <c r="L623" i="8" s="1"/>
  <c r="K663" i="8"/>
  <c r="L663" i="8" s="1"/>
  <c r="K478" i="8"/>
  <c r="K485" i="8"/>
  <c r="K508" i="8"/>
  <c r="K524" i="8"/>
  <c r="D524" i="8" s="1"/>
  <c r="K546" i="8"/>
  <c r="L546" i="8" s="1"/>
  <c r="K555" i="8"/>
  <c r="K562" i="8"/>
  <c r="K571" i="8"/>
  <c r="K583" i="8"/>
  <c r="D583" i="8" s="1"/>
  <c r="K590" i="8"/>
  <c r="L590" i="8" s="1"/>
  <c r="K599" i="8"/>
  <c r="D599" i="8" s="1"/>
  <c r="K606" i="8"/>
  <c r="L606" i="8" s="1"/>
  <c r="K614" i="8"/>
  <c r="L614" i="8" s="1"/>
  <c r="K622" i="8"/>
  <c r="K630" i="8"/>
  <c r="K624" i="8"/>
  <c r="K664" i="8"/>
  <c r="D664" i="8" s="1"/>
  <c r="K572" i="8"/>
  <c r="K603" i="8"/>
  <c r="L603" i="8" s="1"/>
  <c r="K645" i="8"/>
  <c r="K413" i="8"/>
  <c r="L413" i="8" s="1"/>
  <c r="K435" i="8"/>
  <c r="L435" i="8" s="1"/>
  <c r="K451" i="8"/>
  <c r="K467" i="8"/>
  <c r="L467" i="8" s="1"/>
  <c r="K544" i="8"/>
  <c r="K560" i="8"/>
  <c r="L560" i="8" s="1"/>
  <c r="K592" i="8"/>
  <c r="L592" i="8" s="1"/>
  <c r="K611" i="8"/>
  <c r="L611" i="8" s="1"/>
  <c r="K619" i="8"/>
  <c r="L619" i="8" s="1"/>
  <c r="K627" i="8"/>
  <c r="K635" i="8"/>
  <c r="K643" i="8"/>
  <c r="L643" i="8" s="1"/>
  <c r="K659" i="8"/>
  <c r="L659" i="8" s="1"/>
  <c r="K632" i="8"/>
  <c r="D632" i="8" s="1"/>
  <c r="K640" i="8"/>
  <c r="L640" i="8" s="1"/>
  <c r="K305" i="8"/>
  <c r="D305" i="8" s="1"/>
  <c r="K344" i="8"/>
  <c r="K376" i="8"/>
  <c r="D376" i="8" s="1"/>
  <c r="K499" i="8"/>
  <c r="D499" i="8" s="1"/>
  <c r="K502" i="8"/>
  <c r="L502" i="8" s="1"/>
  <c r="K515" i="8"/>
  <c r="L515" i="8" s="1"/>
  <c r="K518" i="8"/>
  <c r="D518" i="8" s="1"/>
  <c r="C518" i="8" s="1"/>
  <c r="K531" i="8"/>
  <c r="L531" i="8" s="1"/>
  <c r="K539" i="8"/>
  <c r="L539" i="8" s="1"/>
  <c r="K558" i="8"/>
  <c r="L558" i="8" s="1"/>
  <c r="K574" i="8"/>
  <c r="L574" i="8" s="1"/>
  <c r="K576" i="8"/>
  <c r="L576" i="8" s="1"/>
  <c r="K578" i="8"/>
  <c r="D578" i="8" s="1"/>
  <c r="K585" i="8"/>
  <c r="L585" i="8" s="1"/>
  <c r="K594" i="8"/>
  <c r="D594" i="8" s="1"/>
  <c r="K601" i="8"/>
  <c r="D601" i="8" s="1"/>
  <c r="K616" i="8"/>
  <c r="K472" i="8"/>
  <c r="L472" i="8" s="1"/>
  <c r="K534" i="8"/>
  <c r="K542" i="8"/>
  <c r="K556" i="8"/>
  <c r="L556" i="8" s="1"/>
  <c r="K653" i="8"/>
  <c r="L653" i="8" s="1"/>
  <c r="K436" i="8"/>
  <c r="K449" i="8"/>
  <c r="L449" i="8" s="1"/>
  <c r="K452" i="8"/>
  <c r="L452" i="8" s="1"/>
  <c r="K465" i="8"/>
  <c r="K468" i="8"/>
  <c r="K487" i="8"/>
  <c r="L487" i="8" s="1"/>
  <c r="K500" i="8"/>
  <c r="K516" i="8"/>
  <c r="L516" i="8" s="1"/>
  <c r="K547" i="8"/>
  <c r="D547" i="8" s="1"/>
  <c r="K554" i="8"/>
  <c r="L554" i="8" s="1"/>
  <c r="K563" i="8"/>
  <c r="L563" i="8" s="1"/>
  <c r="K570" i="8"/>
  <c r="K582" i="8"/>
  <c r="K591" i="8"/>
  <c r="K598" i="8"/>
  <c r="D598" i="8" s="1"/>
  <c r="C598" i="8" s="1"/>
  <c r="K610" i="8"/>
  <c r="L610" i="8" s="1"/>
  <c r="K618" i="8"/>
  <c r="L618" i="8" s="1"/>
  <c r="K626" i="8"/>
  <c r="L626" i="8" s="1"/>
  <c r="K634" i="8"/>
  <c r="K642" i="8"/>
  <c r="K650" i="8"/>
  <c r="K658" i="8"/>
  <c r="L658" i="8" s="1"/>
  <c r="K666" i="8"/>
  <c r="D666" i="8" s="1"/>
  <c r="K427" i="8"/>
  <c r="K445" i="8"/>
  <c r="K461" i="8"/>
  <c r="D461" i="8" s="1"/>
  <c r="K532" i="8"/>
  <c r="D532" i="8" s="1"/>
  <c r="K540" i="8"/>
  <c r="D540" i="8" s="1"/>
  <c r="K552" i="8"/>
  <c r="D552" i="8" s="1"/>
  <c r="K568" i="8"/>
  <c r="L568" i="8" s="1"/>
  <c r="K584" i="8"/>
  <c r="K600" i="8"/>
  <c r="L600" i="8" s="1"/>
  <c r="K607" i="8"/>
  <c r="D607" i="8" s="1"/>
  <c r="K615" i="8"/>
  <c r="D615" i="8" s="1"/>
  <c r="K631" i="8"/>
  <c r="D631" i="8" s="1"/>
  <c r="K647" i="8"/>
  <c r="D647" i="8" s="1"/>
  <c r="D72" i="8"/>
  <c r="D74" i="8"/>
  <c r="D179" i="8"/>
  <c r="D324" i="8"/>
  <c r="D360" i="8"/>
  <c r="D406" i="8"/>
  <c r="D501" i="8"/>
  <c r="D640" i="8"/>
  <c r="D149" i="8"/>
  <c r="D151" i="8"/>
  <c r="D110" i="8"/>
  <c r="D286" i="8"/>
  <c r="D224" i="8"/>
  <c r="D176" i="8"/>
  <c r="D417" i="8"/>
  <c r="D433" i="8"/>
  <c r="D399" i="8"/>
  <c r="D347" i="8"/>
  <c r="D432" i="8"/>
  <c r="D260" i="8"/>
  <c r="D576" i="8"/>
  <c r="D603" i="8"/>
  <c r="D595" i="8"/>
  <c r="D484" i="8"/>
  <c r="D157" i="8"/>
  <c r="D159" i="8"/>
  <c r="D294" i="8"/>
  <c r="D178" i="8"/>
  <c r="D312" i="8"/>
  <c r="D309" i="8"/>
  <c r="D568" i="8"/>
  <c r="D613" i="8"/>
  <c r="D602" i="8"/>
  <c r="D124" i="8"/>
  <c r="D257" i="8"/>
  <c r="D235" i="8"/>
  <c r="D279" i="8"/>
  <c r="D390" i="8"/>
  <c r="D431" i="8"/>
  <c r="D455" i="8"/>
  <c r="D435" i="8"/>
  <c r="D106" i="8"/>
  <c r="D59" i="8"/>
  <c r="D223" i="8"/>
  <c r="D356" i="8"/>
  <c r="D334" i="8"/>
  <c r="D392" i="8"/>
  <c r="D314" i="8"/>
  <c r="D276" i="8"/>
  <c r="D437" i="8"/>
  <c r="D556" i="8"/>
  <c r="D546" i="8"/>
  <c r="D549" i="8"/>
  <c r="D491" i="8"/>
  <c r="D40" i="8"/>
  <c r="C40" i="8" s="1"/>
  <c r="L41" i="8"/>
  <c r="L40" i="8"/>
  <c r="D658" i="8" l="1"/>
  <c r="D581" i="8"/>
  <c r="D166" i="8"/>
  <c r="D104" i="8"/>
  <c r="D655" i="8"/>
  <c r="D195" i="8"/>
  <c r="D274" i="8"/>
  <c r="D162" i="8"/>
  <c r="D349" i="8"/>
  <c r="C348" i="8" s="1"/>
  <c r="D301" i="8"/>
  <c r="D560" i="8"/>
  <c r="C432" i="8"/>
  <c r="D472" i="8"/>
  <c r="D492" i="8"/>
  <c r="C152" i="8"/>
  <c r="C88" i="8"/>
  <c r="D402" i="8"/>
  <c r="D653" i="8"/>
  <c r="C337" i="8"/>
  <c r="C552" i="8"/>
  <c r="D415" i="8"/>
  <c r="D355" i="8"/>
  <c r="D160" i="8"/>
  <c r="C159" i="8" s="1"/>
  <c r="D462" i="8"/>
  <c r="C461" i="8" s="1"/>
  <c r="D343" i="8"/>
  <c r="C602" i="8"/>
  <c r="D277" i="8"/>
  <c r="C428" i="8"/>
  <c r="D65" i="8"/>
  <c r="C178" i="8"/>
  <c r="D202" i="8"/>
  <c r="D483" i="8"/>
  <c r="C483" i="8" s="1"/>
  <c r="D126" i="8"/>
  <c r="D204" i="8"/>
  <c r="D233" i="8"/>
  <c r="L557" i="8"/>
  <c r="L208" i="8"/>
  <c r="L353" i="8"/>
  <c r="L240" i="8"/>
  <c r="C612" i="8"/>
  <c r="C398" i="8"/>
  <c r="D291" i="8"/>
  <c r="C290" i="8" s="1"/>
  <c r="D604" i="8"/>
  <c r="D47" i="8"/>
  <c r="L102" i="8"/>
  <c r="L43" i="8"/>
  <c r="L261" i="8"/>
  <c r="L375" i="8"/>
  <c r="L594" i="8"/>
  <c r="L540" i="8"/>
  <c r="L348" i="8"/>
  <c r="C123" i="8"/>
  <c r="D515" i="8"/>
  <c r="C514" i="8" s="1"/>
  <c r="D107" i="8"/>
  <c r="D173" i="8"/>
  <c r="L60" i="8"/>
  <c r="L97" i="8"/>
  <c r="L380" i="8"/>
  <c r="L428" i="8"/>
  <c r="L569" i="8"/>
  <c r="C276" i="8"/>
  <c r="C220" i="8"/>
  <c r="D605" i="8"/>
  <c r="D517" i="8"/>
  <c r="C517" i="8" s="1"/>
  <c r="L187" i="8"/>
  <c r="L337" i="8"/>
  <c r="L499" i="8"/>
  <c r="L529" i="8"/>
  <c r="L180" i="8"/>
  <c r="L588" i="8"/>
  <c r="C601" i="8"/>
  <c r="C434" i="8"/>
  <c r="D430" i="8"/>
  <c r="C430" i="8" s="1"/>
  <c r="D425" i="8"/>
  <c r="D374" i="8"/>
  <c r="D340" i="8"/>
  <c r="C339" i="8" s="1"/>
  <c r="L398" i="8"/>
  <c r="L320" i="8"/>
  <c r="D443" i="8"/>
  <c r="D489" i="8"/>
  <c r="C488" i="8" s="1"/>
  <c r="L552" i="8"/>
  <c r="C594" i="8"/>
  <c r="C580" i="8"/>
  <c r="C470" i="8"/>
  <c r="C490" i="8"/>
  <c r="C293" i="8"/>
  <c r="D175" i="8"/>
  <c r="C175" i="8" s="1"/>
  <c r="D144" i="8"/>
  <c r="C143" i="8" s="1"/>
  <c r="D657" i="8"/>
  <c r="C657" i="8" s="1"/>
  <c r="L537" i="8"/>
  <c r="D503" i="8"/>
  <c r="C503" i="8" s="1"/>
  <c r="L70" i="8"/>
  <c r="D521" i="8"/>
  <c r="L249" i="8"/>
  <c r="D618" i="8"/>
  <c r="C429" i="8"/>
  <c r="D236" i="8"/>
  <c r="C235" i="8" s="1"/>
  <c r="D111" i="8"/>
  <c r="D164" i="8"/>
  <c r="D212" i="8"/>
  <c r="C211" i="8" s="1"/>
  <c r="L514" i="8"/>
  <c r="D387" i="8"/>
  <c r="L182" i="8"/>
  <c r="L543" i="8"/>
  <c r="L376" i="8"/>
  <c r="C545" i="8"/>
  <c r="C471" i="8"/>
  <c r="C565" i="8"/>
  <c r="C278" i="8"/>
  <c r="C333" i="8"/>
  <c r="D190" i="8"/>
  <c r="D363" i="8"/>
  <c r="C362" i="8" s="1"/>
  <c r="D44" i="8"/>
  <c r="C43" i="8" s="1"/>
  <c r="D282" i="8"/>
  <c r="L497" i="8"/>
  <c r="L210" i="8"/>
  <c r="L108" i="8"/>
  <c r="L666" i="8"/>
  <c r="C495" i="8"/>
  <c r="C419" i="8"/>
  <c r="C551" i="8"/>
  <c r="C375" i="8"/>
  <c r="C631" i="8"/>
  <c r="C597" i="8"/>
  <c r="C219" i="8"/>
  <c r="C218" i="8"/>
  <c r="C496" i="8"/>
  <c r="C210" i="8"/>
  <c r="C664" i="8"/>
  <c r="C338" i="8"/>
  <c r="C89" i="8"/>
  <c r="C666" i="8"/>
  <c r="C665" i="8"/>
  <c r="L296" i="8"/>
  <c r="D296" i="8"/>
  <c r="D315" i="8"/>
  <c r="C314" i="8" s="1"/>
  <c r="L315" i="8"/>
  <c r="L50" i="8"/>
  <c r="D50" i="8"/>
  <c r="C50" i="8" s="1"/>
  <c r="D452" i="8"/>
  <c r="D469" i="8"/>
  <c r="C469" i="8" s="1"/>
  <c r="L524" i="8"/>
  <c r="C431" i="8"/>
  <c r="D441" i="8"/>
  <c r="C347" i="8"/>
  <c r="D280" i="8"/>
  <c r="C279" i="8" s="1"/>
  <c r="L508" i="8"/>
  <c r="D508" i="8"/>
  <c r="C507" i="8" s="1"/>
  <c r="D587" i="8"/>
  <c r="C587" i="8" s="1"/>
  <c r="L587" i="8"/>
  <c r="L654" i="8"/>
  <c r="D654" i="8"/>
  <c r="C654" i="8" s="1"/>
  <c r="L625" i="8"/>
  <c r="D625" i="8"/>
  <c r="D505" i="8"/>
  <c r="L505" i="8"/>
  <c r="D203" i="8"/>
  <c r="C203" i="8" s="1"/>
  <c r="L203" i="8"/>
  <c r="L336" i="8"/>
  <c r="D336" i="8"/>
  <c r="C336" i="8" s="1"/>
  <c r="L589" i="8"/>
  <c r="D589" i="8"/>
  <c r="C588" i="8" s="1"/>
  <c r="D407" i="8"/>
  <c r="L407" i="8"/>
  <c r="D269" i="8"/>
  <c r="L269" i="8"/>
  <c r="L359" i="8"/>
  <c r="D359" i="8"/>
  <c r="C359" i="8" s="1"/>
  <c r="L297" i="8"/>
  <c r="D297" i="8"/>
  <c r="L354" i="8"/>
  <c r="D354" i="8"/>
  <c r="C354" i="8" s="1"/>
  <c r="D205" i="8"/>
  <c r="L205" i="8"/>
  <c r="L272" i="8"/>
  <c r="D272" i="8"/>
  <c r="C271" i="8" s="1"/>
  <c r="L254" i="8"/>
  <c r="D254" i="8"/>
  <c r="C254" i="8" s="1"/>
  <c r="L247" i="8"/>
  <c r="D247" i="8"/>
  <c r="L199" i="8"/>
  <c r="D199" i="8"/>
  <c r="D135" i="8"/>
  <c r="C134" i="8" s="1"/>
  <c r="L135" i="8"/>
  <c r="L71" i="8"/>
  <c r="D71" i="8"/>
  <c r="C71" i="8" s="1"/>
  <c r="D133" i="8"/>
  <c r="C133" i="8" s="1"/>
  <c r="L133" i="8"/>
  <c r="D69" i="8"/>
  <c r="C69" i="8" s="1"/>
  <c r="L69" i="8"/>
  <c r="L112" i="8"/>
  <c r="D112" i="8"/>
  <c r="C111" i="8" s="1"/>
  <c r="L48" i="8"/>
  <c r="D48" i="8"/>
  <c r="D105" i="8"/>
  <c r="C105" i="8" s="1"/>
  <c r="L105" i="8"/>
  <c r="D493" i="8"/>
  <c r="C493" i="8" s="1"/>
  <c r="D457" i="8"/>
  <c r="D42" i="8"/>
  <c r="C42" i="8" s="1"/>
  <c r="D300" i="8"/>
  <c r="C300" i="8" s="1"/>
  <c r="D527" i="8"/>
  <c r="D230" i="8"/>
  <c r="C229" i="8" s="1"/>
  <c r="D659" i="8"/>
  <c r="D168" i="8"/>
  <c r="D409" i="8"/>
  <c r="C409" i="8" s="1"/>
  <c r="D559" i="8"/>
  <c r="C559" i="8" s="1"/>
  <c r="D266" i="8"/>
  <c r="C265" i="8" s="1"/>
  <c r="D109" i="8"/>
  <c r="C109" i="8" s="1"/>
  <c r="D449" i="8"/>
  <c r="C449" i="8" s="1"/>
  <c r="D167" i="8"/>
  <c r="C166" i="8" s="1"/>
  <c r="D439" i="8"/>
  <c r="D227" i="8"/>
  <c r="C226" i="8" s="1"/>
  <c r="D561" i="8"/>
  <c r="D396" i="8"/>
  <c r="D662" i="8"/>
  <c r="C661" i="8" s="1"/>
  <c r="D411" i="8"/>
  <c r="C410" i="8" s="1"/>
  <c r="D79" i="8"/>
  <c r="D626" i="8"/>
  <c r="D45" i="8"/>
  <c r="D172" i="8"/>
  <c r="C172" i="8" s="1"/>
  <c r="D238" i="8"/>
  <c r="D510" i="8"/>
  <c r="D368" i="8"/>
  <c r="D82" i="8"/>
  <c r="D330" i="8"/>
  <c r="D100" i="8"/>
  <c r="C99" i="8" s="1"/>
  <c r="L665" i="8"/>
  <c r="L461" i="8"/>
  <c r="L518" i="8"/>
  <c r="D516" i="8"/>
  <c r="C516" i="8" s="1"/>
  <c r="D585" i="8"/>
  <c r="C585" i="8" s="1"/>
  <c r="L255" i="8"/>
  <c r="L378" i="8"/>
  <c r="L384" i="8"/>
  <c r="D617" i="8"/>
  <c r="L54" i="8"/>
  <c r="L174" i="8"/>
  <c r="D322" i="8"/>
  <c r="D299" i="8"/>
  <c r="D416" i="8"/>
  <c r="C416" i="8" s="1"/>
  <c r="D379" i="8"/>
  <c r="C379" i="8" s="1"/>
  <c r="D643" i="8"/>
  <c r="L271" i="8"/>
  <c r="L328" i="8"/>
  <c r="L504" i="8"/>
  <c r="L601" i="8"/>
  <c r="L566" i="8"/>
  <c r="L134" i="8"/>
  <c r="L215" i="8"/>
  <c r="L338" i="8"/>
  <c r="L434" i="8"/>
  <c r="L547" i="8"/>
  <c r="L615" i="8"/>
  <c r="L476" i="8"/>
  <c r="L220" i="8"/>
  <c r="L305" i="8"/>
  <c r="L551" i="8"/>
  <c r="L88" i="8"/>
  <c r="L211" i="8"/>
  <c r="L341" i="8"/>
  <c r="L470" i="8"/>
  <c r="L631" i="8"/>
  <c r="L219" i="8"/>
  <c r="L496" i="8"/>
  <c r="D660" i="8"/>
  <c r="C660" i="8" s="1"/>
  <c r="L660" i="8"/>
  <c r="D140" i="8"/>
  <c r="L140" i="8"/>
  <c r="D365" i="8"/>
  <c r="L365" i="8"/>
  <c r="L284" i="8"/>
  <c r="D284" i="8"/>
  <c r="D535" i="8"/>
  <c r="L420" i="8"/>
  <c r="C546" i="8"/>
  <c r="C223" i="8"/>
  <c r="C110" i="8"/>
  <c r="C179" i="8"/>
  <c r="L445" i="8"/>
  <c r="D445" i="8"/>
  <c r="D436" i="8"/>
  <c r="C436" i="8" s="1"/>
  <c r="L436" i="8"/>
  <c r="D572" i="8"/>
  <c r="L572" i="8"/>
  <c r="L485" i="8"/>
  <c r="D485" i="8"/>
  <c r="L577" i="8"/>
  <c r="D577" i="8"/>
  <c r="C577" i="8" s="1"/>
  <c r="D453" i="8"/>
  <c r="L453" i="8"/>
  <c r="D475" i="8"/>
  <c r="C475" i="8" s="1"/>
  <c r="L475" i="8"/>
  <c r="L148" i="8"/>
  <c r="D148" i="8"/>
  <c r="C148" i="8" s="1"/>
  <c r="D424" i="8"/>
  <c r="C424" i="8" s="1"/>
  <c r="L424" i="8"/>
  <c r="L76" i="8"/>
  <c r="D76" i="8"/>
  <c r="D351" i="8"/>
  <c r="L351" i="8"/>
  <c r="L264" i="8"/>
  <c r="D264" i="8"/>
  <c r="C264" i="8" s="1"/>
  <c r="D268" i="8"/>
  <c r="C268" i="8" s="1"/>
  <c r="L268" i="8"/>
  <c r="D303" i="8"/>
  <c r="C303" i="8" s="1"/>
  <c r="L303" i="8"/>
  <c r="D239" i="8"/>
  <c r="C239" i="8" s="1"/>
  <c r="L239" i="8"/>
  <c r="D191" i="8"/>
  <c r="L191" i="8"/>
  <c r="L127" i="8"/>
  <c r="D127" i="8"/>
  <c r="L63" i="8"/>
  <c r="D63" i="8"/>
  <c r="L125" i="8"/>
  <c r="D125" i="8"/>
  <c r="L61" i="8"/>
  <c r="D61" i="8"/>
  <c r="L161" i="8"/>
  <c r="D161" i="8"/>
  <c r="C161" i="8" s="1"/>
  <c r="D629" i="8"/>
  <c r="D554" i="8"/>
  <c r="D98" i="8"/>
  <c r="C98" i="8" s="1"/>
  <c r="D129" i="8"/>
  <c r="D163" i="8"/>
  <c r="D652" i="8"/>
  <c r="C652" i="8" s="1"/>
  <c r="D377" i="8"/>
  <c r="C377" i="8" s="1"/>
  <c r="D609" i="8"/>
  <c r="D165" i="8"/>
  <c r="C165" i="8" s="1"/>
  <c r="D592" i="8"/>
  <c r="D263" i="8"/>
  <c r="D623" i="8"/>
  <c r="D57" i="8"/>
  <c r="D77" i="8"/>
  <c r="D447" i="8"/>
  <c r="C447" i="8" s="1"/>
  <c r="D313" i="8"/>
  <c r="C313" i="8" s="1"/>
  <c r="D523" i="8"/>
  <c r="C523" i="8" s="1"/>
  <c r="D62" i="8"/>
  <c r="C62" i="8" s="1"/>
  <c r="D308" i="8"/>
  <c r="C308" i="8" s="1"/>
  <c r="D80" i="8"/>
  <c r="D138" i="8"/>
  <c r="L99" i="8"/>
  <c r="L89" i="8"/>
  <c r="L597" i="8"/>
  <c r="L371" i="8"/>
  <c r="L599" i="8"/>
  <c r="L118" i="8"/>
  <c r="L386" i="8"/>
  <c r="D325" i="8"/>
  <c r="D464" i="8"/>
  <c r="L123" i="8"/>
  <c r="L214" i="8"/>
  <c r="L388" i="8"/>
  <c r="L598" i="8"/>
  <c r="L664" i="8"/>
  <c r="D646" i="8"/>
  <c r="C646" i="8" s="1"/>
  <c r="L519" i="8"/>
  <c r="L410" i="8"/>
  <c r="L565" i="8"/>
  <c r="L288" i="8"/>
  <c r="L545" i="8"/>
  <c r="L246" i="8"/>
  <c r="L419" i="8"/>
  <c r="L661" i="8"/>
  <c r="L152" i="8"/>
  <c r="L137" i="8"/>
  <c r="L229" i="8"/>
  <c r="L318" i="8"/>
  <c r="L583" i="8"/>
  <c r="L494" i="8"/>
  <c r="L362" i="8"/>
  <c r="D634" i="8"/>
  <c r="L634" i="8"/>
  <c r="L564" i="8"/>
  <c r="D564" i="8"/>
  <c r="C564" i="8" s="1"/>
  <c r="C126" i="8"/>
  <c r="C340" i="8"/>
  <c r="C556" i="8"/>
  <c r="C59" i="8"/>
  <c r="D611" i="8"/>
  <c r="C611" i="8" s="1"/>
  <c r="D49" i="8"/>
  <c r="C433" i="8"/>
  <c r="C151" i="8"/>
  <c r="C406" i="8"/>
  <c r="L427" i="8"/>
  <c r="D427" i="8"/>
  <c r="C427" i="8" s="1"/>
  <c r="D544" i="8"/>
  <c r="C544" i="8" s="1"/>
  <c r="L544" i="8"/>
  <c r="D478" i="8"/>
  <c r="L478" i="8"/>
  <c r="D638" i="8"/>
  <c r="C638" i="8" s="1"/>
  <c r="L638" i="8"/>
  <c r="C639" i="8"/>
  <c r="D444" i="8"/>
  <c r="L444" i="8"/>
  <c r="D473" i="8"/>
  <c r="L473" i="8"/>
  <c r="L573" i="8"/>
  <c r="D573" i="8"/>
  <c r="L509" i="8"/>
  <c r="D509" i="8"/>
  <c r="D84" i="8"/>
  <c r="C84" i="8" s="1"/>
  <c r="L84" i="8"/>
  <c r="L482" i="8"/>
  <c r="D482" i="8"/>
  <c r="C482" i="8" s="1"/>
  <c r="L358" i="8"/>
  <c r="D358" i="8"/>
  <c r="D408" i="8"/>
  <c r="C408" i="8" s="1"/>
  <c r="L408" i="8"/>
  <c r="L197" i="8"/>
  <c r="D197" i="8"/>
  <c r="C197" i="8" s="1"/>
  <c r="D270" i="8"/>
  <c r="C270" i="8" s="1"/>
  <c r="L270" i="8"/>
  <c r="L156" i="8"/>
  <c r="D156" i="8"/>
  <c r="C156" i="8" s="1"/>
  <c r="L256" i="8"/>
  <c r="D256" i="8"/>
  <c r="C256" i="8" s="1"/>
  <c r="L177" i="8"/>
  <c r="D177" i="8"/>
  <c r="C177" i="8" s="1"/>
  <c r="D295" i="8"/>
  <c r="L295" i="8"/>
  <c r="L231" i="8"/>
  <c r="D231" i="8"/>
  <c r="D188" i="8"/>
  <c r="L188" i="8"/>
  <c r="L183" i="8"/>
  <c r="D183" i="8"/>
  <c r="L119" i="8"/>
  <c r="D119" i="8"/>
  <c r="D55" i="8"/>
  <c r="L55" i="8"/>
  <c r="L117" i="8"/>
  <c r="D117" i="8"/>
  <c r="C117" i="8" s="1"/>
  <c r="D53" i="8"/>
  <c r="C53" i="8" s="1"/>
  <c r="L53" i="8"/>
  <c r="L158" i="8"/>
  <c r="D158" i="8"/>
  <c r="C158" i="8" s="1"/>
  <c r="D94" i="8"/>
  <c r="L94" i="8"/>
  <c r="D608" i="8"/>
  <c r="C608" i="8" s="1"/>
  <c r="D113" i="8"/>
  <c r="D326" i="8"/>
  <c r="D96" i="8"/>
  <c r="C96" i="8" s="1"/>
  <c r="D370" i="8"/>
  <c r="C370" i="8" s="1"/>
  <c r="D95" i="8"/>
  <c r="D467" i="8"/>
  <c r="D283" i="8"/>
  <c r="D170" i="8"/>
  <c r="D234" i="8"/>
  <c r="C234" i="8" s="1"/>
  <c r="D81" i="8"/>
  <c r="D614" i="8"/>
  <c r="C614" i="8" s="1"/>
  <c r="D116" i="8"/>
  <c r="D345" i="8"/>
  <c r="C41" i="8"/>
  <c r="D619" i="8"/>
  <c r="D287" i="8"/>
  <c r="C287" i="8" s="1"/>
  <c r="D644" i="8"/>
  <c r="D103" i="8"/>
  <c r="C103" i="8" s="1"/>
  <c r="D421" i="8"/>
  <c r="C421" i="8" s="1"/>
  <c r="D648" i="8"/>
  <c r="C647" i="8" s="1"/>
  <c r="D332" i="8"/>
  <c r="C332" i="8" s="1"/>
  <c r="D366" i="8"/>
  <c r="D136" i="8"/>
  <c r="C136" i="8" s="1"/>
  <c r="L153" i="8"/>
  <c r="L448" i="8"/>
  <c r="L339" i="8"/>
  <c r="L647" i="8"/>
  <c r="D526" i="8"/>
  <c r="C526" i="8" s="1"/>
  <c r="L580" i="8"/>
  <c r="L450" i="8"/>
  <c r="D606" i="8"/>
  <c r="C606" i="8" s="1"/>
  <c r="L51" i="8"/>
  <c r="L250" i="8"/>
  <c r="L350" i="8"/>
  <c r="D418" i="8"/>
  <c r="C418" i="8" s="1"/>
  <c r="D232" i="8"/>
  <c r="D298" i="8"/>
  <c r="C298" i="8" s="1"/>
  <c r="L278" i="8"/>
  <c r="L495" i="8"/>
  <c r="D575" i="8"/>
  <c r="C575" i="8" s="1"/>
  <c r="L667" i="8"/>
  <c r="L302" i="8"/>
  <c r="L639" i="8"/>
  <c r="L85" i="8"/>
  <c r="L293" i="8"/>
  <c r="L382" i="8"/>
  <c r="L477" i="8"/>
  <c r="L621" i="8"/>
  <c r="L290" i="8"/>
  <c r="L507" i="8"/>
  <c r="C334" i="8"/>
  <c r="L616" i="8"/>
  <c r="D616" i="8"/>
  <c r="C616" i="8" s="1"/>
  <c r="L513" i="8"/>
  <c r="D513" i="8"/>
  <c r="C513" i="8" s="1"/>
  <c r="D533" i="8"/>
  <c r="L533" i="8"/>
  <c r="D285" i="8"/>
  <c r="C285" i="8" s="1"/>
  <c r="L285" i="8"/>
  <c r="D56" i="8"/>
  <c r="L56" i="8"/>
  <c r="D115" i="8"/>
  <c r="C277" i="8"/>
  <c r="D207" i="8"/>
  <c r="C207" i="8" s="1"/>
  <c r="D584" i="8"/>
  <c r="C584" i="8" s="1"/>
  <c r="L584" i="8"/>
  <c r="L500" i="8"/>
  <c r="D500" i="8"/>
  <c r="C500" i="8" s="1"/>
  <c r="L624" i="8"/>
  <c r="D624" i="8"/>
  <c r="C624" i="8" s="1"/>
  <c r="L571" i="8"/>
  <c r="D571" i="8"/>
  <c r="C571" i="8" s="1"/>
  <c r="L550" i="8"/>
  <c r="D550" i="8"/>
  <c r="C550" i="8" s="1"/>
  <c r="L481" i="8"/>
  <c r="D481" i="8"/>
  <c r="C481" i="8" s="1"/>
  <c r="D567" i="8"/>
  <c r="C567" i="8" s="1"/>
  <c r="L567" i="8"/>
  <c r="L522" i="8"/>
  <c r="D522" i="8"/>
  <c r="C522" i="8" s="1"/>
  <c r="L480" i="8"/>
  <c r="D480" i="8"/>
  <c r="L454" i="8"/>
  <c r="D454" i="8"/>
  <c r="C454" i="8" s="1"/>
  <c r="L474" i="8"/>
  <c r="D474" i="8"/>
  <c r="C474" i="8" s="1"/>
  <c r="L306" i="8"/>
  <c r="D306" i="8"/>
  <c r="D267" i="8"/>
  <c r="C267" i="8" s="1"/>
  <c r="L267" i="8"/>
  <c r="L169" i="8"/>
  <c r="D169" i="8"/>
  <c r="L252" i="8"/>
  <c r="D252" i="8"/>
  <c r="D258" i="8"/>
  <c r="L258" i="8"/>
  <c r="D194" i="8"/>
  <c r="C194" i="8" s="1"/>
  <c r="L194" i="8"/>
  <c r="L147" i="8"/>
  <c r="D147" i="8"/>
  <c r="L83" i="8"/>
  <c r="D83" i="8"/>
  <c r="C83" i="8" s="1"/>
  <c r="D150" i="8"/>
  <c r="C150" i="8" s="1"/>
  <c r="L150" i="8"/>
  <c r="L86" i="8"/>
  <c r="D86" i="8"/>
  <c r="C86" i="8" s="1"/>
  <c r="L145" i="8"/>
  <c r="D145" i="8"/>
  <c r="C145" i="8" s="1"/>
  <c r="D466" i="8"/>
  <c r="D530" i="8"/>
  <c r="C529" i="8" s="1"/>
  <c r="D121" i="8"/>
  <c r="D93" i="8"/>
  <c r="D222" i="8"/>
  <c r="C222" i="8" s="1"/>
  <c r="D216" i="8"/>
  <c r="D423" i="8"/>
  <c r="D154" i="8"/>
  <c r="D596" i="8"/>
  <c r="C596" i="8" s="1"/>
  <c r="D651" i="8"/>
  <c r="C651" i="8" s="1"/>
  <c r="D539" i="8"/>
  <c r="C539" i="8" s="1"/>
  <c r="D101" i="8"/>
  <c r="C101" i="8" s="1"/>
  <c r="D502" i="8"/>
  <c r="C502" i="8" s="1"/>
  <c r="L198" i="8"/>
  <c r="L490" i="8"/>
  <c r="D636" i="8"/>
  <c r="L265" i="8"/>
  <c r="L87" i="8"/>
  <c r="L304" i="8"/>
  <c r="D357" i="8"/>
  <c r="C357" i="8" s="1"/>
  <c r="D525" i="8"/>
  <c r="C525" i="8" s="1"/>
  <c r="L146" i="8"/>
  <c r="L607" i="8"/>
  <c r="L632" i="8"/>
  <c r="L90" i="8"/>
  <c r="L532" i="8"/>
  <c r="L310" i="8"/>
  <c r="L226" i="8"/>
  <c r="D331" i="8"/>
  <c r="C331" i="8" s="1"/>
  <c r="L612" i="8"/>
  <c r="L218" i="8"/>
  <c r="L429" i="8"/>
  <c r="L553" i="8"/>
  <c r="C104" i="8"/>
  <c r="L463" i="8"/>
  <c r="D463" i="8"/>
  <c r="C304" i="8"/>
  <c r="L114" i="8"/>
  <c r="D114" i="8"/>
  <c r="C106" i="8"/>
  <c r="C107" i="8"/>
  <c r="C173" i="8"/>
  <c r="C387" i="8"/>
  <c r="C435" i="8"/>
  <c r="C568" i="8"/>
  <c r="L591" i="8"/>
  <c r="D591" i="8"/>
  <c r="D542" i="8"/>
  <c r="C542" i="8" s="1"/>
  <c r="L542" i="8"/>
  <c r="L635" i="8"/>
  <c r="D635" i="8"/>
  <c r="L451" i="8"/>
  <c r="D451" i="8"/>
  <c r="C451" i="8" s="1"/>
  <c r="D630" i="8"/>
  <c r="C630" i="8" s="1"/>
  <c r="L630" i="8"/>
  <c r="D562" i="8"/>
  <c r="L562" i="8"/>
  <c r="L538" i="8"/>
  <c r="D538" i="8"/>
  <c r="L405" i="8"/>
  <c r="D405" i="8"/>
  <c r="C405" i="8" s="1"/>
  <c r="L456" i="8"/>
  <c r="D456" i="8"/>
  <c r="C456" i="8" s="1"/>
  <c r="D412" i="8"/>
  <c r="L412" i="8"/>
  <c r="L536" i="8"/>
  <c r="D536" i="8"/>
  <c r="C536" i="8" s="1"/>
  <c r="D459" i="8"/>
  <c r="L459" i="8"/>
  <c r="L446" i="8"/>
  <c r="D446" i="8"/>
  <c r="L189" i="8"/>
  <c r="D189" i="8"/>
  <c r="C189" i="8" s="1"/>
  <c r="L342" i="8"/>
  <c r="D342" i="8"/>
  <c r="C342" i="8" s="1"/>
  <c r="L400" i="8"/>
  <c r="D400" i="8"/>
  <c r="D401" i="8"/>
  <c r="L401" i="8"/>
  <c r="D251" i="8"/>
  <c r="L251" i="8"/>
  <c r="D391" i="8"/>
  <c r="C391" i="8" s="1"/>
  <c r="L391" i="8"/>
  <c r="L327" i="8"/>
  <c r="D327" i="8"/>
  <c r="C327" i="8" s="1"/>
  <c r="C386" i="8"/>
  <c r="D253" i="8"/>
  <c r="C253" i="8" s="1"/>
  <c r="L253" i="8"/>
  <c r="L92" i="8"/>
  <c r="D92" i="8"/>
  <c r="D289" i="8"/>
  <c r="C289" i="8" s="1"/>
  <c r="L289" i="8"/>
  <c r="L225" i="8"/>
  <c r="D225" i="8"/>
  <c r="C225" i="8" s="1"/>
  <c r="D244" i="8"/>
  <c r="L244" i="8"/>
  <c r="L139" i="8"/>
  <c r="D139" i="8"/>
  <c r="C139" i="8" s="1"/>
  <c r="D75" i="8"/>
  <c r="C75" i="8" s="1"/>
  <c r="L75" i="8"/>
  <c r="L142" i="8"/>
  <c r="D142" i="8"/>
  <c r="C142" i="8" s="1"/>
  <c r="D78" i="8"/>
  <c r="C78" i="8" s="1"/>
  <c r="L78" i="8"/>
  <c r="L73" i="8"/>
  <c r="D73" i="8"/>
  <c r="C73" i="8" s="1"/>
  <c r="D426" i="8"/>
  <c r="D248" i="8"/>
  <c r="C248" i="8" s="1"/>
  <c r="D531" i="8"/>
  <c r="C531" i="8" s="1"/>
  <c r="D361" i="8"/>
  <c r="C361" i="8" s="1"/>
  <c r="D397" i="8"/>
  <c r="C397" i="8" s="1"/>
  <c r="D520" i="8"/>
  <c r="C520" i="8" s="1"/>
  <c r="D181" i="8"/>
  <c r="C181" i="8" s="1"/>
  <c r="D184" i="8"/>
  <c r="D620" i="8"/>
  <c r="C620" i="8" s="1"/>
  <c r="D241" i="8"/>
  <c r="C240" i="8" s="1"/>
  <c r="D487" i="8"/>
  <c r="C487" i="8" s="1"/>
  <c r="D155" i="8"/>
  <c r="C155" i="8" s="1"/>
  <c r="D442" i="8"/>
  <c r="C442" i="8" s="1"/>
  <c r="D243" i="8"/>
  <c r="D628" i="8"/>
  <c r="C628" i="8" s="1"/>
  <c r="D369" i="8"/>
  <c r="C369" i="8" s="1"/>
  <c r="D292" i="8"/>
  <c r="C292" i="8" s="1"/>
  <c r="D52" i="8"/>
  <c r="D563" i="8"/>
  <c r="L68" i="8"/>
  <c r="L471" i="8"/>
  <c r="D656" i="8"/>
  <c r="D367" i="8"/>
  <c r="C367" i="8" s="1"/>
  <c r="D186" i="8"/>
  <c r="C186" i="8" s="1"/>
  <c r="D479" i="8"/>
  <c r="D458" i="8"/>
  <c r="C458" i="8" s="1"/>
  <c r="D600" i="8"/>
  <c r="C600" i="8" s="1"/>
  <c r="L586" i="8"/>
  <c r="L333" i="8"/>
  <c r="L91" i="8"/>
  <c r="D610" i="8"/>
  <c r="C610" i="8" s="1"/>
  <c r="C162" i="8"/>
  <c r="D645" i="8"/>
  <c r="C645" i="8" s="1"/>
  <c r="L645" i="8"/>
  <c r="D593" i="8"/>
  <c r="C593" i="8" s="1"/>
  <c r="L593" i="8"/>
  <c r="L352" i="8"/>
  <c r="D352" i="8"/>
  <c r="C352" i="8" s="1"/>
  <c r="D120" i="8"/>
  <c r="C120" i="8" s="1"/>
  <c r="L120" i="8"/>
  <c r="C190" i="8"/>
  <c r="D141" i="8"/>
  <c r="C374" i="8"/>
  <c r="C47" i="8"/>
  <c r="L422" i="8"/>
  <c r="C455" i="8"/>
  <c r="C257" i="8"/>
  <c r="C309" i="8"/>
  <c r="C294" i="8"/>
  <c r="C560" i="8"/>
  <c r="C658" i="8"/>
  <c r="C301" i="8"/>
  <c r="L650" i="8"/>
  <c r="D650" i="8"/>
  <c r="D582" i="8"/>
  <c r="C582" i="8" s="1"/>
  <c r="L582" i="8"/>
  <c r="L468" i="8"/>
  <c r="D468" i="8"/>
  <c r="C468" i="8" s="1"/>
  <c r="L534" i="8"/>
  <c r="D534" i="8"/>
  <c r="C534" i="8" s="1"/>
  <c r="D627" i="8"/>
  <c r="C627" i="8" s="1"/>
  <c r="L627" i="8"/>
  <c r="L622" i="8"/>
  <c r="D622" i="8"/>
  <c r="C622" i="8" s="1"/>
  <c r="L555" i="8"/>
  <c r="D555" i="8"/>
  <c r="C555" i="8" s="1"/>
  <c r="D649" i="8"/>
  <c r="L649" i="8"/>
  <c r="L440" i="8"/>
  <c r="D440" i="8"/>
  <c r="L486" i="8"/>
  <c r="D486" i="8"/>
  <c r="L506" i="8"/>
  <c r="D506" i="8"/>
  <c r="C506" i="8" s="1"/>
  <c r="L404" i="8"/>
  <c r="D404" i="8"/>
  <c r="D528" i="8"/>
  <c r="C528" i="8" s="1"/>
  <c r="L528" i="8"/>
  <c r="L438" i="8"/>
  <c r="D438" i="8"/>
  <c r="C438" i="8" s="1"/>
  <c r="D171" i="8"/>
  <c r="C171" i="8" s="1"/>
  <c r="L171" i="8"/>
  <c r="L395" i="8"/>
  <c r="D395" i="8"/>
  <c r="C395" i="8" s="1"/>
  <c r="L393" i="8"/>
  <c r="D393" i="8"/>
  <c r="L329" i="8"/>
  <c r="D329" i="8"/>
  <c r="C329" i="8" s="1"/>
  <c r="L262" i="8"/>
  <c r="D262" i="8"/>
  <c r="C262" i="8" s="1"/>
  <c r="D383" i="8"/>
  <c r="C383" i="8" s="1"/>
  <c r="L383" i="8"/>
  <c r="L319" i="8"/>
  <c r="D319" i="8"/>
  <c r="C319" i="8" s="1"/>
  <c r="L381" i="8"/>
  <c r="D381" i="8"/>
  <c r="C381" i="8" s="1"/>
  <c r="L317" i="8"/>
  <c r="D317" i="8"/>
  <c r="C317" i="8" s="1"/>
  <c r="L245" i="8"/>
  <c r="D245" i="8"/>
  <c r="C245" i="8" s="1"/>
  <c r="L281" i="8"/>
  <c r="D281" i="8"/>
  <c r="C281" i="8" s="1"/>
  <c r="D217" i="8"/>
  <c r="C217" i="8" s="1"/>
  <c r="L217" i="8"/>
  <c r="L130" i="8"/>
  <c r="D130" i="8"/>
  <c r="L66" i="8"/>
  <c r="D66" i="8"/>
  <c r="L206" i="8"/>
  <c r="D206" i="8"/>
  <c r="L242" i="8"/>
  <c r="D242" i="8"/>
  <c r="C242" i="8" s="1"/>
  <c r="L200" i="8"/>
  <c r="D200" i="8"/>
  <c r="D131" i="8"/>
  <c r="L131" i="8"/>
  <c r="L67" i="8"/>
  <c r="D67" i="8"/>
  <c r="C67" i="8" s="1"/>
  <c r="D548" i="8"/>
  <c r="C548" i="8" s="1"/>
  <c r="D413" i="8"/>
  <c r="D196" i="8"/>
  <c r="D590" i="8"/>
  <c r="C590" i="8" s="1"/>
  <c r="D460" i="8"/>
  <c r="C460" i="8" s="1"/>
  <c r="D275" i="8"/>
  <c r="C275" i="8" s="1"/>
  <c r="D316" i="8"/>
  <c r="D512" i="8"/>
  <c r="C512" i="8" s="1"/>
  <c r="D414" i="8"/>
  <c r="C414" i="8" s="1"/>
  <c r="D185" i="8"/>
  <c r="C185" i="8" s="1"/>
  <c r="D558" i="8"/>
  <c r="C558" i="8" s="1"/>
  <c r="D46" i="8"/>
  <c r="C46" i="8" s="1"/>
  <c r="L132" i="8"/>
  <c r="L143" i="8"/>
  <c r="D389" i="8"/>
  <c r="C389" i="8" s="1"/>
  <c r="L578" i="8"/>
  <c r="D637" i="8"/>
  <c r="C637" i="8" s="1"/>
  <c r="L488" i="8"/>
  <c r="L221" i="8"/>
  <c r="L335" i="8"/>
  <c r="D663" i="8"/>
  <c r="C663" i="8" s="1"/>
  <c r="D633" i="8"/>
  <c r="C633" i="8" s="1"/>
  <c r="L633" i="8"/>
  <c r="L364" i="8"/>
  <c r="D364" i="8"/>
  <c r="C364" i="8" s="1"/>
  <c r="L201" i="8"/>
  <c r="D201" i="8"/>
  <c r="C201" i="8" s="1"/>
  <c r="C282" i="8"/>
  <c r="C489" i="8"/>
  <c r="C491" i="8"/>
  <c r="C124" i="8"/>
  <c r="C355" i="8"/>
  <c r="C260" i="8"/>
  <c r="C176" i="8"/>
  <c r="C324" i="8"/>
  <c r="L642" i="8"/>
  <c r="D642" i="8"/>
  <c r="C642" i="8" s="1"/>
  <c r="L570" i="8"/>
  <c r="D570" i="8"/>
  <c r="C570" i="8" s="1"/>
  <c r="L465" i="8"/>
  <c r="D465" i="8"/>
  <c r="C465" i="8" s="1"/>
  <c r="L344" i="8"/>
  <c r="D344" i="8"/>
  <c r="C344" i="8" s="1"/>
  <c r="L641" i="8"/>
  <c r="D641" i="8"/>
  <c r="C641" i="8" s="1"/>
  <c r="D579" i="8"/>
  <c r="C579" i="8" s="1"/>
  <c r="L579" i="8"/>
  <c r="L498" i="8"/>
  <c r="D498" i="8"/>
  <c r="C498" i="8" s="1"/>
  <c r="L541" i="8"/>
  <c r="D541" i="8"/>
  <c r="C541" i="8" s="1"/>
  <c r="L403" i="8"/>
  <c r="D403" i="8"/>
  <c r="C403" i="8" s="1"/>
  <c r="D372" i="8"/>
  <c r="L372" i="8"/>
  <c r="L323" i="8"/>
  <c r="D323" i="8"/>
  <c r="C323" i="8" s="1"/>
  <c r="D385" i="8"/>
  <c r="C385" i="8" s="1"/>
  <c r="L385" i="8"/>
  <c r="D321" i="8"/>
  <c r="C321" i="8" s="1"/>
  <c r="L321" i="8"/>
  <c r="L259" i="8"/>
  <c r="D259" i="8"/>
  <c r="C259" i="8" s="1"/>
  <c r="D311" i="8"/>
  <c r="C311" i="8" s="1"/>
  <c r="L311" i="8"/>
  <c r="L373" i="8"/>
  <c r="D373" i="8"/>
  <c r="C373" i="8" s="1"/>
  <c r="L307" i="8"/>
  <c r="D307" i="8"/>
  <c r="C307" i="8" s="1"/>
  <c r="D237" i="8"/>
  <c r="C237" i="8" s="1"/>
  <c r="L237" i="8"/>
  <c r="L209" i="8"/>
  <c r="D209" i="8"/>
  <c r="C209" i="8" s="1"/>
  <c r="D273" i="8"/>
  <c r="C273" i="8" s="1"/>
  <c r="L273" i="8"/>
  <c r="D228" i="8"/>
  <c r="C228" i="8" s="1"/>
  <c r="L228" i="8"/>
  <c r="D122" i="8"/>
  <c r="C122" i="8" s="1"/>
  <c r="L122" i="8"/>
  <c r="D58" i="8"/>
  <c r="C58" i="8" s="1"/>
  <c r="L58" i="8"/>
  <c r="L192" i="8"/>
  <c r="D192" i="8"/>
  <c r="L128" i="8"/>
  <c r="D128" i="8"/>
  <c r="C128" i="8" s="1"/>
  <c r="L64" i="8"/>
  <c r="D64" i="8"/>
  <c r="C64" i="8" s="1"/>
  <c r="D193" i="8"/>
  <c r="D213" i="8"/>
  <c r="C213" i="8" s="1"/>
  <c r="D394" i="8"/>
  <c r="C394" i="8" s="1"/>
  <c r="D574" i="8"/>
  <c r="D511" i="8"/>
  <c r="D346" i="8"/>
  <c r="C346" i="8" s="1"/>
  <c r="C349" i="8" l="1"/>
  <c r="C206" i="8"/>
  <c r="C521" i="8"/>
  <c r="C415" i="8"/>
  <c r="C169" i="8"/>
  <c r="C125" i="8"/>
  <c r="C401" i="8"/>
  <c r="C576" i="8"/>
  <c r="C444" i="8"/>
  <c r="C574" i="8"/>
  <c r="C316" i="8"/>
  <c r="C61" i="8"/>
  <c r="C640" i="8"/>
  <c r="C72" i="8"/>
  <c r="C649" i="8"/>
  <c r="C114" i="8"/>
  <c r="C52" i="8"/>
  <c r="C509" i="8"/>
  <c r="C163" i="8"/>
  <c r="C479" i="8"/>
  <c r="C426" i="8"/>
  <c r="C463" i="8"/>
  <c r="C617" i="8"/>
  <c r="C549" i="8"/>
  <c r="C404" i="8"/>
  <c r="C251" i="8"/>
  <c r="C604" i="8"/>
  <c r="C233" i="8"/>
  <c r="C591" i="8"/>
  <c r="C147" i="8"/>
  <c r="C295" i="8"/>
  <c r="C49" i="8"/>
  <c r="C515" i="8"/>
  <c r="C656" i="8"/>
  <c r="C81" i="8"/>
  <c r="C299" i="8"/>
  <c r="C446" i="8"/>
  <c r="C603" i="8"/>
  <c r="C193" i="8"/>
  <c r="C196" i="8"/>
  <c r="C563" i="8"/>
  <c r="C417" i="8"/>
  <c r="C613" i="8"/>
  <c r="C283" i="8"/>
  <c r="C358" i="8"/>
  <c r="C154" i="8"/>
  <c r="C192" i="8"/>
  <c r="C423" i="8"/>
  <c r="C44" i="8"/>
  <c r="C440" i="8"/>
  <c r="C92" i="8"/>
  <c r="C232" i="8"/>
  <c r="C149" i="8"/>
  <c r="C274" i="8"/>
  <c r="C252" i="8"/>
  <c r="C325" i="8"/>
  <c r="C70" i="8"/>
  <c r="C174" i="8"/>
  <c r="C413" i="8"/>
  <c r="C238" i="8"/>
  <c r="C231" i="8"/>
  <c r="C393" i="8"/>
  <c r="C538" i="8"/>
  <c r="C115" i="8"/>
  <c r="C94" i="8"/>
  <c r="C55" i="8"/>
  <c r="C95" i="8"/>
  <c r="C448" i="8"/>
  <c r="C486" i="8"/>
  <c r="C244" i="8"/>
  <c r="C425" i="8"/>
  <c r="C466" i="8"/>
  <c r="C236" i="8"/>
  <c r="C619" i="8"/>
  <c r="C573" i="8"/>
  <c r="C464" i="8"/>
  <c r="C77" i="8"/>
  <c r="C485" i="8"/>
  <c r="C322" i="8"/>
  <c r="C510" i="8"/>
  <c r="C396" i="8"/>
  <c r="C457" i="8"/>
  <c r="C199" i="8"/>
  <c r="C157" i="8"/>
  <c r="C443" i="8"/>
  <c r="C146" i="8"/>
  <c r="C198" i="8"/>
  <c r="C422" i="8"/>
  <c r="C636" i="8"/>
  <c r="C366" i="8"/>
  <c r="C467" i="8"/>
  <c r="C138" i="8"/>
  <c r="C57" i="8"/>
  <c r="C191" i="8"/>
  <c r="C365" i="8"/>
  <c r="C561" i="8"/>
  <c r="C205" i="8"/>
  <c r="C269" i="8"/>
  <c r="C441" i="8"/>
  <c r="C261" i="8"/>
  <c r="C153" i="8"/>
  <c r="C97" i="8"/>
  <c r="C221" i="8"/>
  <c r="C586" i="8"/>
  <c r="C255" i="8"/>
  <c r="C85" i="8"/>
  <c r="C388" i="8"/>
  <c r="C650" i="8"/>
  <c r="C141" i="8"/>
  <c r="C241" i="8"/>
  <c r="C400" i="8"/>
  <c r="C74" i="8"/>
  <c r="C56" i="8"/>
  <c r="C345" i="8"/>
  <c r="C119" i="8"/>
  <c r="C478" i="8"/>
  <c r="C634" i="8"/>
  <c r="C80" i="8"/>
  <c r="C623" i="8"/>
  <c r="C129" i="8"/>
  <c r="C399" i="8"/>
  <c r="C227" i="8"/>
  <c r="C168" i="8"/>
  <c r="C247" i="8"/>
  <c r="C508" i="8"/>
  <c r="C160" i="8"/>
  <c r="C315" i="8"/>
  <c r="C335" i="8"/>
  <c r="C91" i="8"/>
  <c r="C102" i="8"/>
  <c r="C320" i="8"/>
  <c r="C599" i="8"/>
  <c r="C288" i="8"/>
  <c r="C557" i="8"/>
  <c r="C66" i="8"/>
  <c r="C459" i="8"/>
  <c r="C360" i="8"/>
  <c r="C216" i="8"/>
  <c r="C480" i="8"/>
  <c r="C224" i="8"/>
  <c r="C648" i="8"/>
  <c r="C116" i="8"/>
  <c r="C473" i="8"/>
  <c r="C595" i="8"/>
  <c r="C263" i="8"/>
  <c r="C351" i="8"/>
  <c r="C572" i="8"/>
  <c r="C484" i="8"/>
  <c r="C535" i="8"/>
  <c r="C140" i="8"/>
  <c r="C45" i="8"/>
  <c r="C439" i="8"/>
  <c r="C659" i="8"/>
  <c r="C407" i="8"/>
  <c r="C505" i="8"/>
  <c r="C452" i="8"/>
  <c r="C296" i="8"/>
  <c r="C350" i="8"/>
  <c r="C341" i="8"/>
  <c r="C519" i="8"/>
  <c r="C108" i="8"/>
  <c r="C615" i="8"/>
  <c r="C420" i="8"/>
  <c r="C376" i="8"/>
  <c r="C372" i="8"/>
  <c r="C130" i="8"/>
  <c r="C131" i="8"/>
  <c r="C184" i="8"/>
  <c r="C635" i="8"/>
  <c r="C581" i="8"/>
  <c r="C402" i="8"/>
  <c r="C183" i="8"/>
  <c r="C204" i="8"/>
  <c r="C592" i="8"/>
  <c r="C554" i="8"/>
  <c r="C63" i="8"/>
  <c r="C76" i="8"/>
  <c r="C312" i="8"/>
  <c r="C164" i="8"/>
  <c r="C643" i="8"/>
  <c r="C100" i="8"/>
  <c r="C626" i="8"/>
  <c r="C167" i="8"/>
  <c r="C230" i="8"/>
  <c r="C48" i="8"/>
  <c r="C297" i="8"/>
  <c r="C589" i="8"/>
  <c r="C625" i="8"/>
  <c r="C280" i="8"/>
  <c r="C655" i="8"/>
  <c r="C605" i="8"/>
  <c r="C497" i="8"/>
  <c r="C371" i="8"/>
  <c r="C54" i="8"/>
  <c r="C302" i="8"/>
  <c r="C328" i="8"/>
  <c r="C310" i="8"/>
  <c r="C60" i="8"/>
  <c r="C137" i="8"/>
  <c r="C200" i="8"/>
  <c r="C380" i="8"/>
  <c r="C93" i="8"/>
  <c r="C306" i="8"/>
  <c r="C195" i="8"/>
  <c r="C326" i="8"/>
  <c r="C472" i="8"/>
  <c r="C629" i="8"/>
  <c r="C453" i="8"/>
  <c r="C390" i="8"/>
  <c r="C291" i="8"/>
  <c r="C330" i="8"/>
  <c r="C79" i="8"/>
  <c r="C527" i="8"/>
  <c r="C492" i="8"/>
  <c r="C356" i="8"/>
  <c r="C65" i="8"/>
  <c r="C202" i="8"/>
  <c r="C553" i="8"/>
  <c r="C632" i="8"/>
  <c r="C504" i="8"/>
  <c r="C118" i="8"/>
  <c r="C68" i="8"/>
  <c r="C524" i="8"/>
  <c r="C450" i="8"/>
  <c r="C378" i="8"/>
  <c r="C208" i="8"/>
  <c r="C537" i="8"/>
  <c r="C511" i="8"/>
  <c r="C392" i="8"/>
  <c r="C243" i="8"/>
  <c r="C250" i="8"/>
  <c r="C501" i="8"/>
  <c r="C121" i="8"/>
  <c r="C258" i="8"/>
  <c r="C462" i="8"/>
  <c r="C437" i="8"/>
  <c r="C533" i="8"/>
  <c r="C644" i="8"/>
  <c r="C113" i="8"/>
  <c r="C609" i="8"/>
  <c r="C127" i="8"/>
  <c r="C445" i="8"/>
  <c r="C618" i="8"/>
  <c r="C284" i="8"/>
  <c r="C82" i="8"/>
  <c r="C411" i="8"/>
  <c r="C112" i="8"/>
  <c r="C272" i="8"/>
  <c r="C286" i="8"/>
  <c r="C653" i="8"/>
  <c r="C353" i="8"/>
  <c r="C343" i="8"/>
  <c r="C578" i="8"/>
  <c r="C566" i="8"/>
  <c r="C246" i="8"/>
  <c r="C547" i="8"/>
  <c r="C477" i="8"/>
  <c r="C51" i="8"/>
  <c r="C318" i="8"/>
  <c r="C305" i="8"/>
  <c r="C543" i="8"/>
  <c r="C132" i="8"/>
  <c r="C180" i="8"/>
  <c r="C621" i="8"/>
  <c r="C212" i="8"/>
  <c r="C412" i="8"/>
  <c r="C562" i="8"/>
  <c r="C363" i="8"/>
  <c r="C530" i="8"/>
  <c r="C144" i="8"/>
  <c r="C170" i="8"/>
  <c r="C188" i="8"/>
  <c r="C368" i="8"/>
  <c r="C662" i="8"/>
  <c r="C266" i="8"/>
  <c r="C135" i="8"/>
  <c r="C182" i="8"/>
  <c r="C583" i="8"/>
  <c r="C187" i="8"/>
  <c r="C607" i="8"/>
  <c r="C569" i="8"/>
  <c r="C382" i="8"/>
  <c r="C532" i="8"/>
  <c r="C540" i="8"/>
  <c r="C384" i="8"/>
  <c r="C215" i="8"/>
  <c r="C49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7912E5-ED2F-461A-B4E5-F49A521AF7B1}" name="Consulta - Table 1" description="Conexão com a consulta 'Table 1' na pasta de trabalho." type="100" refreshedVersion="6" minRefreshableVersion="5" refreshOnLoad="1" saveData="1">
    <extLst>
      <ext xmlns:x15="http://schemas.microsoft.com/office/spreadsheetml/2010/11/main" uri="{DE250136-89BD-433C-8126-D09CA5730AF9}">
        <x15:connection id="ed38e597-b87a-48fd-9279-bee75d102c38"/>
      </ext>
    </extLst>
  </connection>
  <connection id="2" xr16:uid="{E34B48AD-48BC-4FB0-8F90-A8EA7111EA74}" name="Consulta - Table 2" description="Conexão com a consulta 'Table 2' na pasta de trabalho." type="100" refreshedVersion="6" minRefreshableVersion="5" refreshOnLoad="1" saveData="1">
    <extLst>
      <ext xmlns:x15="http://schemas.microsoft.com/office/spreadsheetml/2010/11/main" uri="{DE250136-89BD-433C-8126-D09CA5730AF9}">
        <x15:connection id="5998879e-5733-4e45-b016-4be47dbd2786"/>
      </ext>
    </extLst>
  </connection>
  <connection id="3" xr16:uid="{5D869D6A-22C4-4F0B-A841-E00BB75EDE1B}" name="Consulta - Table 3" description="Conexão com a consulta 'Table 3' na pasta de trabalho." type="100" refreshedVersion="6" minRefreshableVersion="5" refreshOnLoad="1" saveData="1">
    <extLst>
      <ext xmlns:x15="http://schemas.microsoft.com/office/spreadsheetml/2010/11/main" uri="{DE250136-89BD-433C-8126-D09CA5730AF9}">
        <x15:connection id="beb94401-9d54-4a61-b874-9618a41830e7"/>
      </ext>
    </extLst>
  </connection>
  <connection id="4" xr16:uid="{D1629A49-28C3-4DEA-99E1-E8C509B92BEB}" keepAlive="1" name="ModelConnection_DadosExternos_1" description="Modelo de Dados" type="5" refreshedVersion="6" minRefreshableVersion="5" saveData="1">
    <dbPr connection="Data Model Connection" command="Table 1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81FBB235-2322-4169-92E6-D1CE29770FBC}" keepAlive="1" name="ModelConnection_DadosExternos_2" description="Modelo de Dados" type="5" refreshedVersion="6" minRefreshableVersion="5" saveData="1">
    <dbPr connection="Data Model Connection" command="Table 2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3F663FCB-1487-4747-AC98-285371EC9200}" keepAlive="1" name="ModelConnection_DadosExternos_3" description="Modelo de Dados" type="5" refreshedVersion="6" minRefreshableVersion="5" saveData="1">
    <dbPr connection="Data Model Connection" command="Table 3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3D55EC89-2FC0-4A05-BFE5-C4FBADCF8352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<sst xmlns="http://schemas.openxmlformats.org/spreadsheetml/2006/main" count="243" uniqueCount="112">
  <si>
    <t>Principal</t>
  </si>
  <si>
    <t>Juros</t>
  </si>
  <si>
    <t>Encargo Legal</t>
  </si>
  <si>
    <t>Data de Arrecadação</t>
  </si>
  <si>
    <t>Mês Arrecadação</t>
  </si>
  <si>
    <t>Selic</t>
  </si>
  <si>
    <t xml:space="preserve">Mês/Ano </t>
  </si>
  <si>
    <t>Taxa</t>
  </si>
  <si>
    <t>Tx Acum</t>
  </si>
  <si>
    <t>Valor do Pagamento na data de Arrecadação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</si>
  <si>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</si>
  <si>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</si>
  <si>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</si>
  <si>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</si>
  <si>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</si>
  <si>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</si>
  <si>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</si>
  <si>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</si>
  <si>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</si>
  <si>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</si>
  <si>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</si>
  <si>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</si>
  <si>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</si>
  <si>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</si>
  <si>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</si>
  <si>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</si>
  <si>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</si>
  <si>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</si>
  <si>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</si>
  <si>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</si>
  <si>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</si>
  <si>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</si>
  <si>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Column10</t>
  </si>
  <si>
    <t>VALOR TOTAL CONSOLIDADO</t>
  </si>
  <si>
    <t>VALOR ATUAL DA DÍVIDA INSCRITA</t>
  </si>
  <si>
    <t>Relação de Pagamentos</t>
  </si>
  <si>
    <t>DATA DA SIMULAÇÃO</t>
  </si>
  <si>
    <t>POSSUI BCN OU PREJUÍZO FISCAL?</t>
  </si>
  <si>
    <t>SIM</t>
  </si>
  <si>
    <t>NÃO</t>
  </si>
  <si>
    <t>VALOR TOTAL ATUAL DA DÍVIDA COM BENEFÍCIOS DO PARCELAMENTO</t>
  </si>
  <si>
    <t>VALOR TOTAL ATUAL DA DÍVIDA COM DESISTÊNCIA DO PARCELAMENTO</t>
  </si>
  <si>
    <t>Multas de Mora e de Ofício</t>
  </si>
  <si>
    <t>Multas Isoladas</t>
  </si>
  <si>
    <t>SELECIONE MODALIDADE</t>
  </si>
  <si>
    <t>Programa Especial de Regularização Tributária (Pert)</t>
  </si>
  <si>
    <t>PERT - 120 PARCELAS</t>
  </si>
  <si>
    <t>PERT - 145 PARCELAS</t>
  </si>
  <si>
    <t>PERT - 175 PARCELAS</t>
  </si>
  <si>
    <t>LEI 11.941 - ART 1º - 30 PARCELAS</t>
  </si>
  <si>
    <t>LEI 11.941 - ART 1º - 60 PARCELAS</t>
  </si>
  <si>
    <t>LEI 11.941 - ART 1º - 120 PARCELAS</t>
  </si>
  <si>
    <t>LEI 11.941 - ART 1º - 180 PARCELAS</t>
  </si>
  <si>
    <t>LEI 11.941 - ART 3º - REFIS</t>
  </si>
  <si>
    <t>LEI 11.941 - ART 3º - PAES</t>
  </si>
  <si>
    <t>LEI 11.941 - ART 3º - PAEX</t>
  </si>
  <si>
    <t>LEI 12.996  - ART 39 - 60 PARCELAS</t>
  </si>
  <si>
    <t>LEI 12.996  - ART 40 - 120 PARCELAS</t>
  </si>
  <si>
    <t>LEI 12.996  - ART 40 - 180 PARCELAS</t>
  </si>
  <si>
    <t>Percentual de descontos</t>
  </si>
  <si>
    <t>-</t>
  </si>
  <si>
    <t>INFORME VALOR BCN</t>
  </si>
  <si>
    <t>INFORME PREJUÍZO FISCAL</t>
  </si>
  <si>
    <t>VALOR DE BCN E PF PARA APROVEITAMENTO</t>
  </si>
  <si>
    <t>PLANILHA DE SIMULAÇÃO PARA DESISTÊNCIA DE PARCELAMENTO</t>
  </si>
  <si>
    <t>DATA DA ADESÃO</t>
  </si>
  <si>
    <t>Valor do Pagamento na data de ADESÃO</t>
  </si>
  <si>
    <t>Valor Total da Dívida na Adesão</t>
  </si>
  <si>
    <t>INFORME PEDÁGIO</t>
  </si>
  <si>
    <t>Valor Restante da Dívida na Data da Adesão</t>
  </si>
  <si>
    <t>Valor Atualizado da Dívida na Data da Simulação</t>
  </si>
  <si>
    <t>VALOR DA DÍVIDA INSCRITA</t>
  </si>
  <si>
    <t>Valor Restante da Dívida Atualizada para Data da Simulação</t>
  </si>
  <si>
    <t>Tx Acum para Inscrição</t>
  </si>
  <si>
    <t>NÚMERO DO PARCELAMENTO</t>
  </si>
  <si>
    <t>LEI 11.941 - ART 3º - PARCELAMENTO ORDINÁRIO</t>
  </si>
  <si>
    <t>ART 3º - REFIS</t>
  </si>
  <si>
    <t>ART 3º - PAEX</t>
  </si>
  <si>
    <t>ART 3º - PARCELAMENTO ORDINÁRIO</t>
  </si>
  <si>
    <t>Valor do Pedágio na Data da Adesão</t>
  </si>
  <si>
    <t>Desconto da LEI na Data da Adesão</t>
  </si>
  <si>
    <t>Aproveitamento do BCN/Prejuízo Fiscal Data da Adesão</t>
  </si>
  <si>
    <t>Valor Consolidado após Descontos na Data da Adesão</t>
  </si>
  <si>
    <t>Aproveitamento do Valor Total Arrecadado na Data da Adesão</t>
  </si>
  <si>
    <t>PERT - Até 120 PARCELAS</t>
  </si>
  <si>
    <t>PERT - Até 145 PARCELAS</t>
  </si>
  <si>
    <t>PERT - Até 175 PARCELAS</t>
  </si>
  <si>
    <t>ART 1º - Até 30 PARCELAS</t>
  </si>
  <si>
    <t>ART 1º - Até 60 PARCELAS</t>
  </si>
  <si>
    <t>ART 1º - Até 120 PARCELAS</t>
  </si>
  <si>
    <t>ART 1º - Até 180 PARCELAS</t>
  </si>
  <si>
    <t>ART 3º - PAES</t>
  </si>
  <si>
    <t>ART 39 - Até 60 PARCELAS</t>
  </si>
  <si>
    <t>ART 40 - Até 120 PARCELAS</t>
  </si>
  <si>
    <t>ART 40 - Até 180 PARCELAS</t>
  </si>
  <si>
    <t>SELECIONE O PARCELAMENTO</t>
  </si>
  <si>
    <t>PROFUT</t>
  </si>
  <si>
    <t>Até 240 parcelas</t>
  </si>
  <si>
    <t>Até 30 PARCELAS</t>
  </si>
  <si>
    <t>Até 60 PARCELAS</t>
  </si>
  <si>
    <t>Até 120 PARCELAS</t>
  </si>
  <si>
    <t>Até 180 PARCELAS</t>
  </si>
  <si>
    <t>Sem parcelamento anterior</t>
  </si>
  <si>
    <t>Com UM parcelamento anterior</t>
  </si>
  <si>
    <t>Com MAIS de um parcelamento anterior</t>
  </si>
  <si>
    <t>DETALHAMENTO DO VALOR DA INSCRIÇÃO/DEBCAD NO MÊS DA ADESÃO</t>
  </si>
  <si>
    <t>Inscrição/DEBCAD</t>
  </si>
  <si>
    <t>VALOR TOTAL ATUAL DA DÍVIDA COM DESISTÊNCIA DO PARCELAMENTO - DETALHAMENTO POR INSCRIÇÃO/DEBCAD</t>
  </si>
  <si>
    <t>INSCRIÇÃO/DEBCAD</t>
  </si>
  <si>
    <t>Encargo Legal/Honorário</t>
  </si>
  <si>
    <t>VALOR CONSOLIDADO</t>
  </si>
  <si>
    <t>Parcelamento Convencional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</si>
</sst>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/yyyy"/>
    <numFmt numFmtId="165" formatCode="00&quot; &quot;0&quot; &quot;00&quot; &quot;000000&quot;-&quot;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/>
    <xf numFmtId="0" fontId="0" fillId="0" borderId="0" xfId="0" applyNumberFormat="1"/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ont="1" applyFill="1" applyBorder="1"/>
    <xf numFmtId="10" fontId="0" fillId="0" borderId="2" xfId="3" applyNumberFormat="1" applyFont="1" applyFill="1" applyBorder="1"/>
    <xf numFmtId="9" fontId="0" fillId="0" borderId="0" xfId="3" applyFont="1" applyFill="1"/>
    <xf numFmtId="10" fontId="0" fillId="0" borderId="0" xfId="0" applyNumberFormat="1" applyFill="1"/>
    <xf numFmtId="43" fontId="0" fillId="0" borderId="0" xfId="1" applyFont="1" applyProtection="1">
      <protection locked="0"/>
    </xf>
    <xf numFmtId="0" fontId="0" fillId="0" borderId="0" xfId="0" applyProtection="1"/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14" fontId="0" fillId="0" borderId="0" xfId="0" applyNumberFormat="1" applyProtection="1">
      <protection locked="0"/>
    </xf>
    <xf numFmtId="10" fontId="0" fillId="0" borderId="0" xfId="0" applyNumberFormat="1" applyProtection="1"/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0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3" borderId="13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7" fillId="3" borderId="9" xfId="0" applyFont="1" applyFill="1" applyBorder="1" applyAlignment="1" applyProtection="1">
      <alignment vertical="center" wrapText="1"/>
    </xf>
    <xf numFmtId="44" fontId="5" fillId="0" borderId="0" xfId="0" applyNumberFormat="1" applyFont="1" applyProtection="1"/>
    <xf numFmtId="0" fontId="7" fillId="3" borderId="0" xfId="0" applyFont="1" applyFill="1" applyBorder="1" applyAlignment="1" applyProtection="1">
      <alignment vertical="center" wrapText="1"/>
    </xf>
    <xf numFmtId="9" fontId="7" fillId="3" borderId="0" xfId="0" applyNumberFormat="1" applyFont="1" applyFill="1" applyBorder="1" applyAlignment="1" applyProtection="1">
      <alignment horizontal="center" vertical="center" wrapText="1"/>
    </xf>
    <xf numFmtId="44" fontId="5" fillId="3" borderId="0" xfId="2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4" fontId="5" fillId="3" borderId="2" xfId="2" applyNumberFormat="1" applyFont="1" applyFill="1" applyBorder="1" applyAlignment="1" applyProtection="1">
      <alignment horizontal="center" vertical="center"/>
    </xf>
    <xf numFmtId="44" fontId="5" fillId="3" borderId="10" xfId="2" applyNumberFormat="1" applyFont="1" applyFill="1" applyBorder="1" applyAlignment="1" applyProtection="1">
      <alignment horizontal="center" vertical="center"/>
    </xf>
    <xf numFmtId="43" fontId="5" fillId="0" borderId="0" xfId="1" applyFont="1" applyProtection="1"/>
    <xf numFmtId="9" fontId="5" fillId="3" borderId="2" xfId="3" applyFont="1" applyFill="1" applyBorder="1" applyAlignment="1" applyProtection="1">
      <alignment horizontal="center" vertical="center"/>
    </xf>
    <xf numFmtId="9" fontId="5" fillId="3" borderId="10" xfId="3" applyFont="1" applyFill="1" applyBorder="1" applyAlignment="1" applyProtection="1">
      <alignment horizontal="center" vertical="center"/>
    </xf>
    <xf numFmtId="44" fontId="5" fillId="3" borderId="2" xfId="2" applyNumberFormat="1" applyFont="1" applyFill="1" applyBorder="1" applyAlignment="1" applyProtection="1">
      <alignment vertical="center"/>
    </xf>
    <xf numFmtId="44" fontId="7" fillId="2" borderId="2" xfId="2" applyNumberFormat="1" applyFont="1" applyFill="1" applyBorder="1" applyAlignment="1" applyProtection="1">
      <alignment horizontal="center" vertical="center"/>
    </xf>
    <xf numFmtId="44" fontId="7" fillId="2" borderId="10" xfId="2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Protection="1"/>
    <xf numFmtId="44" fontId="7" fillId="2" borderId="21" xfId="2" applyNumberFormat="1" applyFont="1" applyFill="1" applyBorder="1" applyAlignment="1" applyProtection="1">
      <alignment horizontal="center" vertical="center"/>
    </xf>
    <xf numFmtId="44" fontId="7" fillId="2" borderId="24" xfId="2" applyNumberFormat="1" applyFont="1" applyFill="1" applyBorder="1" applyAlignment="1" applyProtection="1">
      <alignment horizontal="center" vertical="center"/>
    </xf>
    <xf numFmtId="43" fontId="5" fillId="0" borderId="0" xfId="0" applyNumberFormat="1" applyFont="1" applyProtection="1"/>
    <xf numFmtId="44" fontId="7" fillId="2" borderId="11" xfId="2" applyNumberFormat="1" applyFont="1" applyFill="1" applyBorder="1" applyAlignment="1" applyProtection="1">
      <alignment horizontal="center" vertical="center"/>
    </xf>
    <xf numFmtId="44" fontId="7" fillId="2" borderId="12" xfId="2" applyNumberFormat="1" applyFont="1" applyFill="1" applyBorder="1" applyAlignment="1" applyProtection="1">
      <alignment horizontal="center" vertical="center"/>
    </xf>
    <xf numFmtId="43" fontId="7" fillId="0" borderId="0" xfId="1" applyFont="1" applyProtection="1"/>
    <xf numFmtId="44" fontId="5" fillId="3" borderId="10" xfId="2" applyFont="1" applyFill="1" applyBorder="1" applyAlignment="1" applyProtection="1">
      <alignment horizontal="center" vertical="center"/>
    </xf>
    <xf numFmtId="44" fontId="7" fillId="2" borderId="10" xfId="2" applyFont="1" applyFill="1" applyBorder="1" applyAlignment="1" applyProtection="1">
      <alignment horizontal="center" vertical="center"/>
    </xf>
    <xf numFmtId="9" fontId="5" fillId="0" borderId="0" xfId="0" applyNumberFormat="1" applyFont="1" applyProtection="1"/>
    <xf numFmtId="0" fontId="5" fillId="4" borderId="0" xfId="0" applyFont="1" applyFill="1" applyProtection="1"/>
    <xf numFmtId="9" fontId="5" fillId="0" borderId="0" xfId="3" applyFont="1" applyProtection="1"/>
    <xf numFmtId="0" fontId="7" fillId="3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</xf>
    <xf numFmtId="9" fontId="5" fillId="4" borderId="0" xfId="3" applyFont="1" applyFill="1" applyProtection="1"/>
    <xf numFmtId="0" fontId="5" fillId="5" borderId="0" xfId="0" applyFont="1" applyFill="1" applyProtection="1"/>
    <xf numFmtId="4" fontId="10" fillId="0" borderId="0" xfId="0" applyNumberFormat="1" applyFont="1" applyProtection="1"/>
    <xf numFmtId="0" fontId="8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 wrapText="1"/>
    </xf>
    <xf numFmtId="10" fontId="5" fillId="0" borderId="0" xfId="3" applyNumberFormat="1" applyFont="1" applyProtection="1"/>
    <xf numFmtId="0" fontId="5" fillId="7" borderId="0" xfId="0" applyFont="1" applyFill="1" applyProtection="1"/>
    <xf numFmtId="0" fontId="5" fillId="8" borderId="0" xfId="0" applyFont="1" applyFill="1" applyProtection="1"/>
    <xf numFmtId="0" fontId="5" fillId="9" borderId="0" xfId="0" applyFont="1" applyFill="1" applyProtection="1"/>
    <xf numFmtId="0" fontId="5" fillId="2" borderId="0" xfId="0" applyFont="1" applyFill="1" applyProtection="1"/>
    <xf numFmtId="0" fontId="5" fillId="10" borderId="0" xfId="0" applyFont="1" applyFill="1" applyProtection="1"/>
    <xf numFmtId="44" fontId="5" fillId="3" borderId="2" xfId="2" applyFont="1" applyFill="1" applyBorder="1" applyAlignment="1" applyProtection="1">
      <alignment horizontal="center" vertical="center"/>
    </xf>
    <xf numFmtId="44" fontId="7" fillId="2" borderId="11" xfId="2" applyFont="1" applyFill="1" applyBorder="1" applyAlignment="1" applyProtection="1">
      <alignment horizontal="center" vertical="center"/>
    </xf>
    <xf numFmtId="44" fontId="7" fillId="2" borderId="2" xfId="2" applyFont="1" applyFill="1" applyBorder="1" applyAlignment="1" applyProtection="1">
      <alignment horizontal="center" vertical="center"/>
    </xf>
    <xf numFmtId="44" fontId="7" fillId="2" borderId="11" xfId="2" applyFont="1" applyFill="1" applyBorder="1" applyAlignment="1" applyProtection="1">
      <alignment horizontal="center" vertical="center"/>
    </xf>
    <xf numFmtId="9" fontId="0" fillId="0" borderId="0" xfId="3" applyFont="1" applyProtection="1"/>
    <xf numFmtId="44" fontId="5" fillId="3" borderId="2" xfId="2" applyFont="1" applyFill="1" applyBorder="1" applyAlignment="1" applyProtection="1">
      <alignment vertical="center"/>
      <protection locked="0" hidden="1"/>
    </xf>
    <xf numFmtId="44" fontId="5" fillId="3" borderId="10" xfId="2" applyFont="1" applyFill="1" applyBorder="1" applyAlignment="1" applyProtection="1">
      <alignment horizontal="center" vertical="center"/>
      <protection locked="0" hidden="1"/>
    </xf>
    <xf numFmtId="9" fontId="5" fillId="0" borderId="0" xfId="3" applyFont="1" applyProtection="1"/>
    <xf numFmtId="4" fontId="0" fillId="0" borderId="0" xfId="0" applyNumberFormat="1"/>
    <xf numFmtId="43" fontId="0" fillId="0" borderId="0" xfId="1" applyFont="1"/>
    <xf numFmtId="0" fontId="3" fillId="0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0" fontId="7" fillId="3" borderId="13" xfId="0" applyFont="1" applyFill="1" applyBorder="1" applyAlignment="1" applyProtection="1">
      <alignment vertical="center" wrapText="1"/>
      <protection locked="0" hidden="1"/>
    </xf>
    <xf numFmtId="0" fontId="7" fillId="3" borderId="18" xfId="0" applyFont="1" applyFill="1" applyBorder="1" applyAlignment="1" applyProtection="1">
      <alignment vertical="center" wrapText="1"/>
    </xf>
    <xf numFmtId="0" fontId="7" fillId="3" borderId="17" xfId="0" applyFont="1" applyFill="1" applyBorder="1" applyAlignment="1" applyProtection="1">
      <alignment vertical="center" wrapText="1"/>
    </xf>
    <xf numFmtId="44" fontId="5" fillId="3" borderId="16" xfId="2" applyNumberFormat="1" applyFont="1" applyFill="1" applyBorder="1" applyAlignment="1" applyProtection="1">
      <alignment vertical="center"/>
    </xf>
    <xf numFmtId="44" fontId="7" fillId="2" borderId="19" xfId="2" applyNumberFormat="1" applyFont="1" applyFill="1" applyBorder="1" applyAlignment="1" applyProtection="1">
      <alignment vertical="center"/>
    </xf>
    <xf numFmtId="44" fontId="7" fillId="2" borderId="22" xfId="2" applyNumberFormat="1" applyFont="1" applyFill="1" applyBorder="1" applyAlignment="1" applyProtection="1">
      <alignment vertical="center"/>
    </xf>
    <xf numFmtId="9" fontId="5" fillId="3" borderId="16" xfId="3" applyFont="1" applyFill="1" applyBorder="1" applyAlignment="1" applyProtection="1">
      <alignment vertical="center"/>
    </xf>
    <xf numFmtId="44" fontId="7" fillId="3" borderId="16" xfId="2" applyNumberFormat="1" applyFont="1" applyFill="1" applyBorder="1" applyAlignment="1" applyProtection="1">
      <alignment vertical="center"/>
    </xf>
    <xf numFmtId="44" fontId="7" fillId="2" borderId="16" xfId="2" applyNumberFormat="1" applyFont="1" applyFill="1" applyBorder="1" applyAlignment="1" applyProtection="1">
      <alignment vertical="center" wrapText="1"/>
    </xf>
    <xf numFmtId="44" fontId="7" fillId="2" borderId="11" xfId="2" applyFont="1" applyFill="1" applyBorder="1" applyAlignment="1" applyProtection="1">
      <alignment vertical="center"/>
    </xf>
    <xf numFmtId="44" fontId="5" fillId="3" borderId="2" xfId="2" applyFont="1" applyFill="1" applyBorder="1" applyAlignment="1" applyProtection="1">
      <alignment vertical="center"/>
    </xf>
    <xf numFmtId="44" fontId="7" fillId="2" borderId="2" xfId="2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vertical="center" wrapText="1"/>
    </xf>
    <xf numFmtId="0" fontId="3" fillId="3" borderId="17" xfId="0" applyFont="1" applyFill="1" applyBorder="1" applyAlignment="1" applyProtection="1">
      <alignment vertical="center" wrapText="1"/>
    </xf>
    <xf numFmtId="0" fontId="7" fillId="2" borderId="18" xfId="0" applyFont="1" applyFill="1" applyBorder="1" applyAlignment="1" applyProtection="1">
      <alignment vertical="center" wrapText="1"/>
    </xf>
    <xf numFmtId="0" fontId="7" fillId="2" borderId="17" xfId="0" applyFont="1" applyFill="1" applyBorder="1" applyAlignment="1" applyProtection="1">
      <alignment vertical="center" wrapText="1"/>
    </xf>
    <xf numFmtId="0" fontId="7" fillId="2" borderId="36" xfId="0" applyFont="1" applyFill="1" applyBorder="1" applyAlignment="1" applyProtection="1">
      <alignment vertical="center" wrapText="1"/>
    </xf>
    <xf numFmtId="0" fontId="7" fillId="2" borderId="23" xfId="0" applyFont="1" applyFill="1" applyBorder="1" applyAlignment="1" applyProtection="1">
      <alignment vertical="center" wrapText="1"/>
    </xf>
    <xf numFmtId="0" fontId="7" fillId="2" borderId="35" xfId="0" applyFont="1" applyFill="1" applyBorder="1" applyAlignment="1" applyProtection="1">
      <alignment vertical="center" wrapText="1"/>
    </xf>
    <xf numFmtId="0" fontId="7" fillId="2" borderId="20" xfId="0" applyFont="1" applyFill="1" applyBorder="1" applyAlignment="1" applyProtection="1">
      <alignment vertical="center" wrapText="1"/>
    </xf>
    <xf numFmtId="0" fontId="3" fillId="0" borderId="18" xfId="0" applyFont="1" applyFill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44" fontId="0" fillId="0" borderId="0" xfId="0" applyNumberFormat="1"/>
    <xf numFmtId="1" fontId="0" fillId="0" borderId="0" xfId="0" applyNumberFormat="1" applyProtection="1">
      <protection locked="0"/>
    </xf>
    <xf numFmtId="10" fontId="7" fillId="0" borderId="0" xfId="3" applyNumberFormat="1" applyFont="1" applyProtection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 hidden="1"/>
    </xf>
    <xf numFmtId="0" fontId="3" fillId="2" borderId="39" xfId="0" applyFont="1" applyFill="1" applyBorder="1" applyAlignment="1" applyProtection="1">
      <alignment horizontal="center" vertical="center"/>
      <protection locked="0" hidden="1"/>
    </xf>
    <xf numFmtId="0" fontId="3" fillId="2" borderId="40" xfId="0" applyFont="1" applyFill="1" applyBorder="1" applyAlignment="1" applyProtection="1">
      <alignment horizontal="center" vertical="center"/>
      <protection locked="0" hidden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left" vertical="center" wrapText="1"/>
    </xf>
    <xf numFmtId="0" fontId="7" fillId="3" borderId="34" xfId="0" applyFont="1" applyFill="1" applyBorder="1" applyAlignment="1" applyProtection="1">
      <alignment horizontal="left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35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  <xf numFmtId="1" fontId="5" fillId="6" borderId="31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32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16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7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16" xfId="3" applyFont="1" applyFill="1" applyBorder="1" applyAlignment="1" applyProtection="1">
      <alignment horizontal="center" vertical="center" wrapText="1"/>
    </xf>
    <xf numFmtId="9" fontId="5" fillId="3" borderId="37" xfId="3" applyFont="1" applyFill="1" applyBorder="1" applyAlignment="1" applyProtection="1">
      <alignment horizontal="center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44" fontId="5" fillId="6" borderId="31" xfId="2" applyFont="1" applyFill="1" applyBorder="1" applyAlignment="1" applyProtection="1">
      <alignment horizontal="center" vertical="center" wrapText="1"/>
      <protection locked="0"/>
    </xf>
    <xf numFmtId="44" fontId="5" fillId="6" borderId="32" xfId="2" applyFont="1" applyFill="1" applyBorder="1" applyAlignment="1" applyProtection="1">
      <alignment horizontal="center" vertical="center" wrapText="1"/>
      <protection locked="0"/>
    </xf>
    <xf numFmtId="44" fontId="5" fillId="6" borderId="16" xfId="2" applyFont="1" applyFill="1" applyBorder="1" applyAlignment="1" applyProtection="1">
      <alignment horizontal="center" vertical="center" wrapText="1"/>
      <protection locked="0"/>
    </xf>
    <xf numFmtId="44" fontId="5" fillId="6" borderId="37" xfId="2" applyFont="1" applyFill="1" applyBorder="1" applyAlignment="1" applyProtection="1">
      <alignment horizontal="center" vertical="center" wrapText="1"/>
      <protection locked="0"/>
    </xf>
    <xf numFmtId="44" fontId="5" fillId="3" borderId="19" xfId="2" applyFont="1" applyFill="1" applyBorder="1" applyAlignment="1" applyProtection="1">
      <alignment horizontal="center" vertical="center" wrapText="1"/>
    </xf>
    <xf numFmtId="44" fontId="5" fillId="3" borderId="25" xfId="2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</cellXfs>
  <cellStyles count="6">
    <cellStyle name="Moeda" xfId="2" builtinId="4"/>
    <cellStyle name="Moeda 2" xfId="5" xr:uid="{D11EAA7D-A9C9-4678-B7A4-C1302D187CAB}"/>
    <cellStyle name="Normal" xfId="0" builtinId="0"/>
    <cellStyle name="Porcentagem" xfId="3" builtinId="5"/>
    <cellStyle name="Vírgula" xfId="1" builtinId="3"/>
    <cellStyle name="Vírgula 2" xfId="4" xr:uid="{467B7603-3CB9-45D0-A659-3A684AE01181}"/>
  </cellStyles>
  <dxfs count="11"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7" tint="0.79998168889431442"/>
      </font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</dxfs>
  <tableStyles count="1" defaultTableStyle="TableStyleMedium2" defaultPivotStyle="PivotStyleLight16">
    <tableStyle name="Invisible" pivot="0" table="0" count="0" xr9:uid="{7ED5A5CD-4AF0-400F-982A-CE921636757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079351~1/AppData/Local/Temp/Simula&#231;&#227;o%20de%20c&#225;lculo%20PERT_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dor Pert"/>
      <sheetName val="Parâmetros"/>
    </sheetNames>
    <sheetDataSet>
      <sheetData sheetId="0">
        <row r="4">
          <cell r="A4">
            <v>1</v>
          </cell>
        </row>
        <row r="5">
          <cell r="A5">
            <v>2</v>
          </cell>
        </row>
        <row r="6">
          <cell r="A6" t="str">
            <v/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backgroundRefresh="0" connectionId="4" xr16:uid="{FF053CB1-217F-4FBB-A3AA-4EF9D9B10CB3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</queryTableRefresh>
  <extLst>
    <ext xmlns:x15="http://schemas.microsoft.com/office/spreadsheetml/2010/11/main" uri="{883FBD77-0823-4a55-B5E3-86C4891E6966}">
      <x15:queryTable sourceDataName="Consulta - Table 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backgroundRefresh="0" connectionId="5" xr16:uid="{973421A0-1458-48D7-A940-E4C86B9E8166}" autoFormatId="16" applyNumberFormats="0" applyBorderFormats="0" applyFontFormats="0" applyPatternFormats="0" applyAlignmentFormats="0" applyWidthHeightFormats="0">
  <queryTableRefresh nextId="11">
    <queryTableFields count="10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</queryTableFields>
  </queryTableRefresh>
  <extLst>
    <ext xmlns:x15="http://schemas.microsoft.com/office/spreadsheetml/2010/11/main" uri="{883FBD77-0823-4a55-B5E3-86C4891E6966}">
      <x15:queryTable sourceDataName="Consulta - Table 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3" backgroundRefresh="0" connectionId="6" xr16:uid="{E57380A0-58B0-4532-B44E-5D2937DE53A8}" autoFormatId="16" applyNumberFormats="0" applyBorderFormats="0" applyFontFormats="0" applyPatternFormats="0" applyAlignmentFormats="0" applyWidthHeightFormats="0">
  <queryTableRefresh nextId="11">
    <queryTableFields count="10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</queryTableFields>
  </queryTableRefresh>
  <extLst>
    <ext xmlns:x15="http://schemas.microsoft.com/office/spreadsheetml/2010/11/main" uri="{883FBD77-0823-4a55-B5E3-86C4891E6966}">
      <x15:queryTable sourceDataName="Consulta - Table 3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4EB11B-4CBE-498B-B983-8BD03105CDB8}" name="Table_1" displayName="Table_1" ref="A1:I14" tableType="queryTable" totalsRowShown="0">
  <autoFilter ref="A1:I14" xr:uid="{47BCA95F-2727-4B4F-A7E1-AB16AAF5895A}"/>
  <tableColumns count="9">
    <tableColumn id="1" xr3:uid="{59C2FCA3-DE19-43B6-AE93-F5346ADF9FFF}" uniqueName="1" name="Column1" queryTableFieldId="1" dataDxfId="0"/>
    <tableColumn id="2" xr3:uid="{975EA140-EBC1-4EB1-A783-01150E11523D}" uniqueName="2" name="Column2" queryTableFieldId="2"/>
    <tableColumn id="3" xr3:uid="{C9F921D1-5AD5-4C64-819A-061FA7E1B089}" uniqueName="3" name="Column3" queryTableFieldId="3"/>
    <tableColumn id="4" xr3:uid="{C30D3238-015D-4919-B5A2-8713A417B421}" uniqueName="4" name="Column4" queryTableFieldId="4"/>
    <tableColumn id="5" xr3:uid="{6C4F1DC2-C2D7-4A7C-972C-EDC2B050FA09}" uniqueName="5" name="Column5" queryTableFieldId="5"/>
    <tableColumn id="6" xr3:uid="{C4D95C19-CBD2-46F7-9331-5E7494BFD7CB}" uniqueName="6" name="Column6" queryTableFieldId="6"/>
    <tableColumn id="7" xr3:uid="{7B7B7B53-5255-4887-9DDE-E96E5A72174E}" uniqueName="7" name="Column7" queryTableFieldId="7"/>
    <tableColumn id="8" xr3:uid="{92F855CF-923A-49BB-9949-86C0B1FC89DD}" uniqueName="8" name="Column8" queryTableFieldId="8"/>
    <tableColumn id="9" xr3:uid="{34C6B054-590C-44F1-9C30-0C12DE6719F6}" uniqueName="9" name="Column9" queryTableField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A54A0B-3AAA-4808-A4B5-8D7A813AEE29}" name="Table_2" displayName="Table_2" ref="A17:J30" tableType="queryTable" totalsRowShown="0">
  <autoFilter ref="A17:J30" xr:uid="{C6308ED0-5E9B-4795-828F-2EA6F242706D}"/>
  <tableColumns count="10">
    <tableColumn id="1" xr3:uid="{05A1C202-4987-447C-81A4-CEEB842E642B}" uniqueName="1" name="Column1" queryTableFieldId="1" dataDxfId="1"/>
    <tableColumn id="2" xr3:uid="{44C0B471-1983-4F4A-B48F-D834C90025FD}" uniqueName="2" name="Column2" queryTableFieldId="2"/>
    <tableColumn id="3" xr3:uid="{5C594555-6CA4-48EA-AFDC-30D12EE0A1A6}" uniqueName="3" name="Column3" queryTableFieldId="3"/>
    <tableColumn id="4" xr3:uid="{240866A3-8EA5-41F3-BB63-D03C853C1905}" uniqueName="4" name="Column4" queryTableFieldId="4"/>
    <tableColumn id="5" xr3:uid="{A03E51E7-ACF8-4D85-8B5B-26AD1DC8606D}" uniqueName="5" name="Column5" queryTableFieldId="5"/>
    <tableColumn id="6" xr3:uid="{1188CCAD-D916-489B-AD3F-6FF3A4715256}" uniqueName="6" name="Column6" queryTableFieldId="6"/>
    <tableColumn id="7" xr3:uid="{F6F4082B-1FED-4A66-B9E2-4828E3D22678}" uniqueName="7" name="Column7" queryTableFieldId="7"/>
    <tableColumn id="8" xr3:uid="{4A40DD6C-51AF-4251-BE48-9A0BA0D2D737}" uniqueName="8" name="Column8" queryTableFieldId="8"/>
    <tableColumn id="9" xr3:uid="{DEC74283-1C8B-4242-8CD6-CF60F3B6E5B6}" uniqueName="9" name="Column9" queryTableFieldId="9"/>
    <tableColumn id="10" xr3:uid="{B82D9282-3221-4DF7-9E24-78C3E3A754DA}" uniqueName="10" name="Column10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816638-3F1B-46D8-95F0-6578168A66D0}" name="Table_3" displayName="Table_3" ref="A33:J46" tableType="queryTable" totalsRowShown="0">
  <autoFilter ref="A33:J46" xr:uid="{B79D2447-9C29-4334-8ADC-8C2B52A5BC28}"/>
  <tableColumns count="10">
    <tableColumn id="1" xr3:uid="{787FEDC1-05E1-4693-9BD9-AC357D79EB3F}" uniqueName="1" name="Column1" queryTableFieldId="1" dataDxfId="2"/>
    <tableColumn id="2" xr3:uid="{5EAE8759-958E-49FB-8C15-41EA7D194A21}" uniqueName="2" name="Column2" queryTableFieldId="2"/>
    <tableColumn id="3" xr3:uid="{0EC06E4C-5956-4708-979E-A4A2162EDA07}" uniqueName="3" name="Column3" queryTableFieldId="3"/>
    <tableColumn id="4" xr3:uid="{AAAA160E-02D1-4449-A6BF-F0F6055E7A6A}" uniqueName="4" name="Column4" queryTableFieldId="4"/>
    <tableColumn id="5" xr3:uid="{75AA2583-D0F3-44DA-BB6D-0CC2FBD98436}" uniqueName="5" name="Column5" queryTableFieldId="5"/>
    <tableColumn id="6" xr3:uid="{B6C0DD34-473D-433B-9E58-F07C91D344E8}" uniqueName="6" name="Column6" queryTableFieldId="6"/>
    <tableColumn id="7" xr3:uid="{B267BF5C-9F2F-4871-BA86-BCACEA730B41}" uniqueName="7" name="Column7" queryTableFieldId="7"/>
    <tableColumn id="8" xr3:uid="{61F22DEF-87EE-4B5E-8A66-A7131E458FB5}" uniqueName="8" name="Column8" queryTableFieldId="8"/>
    <tableColumn id="9" xr3:uid="{67B0F43B-D26D-4369-85B4-780C82EEE133}" uniqueName="9" name="Column9" queryTableFieldId="9"/>
    <tableColumn id="10" xr3:uid="{FA4A53FD-26EA-4986-8483-F6BD78646958}" uniqueName="10" name="Column10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A1:I2000"/>
  <sheetViews>
    <sheetView showGridLines="0" workbookViewId="0">
      <selection activeCell="A11" sqref="A11"/>
    </sheetView>
  </sheetViews>
  <sheetFormatPr defaultRowHeight="14.5" x14ac:dyDescent="0.35"/>
  <cols>
    <col min="1" max="1" width="16.54296875" style="109" customWidth="1"/>
    <col min="2" max="5" width="24.1796875" style="16" customWidth="1"/>
    <col min="6" max="6" width="16.26953125" style="82" hidden="1" customWidth="1"/>
    <col min="7" max="7" width="12.54296875" style="82" hidden="1" customWidth="1"/>
    <col min="8" max="8" width="11.453125" style="82" hidden="1" customWidth="1"/>
    <col min="9" max="9" width="18.7265625" style="82" hidden="1" customWidth="1"/>
    <col min="10" max="11" width="14.453125" style="82" customWidth="1"/>
    <col min="12" max="12" width="18.7265625" style="82" customWidth="1"/>
    <col min="13" max="13" width="14.7265625" style="82" bestFit="1" customWidth="1"/>
    <col min="14" max="18" width="18" style="82" customWidth="1"/>
    <col min="19" max="19" width="25.7265625" style="82" customWidth="1"/>
    <col min="20" max="22" width="15.7265625" style="82" customWidth="1"/>
    <col min="23" max="23" width="23" style="82" customWidth="1"/>
    <col min="24" max="24" width="15.7265625" style="82" customWidth="1"/>
    <col min="25" max="25" width="25.7265625" style="82" customWidth="1"/>
    <col min="26" max="27" width="15.7265625" style="82" customWidth="1"/>
    <col min="28" max="28" width="23.26953125" style="82" customWidth="1"/>
    <col min="29" max="29" width="23" style="82" customWidth="1"/>
    <col min="30" max="30" width="8.7265625" style="82"/>
    <col min="31" max="31" width="14.7265625" style="82" bestFit="1" customWidth="1"/>
    <col min="32" max="32" width="8.90625" style="82" customWidth="1"/>
    <col min="33" max="33" width="19.90625" style="82" customWidth="1"/>
    <col min="34" max="34" width="18" style="82" customWidth="1"/>
    <col min="35" max="16384" width="8.7265625" style="82"/>
  </cols>
  <sheetData>
    <row r="1" spans="1:9" s="17" customFormat="1" ht="36.5" customHeight="1" x14ac:dyDescent="0.35">
      <c r="A1" s="111" t="s">
        <v>105</v>
      </c>
      <c r="B1" s="112"/>
      <c r="C1" s="112"/>
      <c r="D1" s="112"/>
      <c r="E1" s="112"/>
      <c r="F1" s="74" t="s">
        <v>0</v>
      </c>
      <c r="G1" s="74" t="s">
        <v>42</v>
      </c>
      <c r="H1" s="74" t="s">
        <v>1</v>
      </c>
      <c r="I1" s="74" t="s">
        <v>109</v>
      </c>
    </row>
    <row r="2" spans="1:9" s="17" customFormat="1" ht="46.5" customHeight="1" x14ac:dyDescent="0.35">
      <c r="A2" s="22" t="s">
        <v>106</v>
      </c>
      <c r="B2" s="2" t="s">
        <v>0</v>
      </c>
      <c r="C2" s="2" t="s">
        <v>42</v>
      </c>
      <c r="D2" s="2" t="s">
        <v>1</v>
      </c>
      <c r="E2" s="2" t="s">
        <v>109</v>
      </c>
      <c r="F2" s="74">
        <f>SUM(F3:F2000)</f>
        <v>0</v>
      </c>
      <c r="G2" s="74">
        <f t="shared" ref="G2:I2" si="0">SUM(G3:G2000)</f>
        <v>0</v>
      </c>
      <c r="H2" s="74">
        <f t="shared" si="0"/>
        <v>0</v>
      </c>
      <c r="I2" s="74">
        <f t="shared" si="0"/>
        <v>0</v>
      </c>
    </row>
    <row r="3" spans="1:9" x14ac:dyDescent="0.35">
      <c r="F3" s="74" t="str">
        <f>IF(B3="","",B3/SUM($B$3:$B$1048576))</f>
        <v/>
      </c>
      <c r="G3" s="74" t="str">
        <f>IF(C3="","",C3/SUM($C$3:$C$1048576))</f>
        <v/>
      </c>
      <c r="H3" s="74" t="str">
        <f>IF(D3="","",D3/SUM($D$3:$D$1048576))</f>
        <v/>
      </c>
      <c r="I3" s="74" t="str">
        <f>IF(E3="","",E3/SUM($E$3:$E$1048576))</f>
        <v/>
      </c>
    </row>
    <row r="4" spans="1:9" x14ac:dyDescent="0.35">
      <c r="F4" s="74" t="str">
        <f t="shared" ref="F4:F67" si="1">IF(B4="","",B4/SUM($B$3:$B$1048576))</f>
        <v/>
      </c>
      <c r="G4" s="74" t="str">
        <f t="shared" ref="G4:G67" si="2">IF(C4="","",C4/SUM($C$3:$C$1048576))</f>
        <v/>
      </c>
      <c r="H4" s="74" t="str">
        <f t="shared" ref="H4:H67" si="3">IF(D4="","",D4/SUM($D$3:$D$1048576))</f>
        <v/>
      </c>
      <c r="I4" s="74" t="str">
        <f t="shared" ref="I4:I67" si="4">IF(E4="","",E4/SUM($E$3:$E$1048576))</f>
        <v/>
      </c>
    </row>
    <row r="5" spans="1:9" x14ac:dyDescent="0.35">
      <c r="F5" s="74" t="str">
        <f t="shared" si="1"/>
        <v/>
      </c>
      <c r="G5" s="74" t="str">
        <f t="shared" si="2"/>
        <v/>
      </c>
      <c r="H5" s="74" t="str">
        <f t="shared" si="3"/>
        <v/>
      </c>
      <c r="I5" s="74" t="str">
        <f t="shared" si="4"/>
        <v/>
      </c>
    </row>
    <row r="6" spans="1:9" x14ac:dyDescent="0.35">
      <c r="F6" s="74" t="str">
        <f t="shared" si="1"/>
        <v/>
      </c>
      <c r="G6" s="74" t="str">
        <f t="shared" si="2"/>
        <v/>
      </c>
      <c r="H6" s="74" t="str">
        <f t="shared" si="3"/>
        <v/>
      </c>
      <c r="I6" s="74" t="str">
        <f t="shared" si="4"/>
        <v/>
      </c>
    </row>
    <row r="7" spans="1:9" x14ac:dyDescent="0.35">
      <c r="F7" s="74" t="str">
        <f t="shared" si="1"/>
        <v/>
      </c>
      <c r="G7" s="74" t="str">
        <f t="shared" si="2"/>
        <v/>
      </c>
      <c r="H7" s="74" t="str">
        <f t="shared" si="3"/>
        <v/>
      </c>
      <c r="I7" s="74" t="str">
        <f t="shared" si="4"/>
        <v/>
      </c>
    </row>
    <row r="8" spans="1:9" x14ac:dyDescent="0.35">
      <c r="F8" s="74" t="str">
        <f t="shared" si="1"/>
        <v/>
      </c>
      <c r="G8" s="74" t="str">
        <f t="shared" si="2"/>
        <v/>
      </c>
      <c r="H8" s="74" t="str">
        <f t="shared" si="3"/>
        <v/>
      </c>
      <c r="I8" s="74" t="str">
        <f t="shared" si="4"/>
        <v/>
      </c>
    </row>
    <row r="9" spans="1:9" x14ac:dyDescent="0.35">
      <c r="F9" s="74" t="str">
        <f t="shared" si="1"/>
        <v/>
      </c>
      <c r="G9" s="74" t="str">
        <f t="shared" si="2"/>
        <v/>
      </c>
      <c r="H9" s="74" t="str">
        <f t="shared" si="3"/>
        <v/>
      </c>
      <c r="I9" s="74" t="str">
        <f t="shared" si="4"/>
        <v/>
      </c>
    </row>
    <row r="10" spans="1:9" x14ac:dyDescent="0.35">
      <c r="F10" s="74" t="str">
        <f t="shared" si="1"/>
        <v/>
      </c>
      <c r="G10" s="74" t="str">
        <f t="shared" si="2"/>
        <v/>
      </c>
      <c r="H10" s="74" t="str">
        <f t="shared" si="3"/>
        <v/>
      </c>
      <c r="I10" s="74" t="str">
        <f t="shared" si="4"/>
        <v/>
      </c>
    </row>
    <row r="11" spans="1:9" x14ac:dyDescent="0.35">
      <c r="F11" s="74" t="str">
        <f t="shared" si="1"/>
        <v/>
      </c>
      <c r="G11" s="74" t="str">
        <f t="shared" si="2"/>
        <v/>
      </c>
      <c r="H11" s="74" t="str">
        <f t="shared" si="3"/>
        <v/>
      </c>
      <c r="I11" s="74" t="str">
        <f t="shared" si="4"/>
        <v/>
      </c>
    </row>
    <row r="12" spans="1:9" x14ac:dyDescent="0.35">
      <c r="F12" s="74" t="str">
        <f t="shared" si="1"/>
        <v/>
      </c>
      <c r="G12" s="74" t="str">
        <f t="shared" si="2"/>
        <v/>
      </c>
      <c r="H12" s="74" t="str">
        <f t="shared" si="3"/>
        <v/>
      </c>
      <c r="I12" s="74" t="str">
        <f t="shared" si="4"/>
        <v/>
      </c>
    </row>
    <row r="13" spans="1:9" x14ac:dyDescent="0.35">
      <c r="F13" s="74" t="str">
        <f t="shared" si="1"/>
        <v/>
      </c>
      <c r="G13" s="74" t="str">
        <f t="shared" si="2"/>
        <v/>
      </c>
      <c r="H13" s="74" t="str">
        <f t="shared" si="3"/>
        <v/>
      </c>
      <c r="I13" s="74" t="str">
        <f t="shared" si="4"/>
        <v/>
      </c>
    </row>
    <row r="14" spans="1:9" x14ac:dyDescent="0.35">
      <c r="F14" s="74" t="str">
        <f t="shared" si="1"/>
        <v/>
      </c>
      <c r="G14" s="74" t="str">
        <f t="shared" si="2"/>
        <v/>
      </c>
      <c r="H14" s="74" t="str">
        <f t="shared" si="3"/>
        <v/>
      </c>
      <c r="I14" s="74" t="str">
        <f t="shared" si="4"/>
        <v/>
      </c>
    </row>
    <row r="15" spans="1:9" x14ac:dyDescent="0.35">
      <c r="F15" s="74" t="str">
        <f t="shared" si="1"/>
        <v/>
      </c>
      <c r="G15" s="74" t="str">
        <f t="shared" si="2"/>
        <v/>
      </c>
      <c r="H15" s="74" t="str">
        <f t="shared" si="3"/>
        <v/>
      </c>
      <c r="I15" s="74" t="str">
        <f t="shared" si="4"/>
        <v/>
      </c>
    </row>
    <row r="16" spans="1:9" x14ac:dyDescent="0.35">
      <c r="F16" s="74" t="str">
        <f t="shared" si="1"/>
        <v/>
      </c>
      <c r="G16" s="74" t="str">
        <f t="shared" si="2"/>
        <v/>
      </c>
      <c r="H16" s="74" t="str">
        <f t="shared" si="3"/>
        <v/>
      </c>
      <c r="I16" s="74" t="str">
        <f t="shared" si="4"/>
        <v/>
      </c>
    </row>
    <row r="17" spans="6:9" x14ac:dyDescent="0.35">
      <c r="F17" s="74" t="str">
        <f t="shared" si="1"/>
        <v/>
      </c>
      <c r="G17" s="74" t="str">
        <f t="shared" si="2"/>
        <v/>
      </c>
      <c r="H17" s="74" t="str">
        <f t="shared" si="3"/>
        <v/>
      </c>
      <c r="I17" s="74" t="str">
        <f t="shared" si="4"/>
        <v/>
      </c>
    </row>
    <row r="18" spans="6:9" x14ac:dyDescent="0.35">
      <c r="F18" s="74" t="str">
        <f t="shared" si="1"/>
        <v/>
      </c>
      <c r="G18" s="74" t="str">
        <f t="shared" si="2"/>
        <v/>
      </c>
      <c r="H18" s="74" t="str">
        <f t="shared" si="3"/>
        <v/>
      </c>
      <c r="I18" s="74" t="str">
        <f t="shared" si="4"/>
        <v/>
      </c>
    </row>
    <row r="19" spans="6:9" x14ac:dyDescent="0.35">
      <c r="F19" s="74" t="str">
        <f t="shared" si="1"/>
        <v/>
      </c>
      <c r="G19" s="74" t="str">
        <f t="shared" si="2"/>
        <v/>
      </c>
      <c r="H19" s="74" t="str">
        <f t="shared" si="3"/>
        <v/>
      </c>
      <c r="I19" s="74" t="str">
        <f t="shared" si="4"/>
        <v/>
      </c>
    </row>
    <row r="20" spans="6:9" x14ac:dyDescent="0.35">
      <c r="F20" s="74" t="str">
        <f t="shared" si="1"/>
        <v/>
      </c>
      <c r="G20" s="74" t="str">
        <f t="shared" si="2"/>
        <v/>
      </c>
      <c r="H20" s="74" t="str">
        <f t="shared" si="3"/>
        <v/>
      </c>
      <c r="I20" s="74" t="str">
        <f t="shared" si="4"/>
        <v/>
      </c>
    </row>
    <row r="21" spans="6:9" x14ac:dyDescent="0.35">
      <c r="F21" s="74" t="str">
        <f t="shared" si="1"/>
        <v/>
      </c>
      <c r="G21" s="74" t="str">
        <f t="shared" si="2"/>
        <v/>
      </c>
      <c r="H21" s="74" t="str">
        <f t="shared" si="3"/>
        <v/>
      </c>
      <c r="I21" s="74" t="str">
        <f t="shared" si="4"/>
        <v/>
      </c>
    </row>
    <row r="22" spans="6:9" x14ac:dyDescent="0.35">
      <c r="F22" s="74" t="str">
        <f t="shared" si="1"/>
        <v/>
      </c>
      <c r="G22" s="74" t="str">
        <f t="shared" si="2"/>
        <v/>
      </c>
      <c r="H22" s="74" t="str">
        <f t="shared" si="3"/>
        <v/>
      </c>
      <c r="I22" s="74" t="str">
        <f t="shared" si="4"/>
        <v/>
      </c>
    </row>
    <row r="23" spans="6:9" x14ac:dyDescent="0.35">
      <c r="F23" s="74" t="str">
        <f t="shared" si="1"/>
        <v/>
      </c>
      <c r="G23" s="74" t="str">
        <f t="shared" si="2"/>
        <v/>
      </c>
      <c r="H23" s="74" t="str">
        <f t="shared" si="3"/>
        <v/>
      </c>
      <c r="I23" s="74" t="str">
        <f t="shared" si="4"/>
        <v/>
      </c>
    </row>
    <row r="24" spans="6:9" x14ac:dyDescent="0.35">
      <c r="F24" s="74" t="str">
        <f t="shared" si="1"/>
        <v/>
      </c>
      <c r="G24" s="74" t="str">
        <f t="shared" si="2"/>
        <v/>
      </c>
      <c r="H24" s="74" t="str">
        <f t="shared" si="3"/>
        <v/>
      </c>
      <c r="I24" s="74" t="str">
        <f t="shared" si="4"/>
        <v/>
      </c>
    </row>
    <row r="25" spans="6:9" x14ac:dyDescent="0.35">
      <c r="F25" s="74" t="str">
        <f t="shared" si="1"/>
        <v/>
      </c>
      <c r="G25" s="74" t="str">
        <f t="shared" si="2"/>
        <v/>
      </c>
      <c r="H25" s="74" t="str">
        <f t="shared" si="3"/>
        <v/>
      </c>
      <c r="I25" s="74" t="str">
        <f t="shared" si="4"/>
        <v/>
      </c>
    </row>
    <row r="26" spans="6:9" x14ac:dyDescent="0.35">
      <c r="F26" s="74" t="str">
        <f t="shared" si="1"/>
        <v/>
      </c>
      <c r="G26" s="74" t="str">
        <f t="shared" si="2"/>
        <v/>
      </c>
      <c r="H26" s="74" t="str">
        <f t="shared" si="3"/>
        <v/>
      </c>
      <c r="I26" s="74" t="str">
        <f t="shared" si="4"/>
        <v/>
      </c>
    </row>
    <row r="27" spans="6:9" x14ac:dyDescent="0.35">
      <c r="F27" s="74" t="str">
        <f t="shared" si="1"/>
        <v/>
      </c>
      <c r="G27" s="74" t="str">
        <f t="shared" si="2"/>
        <v/>
      </c>
      <c r="H27" s="74" t="str">
        <f t="shared" si="3"/>
        <v/>
      </c>
      <c r="I27" s="74" t="str">
        <f t="shared" si="4"/>
        <v/>
      </c>
    </row>
    <row r="28" spans="6:9" x14ac:dyDescent="0.35">
      <c r="F28" s="74" t="str">
        <f t="shared" si="1"/>
        <v/>
      </c>
      <c r="G28" s="74" t="str">
        <f t="shared" si="2"/>
        <v/>
      </c>
      <c r="H28" s="74" t="str">
        <f t="shared" si="3"/>
        <v/>
      </c>
      <c r="I28" s="74" t="str">
        <f t="shared" si="4"/>
        <v/>
      </c>
    </row>
    <row r="29" spans="6:9" x14ac:dyDescent="0.35">
      <c r="F29" s="74" t="str">
        <f t="shared" si="1"/>
        <v/>
      </c>
      <c r="G29" s="74" t="str">
        <f t="shared" si="2"/>
        <v/>
      </c>
      <c r="H29" s="74" t="str">
        <f t="shared" si="3"/>
        <v/>
      </c>
      <c r="I29" s="74" t="str">
        <f t="shared" si="4"/>
        <v/>
      </c>
    </row>
    <row r="30" spans="6:9" x14ac:dyDescent="0.35">
      <c r="F30" s="74" t="str">
        <f t="shared" si="1"/>
        <v/>
      </c>
      <c r="G30" s="74" t="str">
        <f t="shared" si="2"/>
        <v/>
      </c>
      <c r="H30" s="74" t="str">
        <f t="shared" si="3"/>
        <v/>
      </c>
      <c r="I30" s="74" t="str">
        <f t="shared" si="4"/>
        <v/>
      </c>
    </row>
    <row r="31" spans="6:9" x14ac:dyDescent="0.35">
      <c r="F31" s="74" t="str">
        <f t="shared" si="1"/>
        <v/>
      </c>
      <c r="G31" s="74" t="str">
        <f t="shared" si="2"/>
        <v/>
      </c>
      <c r="H31" s="74" t="str">
        <f t="shared" si="3"/>
        <v/>
      </c>
      <c r="I31" s="74" t="str">
        <f t="shared" si="4"/>
        <v/>
      </c>
    </row>
    <row r="32" spans="6:9" x14ac:dyDescent="0.35">
      <c r="F32" s="74" t="str">
        <f t="shared" si="1"/>
        <v/>
      </c>
      <c r="G32" s="74" t="str">
        <f t="shared" si="2"/>
        <v/>
      </c>
      <c r="H32" s="74" t="str">
        <f t="shared" si="3"/>
        <v/>
      </c>
      <c r="I32" s="74" t="str">
        <f t="shared" si="4"/>
        <v/>
      </c>
    </row>
    <row r="33" spans="6:9" x14ac:dyDescent="0.35">
      <c r="F33" s="74" t="str">
        <f t="shared" si="1"/>
        <v/>
      </c>
      <c r="G33" s="74" t="str">
        <f t="shared" si="2"/>
        <v/>
      </c>
      <c r="H33" s="74" t="str">
        <f t="shared" si="3"/>
        <v/>
      </c>
      <c r="I33" s="74" t="str">
        <f t="shared" si="4"/>
        <v/>
      </c>
    </row>
    <row r="34" spans="6:9" x14ac:dyDescent="0.35">
      <c r="F34" s="74" t="str">
        <f t="shared" si="1"/>
        <v/>
      </c>
      <c r="G34" s="74" t="str">
        <f t="shared" si="2"/>
        <v/>
      </c>
      <c r="H34" s="74" t="str">
        <f t="shared" si="3"/>
        <v/>
      </c>
      <c r="I34" s="74" t="str">
        <f t="shared" si="4"/>
        <v/>
      </c>
    </row>
    <row r="35" spans="6:9" x14ac:dyDescent="0.35">
      <c r="F35" s="74" t="str">
        <f t="shared" si="1"/>
        <v/>
      </c>
      <c r="G35" s="74" t="str">
        <f t="shared" si="2"/>
        <v/>
      </c>
      <c r="H35" s="74" t="str">
        <f t="shared" si="3"/>
        <v/>
      </c>
      <c r="I35" s="74" t="str">
        <f t="shared" si="4"/>
        <v/>
      </c>
    </row>
    <row r="36" spans="6:9" x14ac:dyDescent="0.35">
      <c r="F36" s="74" t="str">
        <f t="shared" si="1"/>
        <v/>
      </c>
      <c r="G36" s="74" t="str">
        <f t="shared" si="2"/>
        <v/>
      </c>
      <c r="H36" s="74" t="str">
        <f t="shared" si="3"/>
        <v/>
      </c>
      <c r="I36" s="74" t="str">
        <f t="shared" si="4"/>
        <v/>
      </c>
    </row>
    <row r="37" spans="6:9" x14ac:dyDescent="0.35">
      <c r="F37" s="74" t="str">
        <f t="shared" si="1"/>
        <v/>
      </c>
      <c r="G37" s="74" t="str">
        <f t="shared" si="2"/>
        <v/>
      </c>
      <c r="H37" s="74" t="str">
        <f t="shared" si="3"/>
        <v/>
      </c>
      <c r="I37" s="74" t="str">
        <f t="shared" si="4"/>
        <v/>
      </c>
    </row>
    <row r="38" spans="6:9" x14ac:dyDescent="0.35">
      <c r="F38" s="74" t="str">
        <f t="shared" si="1"/>
        <v/>
      </c>
      <c r="G38" s="74" t="str">
        <f t="shared" si="2"/>
        <v/>
      </c>
      <c r="H38" s="74" t="str">
        <f t="shared" si="3"/>
        <v/>
      </c>
      <c r="I38" s="74" t="str">
        <f t="shared" si="4"/>
        <v/>
      </c>
    </row>
    <row r="39" spans="6:9" x14ac:dyDescent="0.35">
      <c r="F39" s="74" t="str">
        <f t="shared" si="1"/>
        <v/>
      </c>
      <c r="G39" s="74" t="str">
        <f t="shared" si="2"/>
        <v/>
      </c>
      <c r="H39" s="74" t="str">
        <f t="shared" si="3"/>
        <v/>
      </c>
      <c r="I39" s="74" t="str">
        <f t="shared" si="4"/>
        <v/>
      </c>
    </row>
    <row r="40" spans="6:9" x14ac:dyDescent="0.35">
      <c r="F40" s="74" t="str">
        <f t="shared" si="1"/>
        <v/>
      </c>
      <c r="G40" s="74" t="str">
        <f t="shared" si="2"/>
        <v/>
      </c>
      <c r="H40" s="74" t="str">
        <f t="shared" si="3"/>
        <v/>
      </c>
      <c r="I40" s="74" t="str">
        <f t="shared" si="4"/>
        <v/>
      </c>
    </row>
    <row r="41" spans="6:9" x14ac:dyDescent="0.35">
      <c r="F41" s="74" t="str">
        <f t="shared" si="1"/>
        <v/>
      </c>
      <c r="G41" s="74" t="str">
        <f t="shared" si="2"/>
        <v/>
      </c>
      <c r="H41" s="74" t="str">
        <f t="shared" si="3"/>
        <v/>
      </c>
      <c r="I41" s="74" t="str">
        <f t="shared" si="4"/>
        <v/>
      </c>
    </row>
    <row r="42" spans="6:9" x14ac:dyDescent="0.35">
      <c r="F42" s="74" t="str">
        <f t="shared" si="1"/>
        <v/>
      </c>
      <c r="G42" s="74" t="str">
        <f t="shared" si="2"/>
        <v/>
      </c>
      <c r="H42" s="74" t="str">
        <f t="shared" si="3"/>
        <v/>
      </c>
      <c r="I42" s="74" t="str">
        <f t="shared" si="4"/>
        <v/>
      </c>
    </row>
    <row r="43" spans="6:9" x14ac:dyDescent="0.35">
      <c r="F43" s="74" t="str">
        <f t="shared" si="1"/>
        <v/>
      </c>
      <c r="G43" s="74" t="str">
        <f t="shared" si="2"/>
        <v/>
      </c>
      <c r="H43" s="74" t="str">
        <f t="shared" si="3"/>
        <v/>
      </c>
      <c r="I43" s="74" t="str">
        <f t="shared" si="4"/>
        <v/>
      </c>
    </row>
    <row r="44" spans="6:9" x14ac:dyDescent="0.35">
      <c r="F44" s="74" t="str">
        <f t="shared" si="1"/>
        <v/>
      </c>
      <c r="G44" s="74" t="str">
        <f t="shared" si="2"/>
        <v/>
      </c>
      <c r="H44" s="74" t="str">
        <f t="shared" si="3"/>
        <v/>
      </c>
      <c r="I44" s="74" t="str">
        <f t="shared" si="4"/>
        <v/>
      </c>
    </row>
    <row r="45" spans="6:9" x14ac:dyDescent="0.35">
      <c r="F45" s="74" t="str">
        <f t="shared" si="1"/>
        <v/>
      </c>
      <c r="G45" s="74" t="str">
        <f t="shared" si="2"/>
        <v/>
      </c>
      <c r="H45" s="74" t="str">
        <f t="shared" si="3"/>
        <v/>
      </c>
      <c r="I45" s="74" t="str">
        <f t="shared" si="4"/>
        <v/>
      </c>
    </row>
    <row r="46" spans="6:9" x14ac:dyDescent="0.35">
      <c r="F46" s="74" t="str">
        <f t="shared" si="1"/>
        <v/>
      </c>
      <c r="G46" s="74" t="str">
        <f t="shared" si="2"/>
        <v/>
      </c>
      <c r="H46" s="74" t="str">
        <f t="shared" si="3"/>
        <v/>
      </c>
      <c r="I46" s="74" t="str">
        <f t="shared" si="4"/>
        <v/>
      </c>
    </row>
    <row r="47" spans="6:9" x14ac:dyDescent="0.35">
      <c r="F47" s="74" t="str">
        <f t="shared" si="1"/>
        <v/>
      </c>
      <c r="G47" s="74" t="str">
        <f t="shared" si="2"/>
        <v/>
      </c>
      <c r="H47" s="74" t="str">
        <f t="shared" si="3"/>
        <v/>
      </c>
      <c r="I47" s="74" t="str">
        <f t="shared" si="4"/>
        <v/>
      </c>
    </row>
    <row r="48" spans="6:9" x14ac:dyDescent="0.35">
      <c r="F48" s="74" t="str">
        <f t="shared" si="1"/>
        <v/>
      </c>
      <c r="G48" s="74" t="str">
        <f t="shared" si="2"/>
        <v/>
      </c>
      <c r="H48" s="74" t="str">
        <f t="shared" si="3"/>
        <v/>
      </c>
      <c r="I48" s="74" t="str">
        <f t="shared" si="4"/>
        <v/>
      </c>
    </row>
    <row r="49" spans="6:9" x14ac:dyDescent="0.35">
      <c r="F49" s="74" t="str">
        <f t="shared" si="1"/>
        <v/>
      </c>
      <c r="G49" s="74" t="str">
        <f t="shared" si="2"/>
        <v/>
      </c>
      <c r="H49" s="74" t="str">
        <f t="shared" si="3"/>
        <v/>
      </c>
      <c r="I49" s="74" t="str">
        <f t="shared" si="4"/>
        <v/>
      </c>
    </row>
    <row r="50" spans="6:9" x14ac:dyDescent="0.35">
      <c r="F50" s="74" t="str">
        <f t="shared" si="1"/>
        <v/>
      </c>
      <c r="G50" s="74" t="str">
        <f t="shared" si="2"/>
        <v/>
      </c>
      <c r="H50" s="74" t="str">
        <f t="shared" si="3"/>
        <v/>
      </c>
      <c r="I50" s="74" t="str">
        <f t="shared" si="4"/>
        <v/>
      </c>
    </row>
    <row r="51" spans="6:9" x14ac:dyDescent="0.35">
      <c r="F51" s="74" t="str">
        <f t="shared" si="1"/>
        <v/>
      </c>
      <c r="G51" s="74" t="str">
        <f t="shared" si="2"/>
        <v/>
      </c>
      <c r="H51" s="74" t="str">
        <f t="shared" si="3"/>
        <v/>
      </c>
      <c r="I51" s="74" t="str">
        <f t="shared" si="4"/>
        <v/>
      </c>
    </row>
    <row r="52" spans="6:9" x14ac:dyDescent="0.35">
      <c r="F52" s="74" t="str">
        <f t="shared" si="1"/>
        <v/>
      </c>
      <c r="G52" s="74" t="str">
        <f t="shared" si="2"/>
        <v/>
      </c>
      <c r="H52" s="74" t="str">
        <f t="shared" si="3"/>
        <v/>
      </c>
      <c r="I52" s="74" t="str">
        <f t="shared" si="4"/>
        <v/>
      </c>
    </row>
    <row r="53" spans="6:9" x14ac:dyDescent="0.35">
      <c r="F53" s="74" t="str">
        <f t="shared" si="1"/>
        <v/>
      </c>
      <c r="G53" s="74" t="str">
        <f t="shared" si="2"/>
        <v/>
      </c>
      <c r="H53" s="74" t="str">
        <f t="shared" si="3"/>
        <v/>
      </c>
      <c r="I53" s="74" t="str">
        <f t="shared" si="4"/>
        <v/>
      </c>
    </row>
    <row r="54" spans="6:9" x14ac:dyDescent="0.35">
      <c r="F54" s="74" t="str">
        <f t="shared" si="1"/>
        <v/>
      </c>
      <c r="G54" s="74" t="str">
        <f t="shared" si="2"/>
        <v/>
      </c>
      <c r="H54" s="74" t="str">
        <f t="shared" si="3"/>
        <v/>
      </c>
      <c r="I54" s="74" t="str">
        <f t="shared" si="4"/>
        <v/>
      </c>
    </row>
    <row r="55" spans="6:9" x14ac:dyDescent="0.35">
      <c r="F55" s="74" t="str">
        <f t="shared" si="1"/>
        <v/>
      </c>
      <c r="G55" s="74" t="str">
        <f t="shared" si="2"/>
        <v/>
      </c>
      <c r="H55" s="74" t="str">
        <f t="shared" si="3"/>
        <v/>
      </c>
      <c r="I55" s="74" t="str">
        <f t="shared" si="4"/>
        <v/>
      </c>
    </row>
    <row r="56" spans="6:9" x14ac:dyDescent="0.35">
      <c r="F56" s="74" t="str">
        <f t="shared" si="1"/>
        <v/>
      </c>
      <c r="G56" s="74" t="str">
        <f t="shared" si="2"/>
        <v/>
      </c>
      <c r="H56" s="74" t="str">
        <f t="shared" si="3"/>
        <v/>
      </c>
      <c r="I56" s="74" t="str">
        <f t="shared" si="4"/>
        <v/>
      </c>
    </row>
    <row r="57" spans="6:9" x14ac:dyDescent="0.35">
      <c r="F57" s="74" t="str">
        <f t="shared" si="1"/>
        <v/>
      </c>
      <c r="G57" s="74" t="str">
        <f t="shared" si="2"/>
        <v/>
      </c>
      <c r="H57" s="74" t="str">
        <f t="shared" si="3"/>
        <v/>
      </c>
      <c r="I57" s="74" t="str">
        <f t="shared" si="4"/>
        <v/>
      </c>
    </row>
    <row r="58" spans="6:9" x14ac:dyDescent="0.35">
      <c r="F58" s="74" t="str">
        <f t="shared" si="1"/>
        <v/>
      </c>
      <c r="G58" s="74" t="str">
        <f t="shared" si="2"/>
        <v/>
      </c>
      <c r="H58" s="74" t="str">
        <f t="shared" si="3"/>
        <v/>
      </c>
      <c r="I58" s="74" t="str">
        <f t="shared" si="4"/>
        <v/>
      </c>
    </row>
    <row r="59" spans="6:9" x14ac:dyDescent="0.35">
      <c r="F59" s="74" t="str">
        <f t="shared" si="1"/>
        <v/>
      </c>
      <c r="G59" s="74" t="str">
        <f t="shared" si="2"/>
        <v/>
      </c>
      <c r="H59" s="74" t="str">
        <f t="shared" si="3"/>
        <v/>
      </c>
      <c r="I59" s="74" t="str">
        <f t="shared" si="4"/>
        <v/>
      </c>
    </row>
    <row r="60" spans="6:9" x14ac:dyDescent="0.35">
      <c r="F60" s="74" t="str">
        <f t="shared" si="1"/>
        <v/>
      </c>
      <c r="G60" s="74" t="str">
        <f t="shared" si="2"/>
        <v/>
      </c>
      <c r="H60" s="74" t="str">
        <f t="shared" si="3"/>
        <v/>
      </c>
      <c r="I60" s="74" t="str">
        <f t="shared" si="4"/>
        <v/>
      </c>
    </row>
    <row r="61" spans="6:9" x14ac:dyDescent="0.35">
      <c r="F61" s="74" t="str">
        <f t="shared" si="1"/>
        <v/>
      </c>
      <c r="G61" s="74" t="str">
        <f t="shared" si="2"/>
        <v/>
      </c>
      <c r="H61" s="74" t="str">
        <f t="shared" si="3"/>
        <v/>
      </c>
      <c r="I61" s="74" t="str">
        <f t="shared" si="4"/>
        <v/>
      </c>
    </row>
    <row r="62" spans="6:9" x14ac:dyDescent="0.35">
      <c r="F62" s="74" t="str">
        <f t="shared" si="1"/>
        <v/>
      </c>
      <c r="G62" s="74" t="str">
        <f t="shared" si="2"/>
        <v/>
      </c>
      <c r="H62" s="74" t="str">
        <f t="shared" si="3"/>
        <v/>
      </c>
      <c r="I62" s="74" t="str">
        <f t="shared" si="4"/>
        <v/>
      </c>
    </row>
    <row r="63" spans="6:9" x14ac:dyDescent="0.35">
      <c r="F63" s="74" t="str">
        <f t="shared" si="1"/>
        <v/>
      </c>
      <c r="G63" s="74" t="str">
        <f t="shared" si="2"/>
        <v/>
      </c>
      <c r="H63" s="74" t="str">
        <f t="shared" si="3"/>
        <v/>
      </c>
      <c r="I63" s="74" t="str">
        <f t="shared" si="4"/>
        <v/>
      </c>
    </row>
    <row r="64" spans="6:9" x14ac:dyDescent="0.35">
      <c r="F64" s="74" t="str">
        <f t="shared" si="1"/>
        <v/>
      </c>
      <c r="G64" s="74" t="str">
        <f t="shared" si="2"/>
        <v/>
      </c>
      <c r="H64" s="74" t="str">
        <f t="shared" si="3"/>
        <v/>
      </c>
      <c r="I64" s="74" t="str">
        <f t="shared" si="4"/>
        <v/>
      </c>
    </row>
    <row r="65" spans="6:9" x14ac:dyDescent="0.35">
      <c r="F65" s="74" t="str">
        <f t="shared" si="1"/>
        <v/>
      </c>
      <c r="G65" s="74" t="str">
        <f t="shared" si="2"/>
        <v/>
      </c>
      <c r="H65" s="74" t="str">
        <f t="shared" si="3"/>
        <v/>
      </c>
      <c r="I65" s="74" t="str">
        <f t="shared" si="4"/>
        <v/>
      </c>
    </row>
    <row r="66" spans="6:9" x14ac:dyDescent="0.35">
      <c r="F66" s="74" t="str">
        <f t="shared" si="1"/>
        <v/>
      </c>
      <c r="G66" s="74" t="str">
        <f t="shared" si="2"/>
        <v/>
      </c>
      <c r="H66" s="74" t="str">
        <f t="shared" si="3"/>
        <v/>
      </c>
      <c r="I66" s="74" t="str">
        <f t="shared" si="4"/>
        <v/>
      </c>
    </row>
    <row r="67" spans="6:9" x14ac:dyDescent="0.35">
      <c r="F67" s="74" t="str">
        <f t="shared" si="1"/>
        <v/>
      </c>
      <c r="G67" s="74" t="str">
        <f t="shared" si="2"/>
        <v/>
      </c>
      <c r="H67" s="74" t="str">
        <f t="shared" si="3"/>
        <v/>
      </c>
      <c r="I67" s="74" t="str">
        <f t="shared" si="4"/>
        <v/>
      </c>
    </row>
    <row r="68" spans="6:9" x14ac:dyDescent="0.35">
      <c r="F68" s="74" t="str">
        <f t="shared" ref="F68:F131" si="5">IF(B68="","",B68/SUM($B$3:$B$1048576))</f>
        <v/>
      </c>
      <c r="G68" s="74" t="str">
        <f t="shared" ref="G68:G131" si="6">IF(C68="","",C68/SUM($C$3:$C$1048576))</f>
        <v/>
      </c>
      <c r="H68" s="74" t="str">
        <f t="shared" ref="H68:H131" si="7">IF(D68="","",D68/SUM($D$3:$D$1048576))</f>
        <v/>
      </c>
      <c r="I68" s="74" t="str">
        <f t="shared" ref="I68:I131" si="8">IF(E68="","",E68/SUM($E$3:$E$1048576))</f>
        <v/>
      </c>
    </row>
    <row r="69" spans="6:9" x14ac:dyDescent="0.35">
      <c r="F69" s="74" t="str">
        <f t="shared" si="5"/>
        <v/>
      </c>
      <c r="G69" s="74" t="str">
        <f t="shared" si="6"/>
        <v/>
      </c>
      <c r="H69" s="74" t="str">
        <f t="shared" si="7"/>
        <v/>
      </c>
      <c r="I69" s="74" t="str">
        <f t="shared" si="8"/>
        <v/>
      </c>
    </row>
    <row r="70" spans="6:9" x14ac:dyDescent="0.35">
      <c r="F70" s="74" t="str">
        <f t="shared" si="5"/>
        <v/>
      </c>
      <c r="G70" s="74" t="str">
        <f t="shared" si="6"/>
        <v/>
      </c>
      <c r="H70" s="74" t="str">
        <f t="shared" si="7"/>
        <v/>
      </c>
      <c r="I70" s="74" t="str">
        <f t="shared" si="8"/>
        <v/>
      </c>
    </row>
    <row r="71" spans="6:9" x14ac:dyDescent="0.35">
      <c r="F71" s="74" t="str">
        <f t="shared" si="5"/>
        <v/>
      </c>
      <c r="G71" s="74" t="str">
        <f t="shared" si="6"/>
        <v/>
      </c>
      <c r="H71" s="74" t="str">
        <f t="shared" si="7"/>
        <v/>
      </c>
      <c r="I71" s="74" t="str">
        <f t="shared" si="8"/>
        <v/>
      </c>
    </row>
    <row r="72" spans="6:9" x14ac:dyDescent="0.35">
      <c r="F72" s="74" t="str">
        <f t="shared" si="5"/>
        <v/>
      </c>
      <c r="G72" s="74" t="str">
        <f t="shared" si="6"/>
        <v/>
      </c>
      <c r="H72" s="74" t="str">
        <f t="shared" si="7"/>
        <v/>
      </c>
      <c r="I72" s="74" t="str">
        <f t="shared" si="8"/>
        <v/>
      </c>
    </row>
    <row r="73" spans="6:9" x14ac:dyDescent="0.35">
      <c r="F73" s="74" t="str">
        <f t="shared" si="5"/>
        <v/>
      </c>
      <c r="G73" s="74" t="str">
        <f t="shared" si="6"/>
        <v/>
      </c>
      <c r="H73" s="74" t="str">
        <f t="shared" si="7"/>
        <v/>
      </c>
      <c r="I73" s="74" t="str">
        <f t="shared" si="8"/>
        <v/>
      </c>
    </row>
    <row r="74" spans="6:9" x14ac:dyDescent="0.35">
      <c r="F74" s="74" t="str">
        <f t="shared" si="5"/>
        <v/>
      </c>
      <c r="G74" s="74" t="str">
        <f t="shared" si="6"/>
        <v/>
      </c>
      <c r="H74" s="74" t="str">
        <f t="shared" si="7"/>
        <v/>
      </c>
      <c r="I74" s="74" t="str">
        <f t="shared" si="8"/>
        <v/>
      </c>
    </row>
    <row r="75" spans="6:9" x14ac:dyDescent="0.35">
      <c r="F75" s="74" t="str">
        <f t="shared" si="5"/>
        <v/>
      </c>
      <c r="G75" s="74" t="str">
        <f t="shared" si="6"/>
        <v/>
      </c>
      <c r="H75" s="74" t="str">
        <f t="shared" si="7"/>
        <v/>
      </c>
      <c r="I75" s="74" t="str">
        <f t="shared" si="8"/>
        <v/>
      </c>
    </row>
    <row r="76" spans="6:9" x14ac:dyDescent="0.35">
      <c r="F76" s="74" t="str">
        <f t="shared" si="5"/>
        <v/>
      </c>
      <c r="G76" s="74" t="str">
        <f t="shared" si="6"/>
        <v/>
      </c>
      <c r="H76" s="74" t="str">
        <f t="shared" si="7"/>
        <v/>
      </c>
      <c r="I76" s="74" t="str">
        <f t="shared" si="8"/>
        <v/>
      </c>
    </row>
    <row r="77" spans="6:9" x14ac:dyDescent="0.35">
      <c r="F77" s="74" t="str">
        <f t="shared" si="5"/>
        <v/>
      </c>
      <c r="G77" s="74" t="str">
        <f t="shared" si="6"/>
        <v/>
      </c>
      <c r="H77" s="74" t="str">
        <f t="shared" si="7"/>
        <v/>
      </c>
      <c r="I77" s="74" t="str">
        <f t="shared" si="8"/>
        <v/>
      </c>
    </row>
    <row r="78" spans="6:9" x14ac:dyDescent="0.35">
      <c r="F78" s="74" t="str">
        <f t="shared" si="5"/>
        <v/>
      </c>
      <c r="G78" s="74" t="str">
        <f t="shared" si="6"/>
        <v/>
      </c>
      <c r="H78" s="74" t="str">
        <f t="shared" si="7"/>
        <v/>
      </c>
      <c r="I78" s="74" t="str">
        <f t="shared" si="8"/>
        <v/>
      </c>
    </row>
    <row r="79" spans="6:9" x14ac:dyDescent="0.35">
      <c r="F79" s="74" t="str">
        <f t="shared" si="5"/>
        <v/>
      </c>
      <c r="G79" s="74" t="str">
        <f t="shared" si="6"/>
        <v/>
      </c>
      <c r="H79" s="74" t="str">
        <f t="shared" si="7"/>
        <v/>
      </c>
      <c r="I79" s="74" t="str">
        <f t="shared" si="8"/>
        <v/>
      </c>
    </row>
    <row r="80" spans="6:9" x14ac:dyDescent="0.35">
      <c r="F80" s="74" t="str">
        <f t="shared" si="5"/>
        <v/>
      </c>
      <c r="G80" s="74" t="str">
        <f t="shared" si="6"/>
        <v/>
      </c>
      <c r="H80" s="74" t="str">
        <f t="shared" si="7"/>
        <v/>
      </c>
      <c r="I80" s="74" t="str">
        <f t="shared" si="8"/>
        <v/>
      </c>
    </row>
    <row r="81" spans="6:9" x14ac:dyDescent="0.35">
      <c r="F81" s="74" t="str">
        <f t="shared" si="5"/>
        <v/>
      </c>
      <c r="G81" s="74" t="str">
        <f t="shared" si="6"/>
        <v/>
      </c>
      <c r="H81" s="74" t="str">
        <f t="shared" si="7"/>
        <v/>
      </c>
      <c r="I81" s="74" t="str">
        <f t="shared" si="8"/>
        <v/>
      </c>
    </row>
    <row r="82" spans="6:9" x14ac:dyDescent="0.35">
      <c r="F82" s="74" t="str">
        <f t="shared" si="5"/>
        <v/>
      </c>
      <c r="G82" s="74" t="str">
        <f t="shared" si="6"/>
        <v/>
      </c>
      <c r="H82" s="74" t="str">
        <f t="shared" si="7"/>
        <v/>
      </c>
      <c r="I82" s="74" t="str">
        <f t="shared" si="8"/>
        <v/>
      </c>
    </row>
    <row r="83" spans="6:9" x14ac:dyDescent="0.35">
      <c r="F83" s="74" t="str">
        <f t="shared" si="5"/>
        <v/>
      </c>
      <c r="G83" s="74" t="str">
        <f t="shared" si="6"/>
        <v/>
      </c>
      <c r="H83" s="74" t="str">
        <f t="shared" si="7"/>
        <v/>
      </c>
      <c r="I83" s="74" t="str">
        <f t="shared" si="8"/>
        <v/>
      </c>
    </row>
    <row r="84" spans="6:9" x14ac:dyDescent="0.35">
      <c r="F84" s="74" t="str">
        <f t="shared" si="5"/>
        <v/>
      </c>
      <c r="G84" s="74" t="str">
        <f t="shared" si="6"/>
        <v/>
      </c>
      <c r="H84" s="74" t="str">
        <f t="shared" si="7"/>
        <v/>
      </c>
      <c r="I84" s="74" t="str">
        <f t="shared" si="8"/>
        <v/>
      </c>
    </row>
    <row r="85" spans="6:9" x14ac:dyDescent="0.35">
      <c r="F85" s="74" t="str">
        <f t="shared" si="5"/>
        <v/>
      </c>
      <c r="G85" s="74" t="str">
        <f t="shared" si="6"/>
        <v/>
      </c>
      <c r="H85" s="74" t="str">
        <f t="shared" si="7"/>
        <v/>
      </c>
      <c r="I85" s="74" t="str">
        <f t="shared" si="8"/>
        <v/>
      </c>
    </row>
    <row r="86" spans="6:9" x14ac:dyDescent="0.35">
      <c r="F86" s="74" t="str">
        <f t="shared" si="5"/>
        <v/>
      </c>
      <c r="G86" s="74" t="str">
        <f t="shared" si="6"/>
        <v/>
      </c>
      <c r="H86" s="74" t="str">
        <f t="shared" si="7"/>
        <v/>
      </c>
      <c r="I86" s="74" t="str">
        <f t="shared" si="8"/>
        <v/>
      </c>
    </row>
    <row r="87" spans="6:9" x14ac:dyDescent="0.35">
      <c r="F87" s="74" t="str">
        <f t="shared" si="5"/>
        <v/>
      </c>
      <c r="G87" s="74" t="str">
        <f t="shared" si="6"/>
        <v/>
      </c>
      <c r="H87" s="74" t="str">
        <f t="shared" si="7"/>
        <v/>
      </c>
      <c r="I87" s="74" t="str">
        <f t="shared" si="8"/>
        <v/>
      </c>
    </row>
    <row r="88" spans="6:9" x14ac:dyDescent="0.35">
      <c r="F88" s="74" t="str">
        <f t="shared" si="5"/>
        <v/>
      </c>
      <c r="G88" s="74" t="str">
        <f t="shared" si="6"/>
        <v/>
      </c>
      <c r="H88" s="74" t="str">
        <f t="shared" si="7"/>
        <v/>
      </c>
      <c r="I88" s="74" t="str">
        <f t="shared" si="8"/>
        <v/>
      </c>
    </row>
    <row r="89" spans="6:9" x14ac:dyDescent="0.35">
      <c r="F89" s="74" t="str">
        <f t="shared" si="5"/>
        <v/>
      </c>
      <c r="G89" s="74" t="str">
        <f t="shared" si="6"/>
        <v/>
      </c>
      <c r="H89" s="74" t="str">
        <f t="shared" si="7"/>
        <v/>
      </c>
      <c r="I89" s="74" t="str">
        <f t="shared" si="8"/>
        <v/>
      </c>
    </row>
    <row r="90" spans="6:9" x14ac:dyDescent="0.35">
      <c r="F90" s="74" t="str">
        <f t="shared" si="5"/>
        <v/>
      </c>
      <c r="G90" s="74" t="str">
        <f t="shared" si="6"/>
        <v/>
      </c>
      <c r="H90" s="74" t="str">
        <f t="shared" si="7"/>
        <v/>
      </c>
      <c r="I90" s="74" t="str">
        <f t="shared" si="8"/>
        <v/>
      </c>
    </row>
    <row r="91" spans="6:9" x14ac:dyDescent="0.35">
      <c r="F91" s="74" t="str">
        <f t="shared" si="5"/>
        <v/>
      </c>
      <c r="G91" s="74" t="str">
        <f t="shared" si="6"/>
        <v/>
      </c>
      <c r="H91" s="74" t="str">
        <f t="shared" si="7"/>
        <v/>
      </c>
      <c r="I91" s="74" t="str">
        <f t="shared" si="8"/>
        <v/>
      </c>
    </row>
    <row r="92" spans="6:9" x14ac:dyDescent="0.35">
      <c r="F92" s="74" t="str">
        <f t="shared" si="5"/>
        <v/>
      </c>
      <c r="G92" s="74" t="str">
        <f t="shared" si="6"/>
        <v/>
      </c>
      <c r="H92" s="74" t="str">
        <f t="shared" si="7"/>
        <v/>
      </c>
      <c r="I92" s="74" t="str">
        <f t="shared" si="8"/>
        <v/>
      </c>
    </row>
    <row r="93" spans="6:9" x14ac:dyDescent="0.35">
      <c r="F93" s="74" t="str">
        <f t="shared" si="5"/>
        <v/>
      </c>
      <c r="G93" s="74" t="str">
        <f t="shared" si="6"/>
        <v/>
      </c>
      <c r="H93" s="74" t="str">
        <f t="shared" si="7"/>
        <v/>
      </c>
      <c r="I93" s="74" t="str">
        <f t="shared" si="8"/>
        <v/>
      </c>
    </row>
    <row r="94" spans="6:9" x14ac:dyDescent="0.35">
      <c r="F94" s="74" t="str">
        <f t="shared" si="5"/>
        <v/>
      </c>
      <c r="G94" s="74" t="str">
        <f t="shared" si="6"/>
        <v/>
      </c>
      <c r="H94" s="74" t="str">
        <f t="shared" si="7"/>
        <v/>
      </c>
      <c r="I94" s="74" t="str">
        <f t="shared" si="8"/>
        <v/>
      </c>
    </row>
    <row r="95" spans="6:9" x14ac:dyDescent="0.35">
      <c r="F95" s="74" t="str">
        <f t="shared" si="5"/>
        <v/>
      </c>
      <c r="G95" s="74" t="str">
        <f t="shared" si="6"/>
        <v/>
      </c>
      <c r="H95" s="74" t="str">
        <f t="shared" si="7"/>
        <v/>
      </c>
      <c r="I95" s="74" t="str">
        <f t="shared" si="8"/>
        <v/>
      </c>
    </row>
    <row r="96" spans="6:9" x14ac:dyDescent="0.35">
      <c r="F96" s="74" t="str">
        <f t="shared" si="5"/>
        <v/>
      </c>
      <c r="G96" s="74" t="str">
        <f t="shared" si="6"/>
        <v/>
      </c>
      <c r="H96" s="74" t="str">
        <f t="shared" si="7"/>
        <v/>
      </c>
      <c r="I96" s="74" t="str">
        <f t="shared" si="8"/>
        <v/>
      </c>
    </row>
    <row r="97" spans="6:9" x14ac:dyDescent="0.35">
      <c r="F97" s="74" t="str">
        <f t="shared" si="5"/>
        <v/>
      </c>
      <c r="G97" s="74" t="str">
        <f t="shared" si="6"/>
        <v/>
      </c>
      <c r="H97" s="74" t="str">
        <f t="shared" si="7"/>
        <v/>
      </c>
      <c r="I97" s="74" t="str">
        <f t="shared" si="8"/>
        <v/>
      </c>
    </row>
    <row r="98" spans="6:9" x14ac:dyDescent="0.35">
      <c r="F98" s="74" t="str">
        <f t="shared" si="5"/>
        <v/>
      </c>
      <c r="G98" s="74" t="str">
        <f t="shared" si="6"/>
        <v/>
      </c>
      <c r="H98" s="74" t="str">
        <f t="shared" si="7"/>
        <v/>
      </c>
      <c r="I98" s="74" t="str">
        <f t="shared" si="8"/>
        <v/>
      </c>
    </row>
    <row r="99" spans="6:9" x14ac:dyDescent="0.35">
      <c r="F99" s="74" t="str">
        <f t="shared" si="5"/>
        <v/>
      </c>
      <c r="G99" s="74" t="str">
        <f t="shared" si="6"/>
        <v/>
      </c>
      <c r="H99" s="74" t="str">
        <f t="shared" si="7"/>
        <v/>
      </c>
      <c r="I99" s="74" t="str">
        <f t="shared" si="8"/>
        <v/>
      </c>
    </row>
    <row r="100" spans="6:9" x14ac:dyDescent="0.35">
      <c r="F100" s="74" t="str">
        <f t="shared" si="5"/>
        <v/>
      </c>
      <c r="G100" s="74" t="str">
        <f t="shared" si="6"/>
        <v/>
      </c>
      <c r="H100" s="74" t="str">
        <f t="shared" si="7"/>
        <v/>
      </c>
      <c r="I100" s="74" t="str">
        <f t="shared" si="8"/>
        <v/>
      </c>
    </row>
    <row r="101" spans="6:9" x14ac:dyDescent="0.35">
      <c r="F101" s="74" t="str">
        <f t="shared" si="5"/>
        <v/>
      </c>
      <c r="G101" s="74" t="str">
        <f t="shared" si="6"/>
        <v/>
      </c>
      <c r="H101" s="74" t="str">
        <f t="shared" si="7"/>
        <v/>
      </c>
      <c r="I101" s="74" t="str">
        <f t="shared" si="8"/>
        <v/>
      </c>
    </row>
    <row r="102" spans="6:9" x14ac:dyDescent="0.35">
      <c r="F102" s="74" t="str">
        <f t="shared" si="5"/>
        <v/>
      </c>
      <c r="G102" s="74" t="str">
        <f t="shared" si="6"/>
        <v/>
      </c>
      <c r="H102" s="74" t="str">
        <f t="shared" si="7"/>
        <v/>
      </c>
      <c r="I102" s="74" t="str">
        <f t="shared" si="8"/>
        <v/>
      </c>
    </row>
    <row r="103" spans="6:9" x14ac:dyDescent="0.35">
      <c r="F103" s="74" t="str">
        <f t="shared" si="5"/>
        <v/>
      </c>
      <c r="G103" s="74" t="str">
        <f t="shared" si="6"/>
        <v/>
      </c>
      <c r="H103" s="74" t="str">
        <f t="shared" si="7"/>
        <v/>
      </c>
      <c r="I103" s="74" t="str">
        <f t="shared" si="8"/>
        <v/>
      </c>
    </row>
    <row r="104" spans="6:9" x14ac:dyDescent="0.35">
      <c r="F104" s="74" t="str">
        <f t="shared" si="5"/>
        <v/>
      </c>
      <c r="G104" s="74" t="str">
        <f t="shared" si="6"/>
        <v/>
      </c>
      <c r="H104" s="74" t="str">
        <f t="shared" si="7"/>
        <v/>
      </c>
      <c r="I104" s="74" t="str">
        <f t="shared" si="8"/>
        <v/>
      </c>
    </row>
    <row r="105" spans="6:9" x14ac:dyDescent="0.35">
      <c r="F105" s="74" t="str">
        <f t="shared" si="5"/>
        <v/>
      </c>
      <c r="G105" s="74" t="str">
        <f t="shared" si="6"/>
        <v/>
      </c>
      <c r="H105" s="74" t="str">
        <f t="shared" si="7"/>
        <v/>
      </c>
      <c r="I105" s="74" t="str">
        <f t="shared" si="8"/>
        <v/>
      </c>
    </row>
    <row r="106" spans="6:9" x14ac:dyDescent="0.35">
      <c r="F106" s="74" t="str">
        <f t="shared" si="5"/>
        <v/>
      </c>
      <c r="G106" s="74" t="str">
        <f t="shared" si="6"/>
        <v/>
      </c>
      <c r="H106" s="74" t="str">
        <f t="shared" si="7"/>
        <v/>
      </c>
      <c r="I106" s="74" t="str">
        <f t="shared" si="8"/>
        <v/>
      </c>
    </row>
    <row r="107" spans="6:9" x14ac:dyDescent="0.35">
      <c r="F107" s="74" t="str">
        <f t="shared" si="5"/>
        <v/>
      </c>
      <c r="G107" s="74" t="str">
        <f t="shared" si="6"/>
        <v/>
      </c>
      <c r="H107" s="74" t="str">
        <f t="shared" si="7"/>
        <v/>
      </c>
      <c r="I107" s="74" t="str">
        <f t="shared" si="8"/>
        <v/>
      </c>
    </row>
    <row r="108" spans="6:9" x14ac:dyDescent="0.35">
      <c r="F108" s="74" t="str">
        <f t="shared" si="5"/>
        <v/>
      </c>
      <c r="G108" s="74" t="str">
        <f t="shared" si="6"/>
        <v/>
      </c>
      <c r="H108" s="74" t="str">
        <f t="shared" si="7"/>
        <v/>
      </c>
      <c r="I108" s="74" t="str">
        <f t="shared" si="8"/>
        <v/>
      </c>
    </row>
    <row r="109" spans="6:9" x14ac:dyDescent="0.35">
      <c r="F109" s="74" t="str">
        <f t="shared" si="5"/>
        <v/>
      </c>
      <c r="G109" s="74" t="str">
        <f t="shared" si="6"/>
        <v/>
      </c>
      <c r="H109" s="74" t="str">
        <f t="shared" si="7"/>
        <v/>
      </c>
      <c r="I109" s="74" t="str">
        <f t="shared" si="8"/>
        <v/>
      </c>
    </row>
    <row r="110" spans="6:9" x14ac:dyDescent="0.35">
      <c r="F110" s="74" t="str">
        <f t="shared" si="5"/>
        <v/>
      </c>
      <c r="G110" s="74" t="str">
        <f t="shared" si="6"/>
        <v/>
      </c>
      <c r="H110" s="74" t="str">
        <f t="shared" si="7"/>
        <v/>
      </c>
      <c r="I110" s="74" t="str">
        <f t="shared" si="8"/>
        <v/>
      </c>
    </row>
    <row r="111" spans="6:9" x14ac:dyDescent="0.35">
      <c r="F111" s="74" t="str">
        <f t="shared" si="5"/>
        <v/>
      </c>
      <c r="G111" s="74" t="str">
        <f t="shared" si="6"/>
        <v/>
      </c>
      <c r="H111" s="74" t="str">
        <f t="shared" si="7"/>
        <v/>
      </c>
      <c r="I111" s="74" t="str">
        <f t="shared" si="8"/>
        <v/>
      </c>
    </row>
    <row r="112" spans="6:9" x14ac:dyDescent="0.35">
      <c r="F112" s="74" t="str">
        <f t="shared" si="5"/>
        <v/>
      </c>
      <c r="G112" s="74" t="str">
        <f t="shared" si="6"/>
        <v/>
      </c>
      <c r="H112" s="74" t="str">
        <f t="shared" si="7"/>
        <v/>
      </c>
      <c r="I112" s="74" t="str">
        <f t="shared" si="8"/>
        <v/>
      </c>
    </row>
    <row r="113" spans="6:9" x14ac:dyDescent="0.35">
      <c r="F113" s="74" t="str">
        <f t="shared" si="5"/>
        <v/>
      </c>
      <c r="G113" s="74" t="str">
        <f t="shared" si="6"/>
        <v/>
      </c>
      <c r="H113" s="74" t="str">
        <f t="shared" si="7"/>
        <v/>
      </c>
      <c r="I113" s="74" t="str">
        <f t="shared" si="8"/>
        <v/>
      </c>
    </row>
    <row r="114" spans="6:9" x14ac:dyDescent="0.35">
      <c r="F114" s="74" t="str">
        <f t="shared" si="5"/>
        <v/>
      </c>
      <c r="G114" s="74" t="str">
        <f t="shared" si="6"/>
        <v/>
      </c>
      <c r="H114" s="74" t="str">
        <f t="shared" si="7"/>
        <v/>
      </c>
      <c r="I114" s="74" t="str">
        <f t="shared" si="8"/>
        <v/>
      </c>
    </row>
    <row r="115" spans="6:9" x14ac:dyDescent="0.35">
      <c r="F115" s="74" t="str">
        <f t="shared" si="5"/>
        <v/>
      </c>
      <c r="G115" s="74" t="str">
        <f t="shared" si="6"/>
        <v/>
      </c>
      <c r="H115" s="74" t="str">
        <f t="shared" si="7"/>
        <v/>
      </c>
      <c r="I115" s="74" t="str">
        <f t="shared" si="8"/>
        <v/>
      </c>
    </row>
    <row r="116" spans="6:9" x14ac:dyDescent="0.35">
      <c r="F116" s="74" t="str">
        <f t="shared" si="5"/>
        <v/>
      </c>
      <c r="G116" s="74" t="str">
        <f t="shared" si="6"/>
        <v/>
      </c>
      <c r="H116" s="74" t="str">
        <f t="shared" si="7"/>
        <v/>
      </c>
      <c r="I116" s="74" t="str">
        <f t="shared" si="8"/>
        <v/>
      </c>
    </row>
    <row r="117" spans="6:9" x14ac:dyDescent="0.35">
      <c r="F117" s="74" t="str">
        <f t="shared" si="5"/>
        <v/>
      </c>
      <c r="G117" s="74" t="str">
        <f t="shared" si="6"/>
        <v/>
      </c>
      <c r="H117" s="74" t="str">
        <f t="shared" si="7"/>
        <v/>
      </c>
      <c r="I117" s="74" t="str">
        <f t="shared" si="8"/>
        <v/>
      </c>
    </row>
    <row r="118" spans="6:9" x14ac:dyDescent="0.35">
      <c r="F118" s="74" t="str">
        <f t="shared" si="5"/>
        <v/>
      </c>
      <c r="G118" s="74" t="str">
        <f t="shared" si="6"/>
        <v/>
      </c>
      <c r="H118" s="74" t="str">
        <f t="shared" si="7"/>
        <v/>
      </c>
      <c r="I118" s="74" t="str">
        <f t="shared" si="8"/>
        <v/>
      </c>
    </row>
    <row r="119" spans="6:9" x14ac:dyDescent="0.35">
      <c r="F119" s="74" t="str">
        <f t="shared" si="5"/>
        <v/>
      </c>
      <c r="G119" s="74" t="str">
        <f t="shared" si="6"/>
        <v/>
      </c>
      <c r="H119" s="74" t="str">
        <f t="shared" si="7"/>
        <v/>
      </c>
      <c r="I119" s="74" t="str">
        <f t="shared" si="8"/>
        <v/>
      </c>
    </row>
    <row r="120" spans="6:9" x14ac:dyDescent="0.35">
      <c r="F120" s="74" t="str">
        <f t="shared" si="5"/>
        <v/>
      </c>
      <c r="G120" s="74" t="str">
        <f t="shared" si="6"/>
        <v/>
      </c>
      <c r="H120" s="74" t="str">
        <f t="shared" si="7"/>
        <v/>
      </c>
      <c r="I120" s="74" t="str">
        <f t="shared" si="8"/>
        <v/>
      </c>
    </row>
    <row r="121" spans="6:9" x14ac:dyDescent="0.35">
      <c r="F121" s="74" t="str">
        <f t="shared" si="5"/>
        <v/>
      </c>
      <c r="G121" s="74" t="str">
        <f t="shared" si="6"/>
        <v/>
      </c>
      <c r="H121" s="74" t="str">
        <f t="shared" si="7"/>
        <v/>
      </c>
      <c r="I121" s="74" t="str">
        <f t="shared" si="8"/>
        <v/>
      </c>
    </row>
    <row r="122" spans="6:9" x14ac:dyDescent="0.35">
      <c r="F122" s="74" t="str">
        <f t="shared" si="5"/>
        <v/>
      </c>
      <c r="G122" s="74" t="str">
        <f t="shared" si="6"/>
        <v/>
      </c>
      <c r="H122" s="74" t="str">
        <f t="shared" si="7"/>
        <v/>
      </c>
      <c r="I122" s="74" t="str">
        <f t="shared" si="8"/>
        <v/>
      </c>
    </row>
    <row r="123" spans="6:9" x14ac:dyDescent="0.35">
      <c r="F123" s="74" t="str">
        <f t="shared" si="5"/>
        <v/>
      </c>
      <c r="G123" s="74" t="str">
        <f t="shared" si="6"/>
        <v/>
      </c>
      <c r="H123" s="74" t="str">
        <f t="shared" si="7"/>
        <v/>
      </c>
      <c r="I123" s="74" t="str">
        <f t="shared" si="8"/>
        <v/>
      </c>
    </row>
    <row r="124" spans="6:9" x14ac:dyDescent="0.35">
      <c r="F124" s="74" t="str">
        <f t="shared" si="5"/>
        <v/>
      </c>
      <c r="G124" s="74" t="str">
        <f t="shared" si="6"/>
        <v/>
      </c>
      <c r="H124" s="74" t="str">
        <f t="shared" si="7"/>
        <v/>
      </c>
      <c r="I124" s="74" t="str">
        <f t="shared" si="8"/>
        <v/>
      </c>
    </row>
    <row r="125" spans="6:9" x14ac:dyDescent="0.35">
      <c r="F125" s="74" t="str">
        <f t="shared" si="5"/>
        <v/>
      </c>
      <c r="G125" s="74" t="str">
        <f t="shared" si="6"/>
        <v/>
      </c>
      <c r="H125" s="74" t="str">
        <f t="shared" si="7"/>
        <v/>
      </c>
      <c r="I125" s="74" t="str">
        <f t="shared" si="8"/>
        <v/>
      </c>
    </row>
    <row r="126" spans="6:9" x14ac:dyDescent="0.35">
      <c r="F126" s="74" t="str">
        <f t="shared" si="5"/>
        <v/>
      </c>
      <c r="G126" s="74" t="str">
        <f t="shared" si="6"/>
        <v/>
      </c>
      <c r="H126" s="74" t="str">
        <f t="shared" si="7"/>
        <v/>
      </c>
      <c r="I126" s="74" t="str">
        <f t="shared" si="8"/>
        <v/>
      </c>
    </row>
    <row r="127" spans="6:9" x14ac:dyDescent="0.35">
      <c r="F127" s="74" t="str">
        <f t="shared" si="5"/>
        <v/>
      </c>
      <c r="G127" s="74" t="str">
        <f t="shared" si="6"/>
        <v/>
      </c>
      <c r="H127" s="74" t="str">
        <f t="shared" si="7"/>
        <v/>
      </c>
      <c r="I127" s="74" t="str">
        <f t="shared" si="8"/>
        <v/>
      </c>
    </row>
    <row r="128" spans="6:9" x14ac:dyDescent="0.35">
      <c r="F128" s="74" t="str">
        <f t="shared" si="5"/>
        <v/>
      </c>
      <c r="G128" s="74" t="str">
        <f t="shared" si="6"/>
        <v/>
      </c>
      <c r="H128" s="74" t="str">
        <f t="shared" si="7"/>
        <v/>
      </c>
      <c r="I128" s="74" t="str">
        <f t="shared" si="8"/>
        <v/>
      </c>
    </row>
    <row r="129" spans="6:9" x14ac:dyDescent="0.35">
      <c r="F129" s="74" t="str">
        <f t="shared" si="5"/>
        <v/>
      </c>
      <c r="G129" s="74" t="str">
        <f t="shared" si="6"/>
        <v/>
      </c>
      <c r="H129" s="74" t="str">
        <f t="shared" si="7"/>
        <v/>
      </c>
      <c r="I129" s="74" t="str">
        <f t="shared" si="8"/>
        <v/>
      </c>
    </row>
    <row r="130" spans="6:9" x14ac:dyDescent="0.35">
      <c r="F130" s="74" t="str">
        <f t="shared" si="5"/>
        <v/>
      </c>
      <c r="G130" s="74" t="str">
        <f t="shared" si="6"/>
        <v/>
      </c>
      <c r="H130" s="74" t="str">
        <f t="shared" si="7"/>
        <v/>
      </c>
      <c r="I130" s="74" t="str">
        <f t="shared" si="8"/>
        <v/>
      </c>
    </row>
    <row r="131" spans="6:9" x14ac:dyDescent="0.35">
      <c r="F131" s="74" t="str">
        <f t="shared" si="5"/>
        <v/>
      </c>
      <c r="G131" s="74" t="str">
        <f t="shared" si="6"/>
        <v/>
      </c>
      <c r="H131" s="74" t="str">
        <f t="shared" si="7"/>
        <v/>
      </c>
      <c r="I131" s="74" t="str">
        <f t="shared" si="8"/>
        <v/>
      </c>
    </row>
    <row r="132" spans="6:9" x14ac:dyDescent="0.35">
      <c r="F132" s="74" t="str">
        <f t="shared" ref="F132:F195" si="9">IF(B132="","",B132/SUM($B$3:$B$1048576))</f>
        <v/>
      </c>
      <c r="G132" s="74" t="str">
        <f t="shared" ref="G132:G195" si="10">IF(C132="","",C132/SUM($C$3:$C$1048576))</f>
        <v/>
      </c>
      <c r="H132" s="74" t="str">
        <f t="shared" ref="H132:H195" si="11">IF(D132="","",D132/SUM($D$3:$D$1048576))</f>
        <v/>
      </c>
      <c r="I132" s="74" t="str">
        <f t="shared" ref="I132:I195" si="12">IF(E132="","",E132/SUM($E$3:$E$1048576))</f>
        <v/>
      </c>
    </row>
    <row r="133" spans="6:9" x14ac:dyDescent="0.35">
      <c r="F133" s="74" t="str">
        <f t="shared" si="9"/>
        <v/>
      </c>
      <c r="G133" s="74" t="str">
        <f t="shared" si="10"/>
        <v/>
      </c>
      <c r="H133" s="74" t="str">
        <f t="shared" si="11"/>
        <v/>
      </c>
      <c r="I133" s="74" t="str">
        <f t="shared" si="12"/>
        <v/>
      </c>
    </row>
    <row r="134" spans="6:9" x14ac:dyDescent="0.35">
      <c r="F134" s="74" t="str">
        <f t="shared" si="9"/>
        <v/>
      </c>
      <c r="G134" s="74" t="str">
        <f t="shared" si="10"/>
        <v/>
      </c>
      <c r="H134" s="74" t="str">
        <f t="shared" si="11"/>
        <v/>
      </c>
      <c r="I134" s="74" t="str">
        <f t="shared" si="12"/>
        <v/>
      </c>
    </row>
    <row r="135" spans="6:9" x14ac:dyDescent="0.35">
      <c r="F135" s="74" t="str">
        <f t="shared" si="9"/>
        <v/>
      </c>
      <c r="G135" s="74" t="str">
        <f t="shared" si="10"/>
        <v/>
      </c>
      <c r="H135" s="74" t="str">
        <f t="shared" si="11"/>
        <v/>
      </c>
      <c r="I135" s="74" t="str">
        <f t="shared" si="12"/>
        <v/>
      </c>
    </row>
    <row r="136" spans="6:9" x14ac:dyDescent="0.35">
      <c r="F136" s="74" t="str">
        <f t="shared" si="9"/>
        <v/>
      </c>
      <c r="G136" s="74" t="str">
        <f t="shared" si="10"/>
        <v/>
      </c>
      <c r="H136" s="74" t="str">
        <f t="shared" si="11"/>
        <v/>
      </c>
      <c r="I136" s="74" t="str">
        <f t="shared" si="12"/>
        <v/>
      </c>
    </row>
    <row r="137" spans="6:9" x14ac:dyDescent="0.35">
      <c r="F137" s="74" t="str">
        <f t="shared" si="9"/>
        <v/>
      </c>
      <c r="G137" s="74" t="str">
        <f t="shared" si="10"/>
        <v/>
      </c>
      <c r="H137" s="74" t="str">
        <f t="shared" si="11"/>
        <v/>
      </c>
      <c r="I137" s="74" t="str">
        <f t="shared" si="12"/>
        <v/>
      </c>
    </row>
    <row r="138" spans="6:9" x14ac:dyDescent="0.35">
      <c r="F138" s="74" t="str">
        <f t="shared" si="9"/>
        <v/>
      </c>
      <c r="G138" s="74" t="str">
        <f t="shared" si="10"/>
        <v/>
      </c>
      <c r="H138" s="74" t="str">
        <f t="shared" si="11"/>
        <v/>
      </c>
      <c r="I138" s="74" t="str">
        <f t="shared" si="12"/>
        <v/>
      </c>
    </row>
    <row r="139" spans="6:9" x14ac:dyDescent="0.35">
      <c r="F139" s="74" t="str">
        <f t="shared" si="9"/>
        <v/>
      </c>
      <c r="G139" s="74" t="str">
        <f t="shared" si="10"/>
        <v/>
      </c>
      <c r="H139" s="74" t="str">
        <f t="shared" si="11"/>
        <v/>
      </c>
      <c r="I139" s="74" t="str">
        <f t="shared" si="12"/>
        <v/>
      </c>
    </row>
    <row r="140" spans="6:9" x14ac:dyDescent="0.35">
      <c r="F140" s="74" t="str">
        <f t="shared" si="9"/>
        <v/>
      </c>
      <c r="G140" s="74" t="str">
        <f t="shared" si="10"/>
        <v/>
      </c>
      <c r="H140" s="74" t="str">
        <f t="shared" si="11"/>
        <v/>
      </c>
      <c r="I140" s="74" t="str">
        <f t="shared" si="12"/>
        <v/>
      </c>
    </row>
    <row r="141" spans="6:9" x14ac:dyDescent="0.35">
      <c r="F141" s="74" t="str">
        <f t="shared" si="9"/>
        <v/>
      </c>
      <c r="G141" s="74" t="str">
        <f t="shared" si="10"/>
        <v/>
      </c>
      <c r="H141" s="74" t="str">
        <f t="shared" si="11"/>
        <v/>
      </c>
      <c r="I141" s="74" t="str">
        <f t="shared" si="12"/>
        <v/>
      </c>
    </row>
    <row r="142" spans="6:9" x14ac:dyDescent="0.35">
      <c r="F142" s="74" t="str">
        <f t="shared" si="9"/>
        <v/>
      </c>
      <c r="G142" s="74" t="str">
        <f t="shared" si="10"/>
        <v/>
      </c>
      <c r="H142" s="74" t="str">
        <f t="shared" si="11"/>
        <v/>
      </c>
      <c r="I142" s="74" t="str">
        <f t="shared" si="12"/>
        <v/>
      </c>
    </row>
    <row r="143" spans="6:9" x14ac:dyDescent="0.35">
      <c r="F143" s="74" t="str">
        <f t="shared" si="9"/>
        <v/>
      </c>
      <c r="G143" s="74" t="str">
        <f t="shared" si="10"/>
        <v/>
      </c>
      <c r="H143" s="74" t="str">
        <f t="shared" si="11"/>
        <v/>
      </c>
      <c r="I143" s="74" t="str">
        <f t="shared" si="12"/>
        <v/>
      </c>
    </row>
    <row r="144" spans="6:9" x14ac:dyDescent="0.35">
      <c r="F144" s="74" t="str">
        <f t="shared" si="9"/>
        <v/>
      </c>
      <c r="G144" s="74" t="str">
        <f t="shared" si="10"/>
        <v/>
      </c>
      <c r="H144" s="74" t="str">
        <f t="shared" si="11"/>
        <v/>
      </c>
      <c r="I144" s="74" t="str">
        <f t="shared" si="12"/>
        <v/>
      </c>
    </row>
    <row r="145" spans="6:9" x14ac:dyDescent="0.35">
      <c r="F145" s="74" t="str">
        <f t="shared" si="9"/>
        <v/>
      </c>
      <c r="G145" s="74" t="str">
        <f t="shared" si="10"/>
        <v/>
      </c>
      <c r="H145" s="74" t="str">
        <f t="shared" si="11"/>
        <v/>
      </c>
      <c r="I145" s="74" t="str">
        <f t="shared" si="12"/>
        <v/>
      </c>
    </row>
    <row r="146" spans="6:9" x14ac:dyDescent="0.35">
      <c r="F146" s="74" t="str">
        <f t="shared" si="9"/>
        <v/>
      </c>
      <c r="G146" s="74" t="str">
        <f t="shared" si="10"/>
        <v/>
      </c>
      <c r="H146" s="74" t="str">
        <f t="shared" si="11"/>
        <v/>
      </c>
      <c r="I146" s="74" t="str">
        <f t="shared" si="12"/>
        <v/>
      </c>
    </row>
    <row r="147" spans="6:9" x14ac:dyDescent="0.35">
      <c r="F147" s="74" t="str">
        <f t="shared" si="9"/>
        <v/>
      </c>
      <c r="G147" s="74" t="str">
        <f t="shared" si="10"/>
        <v/>
      </c>
      <c r="H147" s="74" t="str">
        <f t="shared" si="11"/>
        <v/>
      </c>
      <c r="I147" s="74" t="str">
        <f t="shared" si="12"/>
        <v/>
      </c>
    </row>
    <row r="148" spans="6:9" x14ac:dyDescent="0.35">
      <c r="F148" s="74" t="str">
        <f t="shared" si="9"/>
        <v/>
      </c>
      <c r="G148" s="74" t="str">
        <f t="shared" si="10"/>
        <v/>
      </c>
      <c r="H148" s="74" t="str">
        <f t="shared" si="11"/>
        <v/>
      </c>
      <c r="I148" s="74" t="str">
        <f t="shared" si="12"/>
        <v/>
      </c>
    </row>
    <row r="149" spans="6:9" x14ac:dyDescent="0.35">
      <c r="F149" s="74" t="str">
        <f t="shared" si="9"/>
        <v/>
      </c>
      <c r="G149" s="74" t="str">
        <f t="shared" si="10"/>
        <v/>
      </c>
      <c r="H149" s="74" t="str">
        <f t="shared" si="11"/>
        <v/>
      </c>
      <c r="I149" s="74" t="str">
        <f t="shared" si="12"/>
        <v/>
      </c>
    </row>
    <row r="150" spans="6:9" x14ac:dyDescent="0.35">
      <c r="F150" s="74" t="str">
        <f t="shared" si="9"/>
        <v/>
      </c>
      <c r="G150" s="74" t="str">
        <f t="shared" si="10"/>
        <v/>
      </c>
      <c r="H150" s="74" t="str">
        <f t="shared" si="11"/>
        <v/>
      </c>
      <c r="I150" s="74" t="str">
        <f t="shared" si="12"/>
        <v/>
      </c>
    </row>
    <row r="151" spans="6:9" x14ac:dyDescent="0.35">
      <c r="F151" s="74" t="str">
        <f t="shared" si="9"/>
        <v/>
      </c>
      <c r="G151" s="74" t="str">
        <f t="shared" si="10"/>
        <v/>
      </c>
      <c r="H151" s="74" t="str">
        <f t="shared" si="11"/>
        <v/>
      </c>
      <c r="I151" s="74" t="str">
        <f t="shared" si="12"/>
        <v/>
      </c>
    </row>
    <row r="152" spans="6:9" x14ac:dyDescent="0.35">
      <c r="F152" s="74" t="str">
        <f t="shared" si="9"/>
        <v/>
      </c>
      <c r="G152" s="74" t="str">
        <f t="shared" si="10"/>
        <v/>
      </c>
      <c r="H152" s="74" t="str">
        <f t="shared" si="11"/>
        <v/>
      </c>
      <c r="I152" s="74" t="str">
        <f t="shared" si="12"/>
        <v/>
      </c>
    </row>
    <row r="153" spans="6:9" x14ac:dyDescent="0.35">
      <c r="F153" s="74" t="str">
        <f t="shared" si="9"/>
        <v/>
      </c>
      <c r="G153" s="74" t="str">
        <f t="shared" si="10"/>
        <v/>
      </c>
      <c r="H153" s="74" t="str">
        <f t="shared" si="11"/>
        <v/>
      </c>
      <c r="I153" s="74" t="str">
        <f t="shared" si="12"/>
        <v/>
      </c>
    </row>
    <row r="154" spans="6:9" x14ac:dyDescent="0.35">
      <c r="F154" s="74" t="str">
        <f t="shared" si="9"/>
        <v/>
      </c>
      <c r="G154" s="74" t="str">
        <f t="shared" si="10"/>
        <v/>
      </c>
      <c r="H154" s="74" t="str">
        <f t="shared" si="11"/>
        <v/>
      </c>
      <c r="I154" s="74" t="str">
        <f t="shared" si="12"/>
        <v/>
      </c>
    </row>
    <row r="155" spans="6:9" x14ac:dyDescent="0.35">
      <c r="F155" s="74" t="str">
        <f t="shared" si="9"/>
        <v/>
      </c>
      <c r="G155" s="74" t="str">
        <f t="shared" si="10"/>
        <v/>
      </c>
      <c r="H155" s="74" t="str">
        <f t="shared" si="11"/>
        <v/>
      </c>
      <c r="I155" s="74" t="str">
        <f t="shared" si="12"/>
        <v/>
      </c>
    </row>
    <row r="156" spans="6:9" x14ac:dyDescent="0.35">
      <c r="F156" s="74" t="str">
        <f t="shared" si="9"/>
        <v/>
      </c>
      <c r="G156" s="74" t="str">
        <f t="shared" si="10"/>
        <v/>
      </c>
      <c r="H156" s="74" t="str">
        <f t="shared" si="11"/>
        <v/>
      </c>
      <c r="I156" s="74" t="str">
        <f t="shared" si="12"/>
        <v/>
      </c>
    </row>
    <row r="157" spans="6:9" x14ac:dyDescent="0.35">
      <c r="F157" s="74" t="str">
        <f t="shared" si="9"/>
        <v/>
      </c>
      <c r="G157" s="74" t="str">
        <f t="shared" si="10"/>
        <v/>
      </c>
      <c r="H157" s="74" t="str">
        <f t="shared" si="11"/>
        <v/>
      </c>
      <c r="I157" s="74" t="str">
        <f t="shared" si="12"/>
        <v/>
      </c>
    </row>
    <row r="158" spans="6:9" x14ac:dyDescent="0.35">
      <c r="F158" s="74" t="str">
        <f t="shared" si="9"/>
        <v/>
      </c>
      <c r="G158" s="74" t="str">
        <f t="shared" si="10"/>
        <v/>
      </c>
      <c r="H158" s="74" t="str">
        <f t="shared" si="11"/>
        <v/>
      </c>
      <c r="I158" s="74" t="str">
        <f t="shared" si="12"/>
        <v/>
      </c>
    </row>
    <row r="159" spans="6:9" x14ac:dyDescent="0.35">
      <c r="F159" s="74" t="str">
        <f t="shared" si="9"/>
        <v/>
      </c>
      <c r="G159" s="74" t="str">
        <f t="shared" si="10"/>
        <v/>
      </c>
      <c r="H159" s="74" t="str">
        <f t="shared" si="11"/>
        <v/>
      </c>
      <c r="I159" s="74" t="str">
        <f t="shared" si="12"/>
        <v/>
      </c>
    </row>
    <row r="160" spans="6:9" x14ac:dyDescent="0.35">
      <c r="F160" s="74" t="str">
        <f t="shared" si="9"/>
        <v/>
      </c>
      <c r="G160" s="74" t="str">
        <f t="shared" si="10"/>
        <v/>
      </c>
      <c r="H160" s="74" t="str">
        <f t="shared" si="11"/>
        <v/>
      </c>
      <c r="I160" s="74" t="str">
        <f t="shared" si="12"/>
        <v/>
      </c>
    </row>
    <row r="161" spans="6:9" x14ac:dyDescent="0.35">
      <c r="F161" s="74" t="str">
        <f t="shared" si="9"/>
        <v/>
      </c>
      <c r="G161" s="74" t="str">
        <f t="shared" si="10"/>
        <v/>
      </c>
      <c r="H161" s="74" t="str">
        <f t="shared" si="11"/>
        <v/>
      </c>
      <c r="I161" s="74" t="str">
        <f t="shared" si="12"/>
        <v/>
      </c>
    </row>
    <row r="162" spans="6:9" x14ac:dyDescent="0.35">
      <c r="F162" s="74" t="str">
        <f t="shared" si="9"/>
        <v/>
      </c>
      <c r="G162" s="74" t="str">
        <f t="shared" si="10"/>
        <v/>
      </c>
      <c r="H162" s="74" t="str">
        <f t="shared" si="11"/>
        <v/>
      </c>
      <c r="I162" s="74" t="str">
        <f t="shared" si="12"/>
        <v/>
      </c>
    </row>
    <row r="163" spans="6:9" x14ac:dyDescent="0.35">
      <c r="F163" s="74" t="str">
        <f t="shared" si="9"/>
        <v/>
      </c>
      <c r="G163" s="74" t="str">
        <f t="shared" si="10"/>
        <v/>
      </c>
      <c r="H163" s="74" t="str">
        <f t="shared" si="11"/>
        <v/>
      </c>
      <c r="I163" s="74" t="str">
        <f t="shared" si="12"/>
        <v/>
      </c>
    </row>
    <row r="164" spans="6:9" x14ac:dyDescent="0.35">
      <c r="F164" s="74" t="str">
        <f t="shared" si="9"/>
        <v/>
      </c>
      <c r="G164" s="74" t="str">
        <f t="shared" si="10"/>
        <v/>
      </c>
      <c r="H164" s="74" t="str">
        <f t="shared" si="11"/>
        <v/>
      </c>
      <c r="I164" s="74" t="str">
        <f t="shared" si="12"/>
        <v/>
      </c>
    </row>
    <row r="165" spans="6:9" x14ac:dyDescent="0.35">
      <c r="F165" s="74" t="str">
        <f t="shared" si="9"/>
        <v/>
      </c>
      <c r="G165" s="74" t="str">
        <f t="shared" si="10"/>
        <v/>
      </c>
      <c r="H165" s="74" t="str">
        <f t="shared" si="11"/>
        <v/>
      </c>
      <c r="I165" s="74" t="str">
        <f t="shared" si="12"/>
        <v/>
      </c>
    </row>
    <row r="166" spans="6:9" x14ac:dyDescent="0.35">
      <c r="F166" s="74" t="str">
        <f t="shared" si="9"/>
        <v/>
      </c>
      <c r="G166" s="74" t="str">
        <f t="shared" si="10"/>
        <v/>
      </c>
      <c r="H166" s="74" t="str">
        <f t="shared" si="11"/>
        <v/>
      </c>
      <c r="I166" s="74" t="str">
        <f t="shared" si="12"/>
        <v/>
      </c>
    </row>
    <row r="167" spans="6:9" x14ac:dyDescent="0.35">
      <c r="F167" s="74" t="str">
        <f t="shared" si="9"/>
        <v/>
      </c>
      <c r="G167" s="74" t="str">
        <f t="shared" si="10"/>
        <v/>
      </c>
      <c r="H167" s="74" t="str">
        <f t="shared" si="11"/>
        <v/>
      </c>
      <c r="I167" s="74" t="str">
        <f t="shared" si="12"/>
        <v/>
      </c>
    </row>
    <row r="168" spans="6:9" x14ac:dyDescent="0.35">
      <c r="F168" s="74" t="str">
        <f t="shared" si="9"/>
        <v/>
      </c>
      <c r="G168" s="74" t="str">
        <f t="shared" si="10"/>
        <v/>
      </c>
      <c r="H168" s="74" t="str">
        <f t="shared" si="11"/>
        <v/>
      </c>
      <c r="I168" s="74" t="str">
        <f t="shared" si="12"/>
        <v/>
      </c>
    </row>
    <row r="169" spans="6:9" x14ac:dyDescent="0.35">
      <c r="F169" s="74" t="str">
        <f t="shared" si="9"/>
        <v/>
      </c>
      <c r="G169" s="74" t="str">
        <f t="shared" si="10"/>
        <v/>
      </c>
      <c r="H169" s="74" t="str">
        <f t="shared" si="11"/>
        <v/>
      </c>
      <c r="I169" s="74" t="str">
        <f t="shared" si="12"/>
        <v/>
      </c>
    </row>
    <row r="170" spans="6:9" x14ac:dyDescent="0.35">
      <c r="F170" s="74" t="str">
        <f t="shared" si="9"/>
        <v/>
      </c>
      <c r="G170" s="74" t="str">
        <f t="shared" si="10"/>
        <v/>
      </c>
      <c r="H170" s="74" t="str">
        <f t="shared" si="11"/>
        <v/>
      </c>
      <c r="I170" s="74" t="str">
        <f t="shared" si="12"/>
        <v/>
      </c>
    </row>
    <row r="171" spans="6:9" x14ac:dyDescent="0.35">
      <c r="F171" s="74" t="str">
        <f t="shared" si="9"/>
        <v/>
      </c>
      <c r="G171" s="74" t="str">
        <f t="shared" si="10"/>
        <v/>
      </c>
      <c r="H171" s="74" t="str">
        <f t="shared" si="11"/>
        <v/>
      </c>
      <c r="I171" s="74" t="str">
        <f t="shared" si="12"/>
        <v/>
      </c>
    </row>
    <row r="172" spans="6:9" x14ac:dyDescent="0.35">
      <c r="F172" s="74" t="str">
        <f t="shared" si="9"/>
        <v/>
      </c>
      <c r="G172" s="74" t="str">
        <f t="shared" si="10"/>
        <v/>
      </c>
      <c r="H172" s="74" t="str">
        <f t="shared" si="11"/>
        <v/>
      </c>
      <c r="I172" s="74" t="str">
        <f t="shared" si="12"/>
        <v/>
      </c>
    </row>
    <row r="173" spans="6:9" x14ac:dyDescent="0.35">
      <c r="F173" s="74" t="str">
        <f t="shared" si="9"/>
        <v/>
      </c>
      <c r="G173" s="74" t="str">
        <f t="shared" si="10"/>
        <v/>
      </c>
      <c r="H173" s="74" t="str">
        <f t="shared" si="11"/>
        <v/>
      </c>
      <c r="I173" s="74" t="str">
        <f t="shared" si="12"/>
        <v/>
      </c>
    </row>
    <row r="174" spans="6:9" x14ac:dyDescent="0.35">
      <c r="F174" s="74" t="str">
        <f t="shared" si="9"/>
        <v/>
      </c>
      <c r="G174" s="74" t="str">
        <f t="shared" si="10"/>
        <v/>
      </c>
      <c r="H174" s="74" t="str">
        <f t="shared" si="11"/>
        <v/>
      </c>
      <c r="I174" s="74" t="str">
        <f t="shared" si="12"/>
        <v/>
      </c>
    </row>
    <row r="175" spans="6:9" x14ac:dyDescent="0.35">
      <c r="F175" s="74" t="str">
        <f t="shared" si="9"/>
        <v/>
      </c>
      <c r="G175" s="74" t="str">
        <f t="shared" si="10"/>
        <v/>
      </c>
      <c r="H175" s="74" t="str">
        <f t="shared" si="11"/>
        <v/>
      </c>
      <c r="I175" s="74" t="str">
        <f t="shared" si="12"/>
        <v/>
      </c>
    </row>
    <row r="176" spans="6:9" x14ac:dyDescent="0.35">
      <c r="F176" s="74" t="str">
        <f t="shared" si="9"/>
        <v/>
      </c>
      <c r="G176" s="74" t="str">
        <f t="shared" si="10"/>
        <v/>
      </c>
      <c r="H176" s="74" t="str">
        <f t="shared" si="11"/>
        <v/>
      </c>
      <c r="I176" s="74" t="str">
        <f t="shared" si="12"/>
        <v/>
      </c>
    </row>
    <row r="177" spans="6:9" x14ac:dyDescent="0.35">
      <c r="F177" s="74" t="str">
        <f t="shared" si="9"/>
        <v/>
      </c>
      <c r="G177" s="74" t="str">
        <f t="shared" si="10"/>
        <v/>
      </c>
      <c r="H177" s="74" t="str">
        <f t="shared" si="11"/>
        <v/>
      </c>
      <c r="I177" s="74" t="str">
        <f t="shared" si="12"/>
        <v/>
      </c>
    </row>
    <row r="178" spans="6:9" x14ac:dyDescent="0.35">
      <c r="F178" s="74" t="str">
        <f t="shared" si="9"/>
        <v/>
      </c>
      <c r="G178" s="74" t="str">
        <f t="shared" si="10"/>
        <v/>
      </c>
      <c r="H178" s="74" t="str">
        <f t="shared" si="11"/>
        <v/>
      </c>
      <c r="I178" s="74" t="str">
        <f t="shared" si="12"/>
        <v/>
      </c>
    </row>
    <row r="179" spans="6:9" x14ac:dyDescent="0.35">
      <c r="F179" s="74" t="str">
        <f t="shared" si="9"/>
        <v/>
      </c>
      <c r="G179" s="74" t="str">
        <f t="shared" si="10"/>
        <v/>
      </c>
      <c r="H179" s="74" t="str">
        <f t="shared" si="11"/>
        <v/>
      </c>
      <c r="I179" s="74" t="str">
        <f t="shared" si="12"/>
        <v/>
      </c>
    </row>
    <row r="180" spans="6:9" x14ac:dyDescent="0.35">
      <c r="F180" s="74" t="str">
        <f t="shared" si="9"/>
        <v/>
      </c>
      <c r="G180" s="74" t="str">
        <f t="shared" si="10"/>
        <v/>
      </c>
      <c r="H180" s="74" t="str">
        <f t="shared" si="11"/>
        <v/>
      </c>
      <c r="I180" s="74" t="str">
        <f t="shared" si="12"/>
        <v/>
      </c>
    </row>
    <row r="181" spans="6:9" x14ac:dyDescent="0.35">
      <c r="F181" s="74" t="str">
        <f t="shared" si="9"/>
        <v/>
      </c>
      <c r="G181" s="74" t="str">
        <f t="shared" si="10"/>
        <v/>
      </c>
      <c r="H181" s="74" t="str">
        <f t="shared" si="11"/>
        <v/>
      </c>
      <c r="I181" s="74" t="str">
        <f t="shared" si="12"/>
        <v/>
      </c>
    </row>
    <row r="182" spans="6:9" x14ac:dyDescent="0.35">
      <c r="F182" s="74" t="str">
        <f t="shared" si="9"/>
        <v/>
      </c>
      <c r="G182" s="74" t="str">
        <f t="shared" si="10"/>
        <v/>
      </c>
      <c r="H182" s="74" t="str">
        <f t="shared" si="11"/>
        <v/>
      </c>
      <c r="I182" s="74" t="str">
        <f t="shared" si="12"/>
        <v/>
      </c>
    </row>
    <row r="183" spans="6:9" x14ac:dyDescent="0.35">
      <c r="F183" s="74" t="str">
        <f t="shared" si="9"/>
        <v/>
      </c>
      <c r="G183" s="74" t="str">
        <f t="shared" si="10"/>
        <v/>
      </c>
      <c r="H183" s="74" t="str">
        <f t="shared" si="11"/>
        <v/>
      </c>
      <c r="I183" s="74" t="str">
        <f t="shared" si="12"/>
        <v/>
      </c>
    </row>
    <row r="184" spans="6:9" x14ac:dyDescent="0.35">
      <c r="F184" s="74" t="str">
        <f t="shared" si="9"/>
        <v/>
      </c>
      <c r="G184" s="74" t="str">
        <f t="shared" si="10"/>
        <v/>
      </c>
      <c r="H184" s="74" t="str">
        <f t="shared" si="11"/>
        <v/>
      </c>
      <c r="I184" s="74" t="str">
        <f t="shared" si="12"/>
        <v/>
      </c>
    </row>
    <row r="185" spans="6:9" x14ac:dyDescent="0.35">
      <c r="F185" s="74" t="str">
        <f t="shared" si="9"/>
        <v/>
      </c>
      <c r="G185" s="74" t="str">
        <f t="shared" si="10"/>
        <v/>
      </c>
      <c r="H185" s="74" t="str">
        <f t="shared" si="11"/>
        <v/>
      </c>
      <c r="I185" s="74" t="str">
        <f t="shared" si="12"/>
        <v/>
      </c>
    </row>
    <row r="186" spans="6:9" x14ac:dyDescent="0.35">
      <c r="F186" s="74" t="str">
        <f t="shared" si="9"/>
        <v/>
      </c>
      <c r="G186" s="74" t="str">
        <f t="shared" si="10"/>
        <v/>
      </c>
      <c r="H186" s="74" t="str">
        <f t="shared" si="11"/>
        <v/>
      </c>
      <c r="I186" s="74" t="str">
        <f t="shared" si="12"/>
        <v/>
      </c>
    </row>
    <row r="187" spans="6:9" x14ac:dyDescent="0.35">
      <c r="F187" s="74" t="str">
        <f t="shared" si="9"/>
        <v/>
      </c>
      <c r="G187" s="74" t="str">
        <f t="shared" si="10"/>
        <v/>
      </c>
      <c r="H187" s="74" t="str">
        <f t="shared" si="11"/>
        <v/>
      </c>
      <c r="I187" s="74" t="str">
        <f t="shared" si="12"/>
        <v/>
      </c>
    </row>
    <row r="188" spans="6:9" x14ac:dyDescent="0.35">
      <c r="F188" s="74" t="str">
        <f t="shared" si="9"/>
        <v/>
      </c>
      <c r="G188" s="74" t="str">
        <f t="shared" si="10"/>
        <v/>
      </c>
      <c r="H188" s="74" t="str">
        <f t="shared" si="11"/>
        <v/>
      </c>
      <c r="I188" s="74" t="str">
        <f t="shared" si="12"/>
        <v/>
      </c>
    </row>
    <row r="189" spans="6:9" x14ac:dyDescent="0.35">
      <c r="F189" s="74" t="str">
        <f t="shared" si="9"/>
        <v/>
      </c>
      <c r="G189" s="74" t="str">
        <f t="shared" si="10"/>
        <v/>
      </c>
      <c r="H189" s="74" t="str">
        <f t="shared" si="11"/>
        <v/>
      </c>
      <c r="I189" s="74" t="str">
        <f t="shared" si="12"/>
        <v/>
      </c>
    </row>
    <row r="190" spans="6:9" x14ac:dyDescent="0.35">
      <c r="F190" s="74" t="str">
        <f t="shared" si="9"/>
        <v/>
      </c>
      <c r="G190" s="74" t="str">
        <f t="shared" si="10"/>
        <v/>
      </c>
      <c r="H190" s="74" t="str">
        <f t="shared" si="11"/>
        <v/>
      </c>
      <c r="I190" s="74" t="str">
        <f t="shared" si="12"/>
        <v/>
      </c>
    </row>
    <row r="191" spans="6:9" x14ac:dyDescent="0.35">
      <c r="F191" s="74" t="str">
        <f t="shared" si="9"/>
        <v/>
      </c>
      <c r="G191" s="74" t="str">
        <f t="shared" si="10"/>
        <v/>
      </c>
      <c r="H191" s="74" t="str">
        <f t="shared" si="11"/>
        <v/>
      </c>
      <c r="I191" s="74" t="str">
        <f t="shared" si="12"/>
        <v/>
      </c>
    </row>
    <row r="192" spans="6:9" x14ac:dyDescent="0.35">
      <c r="F192" s="74" t="str">
        <f t="shared" si="9"/>
        <v/>
      </c>
      <c r="G192" s="74" t="str">
        <f t="shared" si="10"/>
        <v/>
      </c>
      <c r="H192" s="74" t="str">
        <f t="shared" si="11"/>
        <v/>
      </c>
      <c r="I192" s="74" t="str">
        <f t="shared" si="12"/>
        <v/>
      </c>
    </row>
    <row r="193" spans="6:9" x14ac:dyDescent="0.35">
      <c r="F193" s="74" t="str">
        <f t="shared" si="9"/>
        <v/>
      </c>
      <c r="G193" s="74" t="str">
        <f t="shared" si="10"/>
        <v/>
      </c>
      <c r="H193" s="74" t="str">
        <f t="shared" si="11"/>
        <v/>
      </c>
      <c r="I193" s="74" t="str">
        <f t="shared" si="12"/>
        <v/>
      </c>
    </row>
    <row r="194" spans="6:9" x14ac:dyDescent="0.35">
      <c r="F194" s="74" t="str">
        <f t="shared" si="9"/>
        <v/>
      </c>
      <c r="G194" s="74" t="str">
        <f t="shared" si="10"/>
        <v/>
      </c>
      <c r="H194" s="74" t="str">
        <f t="shared" si="11"/>
        <v/>
      </c>
      <c r="I194" s="74" t="str">
        <f t="shared" si="12"/>
        <v/>
      </c>
    </row>
    <row r="195" spans="6:9" x14ac:dyDescent="0.35">
      <c r="F195" s="74" t="str">
        <f t="shared" si="9"/>
        <v/>
      </c>
      <c r="G195" s="74" t="str">
        <f t="shared" si="10"/>
        <v/>
      </c>
      <c r="H195" s="74" t="str">
        <f t="shared" si="11"/>
        <v/>
      </c>
      <c r="I195" s="74" t="str">
        <f t="shared" si="12"/>
        <v/>
      </c>
    </row>
    <row r="196" spans="6:9" x14ac:dyDescent="0.35">
      <c r="F196" s="74" t="str">
        <f t="shared" ref="F196:F259" si="13">IF(B196="","",B196/SUM($B$3:$B$1048576))</f>
        <v/>
      </c>
      <c r="G196" s="74" t="str">
        <f t="shared" ref="G196:G259" si="14">IF(C196="","",C196/SUM($C$3:$C$1048576))</f>
        <v/>
      </c>
      <c r="H196" s="74" t="str">
        <f t="shared" ref="H196:H259" si="15">IF(D196="","",D196/SUM($D$3:$D$1048576))</f>
        <v/>
      </c>
      <c r="I196" s="74" t="str">
        <f t="shared" ref="I196:I259" si="16">IF(E196="","",E196/SUM($E$3:$E$1048576))</f>
        <v/>
      </c>
    </row>
    <row r="197" spans="6:9" x14ac:dyDescent="0.35">
      <c r="F197" s="74" t="str">
        <f t="shared" si="13"/>
        <v/>
      </c>
      <c r="G197" s="74" t="str">
        <f t="shared" si="14"/>
        <v/>
      </c>
      <c r="H197" s="74" t="str">
        <f t="shared" si="15"/>
        <v/>
      </c>
      <c r="I197" s="74" t="str">
        <f t="shared" si="16"/>
        <v/>
      </c>
    </row>
    <row r="198" spans="6:9" x14ac:dyDescent="0.35">
      <c r="F198" s="74" t="str">
        <f t="shared" si="13"/>
        <v/>
      </c>
      <c r="G198" s="74" t="str">
        <f t="shared" si="14"/>
        <v/>
      </c>
      <c r="H198" s="74" t="str">
        <f t="shared" si="15"/>
        <v/>
      </c>
      <c r="I198" s="74" t="str">
        <f t="shared" si="16"/>
        <v/>
      </c>
    </row>
    <row r="199" spans="6:9" x14ac:dyDescent="0.35">
      <c r="F199" s="74" t="str">
        <f t="shared" si="13"/>
        <v/>
      </c>
      <c r="G199" s="74" t="str">
        <f t="shared" si="14"/>
        <v/>
      </c>
      <c r="H199" s="74" t="str">
        <f t="shared" si="15"/>
        <v/>
      </c>
      <c r="I199" s="74" t="str">
        <f t="shared" si="16"/>
        <v/>
      </c>
    </row>
    <row r="200" spans="6:9" x14ac:dyDescent="0.35">
      <c r="F200" s="74" t="str">
        <f t="shared" si="13"/>
        <v/>
      </c>
      <c r="G200" s="74" t="str">
        <f t="shared" si="14"/>
        <v/>
      </c>
      <c r="H200" s="74" t="str">
        <f t="shared" si="15"/>
        <v/>
      </c>
      <c r="I200" s="74" t="str">
        <f t="shared" si="16"/>
        <v/>
      </c>
    </row>
    <row r="201" spans="6:9" x14ac:dyDescent="0.35">
      <c r="F201" s="74" t="str">
        <f t="shared" si="13"/>
        <v/>
      </c>
      <c r="G201" s="74" t="str">
        <f t="shared" si="14"/>
        <v/>
      </c>
      <c r="H201" s="74" t="str">
        <f t="shared" si="15"/>
        <v/>
      </c>
      <c r="I201" s="74" t="str">
        <f t="shared" si="16"/>
        <v/>
      </c>
    </row>
    <row r="202" spans="6:9" x14ac:dyDescent="0.35">
      <c r="F202" s="74" t="str">
        <f t="shared" si="13"/>
        <v/>
      </c>
      <c r="G202" s="74" t="str">
        <f t="shared" si="14"/>
        <v/>
      </c>
      <c r="H202" s="74" t="str">
        <f t="shared" si="15"/>
        <v/>
      </c>
      <c r="I202" s="74" t="str">
        <f t="shared" si="16"/>
        <v/>
      </c>
    </row>
    <row r="203" spans="6:9" x14ac:dyDescent="0.35">
      <c r="F203" s="74" t="str">
        <f t="shared" si="13"/>
        <v/>
      </c>
      <c r="G203" s="74" t="str">
        <f t="shared" si="14"/>
        <v/>
      </c>
      <c r="H203" s="74" t="str">
        <f t="shared" si="15"/>
        <v/>
      </c>
      <c r="I203" s="74" t="str">
        <f t="shared" si="16"/>
        <v/>
      </c>
    </row>
    <row r="204" spans="6:9" x14ac:dyDescent="0.35">
      <c r="F204" s="74" t="str">
        <f t="shared" si="13"/>
        <v/>
      </c>
      <c r="G204" s="74" t="str">
        <f t="shared" si="14"/>
        <v/>
      </c>
      <c r="H204" s="74" t="str">
        <f t="shared" si="15"/>
        <v/>
      </c>
      <c r="I204" s="74" t="str">
        <f t="shared" si="16"/>
        <v/>
      </c>
    </row>
    <row r="205" spans="6:9" x14ac:dyDescent="0.35">
      <c r="F205" s="74" t="str">
        <f t="shared" si="13"/>
        <v/>
      </c>
      <c r="G205" s="74" t="str">
        <f t="shared" si="14"/>
        <v/>
      </c>
      <c r="H205" s="74" t="str">
        <f t="shared" si="15"/>
        <v/>
      </c>
      <c r="I205" s="74" t="str">
        <f t="shared" si="16"/>
        <v/>
      </c>
    </row>
    <row r="206" spans="6:9" x14ac:dyDescent="0.35">
      <c r="F206" s="74" t="str">
        <f t="shared" si="13"/>
        <v/>
      </c>
      <c r="G206" s="74" t="str">
        <f t="shared" si="14"/>
        <v/>
      </c>
      <c r="H206" s="74" t="str">
        <f t="shared" si="15"/>
        <v/>
      </c>
      <c r="I206" s="74" t="str">
        <f t="shared" si="16"/>
        <v/>
      </c>
    </row>
    <row r="207" spans="6:9" x14ac:dyDescent="0.35">
      <c r="F207" s="74" t="str">
        <f t="shared" si="13"/>
        <v/>
      </c>
      <c r="G207" s="74" t="str">
        <f t="shared" si="14"/>
        <v/>
      </c>
      <c r="H207" s="74" t="str">
        <f t="shared" si="15"/>
        <v/>
      </c>
      <c r="I207" s="74" t="str">
        <f t="shared" si="16"/>
        <v/>
      </c>
    </row>
    <row r="208" spans="6:9" x14ac:dyDescent="0.35">
      <c r="F208" s="74" t="str">
        <f t="shared" si="13"/>
        <v/>
      </c>
      <c r="G208" s="74" t="str">
        <f t="shared" si="14"/>
        <v/>
      </c>
      <c r="H208" s="74" t="str">
        <f t="shared" si="15"/>
        <v/>
      </c>
      <c r="I208" s="74" t="str">
        <f t="shared" si="16"/>
        <v/>
      </c>
    </row>
    <row r="209" spans="6:9" x14ac:dyDescent="0.35">
      <c r="F209" s="74" t="str">
        <f t="shared" si="13"/>
        <v/>
      </c>
      <c r="G209" s="74" t="str">
        <f t="shared" si="14"/>
        <v/>
      </c>
      <c r="H209" s="74" t="str">
        <f t="shared" si="15"/>
        <v/>
      </c>
      <c r="I209" s="74" t="str">
        <f t="shared" si="16"/>
        <v/>
      </c>
    </row>
    <row r="210" spans="6:9" x14ac:dyDescent="0.35">
      <c r="F210" s="74" t="str">
        <f t="shared" si="13"/>
        <v/>
      </c>
      <c r="G210" s="74" t="str">
        <f t="shared" si="14"/>
        <v/>
      </c>
      <c r="H210" s="74" t="str">
        <f t="shared" si="15"/>
        <v/>
      </c>
      <c r="I210" s="74" t="str">
        <f t="shared" si="16"/>
        <v/>
      </c>
    </row>
    <row r="211" spans="6:9" x14ac:dyDescent="0.35">
      <c r="F211" s="74" t="str">
        <f t="shared" si="13"/>
        <v/>
      </c>
      <c r="G211" s="74" t="str">
        <f t="shared" si="14"/>
        <v/>
      </c>
      <c r="H211" s="74" t="str">
        <f t="shared" si="15"/>
        <v/>
      </c>
      <c r="I211" s="74" t="str">
        <f t="shared" si="16"/>
        <v/>
      </c>
    </row>
    <row r="212" spans="6:9" x14ac:dyDescent="0.35">
      <c r="F212" s="74" t="str">
        <f t="shared" si="13"/>
        <v/>
      </c>
      <c r="G212" s="74" t="str">
        <f t="shared" si="14"/>
        <v/>
      </c>
      <c r="H212" s="74" t="str">
        <f t="shared" si="15"/>
        <v/>
      </c>
      <c r="I212" s="74" t="str">
        <f t="shared" si="16"/>
        <v/>
      </c>
    </row>
    <row r="213" spans="6:9" x14ac:dyDescent="0.35">
      <c r="F213" s="74" t="str">
        <f t="shared" si="13"/>
        <v/>
      </c>
      <c r="G213" s="74" t="str">
        <f t="shared" si="14"/>
        <v/>
      </c>
      <c r="H213" s="74" t="str">
        <f t="shared" si="15"/>
        <v/>
      </c>
      <c r="I213" s="74" t="str">
        <f t="shared" si="16"/>
        <v/>
      </c>
    </row>
    <row r="214" spans="6:9" x14ac:dyDescent="0.35">
      <c r="F214" s="74" t="str">
        <f t="shared" si="13"/>
        <v/>
      </c>
      <c r="G214" s="74" t="str">
        <f t="shared" si="14"/>
        <v/>
      </c>
      <c r="H214" s="74" t="str">
        <f t="shared" si="15"/>
        <v/>
      </c>
      <c r="I214" s="74" t="str">
        <f t="shared" si="16"/>
        <v/>
      </c>
    </row>
    <row r="215" spans="6:9" x14ac:dyDescent="0.35">
      <c r="F215" s="74" t="str">
        <f t="shared" si="13"/>
        <v/>
      </c>
      <c r="G215" s="74" t="str">
        <f t="shared" si="14"/>
        <v/>
      </c>
      <c r="H215" s="74" t="str">
        <f t="shared" si="15"/>
        <v/>
      </c>
      <c r="I215" s="74" t="str">
        <f t="shared" si="16"/>
        <v/>
      </c>
    </row>
    <row r="216" spans="6:9" x14ac:dyDescent="0.35">
      <c r="F216" s="74" t="str">
        <f t="shared" si="13"/>
        <v/>
      </c>
      <c r="G216" s="74" t="str">
        <f t="shared" si="14"/>
        <v/>
      </c>
      <c r="H216" s="74" t="str">
        <f t="shared" si="15"/>
        <v/>
      </c>
      <c r="I216" s="74" t="str">
        <f t="shared" si="16"/>
        <v/>
      </c>
    </row>
    <row r="217" spans="6:9" x14ac:dyDescent="0.35">
      <c r="F217" s="74" t="str">
        <f t="shared" si="13"/>
        <v/>
      </c>
      <c r="G217" s="74" t="str">
        <f t="shared" si="14"/>
        <v/>
      </c>
      <c r="H217" s="74" t="str">
        <f t="shared" si="15"/>
        <v/>
      </c>
      <c r="I217" s="74" t="str">
        <f t="shared" si="16"/>
        <v/>
      </c>
    </row>
    <row r="218" spans="6:9" x14ac:dyDescent="0.35">
      <c r="F218" s="74" t="str">
        <f t="shared" si="13"/>
        <v/>
      </c>
      <c r="G218" s="74" t="str">
        <f t="shared" si="14"/>
        <v/>
      </c>
      <c r="H218" s="74" t="str">
        <f t="shared" si="15"/>
        <v/>
      </c>
      <c r="I218" s="74" t="str">
        <f t="shared" si="16"/>
        <v/>
      </c>
    </row>
    <row r="219" spans="6:9" x14ac:dyDescent="0.35">
      <c r="F219" s="74" t="str">
        <f t="shared" si="13"/>
        <v/>
      </c>
      <c r="G219" s="74" t="str">
        <f t="shared" si="14"/>
        <v/>
      </c>
      <c r="H219" s="74" t="str">
        <f t="shared" si="15"/>
        <v/>
      </c>
      <c r="I219" s="74" t="str">
        <f t="shared" si="16"/>
        <v/>
      </c>
    </row>
    <row r="220" spans="6:9" x14ac:dyDescent="0.35">
      <c r="F220" s="74" t="str">
        <f t="shared" si="13"/>
        <v/>
      </c>
      <c r="G220" s="74" t="str">
        <f t="shared" si="14"/>
        <v/>
      </c>
      <c r="H220" s="74" t="str">
        <f t="shared" si="15"/>
        <v/>
      </c>
      <c r="I220" s="74" t="str">
        <f t="shared" si="16"/>
        <v/>
      </c>
    </row>
    <row r="221" spans="6:9" x14ac:dyDescent="0.35">
      <c r="F221" s="74" t="str">
        <f t="shared" si="13"/>
        <v/>
      </c>
      <c r="G221" s="74" t="str">
        <f t="shared" si="14"/>
        <v/>
      </c>
      <c r="H221" s="74" t="str">
        <f t="shared" si="15"/>
        <v/>
      </c>
      <c r="I221" s="74" t="str">
        <f t="shared" si="16"/>
        <v/>
      </c>
    </row>
    <row r="222" spans="6:9" x14ac:dyDescent="0.35">
      <c r="F222" s="74" t="str">
        <f t="shared" si="13"/>
        <v/>
      </c>
      <c r="G222" s="74" t="str">
        <f t="shared" si="14"/>
        <v/>
      </c>
      <c r="H222" s="74" t="str">
        <f t="shared" si="15"/>
        <v/>
      </c>
      <c r="I222" s="74" t="str">
        <f t="shared" si="16"/>
        <v/>
      </c>
    </row>
    <row r="223" spans="6:9" x14ac:dyDescent="0.35">
      <c r="F223" s="74" t="str">
        <f t="shared" si="13"/>
        <v/>
      </c>
      <c r="G223" s="74" t="str">
        <f t="shared" si="14"/>
        <v/>
      </c>
      <c r="H223" s="74" t="str">
        <f t="shared" si="15"/>
        <v/>
      </c>
      <c r="I223" s="74" t="str">
        <f t="shared" si="16"/>
        <v/>
      </c>
    </row>
    <row r="224" spans="6:9" x14ac:dyDescent="0.35">
      <c r="F224" s="74" t="str">
        <f t="shared" si="13"/>
        <v/>
      </c>
      <c r="G224" s="74" t="str">
        <f t="shared" si="14"/>
        <v/>
      </c>
      <c r="H224" s="74" t="str">
        <f t="shared" si="15"/>
        <v/>
      </c>
      <c r="I224" s="74" t="str">
        <f t="shared" si="16"/>
        <v/>
      </c>
    </row>
    <row r="225" spans="6:9" x14ac:dyDescent="0.35">
      <c r="F225" s="74" t="str">
        <f t="shared" si="13"/>
        <v/>
      </c>
      <c r="G225" s="74" t="str">
        <f t="shared" si="14"/>
        <v/>
      </c>
      <c r="H225" s="74" t="str">
        <f t="shared" si="15"/>
        <v/>
      </c>
      <c r="I225" s="74" t="str">
        <f t="shared" si="16"/>
        <v/>
      </c>
    </row>
    <row r="226" spans="6:9" x14ac:dyDescent="0.35">
      <c r="F226" s="74" t="str">
        <f t="shared" si="13"/>
        <v/>
      </c>
      <c r="G226" s="74" t="str">
        <f t="shared" si="14"/>
        <v/>
      </c>
      <c r="H226" s="74" t="str">
        <f t="shared" si="15"/>
        <v/>
      </c>
      <c r="I226" s="74" t="str">
        <f t="shared" si="16"/>
        <v/>
      </c>
    </row>
    <row r="227" spans="6:9" x14ac:dyDescent="0.35">
      <c r="F227" s="74" t="str">
        <f t="shared" si="13"/>
        <v/>
      </c>
      <c r="G227" s="74" t="str">
        <f t="shared" si="14"/>
        <v/>
      </c>
      <c r="H227" s="74" t="str">
        <f t="shared" si="15"/>
        <v/>
      </c>
      <c r="I227" s="74" t="str">
        <f t="shared" si="16"/>
        <v/>
      </c>
    </row>
    <row r="228" spans="6:9" x14ac:dyDescent="0.35">
      <c r="F228" s="74" t="str">
        <f t="shared" si="13"/>
        <v/>
      </c>
      <c r="G228" s="74" t="str">
        <f t="shared" si="14"/>
        <v/>
      </c>
      <c r="H228" s="74" t="str">
        <f t="shared" si="15"/>
        <v/>
      </c>
      <c r="I228" s="74" t="str">
        <f t="shared" si="16"/>
        <v/>
      </c>
    </row>
    <row r="229" spans="6:9" x14ac:dyDescent="0.35">
      <c r="F229" s="74" t="str">
        <f t="shared" si="13"/>
        <v/>
      </c>
      <c r="G229" s="74" t="str">
        <f t="shared" si="14"/>
        <v/>
      </c>
      <c r="H229" s="74" t="str">
        <f t="shared" si="15"/>
        <v/>
      </c>
      <c r="I229" s="74" t="str">
        <f t="shared" si="16"/>
        <v/>
      </c>
    </row>
    <row r="230" spans="6:9" x14ac:dyDescent="0.35">
      <c r="F230" s="74" t="str">
        <f t="shared" si="13"/>
        <v/>
      </c>
      <c r="G230" s="74" t="str">
        <f t="shared" si="14"/>
        <v/>
      </c>
      <c r="H230" s="74" t="str">
        <f t="shared" si="15"/>
        <v/>
      </c>
      <c r="I230" s="74" t="str">
        <f t="shared" si="16"/>
        <v/>
      </c>
    </row>
    <row r="231" spans="6:9" x14ac:dyDescent="0.35">
      <c r="F231" s="74" t="str">
        <f t="shared" si="13"/>
        <v/>
      </c>
      <c r="G231" s="74" t="str">
        <f t="shared" si="14"/>
        <v/>
      </c>
      <c r="H231" s="74" t="str">
        <f t="shared" si="15"/>
        <v/>
      </c>
      <c r="I231" s="74" t="str">
        <f t="shared" si="16"/>
        <v/>
      </c>
    </row>
    <row r="232" spans="6:9" x14ac:dyDescent="0.35">
      <c r="F232" s="74" t="str">
        <f t="shared" si="13"/>
        <v/>
      </c>
      <c r="G232" s="74" t="str">
        <f t="shared" si="14"/>
        <v/>
      </c>
      <c r="H232" s="74" t="str">
        <f t="shared" si="15"/>
        <v/>
      </c>
      <c r="I232" s="74" t="str">
        <f t="shared" si="16"/>
        <v/>
      </c>
    </row>
    <row r="233" spans="6:9" x14ac:dyDescent="0.35">
      <c r="F233" s="74" t="str">
        <f t="shared" si="13"/>
        <v/>
      </c>
      <c r="G233" s="74" t="str">
        <f t="shared" si="14"/>
        <v/>
      </c>
      <c r="H233" s="74" t="str">
        <f t="shared" si="15"/>
        <v/>
      </c>
      <c r="I233" s="74" t="str">
        <f t="shared" si="16"/>
        <v/>
      </c>
    </row>
    <row r="234" spans="6:9" x14ac:dyDescent="0.35">
      <c r="F234" s="74" t="str">
        <f t="shared" si="13"/>
        <v/>
      </c>
      <c r="G234" s="74" t="str">
        <f t="shared" si="14"/>
        <v/>
      </c>
      <c r="H234" s="74" t="str">
        <f t="shared" si="15"/>
        <v/>
      </c>
      <c r="I234" s="74" t="str">
        <f t="shared" si="16"/>
        <v/>
      </c>
    </row>
    <row r="235" spans="6:9" x14ac:dyDescent="0.35">
      <c r="F235" s="74" t="str">
        <f t="shared" si="13"/>
        <v/>
      </c>
      <c r="G235" s="74" t="str">
        <f t="shared" si="14"/>
        <v/>
      </c>
      <c r="H235" s="74" t="str">
        <f t="shared" si="15"/>
        <v/>
      </c>
      <c r="I235" s="74" t="str">
        <f t="shared" si="16"/>
        <v/>
      </c>
    </row>
    <row r="236" spans="6:9" x14ac:dyDescent="0.35">
      <c r="F236" s="74" t="str">
        <f t="shared" si="13"/>
        <v/>
      </c>
      <c r="G236" s="74" t="str">
        <f t="shared" si="14"/>
        <v/>
      </c>
      <c r="H236" s="74" t="str">
        <f t="shared" si="15"/>
        <v/>
      </c>
      <c r="I236" s="74" t="str">
        <f t="shared" si="16"/>
        <v/>
      </c>
    </row>
    <row r="237" spans="6:9" x14ac:dyDescent="0.35">
      <c r="F237" s="74" t="str">
        <f t="shared" si="13"/>
        <v/>
      </c>
      <c r="G237" s="74" t="str">
        <f t="shared" si="14"/>
        <v/>
      </c>
      <c r="H237" s="74" t="str">
        <f t="shared" si="15"/>
        <v/>
      </c>
      <c r="I237" s="74" t="str">
        <f t="shared" si="16"/>
        <v/>
      </c>
    </row>
    <row r="238" spans="6:9" x14ac:dyDescent="0.35">
      <c r="F238" s="74" t="str">
        <f t="shared" si="13"/>
        <v/>
      </c>
      <c r="G238" s="74" t="str">
        <f t="shared" si="14"/>
        <v/>
      </c>
      <c r="H238" s="74" t="str">
        <f t="shared" si="15"/>
        <v/>
      </c>
      <c r="I238" s="74" t="str">
        <f t="shared" si="16"/>
        <v/>
      </c>
    </row>
    <row r="239" spans="6:9" x14ac:dyDescent="0.35">
      <c r="F239" s="74" t="str">
        <f t="shared" si="13"/>
        <v/>
      </c>
      <c r="G239" s="74" t="str">
        <f t="shared" si="14"/>
        <v/>
      </c>
      <c r="H239" s="74" t="str">
        <f t="shared" si="15"/>
        <v/>
      </c>
      <c r="I239" s="74" t="str">
        <f t="shared" si="16"/>
        <v/>
      </c>
    </row>
    <row r="240" spans="6:9" x14ac:dyDescent="0.35">
      <c r="F240" s="74" t="str">
        <f t="shared" si="13"/>
        <v/>
      </c>
      <c r="G240" s="74" t="str">
        <f t="shared" si="14"/>
        <v/>
      </c>
      <c r="H240" s="74" t="str">
        <f t="shared" si="15"/>
        <v/>
      </c>
      <c r="I240" s="74" t="str">
        <f t="shared" si="16"/>
        <v/>
      </c>
    </row>
    <row r="241" spans="6:9" x14ac:dyDescent="0.35">
      <c r="F241" s="74" t="str">
        <f t="shared" si="13"/>
        <v/>
      </c>
      <c r="G241" s="74" t="str">
        <f t="shared" si="14"/>
        <v/>
      </c>
      <c r="H241" s="74" t="str">
        <f t="shared" si="15"/>
        <v/>
      </c>
      <c r="I241" s="74" t="str">
        <f t="shared" si="16"/>
        <v/>
      </c>
    </row>
    <row r="242" spans="6:9" x14ac:dyDescent="0.35">
      <c r="F242" s="74" t="str">
        <f t="shared" si="13"/>
        <v/>
      </c>
      <c r="G242" s="74" t="str">
        <f t="shared" si="14"/>
        <v/>
      </c>
      <c r="H242" s="74" t="str">
        <f t="shared" si="15"/>
        <v/>
      </c>
      <c r="I242" s="74" t="str">
        <f t="shared" si="16"/>
        <v/>
      </c>
    </row>
    <row r="243" spans="6:9" x14ac:dyDescent="0.35">
      <c r="F243" s="74" t="str">
        <f t="shared" si="13"/>
        <v/>
      </c>
      <c r="G243" s="74" t="str">
        <f t="shared" si="14"/>
        <v/>
      </c>
      <c r="H243" s="74" t="str">
        <f t="shared" si="15"/>
        <v/>
      </c>
      <c r="I243" s="74" t="str">
        <f t="shared" si="16"/>
        <v/>
      </c>
    </row>
    <row r="244" spans="6:9" x14ac:dyDescent="0.35">
      <c r="F244" s="74" t="str">
        <f t="shared" si="13"/>
        <v/>
      </c>
      <c r="G244" s="74" t="str">
        <f t="shared" si="14"/>
        <v/>
      </c>
      <c r="H244" s="74" t="str">
        <f t="shared" si="15"/>
        <v/>
      </c>
      <c r="I244" s="74" t="str">
        <f t="shared" si="16"/>
        <v/>
      </c>
    </row>
    <row r="245" spans="6:9" x14ac:dyDescent="0.35">
      <c r="F245" s="74" t="str">
        <f t="shared" si="13"/>
        <v/>
      </c>
      <c r="G245" s="74" t="str">
        <f t="shared" si="14"/>
        <v/>
      </c>
      <c r="H245" s="74" t="str">
        <f t="shared" si="15"/>
        <v/>
      </c>
      <c r="I245" s="74" t="str">
        <f t="shared" si="16"/>
        <v/>
      </c>
    </row>
    <row r="246" spans="6:9" x14ac:dyDescent="0.35">
      <c r="F246" s="74" t="str">
        <f t="shared" si="13"/>
        <v/>
      </c>
      <c r="G246" s="74" t="str">
        <f t="shared" si="14"/>
        <v/>
      </c>
      <c r="H246" s="74" t="str">
        <f t="shared" si="15"/>
        <v/>
      </c>
      <c r="I246" s="74" t="str">
        <f t="shared" si="16"/>
        <v/>
      </c>
    </row>
    <row r="247" spans="6:9" x14ac:dyDescent="0.35">
      <c r="F247" s="74" t="str">
        <f t="shared" si="13"/>
        <v/>
      </c>
      <c r="G247" s="74" t="str">
        <f t="shared" si="14"/>
        <v/>
      </c>
      <c r="H247" s="74" t="str">
        <f t="shared" si="15"/>
        <v/>
      </c>
      <c r="I247" s="74" t="str">
        <f t="shared" si="16"/>
        <v/>
      </c>
    </row>
    <row r="248" spans="6:9" x14ac:dyDescent="0.35">
      <c r="F248" s="74" t="str">
        <f t="shared" si="13"/>
        <v/>
      </c>
      <c r="G248" s="74" t="str">
        <f t="shared" si="14"/>
        <v/>
      </c>
      <c r="H248" s="74" t="str">
        <f t="shared" si="15"/>
        <v/>
      </c>
      <c r="I248" s="74" t="str">
        <f t="shared" si="16"/>
        <v/>
      </c>
    </row>
    <row r="249" spans="6:9" x14ac:dyDescent="0.35">
      <c r="F249" s="74" t="str">
        <f t="shared" si="13"/>
        <v/>
      </c>
      <c r="G249" s="74" t="str">
        <f t="shared" si="14"/>
        <v/>
      </c>
      <c r="H249" s="74" t="str">
        <f t="shared" si="15"/>
        <v/>
      </c>
      <c r="I249" s="74" t="str">
        <f t="shared" si="16"/>
        <v/>
      </c>
    </row>
    <row r="250" spans="6:9" x14ac:dyDescent="0.35">
      <c r="F250" s="74" t="str">
        <f t="shared" si="13"/>
        <v/>
      </c>
      <c r="G250" s="74" t="str">
        <f t="shared" si="14"/>
        <v/>
      </c>
      <c r="H250" s="74" t="str">
        <f t="shared" si="15"/>
        <v/>
      </c>
      <c r="I250" s="74" t="str">
        <f t="shared" si="16"/>
        <v/>
      </c>
    </row>
    <row r="251" spans="6:9" x14ac:dyDescent="0.35">
      <c r="F251" s="74" t="str">
        <f t="shared" si="13"/>
        <v/>
      </c>
      <c r="G251" s="74" t="str">
        <f t="shared" si="14"/>
        <v/>
      </c>
      <c r="H251" s="74" t="str">
        <f t="shared" si="15"/>
        <v/>
      </c>
      <c r="I251" s="74" t="str">
        <f t="shared" si="16"/>
        <v/>
      </c>
    </row>
    <row r="252" spans="6:9" x14ac:dyDescent="0.35">
      <c r="F252" s="74" t="str">
        <f t="shared" si="13"/>
        <v/>
      </c>
      <c r="G252" s="74" t="str">
        <f t="shared" si="14"/>
        <v/>
      </c>
      <c r="H252" s="74" t="str">
        <f t="shared" si="15"/>
        <v/>
      </c>
      <c r="I252" s="74" t="str">
        <f t="shared" si="16"/>
        <v/>
      </c>
    </row>
    <row r="253" spans="6:9" x14ac:dyDescent="0.35">
      <c r="F253" s="74" t="str">
        <f t="shared" si="13"/>
        <v/>
      </c>
      <c r="G253" s="74" t="str">
        <f t="shared" si="14"/>
        <v/>
      </c>
      <c r="H253" s="74" t="str">
        <f t="shared" si="15"/>
        <v/>
      </c>
      <c r="I253" s="74" t="str">
        <f t="shared" si="16"/>
        <v/>
      </c>
    </row>
    <row r="254" spans="6:9" x14ac:dyDescent="0.35">
      <c r="F254" s="74" t="str">
        <f t="shared" si="13"/>
        <v/>
      </c>
      <c r="G254" s="74" t="str">
        <f t="shared" si="14"/>
        <v/>
      </c>
      <c r="H254" s="74" t="str">
        <f t="shared" si="15"/>
        <v/>
      </c>
      <c r="I254" s="74" t="str">
        <f t="shared" si="16"/>
        <v/>
      </c>
    </row>
    <row r="255" spans="6:9" x14ac:dyDescent="0.35">
      <c r="F255" s="74" t="str">
        <f t="shared" si="13"/>
        <v/>
      </c>
      <c r="G255" s="74" t="str">
        <f t="shared" si="14"/>
        <v/>
      </c>
      <c r="H255" s="74" t="str">
        <f t="shared" si="15"/>
        <v/>
      </c>
      <c r="I255" s="74" t="str">
        <f t="shared" si="16"/>
        <v/>
      </c>
    </row>
    <row r="256" spans="6:9" x14ac:dyDescent="0.35">
      <c r="F256" s="74" t="str">
        <f t="shared" si="13"/>
        <v/>
      </c>
      <c r="G256" s="74" t="str">
        <f t="shared" si="14"/>
        <v/>
      </c>
      <c r="H256" s="74" t="str">
        <f t="shared" si="15"/>
        <v/>
      </c>
      <c r="I256" s="74" t="str">
        <f t="shared" si="16"/>
        <v/>
      </c>
    </row>
    <row r="257" spans="6:9" x14ac:dyDescent="0.35">
      <c r="F257" s="74" t="str">
        <f t="shared" si="13"/>
        <v/>
      </c>
      <c r="G257" s="74" t="str">
        <f t="shared" si="14"/>
        <v/>
      </c>
      <c r="H257" s="74" t="str">
        <f t="shared" si="15"/>
        <v/>
      </c>
      <c r="I257" s="74" t="str">
        <f t="shared" si="16"/>
        <v/>
      </c>
    </row>
    <row r="258" spans="6:9" x14ac:dyDescent="0.35">
      <c r="F258" s="74" t="str">
        <f t="shared" si="13"/>
        <v/>
      </c>
      <c r="G258" s="74" t="str">
        <f t="shared" si="14"/>
        <v/>
      </c>
      <c r="H258" s="74" t="str">
        <f t="shared" si="15"/>
        <v/>
      </c>
      <c r="I258" s="74" t="str">
        <f t="shared" si="16"/>
        <v/>
      </c>
    </row>
    <row r="259" spans="6:9" x14ac:dyDescent="0.35">
      <c r="F259" s="74" t="str">
        <f t="shared" si="13"/>
        <v/>
      </c>
      <c r="G259" s="74" t="str">
        <f t="shared" si="14"/>
        <v/>
      </c>
      <c r="H259" s="74" t="str">
        <f t="shared" si="15"/>
        <v/>
      </c>
      <c r="I259" s="74" t="str">
        <f t="shared" si="16"/>
        <v/>
      </c>
    </row>
    <row r="260" spans="6:9" x14ac:dyDescent="0.35">
      <c r="F260" s="74" t="str">
        <f t="shared" ref="F260:F323" si="17">IF(B260="","",B260/SUM($B$3:$B$1048576))</f>
        <v/>
      </c>
      <c r="G260" s="74" t="str">
        <f t="shared" ref="G260:G323" si="18">IF(C260="","",C260/SUM($C$3:$C$1048576))</f>
        <v/>
      </c>
      <c r="H260" s="74" t="str">
        <f t="shared" ref="H260:H323" si="19">IF(D260="","",D260/SUM($D$3:$D$1048576))</f>
        <v/>
      </c>
      <c r="I260" s="74" t="str">
        <f t="shared" ref="I260:I323" si="20">IF(E260="","",E260/SUM($E$3:$E$1048576))</f>
        <v/>
      </c>
    </row>
    <row r="261" spans="6:9" x14ac:dyDescent="0.35">
      <c r="F261" s="74" t="str">
        <f t="shared" si="17"/>
        <v/>
      </c>
      <c r="G261" s="74" t="str">
        <f t="shared" si="18"/>
        <v/>
      </c>
      <c r="H261" s="74" t="str">
        <f t="shared" si="19"/>
        <v/>
      </c>
      <c r="I261" s="74" t="str">
        <f t="shared" si="20"/>
        <v/>
      </c>
    </row>
    <row r="262" spans="6:9" x14ac:dyDescent="0.35">
      <c r="F262" s="74" t="str">
        <f t="shared" si="17"/>
        <v/>
      </c>
      <c r="G262" s="74" t="str">
        <f t="shared" si="18"/>
        <v/>
      </c>
      <c r="H262" s="74" t="str">
        <f t="shared" si="19"/>
        <v/>
      </c>
      <c r="I262" s="74" t="str">
        <f t="shared" si="20"/>
        <v/>
      </c>
    </row>
    <row r="263" spans="6:9" x14ac:dyDescent="0.35">
      <c r="F263" s="74" t="str">
        <f t="shared" si="17"/>
        <v/>
      </c>
      <c r="G263" s="74" t="str">
        <f t="shared" si="18"/>
        <v/>
      </c>
      <c r="H263" s="74" t="str">
        <f t="shared" si="19"/>
        <v/>
      </c>
      <c r="I263" s="74" t="str">
        <f t="shared" si="20"/>
        <v/>
      </c>
    </row>
    <row r="264" spans="6:9" x14ac:dyDescent="0.35">
      <c r="F264" s="74" t="str">
        <f t="shared" si="17"/>
        <v/>
      </c>
      <c r="G264" s="74" t="str">
        <f t="shared" si="18"/>
        <v/>
      </c>
      <c r="H264" s="74" t="str">
        <f t="shared" si="19"/>
        <v/>
      </c>
      <c r="I264" s="74" t="str">
        <f t="shared" si="20"/>
        <v/>
      </c>
    </row>
    <row r="265" spans="6:9" x14ac:dyDescent="0.35">
      <c r="F265" s="74" t="str">
        <f t="shared" si="17"/>
        <v/>
      </c>
      <c r="G265" s="74" t="str">
        <f t="shared" si="18"/>
        <v/>
      </c>
      <c r="H265" s="74" t="str">
        <f t="shared" si="19"/>
        <v/>
      </c>
      <c r="I265" s="74" t="str">
        <f t="shared" si="20"/>
        <v/>
      </c>
    </row>
    <row r="266" spans="6:9" x14ac:dyDescent="0.35">
      <c r="F266" s="74" t="str">
        <f t="shared" si="17"/>
        <v/>
      </c>
      <c r="G266" s="74" t="str">
        <f t="shared" si="18"/>
        <v/>
      </c>
      <c r="H266" s="74" t="str">
        <f t="shared" si="19"/>
        <v/>
      </c>
      <c r="I266" s="74" t="str">
        <f t="shared" si="20"/>
        <v/>
      </c>
    </row>
    <row r="267" spans="6:9" x14ac:dyDescent="0.35">
      <c r="F267" s="74" t="str">
        <f t="shared" si="17"/>
        <v/>
      </c>
      <c r="G267" s="74" t="str">
        <f t="shared" si="18"/>
        <v/>
      </c>
      <c r="H267" s="74" t="str">
        <f t="shared" si="19"/>
        <v/>
      </c>
      <c r="I267" s="74" t="str">
        <f t="shared" si="20"/>
        <v/>
      </c>
    </row>
    <row r="268" spans="6:9" x14ac:dyDescent="0.35">
      <c r="F268" s="74" t="str">
        <f t="shared" si="17"/>
        <v/>
      </c>
      <c r="G268" s="74" t="str">
        <f t="shared" si="18"/>
        <v/>
      </c>
      <c r="H268" s="74" t="str">
        <f t="shared" si="19"/>
        <v/>
      </c>
      <c r="I268" s="74" t="str">
        <f t="shared" si="20"/>
        <v/>
      </c>
    </row>
    <row r="269" spans="6:9" x14ac:dyDescent="0.35">
      <c r="F269" s="74" t="str">
        <f t="shared" si="17"/>
        <v/>
      </c>
      <c r="G269" s="74" t="str">
        <f t="shared" si="18"/>
        <v/>
      </c>
      <c r="H269" s="74" t="str">
        <f t="shared" si="19"/>
        <v/>
      </c>
      <c r="I269" s="74" t="str">
        <f t="shared" si="20"/>
        <v/>
      </c>
    </row>
    <row r="270" spans="6:9" x14ac:dyDescent="0.35">
      <c r="F270" s="74" t="str">
        <f t="shared" si="17"/>
        <v/>
      </c>
      <c r="G270" s="74" t="str">
        <f t="shared" si="18"/>
        <v/>
      </c>
      <c r="H270" s="74" t="str">
        <f t="shared" si="19"/>
        <v/>
      </c>
      <c r="I270" s="74" t="str">
        <f t="shared" si="20"/>
        <v/>
      </c>
    </row>
    <row r="271" spans="6:9" x14ac:dyDescent="0.35">
      <c r="F271" s="74" t="str">
        <f t="shared" si="17"/>
        <v/>
      </c>
      <c r="G271" s="74" t="str">
        <f t="shared" si="18"/>
        <v/>
      </c>
      <c r="H271" s="74" t="str">
        <f t="shared" si="19"/>
        <v/>
      </c>
      <c r="I271" s="74" t="str">
        <f t="shared" si="20"/>
        <v/>
      </c>
    </row>
    <row r="272" spans="6:9" x14ac:dyDescent="0.35">
      <c r="F272" s="74" t="str">
        <f t="shared" si="17"/>
        <v/>
      </c>
      <c r="G272" s="74" t="str">
        <f t="shared" si="18"/>
        <v/>
      </c>
      <c r="H272" s="74" t="str">
        <f t="shared" si="19"/>
        <v/>
      </c>
      <c r="I272" s="74" t="str">
        <f t="shared" si="20"/>
        <v/>
      </c>
    </row>
    <row r="273" spans="6:9" x14ac:dyDescent="0.35">
      <c r="F273" s="74" t="str">
        <f t="shared" si="17"/>
        <v/>
      </c>
      <c r="G273" s="74" t="str">
        <f t="shared" si="18"/>
        <v/>
      </c>
      <c r="H273" s="74" t="str">
        <f t="shared" si="19"/>
        <v/>
      </c>
      <c r="I273" s="74" t="str">
        <f t="shared" si="20"/>
        <v/>
      </c>
    </row>
    <row r="274" spans="6:9" x14ac:dyDescent="0.35">
      <c r="F274" s="74" t="str">
        <f t="shared" si="17"/>
        <v/>
      </c>
      <c r="G274" s="74" t="str">
        <f t="shared" si="18"/>
        <v/>
      </c>
      <c r="H274" s="74" t="str">
        <f t="shared" si="19"/>
        <v/>
      </c>
      <c r="I274" s="74" t="str">
        <f t="shared" si="20"/>
        <v/>
      </c>
    </row>
    <row r="275" spans="6:9" x14ac:dyDescent="0.35">
      <c r="F275" s="74" t="str">
        <f t="shared" si="17"/>
        <v/>
      </c>
      <c r="G275" s="74" t="str">
        <f t="shared" si="18"/>
        <v/>
      </c>
      <c r="H275" s="74" t="str">
        <f t="shared" si="19"/>
        <v/>
      </c>
      <c r="I275" s="74" t="str">
        <f t="shared" si="20"/>
        <v/>
      </c>
    </row>
    <row r="276" spans="6:9" x14ac:dyDescent="0.35">
      <c r="F276" s="74" t="str">
        <f t="shared" si="17"/>
        <v/>
      </c>
      <c r="G276" s="74" t="str">
        <f t="shared" si="18"/>
        <v/>
      </c>
      <c r="H276" s="74" t="str">
        <f t="shared" si="19"/>
        <v/>
      </c>
      <c r="I276" s="74" t="str">
        <f t="shared" si="20"/>
        <v/>
      </c>
    </row>
    <row r="277" spans="6:9" x14ac:dyDescent="0.35">
      <c r="F277" s="74" t="str">
        <f t="shared" si="17"/>
        <v/>
      </c>
      <c r="G277" s="74" t="str">
        <f t="shared" si="18"/>
        <v/>
      </c>
      <c r="H277" s="74" t="str">
        <f t="shared" si="19"/>
        <v/>
      </c>
      <c r="I277" s="74" t="str">
        <f t="shared" si="20"/>
        <v/>
      </c>
    </row>
    <row r="278" spans="6:9" x14ac:dyDescent="0.35">
      <c r="F278" s="74" t="str">
        <f t="shared" si="17"/>
        <v/>
      </c>
      <c r="G278" s="74" t="str">
        <f t="shared" si="18"/>
        <v/>
      </c>
      <c r="H278" s="74" t="str">
        <f t="shared" si="19"/>
        <v/>
      </c>
      <c r="I278" s="74" t="str">
        <f t="shared" si="20"/>
        <v/>
      </c>
    </row>
    <row r="279" spans="6:9" x14ac:dyDescent="0.35">
      <c r="F279" s="74" t="str">
        <f t="shared" si="17"/>
        <v/>
      </c>
      <c r="G279" s="74" t="str">
        <f t="shared" si="18"/>
        <v/>
      </c>
      <c r="H279" s="74" t="str">
        <f t="shared" si="19"/>
        <v/>
      </c>
      <c r="I279" s="74" t="str">
        <f t="shared" si="20"/>
        <v/>
      </c>
    </row>
    <row r="280" spans="6:9" x14ac:dyDescent="0.35">
      <c r="F280" s="74" t="str">
        <f t="shared" si="17"/>
        <v/>
      </c>
      <c r="G280" s="74" t="str">
        <f t="shared" si="18"/>
        <v/>
      </c>
      <c r="H280" s="74" t="str">
        <f t="shared" si="19"/>
        <v/>
      </c>
      <c r="I280" s="74" t="str">
        <f t="shared" si="20"/>
        <v/>
      </c>
    </row>
    <row r="281" spans="6:9" x14ac:dyDescent="0.35">
      <c r="F281" s="74" t="str">
        <f t="shared" si="17"/>
        <v/>
      </c>
      <c r="G281" s="74" t="str">
        <f t="shared" si="18"/>
        <v/>
      </c>
      <c r="H281" s="74" t="str">
        <f t="shared" si="19"/>
        <v/>
      </c>
      <c r="I281" s="74" t="str">
        <f t="shared" si="20"/>
        <v/>
      </c>
    </row>
    <row r="282" spans="6:9" x14ac:dyDescent="0.35">
      <c r="F282" s="74" t="str">
        <f t="shared" si="17"/>
        <v/>
      </c>
      <c r="G282" s="74" t="str">
        <f t="shared" si="18"/>
        <v/>
      </c>
      <c r="H282" s="74" t="str">
        <f t="shared" si="19"/>
        <v/>
      </c>
      <c r="I282" s="74" t="str">
        <f t="shared" si="20"/>
        <v/>
      </c>
    </row>
    <row r="283" spans="6:9" x14ac:dyDescent="0.35">
      <c r="F283" s="74" t="str">
        <f t="shared" si="17"/>
        <v/>
      </c>
      <c r="G283" s="74" t="str">
        <f t="shared" si="18"/>
        <v/>
      </c>
      <c r="H283" s="74" t="str">
        <f t="shared" si="19"/>
        <v/>
      </c>
      <c r="I283" s="74" t="str">
        <f t="shared" si="20"/>
        <v/>
      </c>
    </row>
    <row r="284" spans="6:9" x14ac:dyDescent="0.35">
      <c r="F284" s="74" t="str">
        <f t="shared" si="17"/>
        <v/>
      </c>
      <c r="G284" s="74" t="str">
        <f t="shared" si="18"/>
        <v/>
      </c>
      <c r="H284" s="74" t="str">
        <f t="shared" si="19"/>
        <v/>
      </c>
      <c r="I284" s="74" t="str">
        <f t="shared" si="20"/>
        <v/>
      </c>
    </row>
    <row r="285" spans="6:9" x14ac:dyDescent="0.35">
      <c r="F285" s="74" t="str">
        <f t="shared" si="17"/>
        <v/>
      </c>
      <c r="G285" s="74" t="str">
        <f t="shared" si="18"/>
        <v/>
      </c>
      <c r="H285" s="74" t="str">
        <f t="shared" si="19"/>
        <v/>
      </c>
      <c r="I285" s="74" t="str">
        <f t="shared" si="20"/>
        <v/>
      </c>
    </row>
    <row r="286" spans="6:9" x14ac:dyDescent="0.35">
      <c r="F286" s="74" t="str">
        <f t="shared" si="17"/>
        <v/>
      </c>
      <c r="G286" s="74" t="str">
        <f t="shared" si="18"/>
        <v/>
      </c>
      <c r="H286" s="74" t="str">
        <f t="shared" si="19"/>
        <v/>
      </c>
      <c r="I286" s="74" t="str">
        <f t="shared" si="20"/>
        <v/>
      </c>
    </row>
    <row r="287" spans="6:9" x14ac:dyDescent="0.35">
      <c r="F287" s="74" t="str">
        <f t="shared" si="17"/>
        <v/>
      </c>
      <c r="G287" s="74" t="str">
        <f t="shared" si="18"/>
        <v/>
      </c>
      <c r="H287" s="74" t="str">
        <f t="shared" si="19"/>
        <v/>
      </c>
      <c r="I287" s="74" t="str">
        <f t="shared" si="20"/>
        <v/>
      </c>
    </row>
    <row r="288" spans="6:9" x14ac:dyDescent="0.35">
      <c r="F288" s="74" t="str">
        <f t="shared" si="17"/>
        <v/>
      </c>
      <c r="G288" s="74" t="str">
        <f t="shared" si="18"/>
        <v/>
      </c>
      <c r="H288" s="74" t="str">
        <f t="shared" si="19"/>
        <v/>
      </c>
      <c r="I288" s="74" t="str">
        <f t="shared" si="20"/>
        <v/>
      </c>
    </row>
    <row r="289" spans="6:9" x14ac:dyDescent="0.35">
      <c r="F289" s="74" t="str">
        <f t="shared" si="17"/>
        <v/>
      </c>
      <c r="G289" s="74" t="str">
        <f t="shared" si="18"/>
        <v/>
      </c>
      <c r="H289" s="74" t="str">
        <f t="shared" si="19"/>
        <v/>
      </c>
      <c r="I289" s="74" t="str">
        <f t="shared" si="20"/>
        <v/>
      </c>
    </row>
    <row r="290" spans="6:9" x14ac:dyDescent="0.35">
      <c r="F290" s="74" t="str">
        <f t="shared" si="17"/>
        <v/>
      </c>
      <c r="G290" s="74" t="str">
        <f t="shared" si="18"/>
        <v/>
      </c>
      <c r="H290" s="74" t="str">
        <f t="shared" si="19"/>
        <v/>
      </c>
      <c r="I290" s="74" t="str">
        <f t="shared" si="20"/>
        <v/>
      </c>
    </row>
    <row r="291" spans="6:9" x14ac:dyDescent="0.35">
      <c r="F291" s="74" t="str">
        <f t="shared" si="17"/>
        <v/>
      </c>
      <c r="G291" s="74" t="str">
        <f t="shared" si="18"/>
        <v/>
      </c>
      <c r="H291" s="74" t="str">
        <f t="shared" si="19"/>
        <v/>
      </c>
      <c r="I291" s="74" t="str">
        <f t="shared" si="20"/>
        <v/>
      </c>
    </row>
    <row r="292" spans="6:9" x14ac:dyDescent="0.35">
      <c r="F292" s="74" t="str">
        <f t="shared" si="17"/>
        <v/>
      </c>
      <c r="G292" s="74" t="str">
        <f t="shared" si="18"/>
        <v/>
      </c>
      <c r="H292" s="74" t="str">
        <f t="shared" si="19"/>
        <v/>
      </c>
      <c r="I292" s="74" t="str">
        <f t="shared" si="20"/>
        <v/>
      </c>
    </row>
    <row r="293" spans="6:9" x14ac:dyDescent="0.35">
      <c r="F293" s="74" t="str">
        <f t="shared" si="17"/>
        <v/>
      </c>
      <c r="G293" s="74" t="str">
        <f t="shared" si="18"/>
        <v/>
      </c>
      <c r="H293" s="74" t="str">
        <f t="shared" si="19"/>
        <v/>
      </c>
      <c r="I293" s="74" t="str">
        <f t="shared" si="20"/>
        <v/>
      </c>
    </row>
    <row r="294" spans="6:9" x14ac:dyDescent="0.35">
      <c r="F294" s="74" t="str">
        <f t="shared" si="17"/>
        <v/>
      </c>
      <c r="G294" s="74" t="str">
        <f t="shared" si="18"/>
        <v/>
      </c>
      <c r="H294" s="74" t="str">
        <f t="shared" si="19"/>
        <v/>
      </c>
      <c r="I294" s="74" t="str">
        <f t="shared" si="20"/>
        <v/>
      </c>
    </row>
    <row r="295" spans="6:9" x14ac:dyDescent="0.35">
      <c r="F295" s="74" t="str">
        <f t="shared" si="17"/>
        <v/>
      </c>
      <c r="G295" s="74" t="str">
        <f t="shared" si="18"/>
        <v/>
      </c>
      <c r="H295" s="74" t="str">
        <f t="shared" si="19"/>
        <v/>
      </c>
      <c r="I295" s="74" t="str">
        <f t="shared" si="20"/>
        <v/>
      </c>
    </row>
    <row r="296" spans="6:9" x14ac:dyDescent="0.35">
      <c r="F296" s="74" t="str">
        <f t="shared" si="17"/>
        <v/>
      </c>
      <c r="G296" s="74" t="str">
        <f t="shared" si="18"/>
        <v/>
      </c>
      <c r="H296" s="74" t="str">
        <f t="shared" si="19"/>
        <v/>
      </c>
      <c r="I296" s="74" t="str">
        <f t="shared" si="20"/>
        <v/>
      </c>
    </row>
    <row r="297" spans="6:9" x14ac:dyDescent="0.35">
      <c r="F297" s="74" t="str">
        <f t="shared" si="17"/>
        <v/>
      </c>
      <c r="G297" s="74" t="str">
        <f t="shared" si="18"/>
        <v/>
      </c>
      <c r="H297" s="74" t="str">
        <f t="shared" si="19"/>
        <v/>
      </c>
      <c r="I297" s="74" t="str">
        <f t="shared" si="20"/>
        <v/>
      </c>
    </row>
    <row r="298" spans="6:9" x14ac:dyDescent="0.35">
      <c r="F298" s="74" t="str">
        <f t="shared" si="17"/>
        <v/>
      </c>
      <c r="G298" s="74" t="str">
        <f t="shared" si="18"/>
        <v/>
      </c>
      <c r="H298" s="74" t="str">
        <f t="shared" si="19"/>
        <v/>
      </c>
      <c r="I298" s="74" t="str">
        <f t="shared" si="20"/>
        <v/>
      </c>
    </row>
    <row r="299" spans="6:9" x14ac:dyDescent="0.35">
      <c r="F299" s="74" t="str">
        <f t="shared" si="17"/>
        <v/>
      </c>
      <c r="G299" s="74" t="str">
        <f t="shared" si="18"/>
        <v/>
      </c>
      <c r="H299" s="74" t="str">
        <f t="shared" si="19"/>
        <v/>
      </c>
      <c r="I299" s="74" t="str">
        <f t="shared" si="20"/>
        <v/>
      </c>
    </row>
    <row r="300" spans="6:9" x14ac:dyDescent="0.35">
      <c r="F300" s="74" t="str">
        <f t="shared" si="17"/>
        <v/>
      </c>
      <c r="G300" s="74" t="str">
        <f t="shared" si="18"/>
        <v/>
      </c>
      <c r="H300" s="74" t="str">
        <f t="shared" si="19"/>
        <v/>
      </c>
      <c r="I300" s="74" t="str">
        <f t="shared" si="20"/>
        <v/>
      </c>
    </row>
    <row r="301" spans="6:9" x14ac:dyDescent="0.35">
      <c r="F301" s="74" t="str">
        <f t="shared" si="17"/>
        <v/>
      </c>
      <c r="G301" s="74" t="str">
        <f t="shared" si="18"/>
        <v/>
      </c>
      <c r="H301" s="74" t="str">
        <f t="shared" si="19"/>
        <v/>
      </c>
      <c r="I301" s="74" t="str">
        <f t="shared" si="20"/>
        <v/>
      </c>
    </row>
    <row r="302" spans="6:9" x14ac:dyDescent="0.35">
      <c r="F302" s="74" t="str">
        <f t="shared" si="17"/>
        <v/>
      </c>
      <c r="G302" s="74" t="str">
        <f t="shared" si="18"/>
        <v/>
      </c>
      <c r="H302" s="74" t="str">
        <f t="shared" si="19"/>
        <v/>
      </c>
      <c r="I302" s="74" t="str">
        <f t="shared" si="20"/>
        <v/>
      </c>
    </row>
    <row r="303" spans="6:9" x14ac:dyDescent="0.35">
      <c r="F303" s="74" t="str">
        <f t="shared" si="17"/>
        <v/>
      </c>
      <c r="G303" s="74" t="str">
        <f t="shared" si="18"/>
        <v/>
      </c>
      <c r="H303" s="74" t="str">
        <f t="shared" si="19"/>
        <v/>
      </c>
      <c r="I303" s="74" t="str">
        <f t="shared" si="20"/>
        <v/>
      </c>
    </row>
    <row r="304" spans="6:9" x14ac:dyDescent="0.35">
      <c r="F304" s="74" t="str">
        <f t="shared" si="17"/>
        <v/>
      </c>
      <c r="G304" s="74" t="str">
        <f t="shared" si="18"/>
        <v/>
      </c>
      <c r="H304" s="74" t="str">
        <f t="shared" si="19"/>
        <v/>
      </c>
      <c r="I304" s="74" t="str">
        <f t="shared" si="20"/>
        <v/>
      </c>
    </row>
    <row r="305" spans="6:9" x14ac:dyDescent="0.35">
      <c r="F305" s="74" t="str">
        <f t="shared" si="17"/>
        <v/>
      </c>
      <c r="G305" s="74" t="str">
        <f t="shared" si="18"/>
        <v/>
      </c>
      <c r="H305" s="74" t="str">
        <f t="shared" si="19"/>
        <v/>
      </c>
      <c r="I305" s="74" t="str">
        <f t="shared" si="20"/>
        <v/>
      </c>
    </row>
    <row r="306" spans="6:9" x14ac:dyDescent="0.35">
      <c r="F306" s="74" t="str">
        <f t="shared" si="17"/>
        <v/>
      </c>
      <c r="G306" s="74" t="str">
        <f t="shared" si="18"/>
        <v/>
      </c>
      <c r="H306" s="74" t="str">
        <f t="shared" si="19"/>
        <v/>
      </c>
      <c r="I306" s="74" t="str">
        <f t="shared" si="20"/>
        <v/>
      </c>
    </row>
    <row r="307" spans="6:9" x14ac:dyDescent="0.35">
      <c r="F307" s="74" t="str">
        <f t="shared" si="17"/>
        <v/>
      </c>
      <c r="G307" s="74" t="str">
        <f t="shared" si="18"/>
        <v/>
      </c>
      <c r="H307" s="74" t="str">
        <f t="shared" si="19"/>
        <v/>
      </c>
      <c r="I307" s="74" t="str">
        <f t="shared" si="20"/>
        <v/>
      </c>
    </row>
    <row r="308" spans="6:9" x14ac:dyDescent="0.35">
      <c r="F308" s="74" t="str">
        <f t="shared" si="17"/>
        <v/>
      </c>
      <c r="G308" s="74" t="str">
        <f t="shared" si="18"/>
        <v/>
      </c>
      <c r="H308" s="74" t="str">
        <f t="shared" si="19"/>
        <v/>
      </c>
      <c r="I308" s="74" t="str">
        <f t="shared" si="20"/>
        <v/>
      </c>
    </row>
    <row r="309" spans="6:9" x14ac:dyDescent="0.35">
      <c r="F309" s="74" t="str">
        <f t="shared" si="17"/>
        <v/>
      </c>
      <c r="G309" s="74" t="str">
        <f t="shared" si="18"/>
        <v/>
      </c>
      <c r="H309" s="74" t="str">
        <f t="shared" si="19"/>
        <v/>
      </c>
      <c r="I309" s="74" t="str">
        <f t="shared" si="20"/>
        <v/>
      </c>
    </row>
    <row r="310" spans="6:9" x14ac:dyDescent="0.35">
      <c r="F310" s="74" t="str">
        <f t="shared" si="17"/>
        <v/>
      </c>
      <c r="G310" s="74" t="str">
        <f t="shared" si="18"/>
        <v/>
      </c>
      <c r="H310" s="74" t="str">
        <f t="shared" si="19"/>
        <v/>
      </c>
      <c r="I310" s="74" t="str">
        <f t="shared" si="20"/>
        <v/>
      </c>
    </row>
    <row r="311" spans="6:9" x14ac:dyDescent="0.35">
      <c r="F311" s="74" t="str">
        <f t="shared" si="17"/>
        <v/>
      </c>
      <c r="G311" s="74" t="str">
        <f t="shared" si="18"/>
        <v/>
      </c>
      <c r="H311" s="74" t="str">
        <f t="shared" si="19"/>
        <v/>
      </c>
      <c r="I311" s="74" t="str">
        <f t="shared" si="20"/>
        <v/>
      </c>
    </row>
    <row r="312" spans="6:9" x14ac:dyDescent="0.35">
      <c r="F312" s="74" t="str">
        <f t="shared" si="17"/>
        <v/>
      </c>
      <c r="G312" s="74" t="str">
        <f t="shared" si="18"/>
        <v/>
      </c>
      <c r="H312" s="74" t="str">
        <f t="shared" si="19"/>
        <v/>
      </c>
      <c r="I312" s="74" t="str">
        <f t="shared" si="20"/>
        <v/>
      </c>
    </row>
    <row r="313" spans="6:9" x14ac:dyDescent="0.35">
      <c r="F313" s="74" t="str">
        <f t="shared" si="17"/>
        <v/>
      </c>
      <c r="G313" s="74" t="str">
        <f t="shared" si="18"/>
        <v/>
      </c>
      <c r="H313" s="74" t="str">
        <f t="shared" si="19"/>
        <v/>
      </c>
      <c r="I313" s="74" t="str">
        <f t="shared" si="20"/>
        <v/>
      </c>
    </row>
    <row r="314" spans="6:9" x14ac:dyDescent="0.35">
      <c r="F314" s="74" t="str">
        <f t="shared" si="17"/>
        <v/>
      </c>
      <c r="G314" s="74" t="str">
        <f t="shared" si="18"/>
        <v/>
      </c>
      <c r="H314" s="74" t="str">
        <f t="shared" si="19"/>
        <v/>
      </c>
      <c r="I314" s="74" t="str">
        <f t="shared" si="20"/>
        <v/>
      </c>
    </row>
    <row r="315" spans="6:9" x14ac:dyDescent="0.35">
      <c r="F315" s="74" t="str">
        <f t="shared" si="17"/>
        <v/>
      </c>
      <c r="G315" s="74" t="str">
        <f t="shared" si="18"/>
        <v/>
      </c>
      <c r="H315" s="74" t="str">
        <f t="shared" si="19"/>
        <v/>
      </c>
      <c r="I315" s="74" t="str">
        <f t="shared" si="20"/>
        <v/>
      </c>
    </row>
    <row r="316" spans="6:9" x14ac:dyDescent="0.35">
      <c r="F316" s="74" t="str">
        <f t="shared" si="17"/>
        <v/>
      </c>
      <c r="G316" s="74" t="str">
        <f t="shared" si="18"/>
        <v/>
      </c>
      <c r="H316" s="74" t="str">
        <f t="shared" si="19"/>
        <v/>
      </c>
      <c r="I316" s="74" t="str">
        <f t="shared" si="20"/>
        <v/>
      </c>
    </row>
    <row r="317" spans="6:9" x14ac:dyDescent="0.35">
      <c r="F317" s="74" t="str">
        <f t="shared" si="17"/>
        <v/>
      </c>
      <c r="G317" s="74" t="str">
        <f t="shared" si="18"/>
        <v/>
      </c>
      <c r="H317" s="74" t="str">
        <f t="shared" si="19"/>
        <v/>
      </c>
      <c r="I317" s="74" t="str">
        <f t="shared" si="20"/>
        <v/>
      </c>
    </row>
    <row r="318" spans="6:9" x14ac:dyDescent="0.35">
      <c r="F318" s="74" t="str">
        <f t="shared" si="17"/>
        <v/>
      </c>
      <c r="G318" s="74" t="str">
        <f t="shared" si="18"/>
        <v/>
      </c>
      <c r="H318" s="74" t="str">
        <f t="shared" si="19"/>
        <v/>
      </c>
      <c r="I318" s="74" t="str">
        <f t="shared" si="20"/>
        <v/>
      </c>
    </row>
    <row r="319" spans="6:9" x14ac:dyDescent="0.35">
      <c r="F319" s="74" t="str">
        <f t="shared" si="17"/>
        <v/>
      </c>
      <c r="G319" s="74" t="str">
        <f t="shared" si="18"/>
        <v/>
      </c>
      <c r="H319" s="74" t="str">
        <f t="shared" si="19"/>
        <v/>
      </c>
      <c r="I319" s="74" t="str">
        <f t="shared" si="20"/>
        <v/>
      </c>
    </row>
    <row r="320" spans="6:9" x14ac:dyDescent="0.35">
      <c r="F320" s="74" t="str">
        <f t="shared" si="17"/>
        <v/>
      </c>
      <c r="G320" s="74" t="str">
        <f t="shared" si="18"/>
        <v/>
      </c>
      <c r="H320" s="74" t="str">
        <f t="shared" si="19"/>
        <v/>
      </c>
      <c r="I320" s="74" t="str">
        <f t="shared" si="20"/>
        <v/>
      </c>
    </row>
    <row r="321" spans="6:9" x14ac:dyDescent="0.35">
      <c r="F321" s="74" t="str">
        <f t="shared" si="17"/>
        <v/>
      </c>
      <c r="G321" s="74" t="str">
        <f t="shared" si="18"/>
        <v/>
      </c>
      <c r="H321" s="74" t="str">
        <f t="shared" si="19"/>
        <v/>
      </c>
      <c r="I321" s="74" t="str">
        <f t="shared" si="20"/>
        <v/>
      </c>
    </row>
    <row r="322" spans="6:9" x14ac:dyDescent="0.35">
      <c r="F322" s="74" t="str">
        <f t="shared" si="17"/>
        <v/>
      </c>
      <c r="G322" s="74" t="str">
        <f t="shared" si="18"/>
        <v/>
      </c>
      <c r="H322" s="74" t="str">
        <f t="shared" si="19"/>
        <v/>
      </c>
      <c r="I322" s="74" t="str">
        <f t="shared" si="20"/>
        <v/>
      </c>
    </row>
    <row r="323" spans="6:9" x14ac:dyDescent="0.35">
      <c r="F323" s="74" t="str">
        <f t="shared" si="17"/>
        <v/>
      </c>
      <c r="G323" s="74" t="str">
        <f t="shared" si="18"/>
        <v/>
      </c>
      <c r="H323" s="74" t="str">
        <f t="shared" si="19"/>
        <v/>
      </c>
      <c r="I323" s="74" t="str">
        <f t="shared" si="20"/>
        <v/>
      </c>
    </row>
    <row r="324" spans="6:9" x14ac:dyDescent="0.35">
      <c r="F324" s="74" t="str">
        <f t="shared" ref="F324:F387" si="21">IF(B324="","",B324/SUM($B$3:$B$1048576))</f>
        <v/>
      </c>
      <c r="G324" s="74" t="str">
        <f t="shared" ref="G324:G387" si="22">IF(C324="","",C324/SUM($C$3:$C$1048576))</f>
        <v/>
      </c>
      <c r="H324" s="74" t="str">
        <f t="shared" ref="H324:H387" si="23">IF(D324="","",D324/SUM($D$3:$D$1048576))</f>
        <v/>
      </c>
      <c r="I324" s="74" t="str">
        <f t="shared" ref="I324:I387" si="24">IF(E324="","",E324/SUM($E$3:$E$1048576))</f>
        <v/>
      </c>
    </row>
    <row r="325" spans="6:9" x14ac:dyDescent="0.35">
      <c r="F325" s="74" t="str">
        <f t="shared" si="21"/>
        <v/>
      </c>
      <c r="G325" s="74" t="str">
        <f t="shared" si="22"/>
        <v/>
      </c>
      <c r="H325" s="74" t="str">
        <f t="shared" si="23"/>
        <v/>
      </c>
      <c r="I325" s="74" t="str">
        <f t="shared" si="24"/>
        <v/>
      </c>
    </row>
    <row r="326" spans="6:9" x14ac:dyDescent="0.35">
      <c r="F326" s="74" t="str">
        <f t="shared" si="21"/>
        <v/>
      </c>
      <c r="G326" s="74" t="str">
        <f t="shared" si="22"/>
        <v/>
      </c>
      <c r="H326" s="74" t="str">
        <f t="shared" si="23"/>
        <v/>
      </c>
      <c r="I326" s="74" t="str">
        <f t="shared" si="24"/>
        <v/>
      </c>
    </row>
    <row r="327" spans="6:9" x14ac:dyDescent="0.35">
      <c r="F327" s="74" t="str">
        <f t="shared" si="21"/>
        <v/>
      </c>
      <c r="G327" s="74" t="str">
        <f t="shared" si="22"/>
        <v/>
      </c>
      <c r="H327" s="74" t="str">
        <f t="shared" si="23"/>
        <v/>
      </c>
      <c r="I327" s="74" t="str">
        <f t="shared" si="24"/>
        <v/>
      </c>
    </row>
    <row r="328" spans="6:9" x14ac:dyDescent="0.35">
      <c r="F328" s="74" t="str">
        <f t="shared" si="21"/>
        <v/>
      </c>
      <c r="G328" s="74" t="str">
        <f t="shared" si="22"/>
        <v/>
      </c>
      <c r="H328" s="74" t="str">
        <f t="shared" si="23"/>
        <v/>
      </c>
      <c r="I328" s="74" t="str">
        <f t="shared" si="24"/>
        <v/>
      </c>
    </row>
    <row r="329" spans="6:9" x14ac:dyDescent="0.35">
      <c r="F329" s="74" t="str">
        <f t="shared" si="21"/>
        <v/>
      </c>
      <c r="G329" s="74" t="str">
        <f t="shared" si="22"/>
        <v/>
      </c>
      <c r="H329" s="74" t="str">
        <f t="shared" si="23"/>
        <v/>
      </c>
      <c r="I329" s="74" t="str">
        <f t="shared" si="24"/>
        <v/>
      </c>
    </row>
    <row r="330" spans="6:9" x14ac:dyDescent="0.35">
      <c r="F330" s="74" t="str">
        <f t="shared" si="21"/>
        <v/>
      </c>
      <c r="G330" s="74" t="str">
        <f t="shared" si="22"/>
        <v/>
      </c>
      <c r="H330" s="74" t="str">
        <f t="shared" si="23"/>
        <v/>
      </c>
      <c r="I330" s="74" t="str">
        <f t="shared" si="24"/>
        <v/>
      </c>
    </row>
    <row r="331" spans="6:9" x14ac:dyDescent="0.35">
      <c r="F331" s="74" t="str">
        <f t="shared" si="21"/>
        <v/>
      </c>
      <c r="G331" s="74" t="str">
        <f t="shared" si="22"/>
        <v/>
      </c>
      <c r="H331" s="74" t="str">
        <f t="shared" si="23"/>
        <v/>
      </c>
      <c r="I331" s="74" t="str">
        <f t="shared" si="24"/>
        <v/>
      </c>
    </row>
    <row r="332" spans="6:9" x14ac:dyDescent="0.35">
      <c r="F332" s="74" t="str">
        <f t="shared" si="21"/>
        <v/>
      </c>
      <c r="G332" s="74" t="str">
        <f t="shared" si="22"/>
        <v/>
      </c>
      <c r="H332" s="74" t="str">
        <f t="shared" si="23"/>
        <v/>
      </c>
      <c r="I332" s="74" t="str">
        <f t="shared" si="24"/>
        <v/>
      </c>
    </row>
    <row r="333" spans="6:9" x14ac:dyDescent="0.35">
      <c r="F333" s="74" t="str">
        <f t="shared" si="21"/>
        <v/>
      </c>
      <c r="G333" s="74" t="str">
        <f t="shared" si="22"/>
        <v/>
      </c>
      <c r="H333" s="74" t="str">
        <f t="shared" si="23"/>
        <v/>
      </c>
      <c r="I333" s="74" t="str">
        <f t="shared" si="24"/>
        <v/>
      </c>
    </row>
    <row r="334" spans="6:9" x14ac:dyDescent="0.35">
      <c r="F334" s="74" t="str">
        <f t="shared" si="21"/>
        <v/>
      </c>
      <c r="G334" s="74" t="str">
        <f t="shared" si="22"/>
        <v/>
      </c>
      <c r="H334" s="74" t="str">
        <f t="shared" si="23"/>
        <v/>
      </c>
      <c r="I334" s="74" t="str">
        <f t="shared" si="24"/>
        <v/>
      </c>
    </row>
    <row r="335" spans="6:9" x14ac:dyDescent="0.35">
      <c r="F335" s="74" t="str">
        <f t="shared" si="21"/>
        <v/>
      </c>
      <c r="G335" s="74" t="str">
        <f t="shared" si="22"/>
        <v/>
      </c>
      <c r="H335" s="74" t="str">
        <f t="shared" si="23"/>
        <v/>
      </c>
      <c r="I335" s="74" t="str">
        <f t="shared" si="24"/>
        <v/>
      </c>
    </row>
    <row r="336" spans="6:9" x14ac:dyDescent="0.35">
      <c r="F336" s="74" t="str">
        <f t="shared" si="21"/>
        <v/>
      </c>
      <c r="G336" s="74" t="str">
        <f t="shared" si="22"/>
        <v/>
      </c>
      <c r="H336" s="74" t="str">
        <f t="shared" si="23"/>
        <v/>
      </c>
      <c r="I336" s="74" t="str">
        <f t="shared" si="24"/>
        <v/>
      </c>
    </row>
    <row r="337" spans="6:9" x14ac:dyDescent="0.35">
      <c r="F337" s="74" t="str">
        <f t="shared" si="21"/>
        <v/>
      </c>
      <c r="G337" s="74" t="str">
        <f t="shared" si="22"/>
        <v/>
      </c>
      <c r="H337" s="74" t="str">
        <f t="shared" si="23"/>
        <v/>
      </c>
      <c r="I337" s="74" t="str">
        <f t="shared" si="24"/>
        <v/>
      </c>
    </row>
    <row r="338" spans="6:9" x14ac:dyDescent="0.35">
      <c r="F338" s="74" t="str">
        <f t="shared" si="21"/>
        <v/>
      </c>
      <c r="G338" s="74" t="str">
        <f t="shared" si="22"/>
        <v/>
      </c>
      <c r="H338" s="74" t="str">
        <f t="shared" si="23"/>
        <v/>
      </c>
      <c r="I338" s="74" t="str">
        <f t="shared" si="24"/>
        <v/>
      </c>
    </row>
    <row r="339" spans="6:9" x14ac:dyDescent="0.35">
      <c r="F339" s="74" t="str">
        <f t="shared" si="21"/>
        <v/>
      </c>
      <c r="G339" s="74" t="str">
        <f t="shared" si="22"/>
        <v/>
      </c>
      <c r="H339" s="74" t="str">
        <f t="shared" si="23"/>
        <v/>
      </c>
      <c r="I339" s="74" t="str">
        <f t="shared" si="24"/>
        <v/>
      </c>
    </row>
    <row r="340" spans="6:9" x14ac:dyDescent="0.35">
      <c r="F340" s="74" t="str">
        <f t="shared" si="21"/>
        <v/>
      </c>
      <c r="G340" s="74" t="str">
        <f t="shared" si="22"/>
        <v/>
      </c>
      <c r="H340" s="74" t="str">
        <f t="shared" si="23"/>
        <v/>
      </c>
      <c r="I340" s="74" t="str">
        <f t="shared" si="24"/>
        <v/>
      </c>
    </row>
    <row r="341" spans="6:9" x14ac:dyDescent="0.35">
      <c r="F341" s="74" t="str">
        <f t="shared" si="21"/>
        <v/>
      </c>
      <c r="G341" s="74" t="str">
        <f t="shared" si="22"/>
        <v/>
      </c>
      <c r="H341" s="74" t="str">
        <f t="shared" si="23"/>
        <v/>
      </c>
      <c r="I341" s="74" t="str">
        <f t="shared" si="24"/>
        <v/>
      </c>
    </row>
    <row r="342" spans="6:9" x14ac:dyDescent="0.35">
      <c r="F342" s="74" t="str">
        <f t="shared" si="21"/>
        <v/>
      </c>
      <c r="G342" s="74" t="str">
        <f t="shared" si="22"/>
        <v/>
      </c>
      <c r="H342" s="74" t="str">
        <f t="shared" si="23"/>
        <v/>
      </c>
      <c r="I342" s="74" t="str">
        <f t="shared" si="24"/>
        <v/>
      </c>
    </row>
    <row r="343" spans="6:9" x14ac:dyDescent="0.35">
      <c r="F343" s="74" t="str">
        <f t="shared" si="21"/>
        <v/>
      </c>
      <c r="G343" s="74" t="str">
        <f t="shared" si="22"/>
        <v/>
      </c>
      <c r="H343" s="74" t="str">
        <f t="shared" si="23"/>
        <v/>
      </c>
      <c r="I343" s="74" t="str">
        <f t="shared" si="24"/>
        <v/>
      </c>
    </row>
    <row r="344" spans="6:9" x14ac:dyDescent="0.35">
      <c r="F344" s="74" t="str">
        <f t="shared" si="21"/>
        <v/>
      </c>
      <c r="G344" s="74" t="str">
        <f t="shared" si="22"/>
        <v/>
      </c>
      <c r="H344" s="74" t="str">
        <f t="shared" si="23"/>
        <v/>
      </c>
      <c r="I344" s="74" t="str">
        <f t="shared" si="24"/>
        <v/>
      </c>
    </row>
    <row r="345" spans="6:9" x14ac:dyDescent="0.35">
      <c r="F345" s="74" t="str">
        <f t="shared" si="21"/>
        <v/>
      </c>
      <c r="G345" s="74" t="str">
        <f t="shared" si="22"/>
        <v/>
      </c>
      <c r="H345" s="74" t="str">
        <f t="shared" si="23"/>
        <v/>
      </c>
      <c r="I345" s="74" t="str">
        <f t="shared" si="24"/>
        <v/>
      </c>
    </row>
    <row r="346" spans="6:9" x14ac:dyDescent="0.35">
      <c r="F346" s="74" t="str">
        <f t="shared" si="21"/>
        <v/>
      </c>
      <c r="G346" s="74" t="str">
        <f t="shared" si="22"/>
        <v/>
      </c>
      <c r="H346" s="74" t="str">
        <f t="shared" si="23"/>
        <v/>
      </c>
      <c r="I346" s="74" t="str">
        <f t="shared" si="24"/>
        <v/>
      </c>
    </row>
    <row r="347" spans="6:9" x14ac:dyDescent="0.35">
      <c r="F347" s="74" t="str">
        <f t="shared" si="21"/>
        <v/>
      </c>
      <c r="G347" s="74" t="str">
        <f t="shared" si="22"/>
        <v/>
      </c>
      <c r="H347" s="74" t="str">
        <f t="shared" si="23"/>
        <v/>
      </c>
      <c r="I347" s="74" t="str">
        <f t="shared" si="24"/>
        <v/>
      </c>
    </row>
    <row r="348" spans="6:9" x14ac:dyDescent="0.35">
      <c r="F348" s="74" t="str">
        <f t="shared" si="21"/>
        <v/>
      </c>
      <c r="G348" s="74" t="str">
        <f t="shared" si="22"/>
        <v/>
      </c>
      <c r="H348" s="74" t="str">
        <f t="shared" si="23"/>
        <v/>
      </c>
      <c r="I348" s="74" t="str">
        <f t="shared" si="24"/>
        <v/>
      </c>
    </row>
    <row r="349" spans="6:9" x14ac:dyDescent="0.35">
      <c r="F349" s="74" t="str">
        <f t="shared" si="21"/>
        <v/>
      </c>
      <c r="G349" s="74" t="str">
        <f t="shared" si="22"/>
        <v/>
      </c>
      <c r="H349" s="74" t="str">
        <f t="shared" si="23"/>
        <v/>
      </c>
      <c r="I349" s="74" t="str">
        <f t="shared" si="24"/>
        <v/>
      </c>
    </row>
    <row r="350" spans="6:9" x14ac:dyDescent="0.35">
      <c r="F350" s="74" t="str">
        <f t="shared" si="21"/>
        <v/>
      </c>
      <c r="G350" s="74" t="str">
        <f t="shared" si="22"/>
        <v/>
      </c>
      <c r="H350" s="74" t="str">
        <f t="shared" si="23"/>
        <v/>
      </c>
      <c r="I350" s="74" t="str">
        <f t="shared" si="24"/>
        <v/>
      </c>
    </row>
    <row r="351" spans="6:9" x14ac:dyDescent="0.35">
      <c r="F351" s="74" t="str">
        <f t="shared" si="21"/>
        <v/>
      </c>
      <c r="G351" s="74" t="str">
        <f t="shared" si="22"/>
        <v/>
      </c>
      <c r="H351" s="74" t="str">
        <f t="shared" si="23"/>
        <v/>
      </c>
      <c r="I351" s="74" t="str">
        <f t="shared" si="24"/>
        <v/>
      </c>
    </row>
    <row r="352" spans="6:9" x14ac:dyDescent="0.35">
      <c r="F352" s="74" t="str">
        <f t="shared" si="21"/>
        <v/>
      </c>
      <c r="G352" s="74" t="str">
        <f t="shared" si="22"/>
        <v/>
      </c>
      <c r="H352" s="74" t="str">
        <f t="shared" si="23"/>
        <v/>
      </c>
      <c r="I352" s="74" t="str">
        <f t="shared" si="24"/>
        <v/>
      </c>
    </row>
    <row r="353" spans="6:9" x14ac:dyDescent="0.35">
      <c r="F353" s="74" t="str">
        <f t="shared" si="21"/>
        <v/>
      </c>
      <c r="G353" s="74" t="str">
        <f t="shared" si="22"/>
        <v/>
      </c>
      <c r="H353" s="74" t="str">
        <f t="shared" si="23"/>
        <v/>
      </c>
      <c r="I353" s="74" t="str">
        <f t="shared" si="24"/>
        <v/>
      </c>
    </row>
    <row r="354" spans="6:9" x14ac:dyDescent="0.35">
      <c r="F354" s="74" t="str">
        <f t="shared" si="21"/>
        <v/>
      </c>
      <c r="G354" s="74" t="str">
        <f t="shared" si="22"/>
        <v/>
      </c>
      <c r="H354" s="74" t="str">
        <f t="shared" si="23"/>
        <v/>
      </c>
      <c r="I354" s="74" t="str">
        <f t="shared" si="24"/>
        <v/>
      </c>
    </row>
    <row r="355" spans="6:9" x14ac:dyDescent="0.35">
      <c r="F355" s="74" t="str">
        <f t="shared" si="21"/>
        <v/>
      </c>
      <c r="G355" s="74" t="str">
        <f t="shared" si="22"/>
        <v/>
      </c>
      <c r="H355" s="74" t="str">
        <f t="shared" si="23"/>
        <v/>
      </c>
      <c r="I355" s="74" t="str">
        <f t="shared" si="24"/>
        <v/>
      </c>
    </row>
    <row r="356" spans="6:9" x14ac:dyDescent="0.35">
      <c r="F356" s="74" t="str">
        <f t="shared" si="21"/>
        <v/>
      </c>
      <c r="G356" s="74" t="str">
        <f t="shared" si="22"/>
        <v/>
      </c>
      <c r="H356" s="74" t="str">
        <f t="shared" si="23"/>
        <v/>
      </c>
      <c r="I356" s="74" t="str">
        <f t="shared" si="24"/>
        <v/>
      </c>
    </row>
    <row r="357" spans="6:9" x14ac:dyDescent="0.35">
      <c r="F357" s="74" t="str">
        <f t="shared" si="21"/>
        <v/>
      </c>
      <c r="G357" s="74" t="str">
        <f t="shared" si="22"/>
        <v/>
      </c>
      <c r="H357" s="74" t="str">
        <f t="shared" si="23"/>
        <v/>
      </c>
      <c r="I357" s="74" t="str">
        <f t="shared" si="24"/>
        <v/>
      </c>
    </row>
    <row r="358" spans="6:9" x14ac:dyDescent="0.35">
      <c r="F358" s="74" t="str">
        <f t="shared" si="21"/>
        <v/>
      </c>
      <c r="G358" s="74" t="str">
        <f t="shared" si="22"/>
        <v/>
      </c>
      <c r="H358" s="74" t="str">
        <f t="shared" si="23"/>
        <v/>
      </c>
      <c r="I358" s="74" t="str">
        <f t="shared" si="24"/>
        <v/>
      </c>
    </row>
    <row r="359" spans="6:9" x14ac:dyDescent="0.35">
      <c r="F359" s="74" t="str">
        <f t="shared" si="21"/>
        <v/>
      </c>
      <c r="G359" s="74" t="str">
        <f t="shared" si="22"/>
        <v/>
      </c>
      <c r="H359" s="74" t="str">
        <f t="shared" si="23"/>
        <v/>
      </c>
      <c r="I359" s="74" t="str">
        <f t="shared" si="24"/>
        <v/>
      </c>
    </row>
    <row r="360" spans="6:9" x14ac:dyDescent="0.35">
      <c r="F360" s="74" t="str">
        <f t="shared" si="21"/>
        <v/>
      </c>
      <c r="G360" s="74" t="str">
        <f t="shared" si="22"/>
        <v/>
      </c>
      <c r="H360" s="74" t="str">
        <f t="shared" si="23"/>
        <v/>
      </c>
      <c r="I360" s="74" t="str">
        <f t="shared" si="24"/>
        <v/>
      </c>
    </row>
    <row r="361" spans="6:9" x14ac:dyDescent="0.35">
      <c r="F361" s="74" t="str">
        <f t="shared" si="21"/>
        <v/>
      </c>
      <c r="G361" s="74" t="str">
        <f t="shared" si="22"/>
        <v/>
      </c>
      <c r="H361" s="74" t="str">
        <f t="shared" si="23"/>
        <v/>
      </c>
      <c r="I361" s="74" t="str">
        <f t="shared" si="24"/>
        <v/>
      </c>
    </row>
    <row r="362" spans="6:9" x14ac:dyDescent="0.35">
      <c r="F362" s="74" t="str">
        <f t="shared" si="21"/>
        <v/>
      </c>
      <c r="G362" s="74" t="str">
        <f t="shared" si="22"/>
        <v/>
      </c>
      <c r="H362" s="74" t="str">
        <f t="shared" si="23"/>
        <v/>
      </c>
      <c r="I362" s="74" t="str">
        <f t="shared" si="24"/>
        <v/>
      </c>
    </row>
    <row r="363" spans="6:9" x14ac:dyDescent="0.35">
      <c r="F363" s="74" t="str">
        <f t="shared" si="21"/>
        <v/>
      </c>
      <c r="G363" s="74" t="str">
        <f t="shared" si="22"/>
        <v/>
      </c>
      <c r="H363" s="74" t="str">
        <f t="shared" si="23"/>
        <v/>
      </c>
      <c r="I363" s="74" t="str">
        <f t="shared" si="24"/>
        <v/>
      </c>
    </row>
    <row r="364" spans="6:9" x14ac:dyDescent="0.35">
      <c r="F364" s="74" t="str">
        <f t="shared" si="21"/>
        <v/>
      </c>
      <c r="G364" s="74" t="str">
        <f t="shared" si="22"/>
        <v/>
      </c>
      <c r="H364" s="74" t="str">
        <f t="shared" si="23"/>
        <v/>
      </c>
      <c r="I364" s="74" t="str">
        <f t="shared" si="24"/>
        <v/>
      </c>
    </row>
    <row r="365" spans="6:9" x14ac:dyDescent="0.35">
      <c r="F365" s="74" t="str">
        <f t="shared" si="21"/>
        <v/>
      </c>
      <c r="G365" s="74" t="str">
        <f t="shared" si="22"/>
        <v/>
      </c>
      <c r="H365" s="74" t="str">
        <f t="shared" si="23"/>
        <v/>
      </c>
      <c r="I365" s="74" t="str">
        <f t="shared" si="24"/>
        <v/>
      </c>
    </row>
    <row r="366" spans="6:9" x14ac:dyDescent="0.35">
      <c r="F366" s="74" t="str">
        <f t="shared" si="21"/>
        <v/>
      </c>
      <c r="G366" s="74" t="str">
        <f t="shared" si="22"/>
        <v/>
      </c>
      <c r="H366" s="74" t="str">
        <f t="shared" si="23"/>
        <v/>
      </c>
      <c r="I366" s="74" t="str">
        <f t="shared" si="24"/>
        <v/>
      </c>
    </row>
    <row r="367" spans="6:9" x14ac:dyDescent="0.35">
      <c r="F367" s="74" t="str">
        <f t="shared" si="21"/>
        <v/>
      </c>
      <c r="G367" s="74" t="str">
        <f t="shared" si="22"/>
        <v/>
      </c>
      <c r="H367" s="74" t="str">
        <f t="shared" si="23"/>
        <v/>
      </c>
      <c r="I367" s="74" t="str">
        <f t="shared" si="24"/>
        <v/>
      </c>
    </row>
    <row r="368" spans="6:9" x14ac:dyDescent="0.35">
      <c r="F368" s="74" t="str">
        <f t="shared" si="21"/>
        <v/>
      </c>
      <c r="G368" s="74" t="str">
        <f t="shared" si="22"/>
        <v/>
      </c>
      <c r="H368" s="74" t="str">
        <f t="shared" si="23"/>
        <v/>
      </c>
      <c r="I368" s="74" t="str">
        <f t="shared" si="24"/>
        <v/>
      </c>
    </row>
    <row r="369" spans="6:9" x14ac:dyDescent="0.35">
      <c r="F369" s="74" t="str">
        <f t="shared" si="21"/>
        <v/>
      </c>
      <c r="G369" s="74" t="str">
        <f t="shared" si="22"/>
        <v/>
      </c>
      <c r="H369" s="74" t="str">
        <f t="shared" si="23"/>
        <v/>
      </c>
      <c r="I369" s="74" t="str">
        <f t="shared" si="24"/>
        <v/>
      </c>
    </row>
    <row r="370" spans="6:9" x14ac:dyDescent="0.35">
      <c r="F370" s="74" t="str">
        <f t="shared" si="21"/>
        <v/>
      </c>
      <c r="G370" s="74" t="str">
        <f t="shared" si="22"/>
        <v/>
      </c>
      <c r="H370" s="74" t="str">
        <f t="shared" si="23"/>
        <v/>
      </c>
      <c r="I370" s="74" t="str">
        <f t="shared" si="24"/>
        <v/>
      </c>
    </row>
    <row r="371" spans="6:9" x14ac:dyDescent="0.35">
      <c r="F371" s="74" t="str">
        <f t="shared" si="21"/>
        <v/>
      </c>
      <c r="G371" s="74" t="str">
        <f t="shared" si="22"/>
        <v/>
      </c>
      <c r="H371" s="74" t="str">
        <f t="shared" si="23"/>
        <v/>
      </c>
      <c r="I371" s="74" t="str">
        <f t="shared" si="24"/>
        <v/>
      </c>
    </row>
    <row r="372" spans="6:9" x14ac:dyDescent="0.35">
      <c r="F372" s="74" t="str">
        <f t="shared" si="21"/>
        <v/>
      </c>
      <c r="G372" s="74" t="str">
        <f t="shared" si="22"/>
        <v/>
      </c>
      <c r="H372" s="74" t="str">
        <f t="shared" si="23"/>
        <v/>
      </c>
      <c r="I372" s="74" t="str">
        <f t="shared" si="24"/>
        <v/>
      </c>
    </row>
    <row r="373" spans="6:9" x14ac:dyDescent="0.35">
      <c r="F373" s="74" t="str">
        <f t="shared" si="21"/>
        <v/>
      </c>
      <c r="G373" s="74" t="str">
        <f t="shared" si="22"/>
        <v/>
      </c>
      <c r="H373" s="74" t="str">
        <f t="shared" si="23"/>
        <v/>
      </c>
      <c r="I373" s="74" t="str">
        <f t="shared" si="24"/>
        <v/>
      </c>
    </row>
    <row r="374" spans="6:9" x14ac:dyDescent="0.35">
      <c r="F374" s="74" t="str">
        <f t="shared" si="21"/>
        <v/>
      </c>
      <c r="G374" s="74" t="str">
        <f t="shared" si="22"/>
        <v/>
      </c>
      <c r="H374" s="74" t="str">
        <f t="shared" si="23"/>
        <v/>
      </c>
      <c r="I374" s="74" t="str">
        <f t="shared" si="24"/>
        <v/>
      </c>
    </row>
    <row r="375" spans="6:9" x14ac:dyDescent="0.35">
      <c r="F375" s="74" t="str">
        <f t="shared" si="21"/>
        <v/>
      </c>
      <c r="G375" s="74" t="str">
        <f t="shared" si="22"/>
        <v/>
      </c>
      <c r="H375" s="74" t="str">
        <f t="shared" si="23"/>
        <v/>
      </c>
      <c r="I375" s="74" t="str">
        <f t="shared" si="24"/>
        <v/>
      </c>
    </row>
    <row r="376" spans="6:9" x14ac:dyDescent="0.35">
      <c r="F376" s="74" t="str">
        <f t="shared" si="21"/>
        <v/>
      </c>
      <c r="G376" s="74" t="str">
        <f t="shared" si="22"/>
        <v/>
      </c>
      <c r="H376" s="74" t="str">
        <f t="shared" si="23"/>
        <v/>
      </c>
      <c r="I376" s="74" t="str">
        <f t="shared" si="24"/>
        <v/>
      </c>
    </row>
    <row r="377" spans="6:9" x14ac:dyDescent="0.35">
      <c r="F377" s="74" t="str">
        <f t="shared" si="21"/>
        <v/>
      </c>
      <c r="G377" s="74" t="str">
        <f t="shared" si="22"/>
        <v/>
      </c>
      <c r="H377" s="74" t="str">
        <f t="shared" si="23"/>
        <v/>
      </c>
      <c r="I377" s="74" t="str">
        <f t="shared" si="24"/>
        <v/>
      </c>
    </row>
    <row r="378" spans="6:9" x14ac:dyDescent="0.35">
      <c r="F378" s="74" t="str">
        <f t="shared" si="21"/>
        <v/>
      </c>
      <c r="G378" s="74" t="str">
        <f t="shared" si="22"/>
        <v/>
      </c>
      <c r="H378" s="74" t="str">
        <f t="shared" si="23"/>
        <v/>
      </c>
      <c r="I378" s="74" t="str">
        <f t="shared" si="24"/>
        <v/>
      </c>
    </row>
    <row r="379" spans="6:9" x14ac:dyDescent="0.35">
      <c r="F379" s="74" t="str">
        <f t="shared" si="21"/>
        <v/>
      </c>
      <c r="G379" s="74" t="str">
        <f t="shared" si="22"/>
        <v/>
      </c>
      <c r="H379" s="74" t="str">
        <f t="shared" si="23"/>
        <v/>
      </c>
      <c r="I379" s="74" t="str">
        <f t="shared" si="24"/>
        <v/>
      </c>
    </row>
    <row r="380" spans="6:9" x14ac:dyDescent="0.35">
      <c r="F380" s="74" t="str">
        <f t="shared" si="21"/>
        <v/>
      </c>
      <c r="G380" s="74" t="str">
        <f t="shared" si="22"/>
        <v/>
      </c>
      <c r="H380" s="74" t="str">
        <f t="shared" si="23"/>
        <v/>
      </c>
      <c r="I380" s="74" t="str">
        <f t="shared" si="24"/>
        <v/>
      </c>
    </row>
    <row r="381" spans="6:9" x14ac:dyDescent="0.35">
      <c r="F381" s="74" t="str">
        <f t="shared" si="21"/>
        <v/>
      </c>
      <c r="G381" s="74" t="str">
        <f t="shared" si="22"/>
        <v/>
      </c>
      <c r="H381" s="74" t="str">
        <f t="shared" si="23"/>
        <v/>
      </c>
      <c r="I381" s="74" t="str">
        <f t="shared" si="24"/>
        <v/>
      </c>
    </row>
    <row r="382" spans="6:9" x14ac:dyDescent="0.35">
      <c r="F382" s="74" t="str">
        <f t="shared" si="21"/>
        <v/>
      </c>
      <c r="G382" s="74" t="str">
        <f t="shared" si="22"/>
        <v/>
      </c>
      <c r="H382" s="74" t="str">
        <f t="shared" si="23"/>
        <v/>
      </c>
      <c r="I382" s="74" t="str">
        <f t="shared" si="24"/>
        <v/>
      </c>
    </row>
    <row r="383" spans="6:9" x14ac:dyDescent="0.35">
      <c r="F383" s="74" t="str">
        <f t="shared" si="21"/>
        <v/>
      </c>
      <c r="G383" s="74" t="str">
        <f t="shared" si="22"/>
        <v/>
      </c>
      <c r="H383" s="74" t="str">
        <f t="shared" si="23"/>
        <v/>
      </c>
      <c r="I383" s="74" t="str">
        <f t="shared" si="24"/>
        <v/>
      </c>
    </row>
    <row r="384" spans="6:9" x14ac:dyDescent="0.35">
      <c r="F384" s="74" t="str">
        <f t="shared" si="21"/>
        <v/>
      </c>
      <c r="G384" s="74" t="str">
        <f t="shared" si="22"/>
        <v/>
      </c>
      <c r="H384" s="74" t="str">
        <f t="shared" si="23"/>
        <v/>
      </c>
      <c r="I384" s="74" t="str">
        <f t="shared" si="24"/>
        <v/>
      </c>
    </row>
    <row r="385" spans="6:9" x14ac:dyDescent="0.35">
      <c r="F385" s="74" t="str">
        <f t="shared" si="21"/>
        <v/>
      </c>
      <c r="G385" s="74" t="str">
        <f t="shared" si="22"/>
        <v/>
      </c>
      <c r="H385" s="74" t="str">
        <f t="shared" si="23"/>
        <v/>
      </c>
      <c r="I385" s="74" t="str">
        <f t="shared" si="24"/>
        <v/>
      </c>
    </row>
    <row r="386" spans="6:9" x14ac:dyDescent="0.35">
      <c r="F386" s="74" t="str">
        <f t="shared" si="21"/>
        <v/>
      </c>
      <c r="G386" s="74" t="str">
        <f t="shared" si="22"/>
        <v/>
      </c>
      <c r="H386" s="74" t="str">
        <f t="shared" si="23"/>
        <v/>
      </c>
      <c r="I386" s="74" t="str">
        <f t="shared" si="24"/>
        <v/>
      </c>
    </row>
    <row r="387" spans="6:9" x14ac:dyDescent="0.35">
      <c r="F387" s="74" t="str">
        <f t="shared" si="21"/>
        <v/>
      </c>
      <c r="G387" s="74" t="str">
        <f t="shared" si="22"/>
        <v/>
      </c>
      <c r="H387" s="74" t="str">
        <f t="shared" si="23"/>
        <v/>
      </c>
      <c r="I387" s="74" t="str">
        <f t="shared" si="24"/>
        <v/>
      </c>
    </row>
    <row r="388" spans="6:9" x14ac:dyDescent="0.35">
      <c r="F388" s="74" t="str">
        <f t="shared" ref="F388:F451" si="25">IF(B388="","",B388/SUM($B$3:$B$1048576))</f>
        <v/>
      </c>
      <c r="G388" s="74" t="str">
        <f t="shared" ref="G388:G451" si="26">IF(C388="","",C388/SUM($C$3:$C$1048576))</f>
        <v/>
      </c>
      <c r="H388" s="74" t="str">
        <f t="shared" ref="H388:H451" si="27">IF(D388="","",D388/SUM($D$3:$D$1048576))</f>
        <v/>
      </c>
      <c r="I388" s="74" t="str">
        <f t="shared" ref="I388:I451" si="28">IF(E388="","",E388/SUM($E$3:$E$1048576))</f>
        <v/>
      </c>
    </row>
    <row r="389" spans="6:9" x14ac:dyDescent="0.35">
      <c r="F389" s="74" t="str">
        <f t="shared" si="25"/>
        <v/>
      </c>
      <c r="G389" s="74" t="str">
        <f t="shared" si="26"/>
        <v/>
      </c>
      <c r="H389" s="74" t="str">
        <f t="shared" si="27"/>
        <v/>
      </c>
      <c r="I389" s="74" t="str">
        <f t="shared" si="28"/>
        <v/>
      </c>
    </row>
    <row r="390" spans="6:9" x14ac:dyDescent="0.35">
      <c r="F390" s="74" t="str">
        <f t="shared" si="25"/>
        <v/>
      </c>
      <c r="G390" s="74" t="str">
        <f t="shared" si="26"/>
        <v/>
      </c>
      <c r="H390" s="74" t="str">
        <f t="shared" si="27"/>
        <v/>
      </c>
      <c r="I390" s="74" t="str">
        <f t="shared" si="28"/>
        <v/>
      </c>
    </row>
    <row r="391" spans="6:9" x14ac:dyDescent="0.35">
      <c r="F391" s="74" t="str">
        <f t="shared" si="25"/>
        <v/>
      </c>
      <c r="G391" s="74" t="str">
        <f t="shared" si="26"/>
        <v/>
      </c>
      <c r="H391" s="74" t="str">
        <f t="shared" si="27"/>
        <v/>
      </c>
      <c r="I391" s="74" t="str">
        <f t="shared" si="28"/>
        <v/>
      </c>
    </row>
    <row r="392" spans="6:9" x14ac:dyDescent="0.35">
      <c r="F392" s="74" t="str">
        <f t="shared" si="25"/>
        <v/>
      </c>
      <c r="G392" s="74" t="str">
        <f t="shared" si="26"/>
        <v/>
      </c>
      <c r="H392" s="74" t="str">
        <f t="shared" si="27"/>
        <v/>
      </c>
      <c r="I392" s="74" t="str">
        <f t="shared" si="28"/>
        <v/>
      </c>
    </row>
    <row r="393" spans="6:9" x14ac:dyDescent="0.35">
      <c r="F393" s="74" t="str">
        <f t="shared" si="25"/>
        <v/>
      </c>
      <c r="G393" s="74" t="str">
        <f t="shared" si="26"/>
        <v/>
      </c>
      <c r="H393" s="74" t="str">
        <f t="shared" si="27"/>
        <v/>
      </c>
      <c r="I393" s="74" t="str">
        <f t="shared" si="28"/>
        <v/>
      </c>
    </row>
    <row r="394" spans="6:9" x14ac:dyDescent="0.35">
      <c r="F394" s="74" t="str">
        <f t="shared" si="25"/>
        <v/>
      </c>
      <c r="G394" s="74" t="str">
        <f t="shared" si="26"/>
        <v/>
      </c>
      <c r="H394" s="74" t="str">
        <f t="shared" si="27"/>
        <v/>
      </c>
      <c r="I394" s="74" t="str">
        <f t="shared" si="28"/>
        <v/>
      </c>
    </row>
    <row r="395" spans="6:9" x14ac:dyDescent="0.35">
      <c r="F395" s="74" t="str">
        <f t="shared" si="25"/>
        <v/>
      </c>
      <c r="G395" s="74" t="str">
        <f t="shared" si="26"/>
        <v/>
      </c>
      <c r="H395" s="74" t="str">
        <f t="shared" si="27"/>
        <v/>
      </c>
      <c r="I395" s="74" t="str">
        <f t="shared" si="28"/>
        <v/>
      </c>
    </row>
    <row r="396" spans="6:9" x14ac:dyDescent="0.35">
      <c r="F396" s="74" t="str">
        <f t="shared" si="25"/>
        <v/>
      </c>
      <c r="G396" s="74" t="str">
        <f t="shared" si="26"/>
        <v/>
      </c>
      <c r="H396" s="74" t="str">
        <f t="shared" si="27"/>
        <v/>
      </c>
      <c r="I396" s="74" t="str">
        <f t="shared" si="28"/>
        <v/>
      </c>
    </row>
    <row r="397" spans="6:9" x14ac:dyDescent="0.35">
      <c r="F397" s="74" t="str">
        <f t="shared" si="25"/>
        <v/>
      </c>
      <c r="G397" s="74" t="str">
        <f t="shared" si="26"/>
        <v/>
      </c>
      <c r="H397" s="74" t="str">
        <f t="shared" si="27"/>
        <v/>
      </c>
      <c r="I397" s="74" t="str">
        <f t="shared" si="28"/>
        <v/>
      </c>
    </row>
    <row r="398" spans="6:9" x14ac:dyDescent="0.35">
      <c r="F398" s="74" t="str">
        <f t="shared" si="25"/>
        <v/>
      </c>
      <c r="G398" s="74" t="str">
        <f t="shared" si="26"/>
        <v/>
      </c>
      <c r="H398" s="74" t="str">
        <f t="shared" si="27"/>
        <v/>
      </c>
      <c r="I398" s="74" t="str">
        <f t="shared" si="28"/>
        <v/>
      </c>
    </row>
    <row r="399" spans="6:9" x14ac:dyDescent="0.35">
      <c r="F399" s="74" t="str">
        <f t="shared" si="25"/>
        <v/>
      </c>
      <c r="G399" s="74" t="str">
        <f t="shared" si="26"/>
        <v/>
      </c>
      <c r="H399" s="74" t="str">
        <f t="shared" si="27"/>
        <v/>
      </c>
      <c r="I399" s="74" t="str">
        <f t="shared" si="28"/>
        <v/>
      </c>
    </row>
    <row r="400" spans="6:9" x14ac:dyDescent="0.35">
      <c r="F400" s="74" t="str">
        <f t="shared" si="25"/>
        <v/>
      </c>
      <c r="G400" s="74" t="str">
        <f t="shared" si="26"/>
        <v/>
      </c>
      <c r="H400" s="74" t="str">
        <f t="shared" si="27"/>
        <v/>
      </c>
      <c r="I400" s="74" t="str">
        <f t="shared" si="28"/>
        <v/>
      </c>
    </row>
    <row r="401" spans="6:9" x14ac:dyDescent="0.35">
      <c r="F401" s="74" t="str">
        <f t="shared" si="25"/>
        <v/>
      </c>
      <c r="G401" s="74" t="str">
        <f t="shared" si="26"/>
        <v/>
      </c>
      <c r="H401" s="74" t="str">
        <f t="shared" si="27"/>
        <v/>
      </c>
      <c r="I401" s="74" t="str">
        <f t="shared" si="28"/>
        <v/>
      </c>
    </row>
    <row r="402" spans="6:9" x14ac:dyDescent="0.35">
      <c r="F402" s="74" t="str">
        <f t="shared" si="25"/>
        <v/>
      </c>
      <c r="G402" s="74" t="str">
        <f t="shared" si="26"/>
        <v/>
      </c>
      <c r="H402" s="74" t="str">
        <f t="shared" si="27"/>
        <v/>
      </c>
      <c r="I402" s="74" t="str">
        <f t="shared" si="28"/>
        <v/>
      </c>
    </row>
    <row r="403" spans="6:9" x14ac:dyDescent="0.35">
      <c r="F403" s="74" t="str">
        <f t="shared" si="25"/>
        <v/>
      </c>
      <c r="G403" s="74" t="str">
        <f t="shared" si="26"/>
        <v/>
      </c>
      <c r="H403" s="74" t="str">
        <f t="shared" si="27"/>
        <v/>
      </c>
      <c r="I403" s="74" t="str">
        <f t="shared" si="28"/>
        <v/>
      </c>
    </row>
    <row r="404" spans="6:9" x14ac:dyDescent="0.35">
      <c r="F404" s="74" t="str">
        <f t="shared" si="25"/>
        <v/>
      </c>
      <c r="G404" s="74" t="str">
        <f t="shared" si="26"/>
        <v/>
      </c>
      <c r="H404" s="74" t="str">
        <f t="shared" si="27"/>
        <v/>
      </c>
      <c r="I404" s="74" t="str">
        <f t="shared" si="28"/>
        <v/>
      </c>
    </row>
    <row r="405" spans="6:9" x14ac:dyDescent="0.35">
      <c r="F405" s="74" t="str">
        <f t="shared" si="25"/>
        <v/>
      </c>
      <c r="G405" s="74" t="str">
        <f t="shared" si="26"/>
        <v/>
      </c>
      <c r="H405" s="74" t="str">
        <f t="shared" si="27"/>
        <v/>
      </c>
      <c r="I405" s="74" t="str">
        <f t="shared" si="28"/>
        <v/>
      </c>
    </row>
    <row r="406" spans="6:9" x14ac:dyDescent="0.35">
      <c r="F406" s="74" t="str">
        <f t="shared" si="25"/>
        <v/>
      </c>
      <c r="G406" s="74" t="str">
        <f t="shared" si="26"/>
        <v/>
      </c>
      <c r="H406" s="74" t="str">
        <f t="shared" si="27"/>
        <v/>
      </c>
      <c r="I406" s="74" t="str">
        <f t="shared" si="28"/>
        <v/>
      </c>
    </row>
    <row r="407" spans="6:9" x14ac:dyDescent="0.35">
      <c r="F407" s="74" t="str">
        <f t="shared" si="25"/>
        <v/>
      </c>
      <c r="G407" s="74" t="str">
        <f t="shared" si="26"/>
        <v/>
      </c>
      <c r="H407" s="74" t="str">
        <f t="shared" si="27"/>
        <v/>
      </c>
      <c r="I407" s="74" t="str">
        <f t="shared" si="28"/>
        <v/>
      </c>
    </row>
    <row r="408" spans="6:9" x14ac:dyDescent="0.35">
      <c r="F408" s="74" t="str">
        <f t="shared" si="25"/>
        <v/>
      </c>
      <c r="G408" s="74" t="str">
        <f t="shared" si="26"/>
        <v/>
      </c>
      <c r="H408" s="74" t="str">
        <f t="shared" si="27"/>
        <v/>
      </c>
      <c r="I408" s="74" t="str">
        <f t="shared" si="28"/>
        <v/>
      </c>
    </row>
    <row r="409" spans="6:9" x14ac:dyDescent="0.35">
      <c r="F409" s="74" t="str">
        <f t="shared" si="25"/>
        <v/>
      </c>
      <c r="G409" s="74" t="str">
        <f t="shared" si="26"/>
        <v/>
      </c>
      <c r="H409" s="74" t="str">
        <f t="shared" si="27"/>
        <v/>
      </c>
      <c r="I409" s="74" t="str">
        <f t="shared" si="28"/>
        <v/>
      </c>
    </row>
    <row r="410" spans="6:9" x14ac:dyDescent="0.35">
      <c r="F410" s="74" t="str">
        <f t="shared" si="25"/>
        <v/>
      </c>
      <c r="G410" s="74" t="str">
        <f t="shared" si="26"/>
        <v/>
      </c>
      <c r="H410" s="74" t="str">
        <f t="shared" si="27"/>
        <v/>
      </c>
      <c r="I410" s="74" t="str">
        <f t="shared" si="28"/>
        <v/>
      </c>
    </row>
    <row r="411" spans="6:9" x14ac:dyDescent="0.35">
      <c r="F411" s="74" t="str">
        <f t="shared" si="25"/>
        <v/>
      </c>
      <c r="G411" s="74" t="str">
        <f t="shared" si="26"/>
        <v/>
      </c>
      <c r="H411" s="74" t="str">
        <f t="shared" si="27"/>
        <v/>
      </c>
      <c r="I411" s="74" t="str">
        <f t="shared" si="28"/>
        <v/>
      </c>
    </row>
    <row r="412" spans="6:9" x14ac:dyDescent="0.35">
      <c r="F412" s="74" t="str">
        <f t="shared" si="25"/>
        <v/>
      </c>
      <c r="G412" s="74" t="str">
        <f t="shared" si="26"/>
        <v/>
      </c>
      <c r="H412" s="74" t="str">
        <f t="shared" si="27"/>
        <v/>
      </c>
      <c r="I412" s="74" t="str">
        <f t="shared" si="28"/>
        <v/>
      </c>
    </row>
    <row r="413" spans="6:9" x14ac:dyDescent="0.35">
      <c r="F413" s="74" t="str">
        <f t="shared" si="25"/>
        <v/>
      </c>
      <c r="G413" s="74" t="str">
        <f t="shared" si="26"/>
        <v/>
      </c>
      <c r="H413" s="74" t="str">
        <f t="shared" si="27"/>
        <v/>
      </c>
      <c r="I413" s="74" t="str">
        <f t="shared" si="28"/>
        <v/>
      </c>
    </row>
    <row r="414" spans="6:9" x14ac:dyDescent="0.35">
      <c r="F414" s="74" t="str">
        <f t="shared" si="25"/>
        <v/>
      </c>
      <c r="G414" s="74" t="str">
        <f t="shared" si="26"/>
        <v/>
      </c>
      <c r="H414" s="74" t="str">
        <f t="shared" si="27"/>
        <v/>
      </c>
      <c r="I414" s="74" t="str">
        <f t="shared" si="28"/>
        <v/>
      </c>
    </row>
    <row r="415" spans="6:9" x14ac:dyDescent="0.35">
      <c r="F415" s="74" t="str">
        <f t="shared" si="25"/>
        <v/>
      </c>
      <c r="G415" s="74" t="str">
        <f t="shared" si="26"/>
        <v/>
      </c>
      <c r="H415" s="74" t="str">
        <f t="shared" si="27"/>
        <v/>
      </c>
      <c r="I415" s="74" t="str">
        <f t="shared" si="28"/>
        <v/>
      </c>
    </row>
    <row r="416" spans="6:9" x14ac:dyDescent="0.35">
      <c r="F416" s="74" t="str">
        <f t="shared" si="25"/>
        <v/>
      </c>
      <c r="G416" s="74" t="str">
        <f t="shared" si="26"/>
        <v/>
      </c>
      <c r="H416" s="74" t="str">
        <f t="shared" si="27"/>
        <v/>
      </c>
      <c r="I416" s="74" t="str">
        <f t="shared" si="28"/>
        <v/>
      </c>
    </row>
    <row r="417" spans="6:9" x14ac:dyDescent="0.35">
      <c r="F417" s="74" t="str">
        <f t="shared" si="25"/>
        <v/>
      </c>
      <c r="G417" s="74" t="str">
        <f t="shared" si="26"/>
        <v/>
      </c>
      <c r="H417" s="74" t="str">
        <f t="shared" si="27"/>
        <v/>
      </c>
      <c r="I417" s="74" t="str">
        <f t="shared" si="28"/>
        <v/>
      </c>
    </row>
    <row r="418" spans="6:9" x14ac:dyDescent="0.35">
      <c r="F418" s="74" t="str">
        <f t="shared" si="25"/>
        <v/>
      </c>
      <c r="G418" s="74" t="str">
        <f t="shared" si="26"/>
        <v/>
      </c>
      <c r="H418" s="74" t="str">
        <f t="shared" si="27"/>
        <v/>
      </c>
      <c r="I418" s="74" t="str">
        <f t="shared" si="28"/>
        <v/>
      </c>
    </row>
    <row r="419" spans="6:9" x14ac:dyDescent="0.35">
      <c r="F419" s="74" t="str">
        <f t="shared" si="25"/>
        <v/>
      </c>
      <c r="G419" s="74" t="str">
        <f t="shared" si="26"/>
        <v/>
      </c>
      <c r="H419" s="74" t="str">
        <f t="shared" si="27"/>
        <v/>
      </c>
      <c r="I419" s="74" t="str">
        <f t="shared" si="28"/>
        <v/>
      </c>
    </row>
    <row r="420" spans="6:9" x14ac:dyDescent="0.35">
      <c r="F420" s="74" t="str">
        <f t="shared" si="25"/>
        <v/>
      </c>
      <c r="G420" s="74" t="str">
        <f t="shared" si="26"/>
        <v/>
      </c>
      <c r="H420" s="74" t="str">
        <f t="shared" si="27"/>
        <v/>
      </c>
      <c r="I420" s="74" t="str">
        <f t="shared" si="28"/>
        <v/>
      </c>
    </row>
    <row r="421" spans="6:9" x14ac:dyDescent="0.35">
      <c r="F421" s="74" t="str">
        <f t="shared" si="25"/>
        <v/>
      </c>
      <c r="G421" s="74" t="str">
        <f t="shared" si="26"/>
        <v/>
      </c>
      <c r="H421" s="74" t="str">
        <f t="shared" si="27"/>
        <v/>
      </c>
      <c r="I421" s="74" t="str">
        <f t="shared" si="28"/>
        <v/>
      </c>
    </row>
    <row r="422" spans="6:9" x14ac:dyDescent="0.35">
      <c r="F422" s="74" t="str">
        <f t="shared" si="25"/>
        <v/>
      </c>
      <c r="G422" s="74" t="str">
        <f t="shared" si="26"/>
        <v/>
      </c>
      <c r="H422" s="74" t="str">
        <f t="shared" si="27"/>
        <v/>
      </c>
      <c r="I422" s="74" t="str">
        <f t="shared" si="28"/>
        <v/>
      </c>
    </row>
    <row r="423" spans="6:9" x14ac:dyDescent="0.35">
      <c r="F423" s="74" t="str">
        <f t="shared" si="25"/>
        <v/>
      </c>
      <c r="G423" s="74" t="str">
        <f t="shared" si="26"/>
        <v/>
      </c>
      <c r="H423" s="74" t="str">
        <f t="shared" si="27"/>
        <v/>
      </c>
      <c r="I423" s="74" t="str">
        <f t="shared" si="28"/>
        <v/>
      </c>
    </row>
    <row r="424" spans="6:9" x14ac:dyDescent="0.35">
      <c r="F424" s="74" t="str">
        <f t="shared" si="25"/>
        <v/>
      </c>
      <c r="G424" s="74" t="str">
        <f t="shared" si="26"/>
        <v/>
      </c>
      <c r="H424" s="74" t="str">
        <f t="shared" si="27"/>
        <v/>
      </c>
      <c r="I424" s="74" t="str">
        <f t="shared" si="28"/>
        <v/>
      </c>
    </row>
    <row r="425" spans="6:9" x14ac:dyDescent="0.35">
      <c r="F425" s="74" t="str">
        <f t="shared" si="25"/>
        <v/>
      </c>
      <c r="G425" s="74" t="str">
        <f t="shared" si="26"/>
        <v/>
      </c>
      <c r="H425" s="74" t="str">
        <f t="shared" si="27"/>
        <v/>
      </c>
      <c r="I425" s="74" t="str">
        <f t="shared" si="28"/>
        <v/>
      </c>
    </row>
    <row r="426" spans="6:9" x14ac:dyDescent="0.35">
      <c r="F426" s="74" t="str">
        <f t="shared" si="25"/>
        <v/>
      </c>
      <c r="G426" s="74" t="str">
        <f t="shared" si="26"/>
        <v/>
      </c>
      <c r="H426" s="74" t="str">
        <f t="shared" si="27"/>
        <v/>
      </c>
      <c r="I426" s="74" t="str">
        <f t="shared" si="28"/>
        <v/>
      </c>
    </row>
    <row r="427" spans="6:9" x14ac:dyDescent="0.35">
      <c r="F427" s="74" t="str">
        <f t="shared" si="25"/>
        <v/>
      </c>
      <c r="G427" s="74" t="str">
        <f t="shared" si="26"/>
        <v/>
      </c>
      <c r="H427" s="74" t="str">
        <f t="shared" si="27"/>
        <v/>
      </c>
      <c r="I427" s="74" t="str">
        <f t="shared" si="28"/>
        <v/>
      </c>
    </row>
    <row r="428" spans="6:9" x14ac:dyDescent="0.35">
      <c r="F428" s="74" t="str">
        <f t="shared" si="25"/>
        <v/>
      </c>
      <c r="G428" s="74" t="str">
        <f t="shared" si="26"/>
        <v/>
      </c>
      <c r="H428" s="74" t="str">
        <f t="shared" si="27"/>
        <v/>
      </c>
      <c r="I428" s="74" t="str">
        <f t="shared" si="28"/>
        <v/>
      </c>
    </row>
    <row r="429" spans="6:9" x14ac:dyDescent="0.35">
      <c r="F429" s="74" t="str">
        <f t="shared" si="25"/>
        <v/>
      </c>
      <c r="G429" s="74" t="str">
        <f t="shared" si="26"/>
        <v/>
      </c>
      <c r="H429" s="74" t="str">
        <f t="shared" si="27"/>
        <v/>
      </c>
      <c r="I429" s="74" t="str">
        <f t="shared" si="28"/>
        <v/>
      </c>
    </row>
    <row r="430" spans="6:9" x14ac:dyDescent="0.35">
      <c r="F430" s="74" t="str">
        <f t="shared" si="25"/>
        <v/>
      </c>
      <c r="G430" s="74" t="str">
        <f t="shared" si="26"/>
        <v/>
      </c>
      <c r="H430" s="74" t="str">
        <f t="shared" si="27"/>
        <v/>
      </c>
      <c r="I430" s="74" t="str">
        <f t="shared" si="28"/>
        <v/>
      </c>
    </row>
    <row r="431" spans="6:9" x14ac:dyDescent="0.35">
      <c r="F431" s="74" t="str">
        <f t="shared" si="25"/>
        <v/>
      </c>
      <c r="G431" s="74" t="str">
        <f t="shared" si="26"/>
        <v/>
      </c>
      <c r="H431" s="74" t="str">
        <f t="shared" si="27"/>
        <v/>
      </c>
      <c r="I431" s="74" t="str">
        <f t="shared" si="28"/>
        <v/>
      </c>
    </row>
    <row r="432" spans="6:9" x14ac:dyDescent="0.35">
      <c r="F432" s="74" t="str">
        <f t="shared" si="25"/>
        <v/>
      </c>
      <c r="G432" s="74" t="str">
        <f t="shared" si="26"/>
        <v/>
      </c>
      <c r="H432" s="74" t="str">
        <f t="shared" si="27"/>
        <v/>
      </c>
      <c r="I432" s="74" t="str">
        <f t="shared" si="28"/>
        <v/>
      </c>
    </row>
    <row r="433" spans="6:9" x14ac:dyDescent="0.35">
      <c r="F433" s="74" t="str">
        <f t="shared" si="25"/>
        <v/>
      </c>
      <c r="G433" s="74" t="str">
        <f t="shared" si="26"/>
        <v/>
      </c>
      <c r="H433" s="74" t="str">
        <f t="shared" si="27"/>
        <v/>
      </c>
      <c r="I433" s="74" t="str">
        <f t="shared" si="28"/>
        <v/>
      </c>
    </row>
    <row r="434" spans="6:9" x14ac:dyDescent="0.35">
      <c r="F434" s="74" t="str">
        <f t="shared" si="25"/>
        <v/>
      </c>
      <c r="G434" s="74" t="str">
        <f t="shared" si="26"/>
        <v/>
      </c>
      <c r="H434" s="74" t="str">
        <f t="shared" si="27"/>
        <v/>
      </c>
      <c r="I434" s="74" t="str">
        <f t="shared" si="28"/>
        <v/>
      </c>
    </row>
    <row r="435" spans="6:9" x14ac:dyDescent="0.35">
      <c r="F435" s="74" t="str">
        <f t="shared" si="25"/>
        <v/>
      </c>
      <c r="G435" s="74" t="str">
        <f t="shared" si="26"/>
        <v/>
      </c>
      <c r="H435" s="74" t="str">
        <f t="shared" si="27"/>
        <v/>
      </c>
      <c r="I435" s="74" t="str">
        <f t="shared" si="28"/>
        <v/>
      </c>
    </row>
    <row r="436" spans="6:9" x14ac:dyDescent="0.35">
      <c r="F436" s="74" t="str">
        <f t="shared" si="25"/>
        <v/>
      </c>
      <c r="G436" s="74" t="str">
        <f t="shared" si="26"/>
        <v/>
      </c>
      <c r="H436" s="74" t="str">
        <f t="shared" si="27"/>
        <v/>
      </c>
      <c r="I436" s="74" t="str">
        <f t="shared" si="28"/>
        <v/>
      </c>
    </row>
    <row r="437" spans="6:9" x14ac:dyDescent="0.35">
      <c r="F437" s="74" t="str">
        <f t="shared" si="25"/>
        <v/>
      </c>
      <c r="G437" s="74" t="str">
        <f t="shared" si="26"/>
        <v/>
      </c>
      <c r="H437" s="74" t="str">
        <f t="shared" si="27"/>
        <v/>
      </c>
      <c r="I437" s="74" t="str">
        <f t="shared" si="28"/>
        <v/>
      </c>
    </row>
    <row r="438" spans="6:9" x14ac:dyDescent="0.35">
      <c r="F438" s="74" t="str">
        <f t="shared" si="25"/>
        <v/>
      </c>
      <c r="G438" s="74" t="str">
        <f t="shared" si="26"/>
        <v/>
      </c>
      <c r="H438" s="74" t="str">
        <f t="shared" si="27"/>
        <v/>
      </c>
      <c r="I438" s="74" t="str">
        <f t="shared" si="28"/>
        <v/>
      </c>
    </row>
    <row r="439" spans="6:9" x14ac:dyDescent="0.35">
      <c r="F439" s="74" t="str">
        <f t="shared" si="25"/>
        <v/>
      </c>
      <c r="G439" s="74" t="str">
        <f t="shared" si="26"/>
        <v/>
      </c>
      <c r="H439" s="74" t="str">
        <f t="shared" si="27"/>
        <v/>
      </c>
      <c r="I439" s="74" t="str">
        <f t="shared" si="28"/>
        <v/>
      </c>
    </row>
    <row r="440" spans="6:9" x14ac:dyDescent="0.35">
      <c r="F440" s="74" t="str">
        <f t="shared" si="25"/>
        <v/>
      </c>
      <c r="G440" s="74" t="str">
        <f t="shared" si="26"/>
        <v/>
      </c>
      <c r="H440" s="74" t="str">
        <f t="shared" si="27"/>
        <v/>
      </c>
      <c r="I440" s="74" t="str">
        <f t="shared" si="28"/>
        <v/>
      </c>
    </row>
    <row r="441" spans="6:9" x14ac:dyDescent="0.35">
      <c r="F441" s="74" t="str">
        <f t="shared" si="25"/>
        <v/>
      </c>
      <c r="G441" s="74" t="str">
        <f t="shared" si="26"/>
        <v/>
      </c>
      <c r="H441" s="74" t="str">
        <f t="shared" si="27"/>
        <v/>
      </c>
      <c r="I441" s="74" t="str">
        <f t="shared" si="28"/>
        <v/>
      </c>
    </row>
    <row r="442" spans="6:9" x14ac:dyDescent="0.35">
      <c r="F442" s="74" t="str">
        <f t="shared" si="25"/>
        <v/>
      </c>
      <c r="G442" s="74" t="str">
        <f t="shared" si="26"/>
        <v/>
      </c>
      <c r="H442" s="74" t="str">
        <f t="shared" si="27"/>
        <v/>
      </c>
      <c r="I442" s="74" t="str">
        <f t="shared" si="28"/>
        <v/>
      </c>
    </row>
    <row r="443" spans="6:9" x14ac:dyDescent="0.35">
      <c r="F443" s="74" t="str">
        <f t="shared" si="25"/>
        <v/>
      </c>
      <c r="G443" s="74" t="str">
        <f t="shared" si="26"/>
        <v/>
      </c>
      <c r="H443" s="74" t="str">
        <f t="shared" si="27"/>
        <v/>
      </c>
      <c r="I443" s="74" t="str">
        <f t="shared" si="28"/>
        <v/>
      </c>
    </row>
    <row r="444" spans="6:9" x14ac:dyDescent="0.35">
      <c r="F444" s="74" t="str">
        <f t="shared" si="25"/>
        <v/>
      </c>
      <c r="G444" s="74" t="str">
        <f t="shared" si="26"/>
        <v/>
      </c>
      <c r="H444" s="74" t="str">
        <f t="shared" si="27"/>
        <v/>
      </c>
      <c r="I444" s="74" t="str">
        <f t="shared" si="28"/>
        <v/>
      </c>
    </row>
    <row r="445" spans="6:9" x14ac:dyDescent="0.35">
      <c r="F445" s="74" t="str">
        <f t="shared" si="25"/>
        <v/>
      </c>
      <c r="G445" s="74" t="str">
        <f t="shared" si="26"/>
        <v/>
      </c>
      <c r="H445" s="74" t="str">
        <f t="shared" si="27"/>
        <v/>
      </c>
      <c r="I445" s="74" t="str">
        <f t="shared" si="28"/>
        <v/>
      </c>
    </row>
    <row r="446" spans="6:9" x14ac:dyDescent="0.35">
      <c r="F446" s="74" t="str">
        <f t="shared" si="25"/>
        <v/>
      </c>
      <c r="G446" s="74" t="str">
        <f t="shared" si="26"/>
        <v/>
      </c>
      <c r="H446" s="74" t="str">
        <f t="shared" si="27"/>
        <v/>
      </c>
      <c r="I446" s="74" t="str">
        <f t="shared" si="28"/>
        <v/>
      </c>
    </row>
    <row r="447" spans="6:9" x14ac:dyDescent="0.35">
      <c r="F447" s="74" t="str">
        <f t="shared" si="25"/>
        <v/>
      </c>
      <c r="G447" s="74" t="str">
        <f t="shared" si="26"/>
        <v/>
      </c>
      <c r="H447" s="74" t="str">
        <f t="shared" si="27"/>
        <v/>
      </c>
      <c r="I447" s="74" t="str">
        <f t="shared" si="28"/>
        <v/>
      </c>
    </row>
    <row r="448" spans="6:9" x14ac:dyDescent="0.35">
      <c r="F448" s="74" t="str">
        <f t="shared" si="25"/>
        <v/>
      </c>
      <c r="G448" s="74" t="str">
        <f t="shared" si="26"/>
        <v/>
      </c>
      <c r="H448" s="74" t="str">
        <f t="shared" si="27"/>
        <v/>
      </c>
      <c r="I448" s="74" t="str">
        <f t="shared" si="28"/>
        <v/>
      </c>
    </row>
    <row r="449" spans="6:9" x14ac:dyDescent="0.35">
      <c r="F449" s="74" t="str">
        <f t="shared" si="25"/>
        <v/>
      </c>
      <c r="G449" s="74" t="str">
        <f t="shared" si="26"/>
        <v/>
      </c>
      <c r="H449" s="74" t="str">
        <f t="shared" si="27"/>
        <v/>
      </c>
      <c r="I449" s="74" t="str">
        <f t="shared" si="28"/>
        <v/>
      </c>
    </row>
    <row r="450" spans="6:9" x14ac:dyDescent="0.35">
      <c r="F450" s="74" t="str">
        <f t="shared" si="25"/>
        <v/>
      </c>
      <c r="G450" s="74" t="str">
        <f t="shared" si="26"/>
        <v/>
      </c>
      <c r="H450" s="74" t="str">
        <f t="shared" si="27"/>
        <v/>
      </c>
      <c r="I450" s="74" t="str">
        <f t="shared" si="28"/>
        <v/>
      </c>
    </row>
    <row r="451" spans="6:9" x14ac:dyDescent="0.35">
      <c r="F451" s="74" t="str">
        <f t="shared" si="25"/>
        <v/>
      </c>
      <c r="G451" s="74" t="str">
        <f t="shared" si="26"/>
        <v/>
      </c>
      <c r="H451" s="74" t="str">
        <f t="shared" si="27"/>
        <v/>
      </c>
      <c r="I451" s="74" t="str">
        <f t="shared" si="28"/>
        <v/>
      </c>
    </row>
    <row r="452" spans="6:9" x14ac:dyDescent="0.35">
      <c r="F452" s="74" t="str">
        <f t="shared" ref="F452:F515" si="29">IF(B452="","",B452/SUM($B$3:$B$1048576))</f>
        <v/>
      </c>
      <c r="G452" s="74" t="str">
        <f t="shared" ref="G452:G515" si="30">IF(C452="","",C452/SUM($C$3:$C$1048576))</f>
        <v/>
      </c>
      <c r="H452" s="74" t="str">
        <f t="shared" ref="H452:H515" si="31">IF(D452="","",D452/SUM($D$3:$D$1048576))</f>
        <v/>
      </c>
      <c r="I452" s="74" t="str">
        <f t="shared" ref="I452:I515" si="32">IF(E452="","",E452/SUM($E$3:$E$1048576))</f>
        <v/>
      </c>
    </row>
    <row r="453" spans="6:9" x14ac:dyDescent="0.35">
      <c r="F453" s="74" t="str">
        <f t="shared" si="29"/>
        <v/>
      </c>
      <c r="G453" s="74" t="str">
        <f t="shared" si="30"/>
        <v/>
      </c>
      <c r="H453" s="74" t="str">
        <f t="shared" si="31"/>
        <v/>
      </c>
      <c r="I453" s="74" t="str">
        <f t="shared" si="32"/>
        <v/>
      </c>
    </row>
    <row r="454" spans="6:9" x14ac:dyDescent="0.35">
      <c r="F454" s="74" t="str">
        <f t="shared" si="29"/>
        <v/>
      </c>
      <c r="G454" s="74" t="str">
        <f t="shared" si="30"/>
        <v/>
      </c>
      <c r="H454" s="74" t="str">
        <f t="shared" si="31"/>
        <v/>
      </c>
      <c r="I454" s="74" t="str">
        <f t="shared" si="32"/>
        <v/>
      </c>
    </row>
    <row r="455" spans="6:9" x14ac:dyDescent="0.35">
      <c r="F455" s="74" t="str">
        <f t="shared" si="29"/>
        <v/>
      </c>
      <c r="G455" s="74" t="str">
        <f t="shared" si="30"/>
        <v/>
      </c>
      <c r="H455" s="74" t="str">
        <f t="shared" si="31"/>
        <v/>
      </c>
      <c r="I455" s="74" t="str">
        <f t="shared" si="32"/>
        <v/>
      </c>
    </row>
    <row r="456" spans="6:9" x14ac:dyDescent="0.35">
      <c r="F456" s="74" t="str">
        <f t="shared" si="29"/>
        <v/>
      </c>
      <c r="G456" s="74" t="str">
        <f t="shared" si="30"/>
        <v/>
      </c>
      <c r="H456" s="74" t="str">
        <f t="shared" si="31"/>
        <v/>
      </c>
      <c r="I456" s="74" t="str">
        <f t="shared" si="32"/>
        <v/>
      </c>
    </row>
    <row r="457" spans="6:9" x14ac:dyDescent="0.35">
      <c r="F457" s="74" t="str">
        <f t="shared" si="29"/>
        <v/>
      </c>
      <c r="G457" s="74" t="str">
        <f t="shared" si="30"/>
        <v/>
      </c>
      <c r="H457" s="74" t="str">
        <f t="shared" si="31"/>
        <v/>
      </c>
      <c r="I457" s="74" t="str">
        <f t="shared" si="32"/>
        <v/>
      </c>
    </row>
    <row r="458" spans="6:9" x14ac:dyDescent="0.35">
      <c r="F458" s="74" t="str">
        <f t="shared" si="29"/>
        <v/>
      </c>
      <c r="G458" s="74" t="str">
        <f t="shared" si="30"/>
        <v/>
      </c>
      <c r="H458" s="74" t="str">
        <f t="shared" si="31"/>
        <v/>
      </c>
      <c r="I458" s="74" t="str">
        <f t="shared" si="32"/>
        <v/>
      </c>
    </row>
    <row r="459" spans="6:9" x14ac:dyDescent="0.35">
      <c r="F459" s="74" t="str">
        <f t="shared" si="29"/>
        <v/>
      </c>
      <c r="G459" s="74" t="str">
        <f t="shared" si="30"/>
        <v/>
      </c>
      <c r="H459" s="74" t="str">
        <f t="shared" si="31"/>
        <v/>
      </c>
      <c r="I459" s="74" t="str">
        <f t="shared" si="32"/>
        <v/>
      </c>
    </row>
    <row r="460" spans="6:9" x14ac:dyDescent="0.35">
      <c r="F460" s="74" t="str">
        <f t="shared" si="29"/>
        <v/>
      </c>
      <c r="G460" s="74" t="str">
        <f t="shared" si="30"/>
        <v/>
      </c>
      <c r="H460" s="74" t="str">
        <f t="shared" si="31"/>
        <v/>
      </c>
      <c r="I460" s="74" t="str">
        <f t="shared" si="32"/>
        <v/>
      </c>
    </row>
    <row r="461" spans="6:9" x14ac:dyDescent="0.35">
      <c r="F461" s="74" t="str">
        <f t="shared" si="29"/>
        <v/>
      </c>
      <c r="G461" s="74" t="str">
        <f t="shared" si="30"/>
        <v/>
      </c>
      <c r="H461" s="74" t="str">
        <f t="shared" si="31"/>
        <v/>
      </c>
      <c r="I461" s="74" t="str">
        <f t="shared" si="32"/>
        <v/>
      </c>
    </row>
    <row r="462" spans="6:9" x14ac:dyDescent="0.35">
      <c r="F462" s="74" t="str">
        <f t="shared" si="29"/>
        <v/>
      </c>
      <c r="G462" s="74" t="str">
        <f t="shared" si="30"/>
        <v/>
      </c>
      <c r="H462" s="74" t="str">
        <f t="shared" si="31"/>
        <v/>
      </c>
      <c r="I462" s="74" t="str">
        <f t="shared" si="32"/>
        <v/>
      </c>
    </row>
    <row r="463" spans="6:9" x14ac:dyDescent="0.35">
      <c r="F463" s="74" t="str">
        <f t="shared" si="29"/>
        <v/>
      </c>
      <c r="G463" s="74" t="str">
        <f t="shared" si="30"/>
        <v/>
      </c>
      <c r="H463" s="74" t="str">
        <f t="shared" si="31"/>
        <v/>
      </c>
      <c r="I463" s="74" t="str">
        <f t="shared" si="32"/>
        <v/>
      </c>
    </row>
    <row r="464" spans="6:9" x14ac:dyDescent="0.35">
      <c r="F464" s="74" t="str">
        <f t="shared" si="29"/>
        <v/>
      </c>
      <c r="G464" s="74" t="str">
        <f t="shared" si="30"/>
        <v/>
      </c>
      <c r="H464" s="74" t="str">
        <f t="shared" si="31"/>
        <v/>
      </c>
      <c r="I464" s="74" t="str">
        <f t="shared" si="32"/>
        <v/>
      </c>
    </row>
    <row r="465" spans="6:9" x14ac:dyDescent="0.35">
      <c r="F465" s="74" t="str">
        <f t="shared" si="29"/>
        <v/>
      </c>
      <c r="G465" s="74" t="str">
        <f t="shared" si="30"/>
        <v/>
      </c>
      <c r="H465" s="74" t="str">
        <f t="shared" si="31"/>
        <v/>
      </c>
      <c r="I465" s="74" t="str">
        <f t="shared" si="32"/>
        <v/>
      </c>
    </row>
    <row r="466" spans="6:9" x14ac:dyDescent="0.35">
      <c r="F466" s="74" t="str">
        <f t="shared" si="29"/>
        <v/>
      </c>
      <c r="G466" s="74" t="str">
        <f t="shared" si="30"/>
        <v/>
      </c>
      <c r="H466" s="74" t="str">
        <f t="shared" si="31"/>
        <v/>
      </c>
      <c r="I466" s="74" t="str">
        <f t="shared" si="32"/>
        <v/>
      </c>
    </row>
    <row r="467" spans="6:9" x14ac:dyDescent="0.35">
      <c r="F467" s="74" t="str">
        <f t="shared" si="29"/>
        <v/>
      </c>
      <c r="G467" s="74" t="str">
        <f t="shared" si="30"/>
        <v/>
      </c>
      <c r="H467" s="74" t="str">
        <f t="shared" si="31"/>
        <v/>
      </c>
      <c r="I467" s="74" t="str">
        <f t="shared" si="32"/>
        <v/>
      </c>
    </row>
    <row r="468" spans="6:9" x14ac:dyDescent="0.35">
      <c r="F468" s="74" t="str">
        <f t="shared" si="29"/>
        <v/>
      </c>
      <c r="G468" s="74" t="str">
        <f t="shared" si="30"/>
        <v/>
      </c>
      <c r="H468" s="74" t="str">
        <f t="shared" si="31"/>
        <v/>
      </c>
      <c r="I468" s="74" t="str">
        <f t="shared" si="32"/>
        <v/>
      </c>
    </row>
    <row r="469" spans="6:9" x14ac:dyDescent="0.35">
      <c r="F469" s="74" t="str">
        <f t="shared" si="29"/>
        <v/>
      </c>
      <c r="G469" s="74" t="str">
        <f t="shared" si="30"/>
        <v/>
      </c>
      <c r="H469" s="74" t="str">
        <f t="shared" si="31"/>
        <v/>
      </c>
      <c r="I469" s="74" t="str">
        <f t="shared" si="32"/>
        <v/>
      </c>
    </row>
    <row r="470" spans="6:9" x14ac:dyDescent="0.35">
      <c r="F470" s="74" t="str">
        <f t="shared" si="29"/>
        <v/>
      </c>
      <c r="G470" s="74" t="str">
        <f t="shared" si="30"/>
        <v/>
      </c>
      <c r="H470" s="74" t="str">
        <f t="shared" si="31"/>
        <v/>
      </c>
      <c r="I470" s="74" t="str">
        <f t="shared" si="32"/>
        <v/>
      </c>
    </row>
    <row r="471" spans="6:9" x14ac:dyDescent="0.35">
      <c r="F471" s="74" t="str">
        <f t="shared" si="29"/>
        <v/>
      </c>
      <c r="G471" s="74" t="str">
        <f t="shared" si="30"/>
        <v/>
      </c>
      <c r="H471" s="74" t="str">
        <f t="shared" si="31"/>
        <v/>
      </c>
      <c r="I471" s="74" t="str">
        <f t="shared" si="32"/>
        <v/>
      </c>
    </row>
    <row r="472" spans="6:9" x14ac:dyDescent="0.35">
      <c r="F472" s="74" t="str">
        <f t="shared" si="29"/>
        <v/>
      </c>
      <c r="G472" s="74" t="str">
        <f t="shared" si="30"/>
        <v/>
      </c>
      <c r="H472" s="74" t="str">
        <f t="shared" si="31"/>
        <v/>
      </c>
      <c r="I472" s="74" t="str">
        <f t="shared" si="32"/>
        <v/>
      </c>
    </row>
    <row r="473" spans="6:9" x14ac:dyDescent="0.35">
      <c r="F473" s="74" t="str">
        <f t="shared" si="29"/>
        <v/>
      </c>
      <c r="G473" s="74" t="str">
        <f t="shared" si="30"/>
        <v/>
      </c>
      <c r="H473" s="74" t="str">
        <f t="shared" si="31"/>
        <v/>
      </c>
      <c r="I473" s="74" t="str">
        <f t="shared" si="32"/>
        <v/>
      </c>
    </row>
    <row r="474" spans="6:9" x14ac:dyDescent="0.35">
      <c r="F474" s="74" t="str">
        <f t="shared" si="29"/>
        <v/>
      </c>
      <c r="G474" s="74" t="str">
        <f t="shared" si="30"/>
        <v/>
      </c>
      <c r="H474" s="74" t="str">
        <f t="shared" si="31"/>
        <v/>
      </c>
      <c r="I474" s="74" t="str">
        <f t="shared" si="32"/>
        <v/>
      </c>
    </row>
    <row r="475" spans="6:9" x14ac:dyDescent="0.35">
      <c r="F475" s="74" t="str">
        <f t="shared" si="29"/>
        <v/>
      </c>
      <c r="G475" s="74" t="str">
        <f t="shared" si="30"/>
        <v/>
      </c>
      <c r="H475" s="74" t="str">
        <f t="shared" si="31"/>
        <v/>
      </c>
      <c r="I475" s="74" t="str">
        <f t="shared" si="32"/>
        <v/>
      </c>
    </row>
    <row r="476" spans="6:9" x14ac:dyDescent="0.35">
      <c r="F476" s="74" t="str">
        <f t="shared" si="29"/>
        <v/>
      </c>
      <c r="G476" s="74" t="str">
        <f t="shared" si="30"/>
        <v/>
      </c>
      <c r="H476" s="74" t="str">
        <f t="shared" si="31"/>
        <v/>
      </c>
      <c r="I476" s="74" t="str">
        <f t="shared" si="32"/>
        <v/>
      </c>
    </row>
    <row r="477" spans="6:9" x14ac:dyDescent="0.35">
      <c r="F477" s="74" t="str">
        <f t="shared" si="29"/>
        <v/>
      </c>
      <c r="G477" s="74" t="str">
        <f t="shared" si="30"/>
        <v/>
      </c>
      <c r="H477" s="74" t="str">
        <f t="shared" si="31"/>
        <v/>
      </c>
      <c r="I477" s="74" t="str">
        <f t="shared" si="32"/>
        <v/>
      </c>
    </row>
    <row r="478" spans="6:9" x14ac:dyDescent="0.35">
      <c r="F478" s="74" t="str">
        <f t="shared" si="29"/>
        <v/>
      </c>
      <c r="G478" s="74" t="str">
        <f t="shared" si="30"/>
        <v/>
      </c>
      <c r="H478" s="74" t="str">
        <f t="shared" si="31"/>
        <v/>
      </c>
      <c r="I478" s="74" t="str">
        <f t="shared" si="32"/>
        <v/>
      </c>
    </row>
    <row r="479" spans="6:9" x14ac:dyDescent="0.35">
      <c r="F479" s="74" t="str">
        <f t="shared" si="29"/>
        <v/>
      </c>
      <c r="G479" s="74" t="str">
        <f t="shared" si="30"/>
        <v/>
      </c>
      <c r="H479" s="74" t="str">
        <f t="shared" si="31"/>
        <v/>
      </c>
      <c r="I479" s="74" t="str">
        <f t="shared" si="32"/>
        <v/>
      </c>
    </row>
    <row r="480" spans="6:9" x14ac:dyDescent="0.35">
      <c r="F480" s="74" t="str">
        <f t="shared" si="29"/>
        <v/>
      </c>
      <c r="G480" s="74" t="str">
        <f t="shared" si="30"/>
        <v/>
      </c>
      <c r="H480" s="74" t="str">
        <f t="shared" si="31"/>
        <v/>
      </c>
      <c r="I480" s="74" t="str">
        <f t="shared" si="32"/>
        <v/>
      </c>
    </row>
    <row r="481" spans="6:9" x14ac:dyDescent="0.35">
      <c r="F481" s="74" t="str">
        <f t="shared" si="29"/>
        <v/>
      </c>
      <c r="G481" s="74" t="str">
        <f t="shared" si="30"/>
        <v/>
      </c>
      <c r="H481" s="74" t="str">
        <f t="shared" si="31"/>
        <v/>
      </c>
      <c r="I481" s="74" t="str">
        <f t="shared" si="32"/>
        <v/>
      </c>
    </row>
    <row r="482" spans="6:9" x14ac:dyDescent="0.35">
      <c r="F482" s="74" t="str">
        <f t="shared" si="29"/>
        <v/>
      </c>
      <c r="G482" s="74" t="str">
        <f t="shared" si="30"/>
        <v/>
      </c>
      <c r="H482" s="74" t="str">
        <f t="shared" si="31"/>
        <v/>
      </c>
      <c r="I482" s="74" t="str">
        <f t="shared" si="32"/>
        <v/>
      </c>
    </row>
    <row r="483" spans="6:9" x14ac:dyDescent="0.35">
      <c r="F483" s="74" t="str">
        <f t="shared" si="29"/>
        <v/>
      </c>
      <c r="G483" s="74" t="str">
        <f t="shared" si="30"/>
        <v/>
      </c>
      <c r="H483" s="74" t="str">
        <f t="shared" si="31"/>
        <v/>
      </c>
      <c r="I483" s="74" t="str">
        <f t="shared" si="32"/>
        <v/>
      </c>
    </row>
    <row r="484" spans="6:9" x14ac:dyDescent="0.35">
      <c r="F484" s="74" t="str">
        <f t="shared" si="29"/>
        <v/>
      </c>
      <c r="G484" s="74" t="str">
        <f t="shared" si="30"/>
        <v/>
      </c>
      <c r="H484" s="74" t="str">
        <f t="shared" si="31"/>
        <v/>
      </c>
      <c r="I484" s="74" t="str">
        <f t="shared" si="32"/>
        <v/>
      </c>
    </row>
    <row r="485" spans="6:9" x14ac:dyDescent="0.35">
      <c r="F485" s="74" t="str">
        <f t="shared" si="29"/>
        <v/>
      </c>
      <c r="G485" s="74" t="str">
        <f t="shared" si="30"/>
        <v/>
      </c>
      <c r="H485" s="74" t="str">
        <f t="shared" si="31"/>
        <v/>
      </c>
      <c r="I485" s="74" t="str">
        <f t="shared" si="32"/>
        <v/>
      </c>
    </row>
    <row r="486" spans="6:9" x14ac:dyDescent="0.35">
      <c r="F486" s="74" t="str">
        <f t="shared" si="29"/>
        <v/>
      </c>
      <c r="G486" s="74" t="str">
        <f t="shared" si="30"/>
        <v/>
      </c>
      <c r="H486" s="74" t="str">
        <f t="shared" si="31"/>
        <v/>
      </c>
      <c r="I486" s="74" t="str">
        <f t="shared" si="32"/>
        <v/>
      </c>
    </row>
    <row r="487" spans="6:9" x14ac:dyDescent="0.35">
      <c r="F487" s="74" t="str">
        <f t="shared" si="29"/>
        <v/>
      </c>
      <c r="G487" s="74" t="str">
        <f t="shared" si="30"/>
        <v/>
      </c>
      <c r="H487" s="74" t="str">
        <f t="shared" si="31"/>
        <v/>
      </c>
      <c r="I487" s="74" t="str">
        <f t="shared" si="32"/>
        <v/>
      </c>
    </row>
    <row r="488" spans="6:9" x14ac:dyDescent="0.35">
      <c r="F488" s="74" t="str">
        <f t="shared" si="29"/>
        <v/>
      </c>
      <c r="G488" s="74" t="str">
        <f t="shared" si="30"/>
        <v/>
      </c>
      <c r="H488" s="74" t="str">
        <f t="shared" si="31"/>
        <v/>
      </c>
      <c r="I488" s="74" t="str">
        <f t="shared" si="32"/>
        <v/>
      </c>
    </row>
    <row r="489" spans="6:9" x14ac:dyDescent="0.35">
      <c r="F489" s="74" t="str">
        <f t="shared" si="29"/>
        <v/>
      </c>
      <c r="G489" s="74" t="str">
        <f t="shared" si="30"/>
        <v/>
      </c>
      <c r="H489" s="74" t="str">
        <f t="shared" si="31"/>
        <v/>
      </c>
      <c r="I489" s="74" t="str">
        <f t="shared" si="32"/>
        <v/>
      </c>
    </row>
    <row r="490" spans="6:9" x14ac:dyDescent="0.35">
      <c r="F490" s="74" t="str">
        <f t="shared" si="29"/>
        <v/>
      </c>
      <c r="G490" s="74" t="str">
        <f t="shared" si="30"/>
        <v/>
      </c>
      <c r="H490" s="74" t="str">
        <f t="shared" si="31"/>
        <v/>
      </c>
      <c r="I490" s="74" t="str">
        <f t="shared" si="32"/>
        <v/>
      </c>
    </row>
    <row r="491" spans="6:9" x14ac:dyDescent="0.35">
      <c r="F491" s="74" t="str">
        <f t="shared" si="29"/>
        <v/>
      </c>
      <c r="G491" s="74" t="str">
        <f t="shared" si="30"/>
        <v/>
      </c>
      <c r="H491" s="74" t="str">
        <f t="shared" si="31"/>
        <v/>
      </c>
      <c r="I491" s="74" t="str">
        <f t="shared" si="32"/>
        <v/>
      </c>
    </row>
    <row r="492" spans="6:9" x14ac:dyDescent="0.35">
      <c r="F492" s="74" t="str">
        <f t="shared" si="29"/>
        <v/>
      </c>
      <c r="G492" s="74" t="str">
        <f t="shared" si="30"/>
        <v/>
      </c>
      <c r="H492" s="74" t="str">
        <f t="shared" si="31"/>
        <v/>
      </c>
      <c r="I492" s="74" t="str">
        <f t="shared" si="32"/>
        <v/>
      </c>
    </row>
    <row r="493" spans="6:9" x14ac:dyDescent="0.35">
      <c r="F493" s="74" t="str">
        <f t="shared" si="29"/>
        <v/>
      </c>
      <c r="G493" s="74" t="str">
        <f t="shared" si="30"/>
        <v/>
      </c>
      <c r="H493" s="74" t="str">
        <f t="shared" si="31"/>
        <v/>
      </c>
      <c r="I493" s="74" t="str">
        <f t="shared" si="32"/>
        <v/>
      </c>
    </row>
    <row r="494" spans="6:9" x14ac:dyDescent="0.35">
      <c r="F494" s="74" t="str">
        <f t="shared" si="29"/>
        <v/>
      </c>
      <c r="G494" s="74" t="str">
        <f t="shared" si="30"/>
        <v/>
      </c>
      <c r="H494" s="74" t="str">
        <f t="shared" si="31"/>
        <v/>
      </c>
      <c r="I494" s="74" t="str">
        <f t="shared" si="32"/>
        <v/>
      </c>
    </row>
    <row r="495" spans="6:9" x14ac:dyDescent="0.35">
      <c r="F495" s="74" t="str">
        <f t="shared" si="29"/>
        <v/>
      </c>
      <c r="G495" s="74" t="str">
        <f t="shared" si="30"/>
        <v/>
      </c>
      <c r="H495" s="74" t="str">
        <f t="shared" si="31"/>
        <v/>
      </c>
      <c r="I495" s="74" t="str">
        <f t="shared" si="32"/>
        <v/>
      </c>
    </row>
    <row r="496" spans="6:9" x14ac:dyDescent="0.35">
      <c r="F496" s="74" t="str">
        <f t="shared" si="29"/>
        <v/>
      </c>
      <c r="G496" s="74" t="str">
        <f t="shared" si="30"/>
        <v/>
      </c>
      <c r="H496" s="74" t="str">
        <f t="shared" si="31"/>
        <v/>
      </c>
      <c r="I496" s="74" t="str">
        <f t="shared" si="32"/>
        <v/>
      </c>
    </row>
    <row r="497" spans="6:9" x14ac:dyDescent="0.35">
      <c r="F497" s="74" t="str">
        <f t="shared" si="29"/>
        <v/>
      </c>
      <c r="G497" s="74" t="str">
        <f t="shared" si="30"/>
        <v/>
      </c>
      <c r="H497" s="74" t="str">
        <f t="shared" si="31"/>
        <v/>
      </c>
      <c r="I497" s="74" t="str">
        <f t="shared" si="32"/>
        <v/>
      </c>
    </row>
    <row r="498" spans="6:9" x14ac:dyDescent="0.35">
      <c r="F498" s="74" t="str">
        <f t="shared" si="29"/>
        <v/>
      </c>
      <c r="G498" s="74" t="str">
        <f t="shared" si="30"/>
        <v/>
      </c>
      <c r="H498" s="74" t="str">
        <f t="shared" si="31"/>
        <v/>
      </c>
      <c r="I498" s="74" t="str">
        <f t="shared" si="32"/>
        <v/>
      </c>
    </row>
    <row r="499" spans="6:9" x14ac:dyDescent="0.35">
      <c r="F499" s="74" t="str">
        <f t="shared" si="29"/>
        <v/>
      </c>
      <c r="G499" s="74" t="str">
        <f t="shared" si="30"/>
        <v/>
      </c>
      <c r="H499" s="74" t="str">
        <f t="shared" si="31"/>
        <v/>
      </c>
      <c r="I499" s="74" t="str">
        <f t="shared" si="32"/>
        <v/>
      </c>
    </row>
    <row r="500" spans="6:9" x14ac:dyDescent="0.35">
      <c r="F500" s="74" t="str">
        <f t="shared" si="29"/>
        <v/>
      </c>
      <c r="G500" s="74" t="str">
        <f t="shared" si="30"/>
        <v/>
      </c>
      <c r="H500" s="74" t="str">
        <f t="shared" si="31"/>
        <v/>
      </c>
      <c r="I500" s="74" t="str">
        <f t="shared" si="32"/>
        <v/>
      </c>
    </row>
    <row r="501" spans="6:9" x14ac:dyDescent="0.35">
      <c r="F501" s="74" t="str">
        <f t="shared" si="29"/>
        <v/>
      </c>
      <c r="G501" s="74" t="str">
        <f t="shared" si="30"/>
        <v/>
      </c>
      <c r="H501" s="74" t="str">
        <f t="shared" si="31"/>
        <v/>
      </c>
      <c r="I501" s="74" t="str">
        <f t="shared" si="32"/>
        <v/>
      </c>
    </row>
    <row r="502" spans="6:9" x14ac:dyDescent="0.35">
      <c r="F502" s="74" t="str">
        <f t="shared" si="29"/>
        <v/>
      </c>
      <c r="G502" s="74" t="str">
        <f t="shared" si="30"/>
        <v/>
      </c>
      <c r="H502" s="74" t="str">
        <f t="shared" si="31"/>
        <v/>
      </c>
      <c r="I502" s="74" t="str">
        <f t="shared" si="32"/>
        <v/>
      </c>
    </row>
    <row r="503" spans="6:9" x14ac:dyDescent="0.35">
      <c r="F503" s="74" t="str">
        <f t="shared" si="29"/>
        <v/>
      </c>
      <c r="G503" s="74" t="str">
        <f t="shared" si="30"/>
        <v/>
      </c>
      <c r="H503" s="74" t="str">
        <f t="shared" si="31"/>
        <v/>
      </c>
      <c r="I503" s="74" t="str">
        <f t="shared" si="32"/>
        <v/>
      </c>
    </row>
    <row r="504" spans="6:9" x14ac:dyDescent="0.35">
      <c r="F504" s="74" t="str">
        <f t="shared" si="29"/>
        <v/>
      </c>
      <c r="G504" s="74" t="str">
        <f t="shared" si="30"/>
        <v/>
      </c>
      <c r="H504" s="74" t="str">
        <f t="shared" si="31"/>
        <v/>
      </c>
      <c r="I504" s="74" t="str">
        <f t="shared" si="32"/>
        <v/>
      </c>
    </row>
    <row r="505" spans="6:9" x14ac:dyDescent="0.35">
      <c r="F505" s="74" t="str">
        <f t="shared" si="29"/>
        <v/>
      </c>
      <c r="G505" s="74" t="str">
        <f t="shared" si="30"/>
        <v/>
      </c>
      <c r="H505" s="74" t="str">
        <f t="shared" si="31"/>
        <v/>
      </c>
      <c r="I505" s="74" t="str">
        <f t="shared" si="32"/>
        <v/>
      </c>
    </row>
    <row r="506" spans="6:9" x14ac:dyDescent="0.35">
      <c r="F506" s="74" t="str">
        <f t="shared" si="29"/>
        <v/>
      </c>
      <c r="G506" s="74" t="str">
        <f t="shared" si="30"/>
        <v/>
      </c>
      <c r="H506" s="74" t="str">
        <f t="shared" si="31"/>
        <v/>
      </c>
      <c r="I506" s="74" t="str">
        <f t="shared" si="32"/>
        <v/>
      </c>
    </row>
    <row r="507" spans="6:9" x14ac:dyDescent="0.35">
      <c r="F507" s="74" t="str">
        <f t="shared" si="29"/>
        <v/>
      </c>
      <c r="G507" s="74" t="str">
        <f t="shared" si="30"/>
        <v/>
      </c>
      <c r="H507" s="74" t="str">
        <f t="shared" si="31"/>
        <v/>
      </c>
      <c r="I507" s="74" t="str">
        <f t="shared" si="32"/>
        <v/>
      </c>
    </row>
    <row r="508" spans="6:9" x14ac:dyDescent="0.35">
      <c r="F508" s="74" t="str">
        <f t="shared" si="29"/>
        <v/>
      </c>
      <c r="G508" s="74" t="str">
        <f t="shared" si="30"/>
        <v/>
      </c>
      <c r="H508" s="74" t="str">
        <f t="shared" si="31"/>
        <v/>
      </c>
      <c r="I508" s="74" t="str">
        <f t="shared" si="32"/>
        <v/>
      </c>
    </row>
    <row r="509" spans="6:9" x14ac:dyDescent="0.35">
      <c r="F509" s="74" t="str">
        <f t="shared" si="29"/>
        <v/>
      </c>
      <c r="G509" s="74" t="str">
        <f t="shared" si="30"/>
        <v/>
      </c>
      <c r="H509" s="74" t="str">
        <f t="shared" si="31"/>
        <v/>
      </c>
      <c r="I509" s="74" t="str">
        <f t="shared" si="32"/>
        <v/>
      </c>
    </row>
    <row r="510" spans="6:9" x14ac:dyDescent="0.35">
      <c r="F510" s="74" t="str">
        <f t="shared" si="29"/>
        <v/>
      </c>
      <c r="G510" s="74" t="str">
        <f t="shared" si="30"/>
        <v/>
      </c>
      <c r="H510" s="74" t="str">
        <f t="shared" si="31"/>
        <v/>
      </c>
      <c r="I510" s="74" t="str">
        <f t="shared" si="32"/>
        <v/>
      </c>
    </row>
    <row r="511" spans="6:9" x14ac:dyDescent="0.35">
      <c r="F511" s="74" t="str">
        <f t="shared" si="29"/>
        <v/>
      </c>
      <c r="G511" s="74" t="str">
        <f t="shared" si="30"/>
        <v/>
      </c>
      <c r="H511" s="74" t="str">
        <f t="shared" si="31"/>
        <v/>
      </c>
      <c r="I511" s="74" t="str">
        <f t="shared" si="32"/>
        <v/>
      </c>
    </row>
    <row r="512" spans="6:9" x14ac:dyDescent="0.35">
      <c r="F512" s="74" t="str">
        <f t="shared" si="29"/>
        <v/>
      </c>
      <c r="G512" s="74" t="str">
        <f t="shared" si="30"/>
        <v/>
      </c>
      <c r="H512" s="74" t="str">
        <f t="shared" si="31"/>
        <v/>
      </c>
      <c r="I512" s="74" t="str">
        <f t="shared" si="32"/>
        <v/>
      </c>
    </row>
    <row r="513" spans="6:9" x14ac:dyDescent="0.35">
      <c r="F513" s="74" t="str">
        <f t="shared" si="29"/>
        <v/>
      </c>
      <c r="G513" s="74" t="str">
        <f t="shared" si="30"/>
        <v/>
      </c>
      <c r="H513" s="74" t="str">
        <f t="shared" si="31"/>
        <v/>
      </c>
      <c r="I513" s="74" t="str">
        <f t="shared" si="32"/>
        <v/>
      </c>
    </row>
    <row r="514" spans="6:9" x14ac:dyDescent="0.35">
      <c r="F514" s="74" t="str">
        <f t="shared" si="29"/>
        <v/>
      </c>
      <c r="G514" s="74" t="str">
        <f t="shared" si="30"/>
        <v/>
      </c>
      <c r="H514" s="74" t="str">
        <f t="shared" si="31"/>
        <v/>
      </c>
      <c r="I514" s="74" t="str">
        <f t="shared" si="32"/>
        <v/>
      </c>
    </row>
    <row r="515" spans="6:9" x14ac:dyDescent="0.35">
      <c r="F515" s="74" t="str">
        <f t="shared" si="29"/>
        <v/>
      </c>
      <c r="G515" s="74" t="str">
        <f t="shared" si="30"/>
        <v/>
      </c>
      <c r="H515" s="74" t="str">
        <f t="shared" si="31"/>
        <v/>
      </c>
      <c r="I515" s="74" t="str">
        <f t="shared" si="32"/>
        <v/>
      </c>
    </row>
    <row r="516" spans="6:9" x14ac:dyDescent="0.35">
      <c r="F516" s="74" t="str">
        <f t="shared" ref="F516:F579" si="33">IF(B516="","",B516/SUM($B$3:$B$1048576))</f>
        <v/>
      </c>
      <c r="G516" s="74" t="str">
        <f t="shared" ref="G516:G579" si="34">IF(C516="","",C516/SUM($C$3:$C$1048576))</f>
        <v/>
      </c>
      <c r="H516" s="74" t="str">
        <f t="shared" ref="H516:H579" si="35">IF(D516="","",D516/SUM($D$3:$D$1048576))</f>
        <v/>
      </c>
      <c r="I516" s="74" t="str">
        <f t="shared" ref="I516:I579" si="36">IF(E516="","",E516/SUM($E$3:$E$1048576))</f>
        <v/>
      </c>
    </row>
    <row r="517" spans="6:9" x14ac:dyDescent="0.35">
      <c r="F517" s="74" t="str">
        <f t="shared" si="33"/>
        <v/>
      </c>
      <c r="G517" s="74" t="str">
        <f t="shared" si="34"/>
        <v/>
      </c>
      <c r="H517" s="74" t="str">
        <f t="shared" si="35"/>
        <v/>
      </c>
      <c r="I517" s="74" t="str">
        <f t="shared" si="36"/>
        <v/>
      </c>
    </row>
    <row r="518" spans="6:9" x14ac:dyDescent="0.35">
      <c r="F518" s="74" t="str">
        <f t="shared" si="33"/>
        <v/>
      </c>
      <c r="G518" s="74" t="str">
        <f t="shared" si="34"/>
        <v/>
      </c>
      <c r="H518" s="74" t="str">
        <f t="shared" si="35"/>
        <v/>
      </c>
      <c r="I518" s="74" t="str">
        <f t="shared" si="36"/>
        <v/>
      </c>
    </row>
    <row r="519" spans="6:9" x14ac:dyDescent="0.35">
      <c r="F519" s="74" t="str">
        <f t="shared" si="33"/>
        <v/>
      </c>
      <c r="G519" s="74" t="str">
        <f t="shared" si="34"/>
        <v/>
      </c>
      <c r="H519" s="74" t="str">
        <f t="shared" si="35"/>
        <v/>
      </c>
      <c r="I519" s="74" t="str">
        <f t="shared" si="36"/>
        <v/>
      </c>
    </row>
    <row r="520" spans="6:9" x14ac:dyDescent="0.35">
      <c r="F520" s="74" t="str">
        <f t="shared" si="33"/>
        <v/>
      </c>
      <c r="G520" s="74" t="str">
        <f t="shared" si="34"/>
        <v/>
      </c>
      <c r="H520" s="74" t="str">
        <f t="shared" si="35"/>
        <v/>
      </c>
      <c r="I520" s="74" t="str">
        <f t="shared" si="36"/>
        <v/>
      </c>
    </row>
    <row r="521" spans="6:9" x14ac:dyDescent="0.35">
      <c r="F521" s="74" t="str">
        <f t="shared" si="33"/>
        <v/>
      </c>
      <c r="G521" s="74" t="str">
        <f t="shared" si="34"/>
        <v/>
      </c>
      <c r="H521" s="74" t="str">
        <f t="shared" si="35"/>
        <v/>
      </c>
      <c r="I521" s="74" t="str">
        <f t="shared" si="36"/>
        <v/>
      </c>
    </row>
    <row r="522" spans="6:9" x14ac:dyDescent="0.35">
      <c r="F522" s="74" t="str">
        <f t="shared" si="33"/>
        <v/>
      </c>
      <c r="G522" s="74" t="str">
        <f t="shared" si="34"/>
        <v/>
      </c>
      <c r="H522" s="74" t="str">
        <f t="shared" si="35"/>
        <v/>
      </c>
      <c r="I522" s="74" t="str">
        <f t="shared" si="36"/>
        <v/>
      </c>
    </row>
    <row r="523" spans="6:9" x14ac:dyDescent="0.35">
      <c r="F523" s="74" t="str">
        <f t="shared" si="33"/>
        <v/>
      </c>
      <c r="G523" s="74" t="str">
        <f t="shared" si="34"/>
        <v/>
      </c>
      <c r="H523" s="74" t="str">
        <f t="shared" si="35"/>
        <v/>
      </c>
      <c r="I523" s="74" t="str">
        <f t="shared" si="36"/>
        <v/>
      </c>
    </row>
    <row r="524" spans="6:9" x14ac:dyDescent="0.35">
      <c r="F524" s="74" t="str">
        <f t="shared" si="33"/>
        <v/>
      </c>
      <c r="G524" s="74" t="str">
        <f t="shared" si="34"/>
        <v/>
      </c>
      <c r="H524" s="74" t="str">
        <f t="shared" si="35"/>
        <v/>
      </c>
      <c r="I524" s="74" t="str">
        <f t="shared" si="36"/>
        <v/>
      </c>
    </row>
    <row r="525" spans="6:9" x14ac:dyDescent="0.35">
      <c r="F525" s="74" t="str">
        <f t="shared" si="33"/>
        <v/>
      </c>
      <c r="G525" s="74" t="str">
        <f t="shared" si="34"/>
        <v/>
      </c>
      <c r="H525" s="74" t="str">
        <f t="shared" si="35"/>
        <v/>
      </c>
      <c r="I525" s="74" t="str">
        <f t="shared" si="36"/>
        <v/>
      </c>
    </row>
    <row r="526" spans="6:9" x14ac:dyDescent="0.35">
      <c r="F526" s="74" t="str">
        <f t="shared" si="33"/>
        <v/>
      </c>
      <c r="G526" s="74" t="str">
        <f t="shared" si="34"/>
        <v/>
      </c>
      <c r="H526" s="74" t="str">
        <f t="shared" si="35"/>
        <v/>
      </c>
      <c r="I526" s="74" t="str">
        <f t="shared" si="36"/>
        <v/>
      </c>
    </row>
    <row r="527" spans="6:9" x14ac:dyDescent="0.35">
      <c r="F527" s="74" t="str">
        <f t="shared" si="33"/>
        <v/>
      </c>
      <c r="G527" s="74" t="str">
        <f t="shared" si="34"/>
        <v/>
      </c>
      <c r="H527" s="74" t="str">
        <f t="shared" si="35"/>
        <v/>
      </c>
      <c r="I527" s="74" t="str">
        <f t="shared" si="36"/>
        <v/>
      </c>
    </row>
    <row r="528" spans="6:9" x14ac:dyDescent="0.35">
      <c r="F528" s="74" t="str">
        <f t="shared" si="33"/>
        <v/>
      </c>
      <c r="G528" s="74" t="str">
        <f t="shared" si="34"/>
        <v/>
      </c>
      <c r="H528" s="74" t="str">
        <f t="shared" si="35"/>
        <v/>
      </c>
      <c r="I528" s="74" t="str">
        <f t="shared" si="36"/>
        <v/>
      </c>
    </row>
    <row r="529" spans="6:9" x14ac:dyDescent="0.35">
      <c r="F529" s="74" t="str">
        <f t="shared" si="33"/>
        <v/>
      </c>
      <c r="G529" s="74" t="str">
        <f t="shared" si="34"/>
        <v/>
      </c>
      <c r="H529" s="74" t="str">
        <f t="shared" si="35"/>
        <v/>
      </c>
      <c r="I529" s="74" t="str">
        <f t="shared" si="36"/>
        <v/>
      </c>
    </row>
    <row r="530" spans="6:9" x14ac:dyDescent="0.35">
      <c r="F530" s="74" t="str">
        <f t="shared" si="33"/>
        <v/>
      </c>
      <c r="G530" s="74" t="str">
        <f t="shared" si="34"/>
        <v/>
      </c>
      <c r="H530" s="74" t="str">
        <f t="shared" si="35"/>
        <v/>
      </c>
      <c r="I530" s="74" t="str">
        <f t="shared" si="36"/>
        <v/>
      </c>
    </row>
    <row r="531" spans="6:9" x14ac:dyDescent="0.35">
      <c r="F531" s="74" t="str">
        <f t="shared" si="33"/>
        <v/>
      </c>
      <c r="G531" s="74" t="str">
        <f t="shared" si="34"/>
        <v/>
      </c>
      <c r="H531" s="74" t="str">
        <f t="shared" si="35"/>
        <v/>
      </c>
      <c r="I531" s="74" t="str">
        <f t="shared" si="36"/>
        <v/>
      </c>
    </row>
    <row r="532" spans="6:9" x14ac:dyDescent="0.35">
      <c r="F532" s="74" t="str">
        <f t="shared" si="33"/>
        <v/>
      </c>
      <c r="G532" s="74" t="str">
        <f t="shared" si="34"/>
        <v/>
      </c>
      <c r="H532" s="74" t="str">
        <f t="shared" si="35"/>
        <v/>
      </c>
      <c r="I532" s="74" t="str">
        <f t="shared" si="36"/>
        <v/>
      </c>
    </row>
    <row r="533" spans="6:9" x14ac:dyDescent="0.35">
      <c r="F533" s="74" t="str">
        <f t="shared" si="33"/>
        <v/>
      </c>
      <c r="G533" s="74" t="str">
        <f t="shared" si="34"/>
        <v/>
      </c>
      <c r="H533" s="74" t="str">
        <f t="shared" si="35"/>
        <v/>
      </c>
      <c r="I533" s="74" t="str">
        <f t="shared" si="36"/>
        <v/>
      </c>
    </row>
    <row r="534" spans="6:9" x14ac:dyDescent="0.35">
      <c r="F534" s="74" t="str">
        <f t="shared" si="33"/>
        <v/>
      </c>
      <c r="G534" s="74" t="str">
        <f t="shared" si="34"/>
        <v/>
      </c>
      <c r="H534" s="74" t="str">
        <f t="shared" si="35"/>
        <v/>
      </c>
      <c r="I534" s="74" t="str">
        <f t="shared" si="36"/>
        <v/>
      </c>
    </row>
    <row r="535" spans="6:9" x14ac:dyDescent="0.35">
      <c r="F535" s="74" t="str">
        <f t="shared" si="33"/>
        <v/>
      </c>
      <c r="G535" s="74" t="str">
        <f t="shared" si="34"/>
        <v/>
      </c>
      <c r="H535" s="74" t="str">
        <f t="shared" si="35"/>
        <v/>
      </c>
      <c r="I535" s="74" t="str">
        <f t="shared" si="36"/>
        <v/>
      </c>
    </row>
    <row r="536" spans="6:9" x14ac:dyDescent="0.35">
      <c r="F536" s="74" t="str">
        <f t="shared" si="33"/>
        <v/>
      </c>
      <c r="G536" s="74" t="str">
        <f t="shared" si="34"/>
        <v/>
      </c>
      <c r="H536" s="74" t="str">
        <f t="shared" si="35"/>
        <v/>
      </c>
      <c r="I536" s="74" t="str">
        <f t="shared" si="36"/>
        <v/>
      </c>
    </row>
    <row r="537" spans="6:9" x14ac:dyDescent="0.35">
      <c r="F537" s="74" t="str">
        <f t="shared" si="33"/>
        <v/>
      </c>
      <c r="G537" s="74" t="str">
        <f t="shared" si="34"/>
        <v/>
      </c>
      <c r="H537" s="74" t="str">
        <f t="shared" si="35"/>
        <v/>
      </c>
      <c r="I537" s="74" t="str">
        <f t="shared" si="36"/>
        <v/>
      </c>
    </row>
    <row r="538" spans="6:9" x14ac:dyDescent="0.35">
      <c r="F538" s="74" t="str">
        <f t="shared" si="33"/>
        <v/>
      </c>
      <c r="G538" s="74" t="str">
        <f t="shared" si="34"/>
        <v/>
      </c>
      <c r="H538" s="74" t="str">
        <f t="shared" si="35"/>
        <v/>
      </c>
      <c r="I538" s="74" t="str">
        <f t="shared" si="36"/>
        <v/>
      </c>
    </row>
    <row r="539" spans="6:9" x14ac:dyDescent="0.35">
      <c r="F539" s="74" t="str">
        <f t="shared" si="33"/>
        <v/>
      </c>
      <c r="G539" s="74" t="str">
        <f t="shared" si="34"/>
        <v/>
      </c>
      <c r="H539" s="74" t="str">
        <f t="shared" si="35"/>
        <v/>
      </c>
      <c r="I539" s="74" t="str">
        <f t="shared" si="36"/>
        <v/>
      </c>
    </row>
    <row r="540" spans="6:9" x14ac:dyDescent="0.35">
      <c r="F540" s="74" t="str">
        <f t="shared" si="33"/>
        <v/>
      </c>
      <c r="G540" s="74" t="str">
        <f t="shared" si="34"/>
        <v/>
      </c>
      <c r="H540" s="74" t="str">
        <f t="shared" si="35"/>
        <v/>
      </c>
      <c r="I540" s="74" t="str">
        <f t="shared" si="36"/>
        <v/>
      </c>
    </row>
    <row r="541" spans="6:9" x14ac:dyDescent="0.35">
      <c r="F541" s="74" t="str">
        <f t="shared" si="33"/>
        <v/>
      </c>
      <c r="G541" s="74" t="str">
        <f t="shared" si="34"/>
        <v/>
      </c>
      <c r="H541" s="74" t="str">
        <f t="shared" si="35"/>
        <v/>
      </c>
      <c r="I541" s="74" t="str">
        <f t="shared" si="36"/>
        <v/>
      </c>
    </row>
    <row r="542" spans="6:9" x14ac:dyDescent="0.35">
      <c r="F542" s="74" t="str">
        <f t="shared" si="33"/>
        <v/>
      </c>
      <c r="G542" s="74" t="str">
        <f t="shared" si="34"/>
        <v/>
      </c>
      <c r="H542" s="74" t="str">
        <f t="shared" si="35"/>
        <v/>
      </c>
      <c r="I542" s="74" t="str">
        <f t="shared" si="36"/>
        <v/>
      </c>
    </row>
    <row r="543" spans="6:9" x14ac:dyDescent="0.35">
      <c r="F543" s="74" t="str">
        <f t="shared" si="33"/>
        <v/>
      </c>
      <c r="G543" s="74" t="str">
        <f t="shared" si="34"/>
        <v/>
      </c>
      <c r="H543" s="74" t="str">
        <f t="shared" si="35"/>
        <v/>
      </c>
      <c r="I543" s="74" t="str">
        <f t="shared" si="36"/>
        <v/>
      </c>
    </row>
    <row r="544" spans="6:9" x14ac:dyDescent="0.35">
      <c r="F544" s="74" t="str">
        <f t="shared" si="33"/>
        <v/>
      </c>
      <c r="G544" s="74" t="str">
        <f t="shared" si="34"/>
        <v/>
      </c>
      <c r="H544" s="74" t="str">
        <f t="shared" si="35"/>
        <v/>
      </c>
      <c r="I544" s="74" t="str">
        <f t="shared" si="36"/>
        <v/>
      </c>
    </row>
    <row r="545" spans="6:9" x14ac:dyDescent="0.35">
      <c r="F545" s="74" t="str">
        <f t="shared" si="33"/>
        <v/>
      </c>
      <c r="G545" s="74" t="str">
        <f t="shared" si="34"/>
        <v/>
      </c>
      <c r="H545" s="74" t="str">
        <f t="shared" si="35"/>
        <v/>
      </c>
      <c r="I545" s="74" t="str">
        <f t="shared" si="36"/>
        <v/>
      </c>
    </row>
    <row r="546" spans="6:9" x14ac:dyDescent="0.35">
      <c r="F546" s="74" t="str">
        <f t="shared" si="33"/>
        <v/>
      </c>
      <c r="G546" s="74" t="str">
        <f t="shared" si="34"/>
        <v/>
      </c>
      <c r="H546" s="74" t="str">
        <f t="shared" si="35"/>
        <v/>
      </c>
      <c r="I546" s="74" t="str">
        <f t="shared" si="36"/>
        <v/>
      </c>
    </row>
    <row r="547" spans="6:9" x14ac:dyDescent="0.35">
      <c r="F547" s="74" t="str">
        <f t="shared" si="33"/>
        <v/>
      </c>
      <c r="G547" s="74" t="str">
        <f t="shared" si="34"/>
        <v/>
      </c>
      <c r="H547" s="74" t="str">
        <f t="shared" si="35"/>
        <v/>
      </c>
      <c r="I547" s="74" t="str">
        <f t="shared" si="36"/>
        <v/>
      </c>
    </row>
    <row r="548" spans="6:9" x14ac:dyDescent="0.35">
      <c r="F548" s="74" t="str">
        <f t="shared" si="33"/>
        <v/>
      </c>
      <c r="G548" s="74" t="str">
        <f t="shared" si="34"/>
        <v/>
      </c>
      <c r="H548" s="74" t="str">
        <f t="shared" si="35"/>
        <v/>
      </c>
      <c r="I548" s="74" t="str">
        <f t="shared" si="36"/>
        <v/>
      </c>
    </row>
    <row r="549" spans="6:9" x14ac:dyDescent="0.35">
      <c r="F549" s="74" t="str">
        <f t="shared" si="33"/>
        <v/>
      </c>
      <c r="G549" s="74" t="str">
        <f t="shared" si="34"/>
        <v/>
      </c>
      <c r="H549" s="74" t="str">
        <f t="shared" si="35"/>
        <v/>
      </c>
      <c r="I549" s="74" t="str">
        <f t="shared" si="36"/>
        <v/>
      </c>
    </row>
    <row r="550" spans="6:9" x14ac:dyDescent="0.35">
      <c r="F550" s="74" t="str">
        <f t="shared" si="33"/>
        <v/>
      </c>
      <c r="G550" s="74" t="str">
        <f t="shared" si="34"/>
        <v/>
      </c>
      <c r="H550" s="74" t="str">
        <f t="shared" si="35"/>
        <v/>
      </c>
      <c r="I550" s="74" t="str">
        <f t="shared" si="36"/>
        <v/>
      </c>
    </row>
    <row r="551" spans="6:9" x14ac:dyDescent="0.35">
      <c r="F551" s="74" t="str">
        <f t="shared" si="33"/>
        <v/>
      </c>
      <c r="G551" s="74" t="str">
        <f t="shared" si="34"/>
        <v/>
      </c>
      <c r="H551" s="74" t="str">
        <f t="shared" si="35"/>
        <v/>
      </c>
      <c r="I551" s="74" t="str">
        <f t="shared" si="36"/>
        <v/>
      </c>
    </row>
    <row r="552" spans="6:9" x14ac:dyDescent="0.35">
      <c r="F552" s="74" t="str">
        <f t="shared" si="33"/>
        <v/>
      </c>
      <c r="G552" s="74" t="str">
        <f t="shared" si="34"/>
        <v/>
      </c>
      <c r="H552" s="74" t="str">
        <f t="shared" si="35"/>
        <v/>
      </c>
      <c r="I552" s="74" t="str">
        <f t="shared" si="36"/>
        <v/>
      </c>
    </row>
    <row r="553" spans="6:9" x14ac:dyDescent="0.35">
      <c r="F553" s="74" t="str">
        <f t="shared" si="33"/>
        <v/>
      </c>
      <c r="G553" s="74" t="str">
        <f t="shared" si="34"/>
        <v/>
      </c>
      <c r="H553" s="74" t="str">
        <f t="shared" si="35"/>
        <v/>
      </c>
      <c r="I553" s="74" t="str">
        <f t="shared" si="36"/>
        <v/>
      </c>
    </row>
    <row r="554" spans="6:9" x14ac:dyDescent="0.35">
      <c r="F554" s="74" t="str">
        <f t="shared" si="33"/>
        <v/>
      </c>
      <c r="G554" s="74" t="str">
        <f t="shared" si="34"/>
        <v/>
      </c>
      <c r="H554" s="74" t="str">
        <f t="shared" si="35"/>
        <v/>
      </c>
      <c r="I554" s="74" t="str">
        <f t="shared" si="36"/>
        <v/>
      </c>
    </row>
    <row r="555" spans="6:9" x14ac:dyDescent="0.35">
      <c r="F555" s="74" t="str">
        <f t="shared" si="33"/>
        <v/>
      </c>
      <c r="G555" s="74" t="str">
        <f t="shared" si="34"/>
        <v/>
      </c>
      <c r="H555" s="74" t="str">
        <f t="shared" si="35"/>
        <v/>
      </c>
      <c r="I555" s="74" t="str">
        <f t="shared" si="36"/>
        <v/>
      </c>
    </row>
    <row r="556" spans="6:9" x14ac:dyDescent="0.35">
      <c r="F556" s="74" t="str">
        <f t="shared" si="33"/>
        <v/>
      </c>
      <c r="G556" s="74" t="str">
        <f t="shared" si="34"/>
        <v/>
      </c>
      <c r="H556" s="74" t="str">
        <f t="shared" si="35"/>
        <v/>
      </c>
      <c r="I556" s="74" t="str">
        <f t="shared" si="36"/>
        <v/>
      </c>
    </row>
    <row r="557" spans="6:9" x14ac:dyDescent="0.35">
      <c r="F557" s="74" t="str">
        <f t="shared" si="33"/>
        <v/>
      </c>
      <c r="G557" s="74" t="str">
        <f t="shared" si="34"/>
        <v/>
      </c>
      <c r="H557" s="74" t="str">
        <f t="shared" si="35"/>
        <v/>
      </c>
      <c r="I557" s="74" t="str">
        <f t="shared" si="36"/>
        <v/>
      </c>
    </row>
    <row r="558" spans="6:9" x14ac:dyDescent="0.35">
      <c r="F558" s="74" t="str">
        <f t="shared" si="33"/>
        <v/>
      </c>
      <c r="G558" s="74" t="str">
        <f t="shared" si="34"/>
        <v/>
      </c>
      <c r="H558" s="74" t="str">
        <f t="shared" si="35"/>
        <v/>
      </c>
      <c r="I558" s="74" t="str">
        <f t="shared" si="36"/>
        <v/>
      </c>
    </row>
    <row r="559" spans="6:9" x14ac:dyDescent="0.35">
      <c r="F559" s="74" t="str">
        <f t="shared" si="33"/>
        <v/>
      </c>
      <c r="G559" s="74" t="str">
        <f t="shared" si="34"/>
        <v/>
      </c>
      <c r="H559" s="74" t="str">
        <f t="shared" si="35"/>
        <v/>
      </c>
      <c r="I559" s="74" t="str">
        <f t="shared" si="36"/>
        <v/>
      </c>
    </row>
    <row r="560" spans="6:9" x14ac:dyDescent="0.35">
      <c r="F560" s="74" t="str">
        <f t="shared" si="33"/>
        <v/>
      </c>
      <c r="G560" s="74" t="str">
        <f t="shared" si="34"/>
        <v/>
      </c>
      <c r="H560" s="74" t="str">
        <f t="shared" si="35"/>
        <v/>
      </c>
      <c r="I560" s="74" t="str">
        <f t="shared" si="36"/>
        <v/>
      </c>
    </row>
    <row r="561" spans="6:9" x14ac:dyDescent="0.35">
      <c r="F561" s="74" t="str">
        <f t="shared" si="33"/>
        <v/>
      </c>
      <c r="G561" s="74" t="str">
        <f t="shared" si="34"/>
        <v/>
      </c>
      <c r="H561" s="74" t="str">
        <f t="shared" si="35"/>
        <v/>
      </c>
      <c r="I561" s="74" t="str">
        <f t="shared" si="36"/>
        <v/>
      </c>
    </row>
    <row r="562" spans="6:9" x14ac:dyDescent="0.35">
      <c r="F562" s="74" t="str">
        <f t="shared" si="33"/>
        <v/>
      </c>
      <c r="G562" s="74" t="str">
        <f t="shared" si="34"/>
        <v/>
      </c>
      <c r="H562" s="74" t="str">
        <f t="shared" si="35"/>
        <v/>
      </c>
      <c r="I562" s="74" t="str">
        <f t="shared" si="36"/>
        <v/>
      </c>
    </row>
    <row r="563" spans="6:9" x14ac:dyDescent="0.35">
      <c r="F563" s="74" t="str">
        <f t="shared" si="33"/>
        <v/>
      </c>
      <c r="G563" s="74" t="str">
        <f t="shared" si="34"/>
        <v/>
      </c>
      <c r="H563" s="74" t="str">
        <f t="shared" si="35"/>
        <v/>
      </c>
      <c r="I563" s="74" t="str">
        <f t="shared" si="36"/>
        <v/>
      </c>
    </row>
    <row r="564" spans="6:9" x14ac:dyDescent="0.35">
      <c r="F564" s="74" t="str">
        <f t="shared" si="33"/>
        <v/>
      </c>
      <c r="G564" s="74" t="str">
        <f t="shared" si="34"/>
        <v/>
      </c>
      <c r="H564" s="74" t="str">
        <f t="shared" si="35"/>
        <v/>
      </c>
      <c r="I564" s="74" t="str">
        <f t="shared" si="36"/>
        <v/>
      </c>
    </row>
    <row r="565" spans="6:9" x14ac:dyDescent="0.35">
      <c r="F565" s="74" t="str">
        <f t="shared" si="33"/>
        <v/>
      </c>
      <c r="G565" s="74" t="str">
        <f t="shared" si="34"/>
        <v/>
      </c>
      <c r="H565" s="74" t="str">
        <f t="shared" si="35"/>
        <v/>
      </c>
      <c r="I565" s="74" t="str">
        <f t="shared" si="36"/>
        <v/>
      </c>
    </row>
    <row r="566" spans="6:9" x14ac:dyDescent="0.35">
      <c r="F566" s="74" t="str">
        <f t="shared" si="33"/>
        <v/>
      </c>
      <c r="G566" s="74" t="str">
        <f t="shared" si="34"/>
        <v/>
      </c>
      <c r="H566" s="74" t="str">
        <f t="shared" si="35"/>
        <v/>
      </c>
      <c r="I566" s="74" t="str">
        <f t="shared" si="36"/>
        <v/>
      </c>
    </row>
    <row r="567" spans="6:9" x14ac:dyDescent="0.35">
      <c r="F567" s="74" t="str">
        <f t="shared" si="33"/>
        <v/>
      </c>
      <c r="G567" s="74" t="str">
        <f t="shared" si="34"/>
        <v/>
      </c>
      <c r="H567" s="74" t="str">
        <f t="shared" si="35"/>
        <v/>
      </c>
      <c r="I567" s="74" t="str">
        <f t="shared" si="36"/>
        <v/>
      </c>
    </row>
    <row r="568" spans="6:9" x14ac:dyDescent="0.35">
      <c r="F568" s="74" t="str">
        <f t="shared" si="33"/>
        <v/>
      </c>
      <c r="G568" s="74" t="str">
        <f t="shared" si="34"/>
        <v/>
      </c>
      <c r="H568" s="74" t="str">
        <f t="shared" si="35"/>
        <v/>
      </c>
      <c r="I568" s="74" t="str">
        <f t="shared" si="36"/>
        <v/>
      </c>
    </row>
    <row r="569" spans="6:9" x14ac:dyDescent="0.35">
      <c r="F569" s="74" t="str">
        <f t="shared" si="33"/>
        <v/>
      </c>
      <c r="G569" s="74" t="str">
        <f t="shared" si="34"/>
        <v/>
      </c>
      <c r="H569" s="74" t="str">
        <f t="shared" si="35"/>
        <v/>
      </c>
      <c r="I569" s="74" t="str">
        <f t="shared" si="36"/>
        <v/>
      </c>
    </row>
    <row r="570" spans="6:9" x14ac:dyDescent="0.35">
      <c r="F570" s="74" t="str">
        <f t="shared" si="33"/>
        <v/>
      </c>
      <c r="G570" s="74" t="str">
        <f t="shared" si="34"/>
        <v/>
      </c>
      <c r="H570" s="74" t="str">
        <f t="shared" si="35"/>
        <v/>
      </c>
      <c r="I570" s="74" t="str">
        <f t="shared" si="36"/>
        <v/>
      </c>
    </row>
    <row r="571" spans="6:9" x14ac:dyDescent="0.35">
      <c r="F571" s="74" t="str">
        <f t="shared" si="33"/>
        <v/>
      </c>
      <c r="G571" s="74" t="str">
        <f t="shared" si="34"/>
        <v/>
      </c>
      <c r="H571" s="74" t="str">
        <f t="shared" si="35"/>
        <v/>
      </c>
      <c r="I571" s="74" t="str">
        <f t="shared" si="36"/>
        <v/>
      </c>
    </row>
    <row r="572" spans="6:9" x14ac:dyDescent="0.35">
      <c r="F572" s="74" t="str">
        <f t="shared" si="33"/>
        <v/>
      </c>
      <c r="G572" s="74" t="str">
        <f t="shared" si="34"/>
        <v/>
      </c>
      <c r="H572" s="74" t="str">
        <f t="shared" si="35"/>
        <v/>
      </c>
      <c r="I572" s="74" t="str">
        <f t="shared" si="36"/>
        <v/>
      </c>
    </row>
    <row r="573" spans="6:9" x14ac:dyDescent="0.35">
      <c r="F573" s="74" t="str">
        <f t="shared" si="33"/>
        <v/>
      </c>
      <c r="G573" s="74" t="str">
        <f t="shared" si="34"/>
        <v/>
      </c>
      <c r="H573" s="74" t="str">
        <f t="shared" si="35"/>
        <v/>
      </c>
      <c r="I573" s="74" t="str">
        <f t="shared" si="36"/>
        <v/>
      </c>
    </row>
    <row r="574" spans="6:9" x14ac:dyDescent="0.35">
      <c r="F574" s="74" t="str">
        <f t="shared" si="33"/>
        <v/>
      </c>
      <c r="G574" s="74" t="str">
        <f t="shared" si="34"/>
        <v/>
      </c>
      <c r="H574" s="74" t="str">
        <f t="shared" si="35"/>
        <v/>
      </c>
      <c r="I574" s="74" t="str">
        <f t="shared" si="36"/>
        <v/>
      </c>
    </row>
    <row r="575" spans="6:9" x14ac:dyDescent="0.35">
      <c r="F575" s="74" t="str">
        <f t="shared" si="33"/>
        <v/>
      </c>
      <c r="G575" s="74" t="str">
        <f t="shared" si="34"/>
        <v/>
      </c>
      <c r="H575" s="74" t="str">
        <f t="shared" si="35"/>
        <v/>
      </c>
      <c r="I575" s="74" t="str">
        <f t="shared" si="36"/>
        <v/>
      </c>
    </row>
    <row r="576" spans="6:9" x14ac:dyDescent="0.35">
      <c r="F576" s="74" t="str">
        <f t="shared" si="33"/>
        <v/>
      </c>
      <c r="G576" s="74" t="str">
        <f t="shared" si="34"/>
        <v/>
      </c>
      <c r="H576" s="74" t="str">
        <f t="shared" si="35"/>
        <v/>
      </c>
      <c r="I576" s="74" t="str">
        <f t="shared" si="36"/>
        <v/>
      </c>
    </row>
    <row r="577" spans="6:9" x14ac:dyDescent="0.35">
      <c r="F577" s="74" t="str">
        <f t="shared" si="33"/>
        <v/>
      </c>
      <c r="G577" s="74" t="str">
        <f t="shared" si="34"/>
        <v/>
      </c>
      <c r="H577" s="74" t="str">
        <f t="shared" si="35"/>
        <v/>
      </c>
      <c r="I577" s="74" t="str">
        <f t="shared" si="36"/>
        <v/>
      </c>
    </row>
    <row r="578" spans="6:9" x14ac:dyDescent="0.35">
      <c r="F578" s="74" t="str">
        <f t="shared" si="33"/>
        <v/>
      </c>
      <c r="G578" s="74" t="str">
        <f t="shared" si="34"/>
        <v/>
      </c>
      <c r="H578" s="74" t="str">
        <f t="shared" si="35"/>
        <v/>
      </c>
      <c r="I578" s="74" t="str">
        <f t="shared" si="36"/>
        <v/>
      </c>
    </row>
    <row r="579" spans="6:9" x14ac:dyDescent="0.35">
      <c r="F579" s="74" t="str">
        <f t="shared" si="33"/>
        <v/>
      </c>
      <c r="G579" s="74" t="str">
        <f t="shared" si="34"/>
        <v/>
      </c>
      <c r="H579" s="74" t="str">
        <f t="shared" si="35"/>
        <v/>
      </c>
      <c r="I579" s="74" t="str">
        <f t="shared" si="36"/>
        <v/>
      </c>
    </row>
    <row r="580" spans="6:9" x14ac:dyDescent="0.35">
      <c r="F580" s="74" t="str">
        <f t="shared" ref="F580:F643" si="37">IF(B580="","",B580/SUM($B$3:$B$1048576))</f>
        <v/>
      </c>
      <c r="G580" s="74" t="str">
        <f t="shared" ref="G580:G643" si="38">IF(C580="","",C580/SUM($C$3:$C$1048576))</f>
        <v/>
      </c>
      <c r="H580" s="74" t="str">
        <f t="shared" ref="H580:H643" si="39">IF(D580="","",D580/SUM($D$3:$D$1048576))</f>
        <v/>
      </c>
      <c r="I580" s="74" t="str">
        <f t="shared" ref="I580:I643" si="40">IF(E580="","",E580/SUM($E$3:$E$1048576))</f>
        <v/>
      </c>
    </row>
    <row r="581" spans="6:9" x14ac:dyDescent="0.35">
      <c r="F581" s="74" t="str">
        <f t="shared" si="37"/>
        <v/>
      </c>
      <c r="G581" s="74" t="str">
        <f t="shared" si="38"/>
        <v/>
      </c>
      <c r="H581" s="74" t="str">
        <f t="shared" si="39"/>
        <v/>
      </c>
      <c r="I581" s="74" t="str">
        <f t="shared" si="40"/>
        <v/>
      </c>
    </row>
    <row r="582" spans="6:9" x14ac:dyDescent="0.35">
      <c r="F582" s="74" t="str">
        <f t="shared" si="37"/>
        <v/>
      </c>
      <c r="G582" s="74" t="str">
        <f t="shared" si="38"/>
        <v/>
      </c>
      <c r="H582" s="74" t="str">
        <f t="shared" si="39"/>
        <v/>
      </c>
      <c r="I582" s="74" t="str">
        <f t="shared" si="40"/>
        <v/>
      </c>
    </row>
    <row r="583" spans="6:9" x14ac:dyDescent="0.35">
      <c r="F583" s="74" t="str">
        <f t="shared" si="37"/>
        <v/>
      </c>
      <c r="G583" s="74" t="str">
        <f t="shared" si="38"/>
        <v/>
      </c>
      <c r="H583" s="74" t="str">
        <f t="shared" si="39"/>
        <v/>
      </c>
      <c r="I583" s="74" t="str">
        <f t="shared" si="40"/>
        <v/>
      </c>
    </row>
    <row r="584" spans="6:9" x14ac:dyDescent="0.35">
      <c r="F584" s="74" t="str">
        <f t="shared" si="37"/>
        <v/>
      </c>
      <c r="G584" s="74" t="str">
        <f t="shared" si="38"/>
        <v/>
      </c>
      <c r="H584" s="74" t="str">
        <f t="shared" si="39"/>
        <v/>
      </c>
      <c r="I584" s="74" t="str">
        <f t="shared" si="40"/>
        <v/>
      </c>
    </row>
    <row r="585" spans="6:9" x14ac:dyDescent="0.35">
      <c r="F585" s="74" t="str">
        <f t="shared" si="37"/>
        <v/>
      </c>
      <c r="G585" s="74" t="str">
        <f t="shared" si="38"/>
        <v/>
      </c>
      <c r="H585" s="74" t="str">
        <f t="shared" si="39"/>
        <v/>
      </c>
      <c r="I585" s="74" t="str">
        <f t="shared" si="40"/>
        <v/>
      </c>
    </row>
    <row r="586" spans="6:9" x14ac:dyDescent="0.35">
      <c r="F586" s="74" t="str">
        <f t="shared" si="37"/>
        <v/>
      </c>
      <c r="G586" s="74" t="str">
        <f t="shared" si="38"/>
        <v/>
      </c>
      <c r="H586" s="74" t="str">
        <f t="shared" si="39"/>
        <v/>
      </c>
      <c r="I586" s="74" t="str">
        <f t="shared" si="40"/>
        <v/>
      </c>
    </row>
    <row r="587" spans="6:9" x14ac:dyDescent="0.35">
      <c r="F587" s="74" t="str">
        <f t="shared" si="37"/>
        <v/>
      </c>
      <c r="G587" s="74" t="str">
        <f t="shared" si="38"/>
        <v/>
      </c>
      <c r="H587" s="74" t="str">
        <f t="shared" si="39"/>
        <v/>
      </c>
      <c r="I587" s="74" t="str">
        <f t="shared" si="40"/>
        <v/>
      </c>
    </row>
    <row r="588" spans="6:9" x14ac:dyDescent="0.35">
      <c r="F588" s="74" t="str">
        <f t="shared" si="37"/>
        <v/>
      </c>
      <c r="G588" s="74" t="str">
        <f t="shared" si="38"/>
        <v/>
      </c>
      <c r="H588" s="74" t="str">
        <f t="shared" si="39"/>
        <v/>
      </c>
      <c r="I588" s="74" t="str">
        <f t="shared" si="40"/>
        <v/>
      </c>
    </row>
    <row r="589" spans="6:9" x14ac:dyDescent="0.35">
      <c r="F589" s="74" t="str">
        <f t="shared" si="37"/>
        <v/>
      </c>
      <c r="G589" s="74" t="str">
        <f t="shared" si="38"/>
        <v/>
      </c>
      <c r="H589" s="74" t="str">
        <f t="shared" si="39"/>
        <v/>
      </c>
      <c r="I589" s="74" t="str">
        <f t="shared" si="40"/>
        <v/>
      </c>
    </row>
    <row r="590" spans="6:9" x14ac:dyDescent="0.35">
      <c r="F590" s="74" t="str">
        <f t="shared" si="37"/>
        <v/>
      </c>
      <c r="G590" s="74" t="str">
        <f t="shared" si="38"/>
        <v/>
      </c>
      <c r="H590" s="74" t="str">
        <f t="shared" si="39"/>
        <v/>
      </c>
      <c r="I590" s="74" t="str">
        <f t="shared" si="40"/>
        <v/>
      </c>
    </row>
    <row r="591" spans="6:9" x14ac:dyDescent="0.35">
      <c r="F591" s="74" t="str">
        <f t="shared" si="37"/>
        <v/>
      </c>
      <c r="G591" s="74" t="str">
        <f t="shared" si="38"/>
        <v/>
      </c>
      <c r="H591" s="74" t="str">
        <f t="shared" si="39"/>
        <v/>
      </c>
      <c r="I591" s="74" t="str">
        <f t="shared" si="40"/>
        <v/>
      </c>
    </row>
    <row r="592" spans="6:9" x14ac:dyDescent="0.35">
      <c r="F592" s="74" t="str">
        <f t="shared" si="37"/>
        <v/>
      </c>
      <c r="G592" s="74" t="str">
        <f t="shared" si="38"/>
        <v/>
      </c>
      <c r="H592" s="74" t="str">
        <f t="shared" si="39"/>
        <v/>
      </c>
      <c r="I592" s="74" t="str">
        <f t="shared" si="40"/>
        <v/>
      </c>
    </row>
    <row r="593" spans="6:9" x14ac:dyDescent="0.35">
      <c r="F593" s="74" t="str">
        <f t="shared" si="37"/>
        <v/>
      </c>
      <c r="G593" s="74" t="str">
        <f t="shared" si="38"/>
        <v/>
      </c>
      <c r="H593" s="74" t="str">
        <f t="shared" si="39"/>
        <v/>
      </c>
      <c r="I593" s="74" t="str">
        <f t="shared" si="40"/>
        <v/>
      </c>
    </row>
    <row r="594" spans="6:9" x14ac:dyDescent="0.35">
      <c r="F594" s="74" t="str">
        <f t="shared" si="37"/>
        <v/>
      </c>
      <c r="G594" s="74" t="str">
        <f t="shared" si="38"/>
        <v/>
      </c>
      <c r="H594" s="74" t="str">
        <f t="shared" si="39"/>
        <v/>
      </c>
      <c r="I594" s="74" t="str">
        <f t="shared" si="40"/>
        <v/>
      </c>
    </row>
    <row r="595" spans="6:9" x14ac:dyDescent="0.35">
      <c r="F595" s="74" t="str">
        <f t="shared" si="37"/>
        <v/>
      </c>
      <c r="G595" s="74" t="str">
        <f t="shared" si="38"/>
        <v/>
      </c>
      <c r="H595" s="74" t="str">
        <f t="shared" si="39"/>
        <v/>
      </c>
      <c r="I595" s="74" t="str">
        <f t="shared" si="40"/>
        <v/>
      </c>
    </row>
    <row r="596" spans="6:9" x14ac:dyDescent="0.35">
      <c r="F596" s="74" t="str">
        <f t="shared" si="37"/>
        <v/>
      </c>
      <c r="G596" s="74" t="str">
        <f t="shared" si="38"/>
        <v/>
      </c>
      <c r="H596" s="74" t="str">
        <f t="shared" si="39"/>
        <v/>
      </c>
      <c r="I596" s="74" t="str">
        <f t="shared" si="40"/>
        <v/>
      </c>
    </row>
    <row r="597" spans="6:9" x14ac:dyDescent="0.35">
      <c r="F597" s="74" t="str">
        <f t="shared" si="37"/>
        <v/>
      </c>
      <c r="G597" s="74" t="str">
        <f t="shared" si="38"/>
        <v/>
      </c>
      <c r="H597" s="74" t="str">
        <f t="shared" si="39"/>
        <v/>
      </c>
      <c r="I597" s="74" t="str">
        <f t="shared" si="40"/>
        <v/>
      </c>
    </row>
    <row r="598" spans="6:9" x14ac:dyDescent="0.35">
      <c r="F598" s="74" t="str">
        <f t="shared" si="37"/>
        <v/>
      </c>
      <c r="G598" s="74" t="str">
        <f t="shared" si="38"/>
        <v/>
      </c>
      <c r="H598" s="74" t="str">
        <f t="shared" si="39"/>
        <v/>
      </c>
      <c r="I598" s="74" t="str">
        <f t="shared" si="40"/>
        <v/>
      </c>
    </row>
    <row r="599" spans="6:9" x14ac:dyDescent="0.35">
      <c r="F599" s="74" t="str">
        <f t="shared" si="37"/>
        <v/>
      </c>
      <c r="G599" s="74" t="str">
        <f t="shared" si="38"/>
        <v/>
      </c>
      <c r="H599" s="74" t="str">
        <f t="shared" si="39"/>
        <v/>
      </c>
      <c r="I599" s="74" t="str">
        <f t="shared" si="40"/>
        <v/>
      </c>
    </row>
    <row r="600" spans="6:9" x14ac:dyDescent="0.35">
      <c r="F600" s="74" t="str">
        <f t="shared" si="37"/>
        <v/>
      </c>
      <c r="G600" s="74" t="str">
        <f t="shared" si="38"/>
        <v/>
      </c>
      <c r="H600" s="74" t="str">
        <f t="shared" si="39"/>
        <v/>
      </c>
      <c r="I600" s="74" t="str">
        <f t="shared" si="40"/>
        <v/>
      </c>
    </row>
    <row r="601" spans="6:9" x14ac:dyDescent="0.35">
      <c r="F601" s="74" t="str">
        <f t="shared" si="37"/>
        <v/>
      </c>
      <c r="G601" s="74" t="str">
        <f t="shared" si="38"/>
        <v/>
      </c>
      <c r="H601" s="74" t="str">
        <f t="shared" si="39"/>
        <v/>
      </c>
      <c r="I601" s="74" t="str">
        <f t="shared" si="40"/>
        <v/>
      </c>
    </row>
    <row r="602" spans="6:9" x14ac:dyDescent="0.35">
      <c r="F602" s="74" t="str">
        <f t="shared" si="37"/>
        <v/>
      </c>
      <c r="G602" s="74" t="str">
        <f t="shared" si="38"/>
        <v/>
      </c>
      <c r="H602" s="74" t="str">
        <f t="shared" si="39"/>
        <v/>
      </c>
      <c r="I602" s="74" t="str">
        <f t="shared" si="40"/>
        <v/>
      </c>
    </row>
    <row r="603" spans="6:9" x14ac:dyDescent="0.35">
      <c r="F603" s="74" t="str">
        <f t="shared" si="37"/>
        <v/>
      </c>
      <c r="G603" s="74" t="str">
        <f t="shared" si="38"/>
        <v/>
      </c>
      <c r="H603" s="74" t="str">
        <f t="shared" si="39"/>
        <v/>
      </c>
      <c r="I603" s="74" t="str">
        <f t="shared" si="40"/>
        <v/>
      </c>
    </row>
    <row r="604" spans="6:9" x14ac:dyDescent="0.35">
      <c r="F604" s="74" t="str">
        <f t="shared" si="37"/>
        <v/>
      </c>
      <c r="G604" s="74" t="str">
        <f t="shared" si="38"/>
        <v/>
      </c>
      <c r="H604" s="74" t="str">
        <f t="shared" si="39"/>
        <v/>
      </c>
      <c r="I604" s="74" t="str">
        <f t="shared" si="40"/>
        <v/>
      </c>
    </row>
    <row r="605" spans="6:9" x14ac:dyDescent="0.35">
      <c r="F605" s="74" t="str">
        <f t="shared" si="37"/>
        <v/>
      </c>
      <c r="G605" s="74" t="str">
        <f t="shared" si="38"/>
        <v/>
      </c>
      <c r="H605" s="74" t="str">
        <f t="shared" si="39"/>
        <v/>
      </c>
      <c r="I605" s="74" t="str">
        <f t="shared" si="40"/>
        <v/>
      </c>
    </row>
    <row r="606" spans="6:9" x14ac:dyDescent="0.35">
      <c r="F606" s="74" t="str">
        <f t="shared" si="37"/>
        <v/>
      </c>
      <c r="G606" s="74" t="str">
        <f t="shared" si="38"/>
        <v/>
      </c>
      <c r="H606" s="74" t="str">
        <f t="shared" si="39"/>
        <v/>
      </c>
      <c r="I606" s="74" t="str">
        <f t="shared" si="40"/>
        <v/>
      </c>
    </row>
    <row r="607" spans="6:9" x14ac:dyDescent="0.35">
      <c r="F607" s="74" t="str">
        <f t="shared" si="37"/>
        <v/>
      </c>
      <c r="G607" s="74" t="str">
        <f t="shared" si="38"/>
        <v/>
      </c>
      <c r="H607" s="74" t="str">
        <f t="shared" si="39"/>
        <v/>
      </c>
      <c r="I607" s="74" t="str">
        <f t="shared" si="40"/>
        <v/>
      </c>
    </row>
    <row r="608" spans="6:9" x14ac:dyDescent="0.35">
      <c r="F608" s="74" t="str">
        <f t="shared" si="37"/>
        <v/>
      </c>
      <c r="G608" s="74" t="str">
        <f t="shared" si="38"/>
        <v/>
      </c>
      <c r="H608" s="74" t="str">
        <f t="shared" si="39"/>
        <v/>
      </c>
      <c r="I608" s="74" t="str">
        <f t="shared" si="40"/>
        <v/>
      </c>
    </row>
    <row r="609" spans="6:9" x14ac:dyDescent="0.35">
      <c r="F609" s="74" t="str">
        <f t="shared" si="37"/>
        <v/>
      </c>
      <c r="G609" s="74" t="str">
        <f t="shared" si="38"/>
        <v/>
      </c>
      <c r="H609" s="74" t="str">
        <f t="shared" si="39"/>
        <v/>
      </c>
      <c r="I609" s="74" t="str">
        <f t="shared" si="40"/>
        <v/>
      </c>
    </row>
    <row r="610" spans="6:9" x14ac:dyDescent="0.35">
      <c r="F610" s="74" t="str">
        <f t="shared" si="37"/>
        <v/>
      </c>
      <c r="G610" s="74" t="str">
        <f t="shared" si="38"/>
        <v/>
      </c>
      <c r="H610" s="74" t="str">
        <f t="shared" si="39"/>
        <v/>
      </c>
      <c r="I610" s="74" t="str">
        <f t="shared" si="40"/>
        <v/>
      </c>
    </row>
    <row r="611" spans="6:9" x14ac:dyDescent="0.35">
      <c r="F611" s="74" t="str">
        <f t="shared" si="37"/>
        <v/>
      </c>
      <c r="G611" s="74" t="str">
        <f t="shared" si="38"/>
        <v/>
      </c>
      <c r="H611" s="74" t="str">
        <f t="shared" si="39"/>
        <v/>
      </c>
      <c r="I611" s="74" t="str">
        <f t="shared" si="40"/>
        <v/>
      </c>
    </row>
    <row r="612" spans="6:9" x14ac:dyDescent="0.35">
      <c r="F612" s="74" t="str">
        <f t="shared" si="37"/>
        <v/>
      </c>
      <c r="G612" s="74" t="str">
        <f t="shared" si="38"/>
        <v/>
      </c>
      <c r="H612" s="74" t="str">
        <f t="shared" si="39"/>
        <v/>
      </c>
      <c r="I612" s="74" t="str">
        <f t="shared" si="40"/>
        <v/>
      </c>
    </row>
    <row r="613" spans="6:9" x14ac:dyDescent="0.35">
      <c r="F613" s="74" t="str">
        <f t="shared" si="37"/>
        <v/>
      </c>
      <c r="G613" s="74" t="str">
        <f t="shared" si="38"/>
        <v/>
      </c>
      <c r="H613" s="74" t="str">
        <f t="shared" si="39"/>
        <v/>
      </c>
      <c r="I613" s="74" t="str">
        <f t="shared" si="40"/>
        <v/>
      </c>
    </row>
    <row r="614" spans="6:9" x14ac:dyDescent="0.35">
      <c r="F614" s="74" t="str">
        <f t="shared" si="37"/>
        <v/>
      </c>
      <c r="G614" s="74" t="str">
        <f t="shared" si="38"/>
        <v/>
      </c>
      <c r="H614" s="74" t="str">
        <f t="shared" si="39"/>
        <v/>
      </c>
      <c r="I614" s="74" t="str">
        <f t="shared" si="40"/>
        <v/>
      </c>
    </row>
    <row r="615" spans="6:9" x14ac:dyDescent="0.35">
      <c r="F615" s="74" t="str">
        <f t="shared" si="37"/>
        <v/>
      </c>
      <c r="G615" s="74" t="str">
        <f t="shared" si="38"/>
        <v/>
      </c>
      <c r="H615" s="74" t="str">
        <f t="shared" si="39"/>
        <v/>
      </c>
      <c r="I615" s="74" t="str">
        <f t="shared" si="40"/>
        <v/>
      </c>
    </row>
    <row r="616" spans="6:9" x14ac:dyDescent="0.35">
      <c r="F616" s="74" t="str">
        <f t="shared" si="37"/>
        <v/>
      </c>
      <c r="G616" s="74" t="str">
        <f t="shared" si="38"/>
        <v/>
      </c>
      <c r="H616" s="74" t="str">
        <f t="shared" si="39"/>
        <v/>
      </c>
      <c r="I616" s="74" t="str">
        <f t="shared" si="40"/>
        <v/>
      </c>
    </row>
    <row r="617" spans="6:9" x14ac:dyDescent="0.35">
      <c r="F617" s="74" t="str">
        <f t="shared" si="37"/>
        <v/>
      </c>
      <c r="G617" s="74" t="str">
        <f t="shared" si="38"/>
        <v/>
      </c>
      <c r="H617" s="74" t="str">
        <f t="shared" si="39"/>
        <v/>
      </c>
      <c r="I617" s="74" t="str">
        <f t="shared" si="40"/>
        <v/>
      </c>
    </row>
    <row r="618" spans="6:9" x14ac:dyDescent="0.35">
      <c r="F618" s="74" t="str">
        <f t="shared" si="37"/>
        <v/>
      </c>
      <c r="G618" s="74" t="str">
        <f t="shared" si="38"/>
        <v/>
      </c>
      <c r="H618" s="74" t="str">
        <f t="shared" si="39"/>
        <v/>
      </c>
      <c r="I618" s="74" t="str">
        <f t="shared" si="40"/>
        <v/>
      </c>
    </row>
    <row r="619" spans="6:9" x14ac:dyDescent="0.35">
      <c r="F619" s="74" t="str">
        <f t="shared" si="37"/>
        <v/>
      </c>
      <c r="G619" s="74" t="str">
        <f t="shared" si="38"/>
        <v/>
      </c>
      <c r="H619" s="74" t="str">
        <f t="shared" si="39"/>
        <v/>
      </c>
      <c r="I619" s="74" t="str">
        <f t="shared" si="40"/>
        <v/>
      </c>
    </row>
    <row r="620" spans="6:9" x14ac:dyDescent="0.35">
      <c r="F620" s="74" t="str">
        <f t="shared" si="37"/>
        <v/>
      </c>
      <c r="G620" s="74" t="str">
        <f t="shared" si="38"/>
        <v/>
      </c>
      <c r="H620" s="74" t="str">
        <f t="shared" si="39"/>
        <v/>
      </c>
      <c r="I620" s="74" t="str">
        <f t="shared" si="40"/>
        <v/>
      </c>
    </row>
    <row r="621" spans="6:9" x14ac:dyDescent="0.35">
      <c r="F621" s="74" t="str">
        <f t="shared" si="37"/>
        <v/>
      </c>
      <c r="G621" s="74" t="str">
        <f t="shared" si="38"/>
        <v/>
      </c>
      <c r="H621" s="74" t="str">
        <f t="shared" si="39"/>
        <v/>
      </c>
      <c r="I621" s="74" t="str">
        <f t="shared" si="40"/>
        <v/>
      </c>
    </row>
    <row r="622" spans="6:9" x14ac:dyDescent="0.35">
      <c r="F622" s="74" t="str">
        <f t="shared" si="37"/>
        <v/>
      </c>
      <c r="G622" s="74" t="str">
        <f t="shared" si="38"/>
        <v/>
      </c>
      <c r="H622" s="74" t="str">
        <f t="shared" si="39"/>
        <v/>
      </c>
      <c r="I622" s="74" t="str">
        <f t="shared" si="40"/>
        <v/>
      </c>
    </row>
    <row r="623" spans="6:9" x14ac:dyDescent="0.35">
      <c r="F623" s="74" t="str">
        <f t="shared" si="37"/>
        <v/>
      </c>
      <c r="G623" s="74" t="str">
        <f t="shared" si="38"/>
        <v/>
      </c>
      <c r="H623" s="74" t="str">
        <f t="shared" si="39"/>
        <v/>
      </c>
      <c r="I623" s="74" t="str">
        <f t="shared" si="40"/>
        <v/>
      </c>
    </row>
    <row r="624" spans="6:9" x14ac:dyDescent="0.35">
      <c r="F624" s="74" t="str">
        <f t="shared" si="37"/>
        <v/>
      </c>
      <c r="G624" s="74" t="str">
        <f t="shared" si="38"/>
        <v/>
      </c>
      <c r="H624" s="74" t="str">
        <f t="shared" si="39"/>
        <v/>
      </c>
      <c r="I624" s="74" t="str">
        <f t="shared" si="40"/>
        <v/>
      </c>
    </row>
    <row r="625" spans="6:9" x14ac:dyDescent="0.35">
      <c r="F625" s="74" t="str">
        <f t="shared" si="37"/>
        <v/>
      </c>
      <c r="G625" s="74" t="str">
        <f t="shared" si="38"/>
        <v/>
      </c>
      <c r="H625" s="74" t="str">
        <f t="shared" si="39"/>
        <v/>
      </c>
      <c r="I625" s="74" t="str">
        <f t="shared" si="40"/>
        <v/>
      </c>
    </row>
    <row r="626" spans="6:9" x14ac:dyDescent="0.35">
      <c r="F626" s="74" t="str">
        <f t="shared" si="37"/>
        <v/>
      </c>
      <c r="G626" s="74" t="str">
        <f t="shared" si="38"/>
        <v/>
      </c>
      <c r="H626" s="74" t="str">
        <f t="shared" si="39"/>
        <v/>
      </c>
      <c r="I626" s="74" t="str">
        <f t="shared" si="40"/>
        <v/>
      </c>
    </row>
    <row r="627" spans="6:9" x14ac:dyDescent="0.35">
      <c r="F627" s="74" t="str">
        <f t="shared" si="37"/>
        <v/>
      </c>
      <c r="G627" s="74" t="str">
        <f t="shared" si="38"/>
        <v/>
      </c>
      <c r="H627" s="74" t="str">
        <f t="shared" si="39"/>
        <v/>
      </c>
      <c r="I627" s="74" t="str">
        <f t="shared" si="40"/>
        <v/>
      </c>
    </row>
    <row r="628" spans="6:9" x14ac:dyDescent="0.35">
      <c r="F628" s="74" t="str">
        <f t="shared" si="37"/>
        <v/>
      </c>
      <c r="G628" s="74" t="str">
        <f t="shared" si="38"/>
        <v/>
      </c>
      <c r="H628" s="74" t="str">
        <f t="shared" si="39"/>
        <v/>
      </c>
      <c r="I628" s="74" t="str">
        <f t="shared" si="40"/>
        <v/>
      </c>
    </row>
    <row r="629" spans="6:9" x14ac:dyDescent="0.35">
      <c r="F629" s="74" t="str">
        <f t="shared" si="37"/>
        <v/>
      </c>
      <c r="G629" s="74" t="str">
        <f t="shared" si="38"/>
        <v/>
      </c>
      <c r="H629" s="74" t="str">
        <f t="shared" si="39"/>
        <v/>
      </c>
      <c r="I629" s="74" t="str">
        <f t="shared" si="40"/>
        <v/>
      </c>
    </row>
    <row r="630" spans="6:9" x14ac:dyDescent="0.35">
      <c r="F630" s="74" t="str">
        <f t="shared" si="37"/>
        <v/>
      </c>
      <c r="G630" s="74" t="str">
        <f t="shared" si="38"/>
        <v/>
      </c>
      <c r="H630" s="74" t="str">
        <f t="shared" si="39"/>
        <v/>
      </c>
      <c r="I630" s="74" t="str">
        <f t="shared" si="40"/>
        <v/>
      </c>
    </row>
    <row r="631" spans="6:9" x14ac:dyDescent="0.35">
      <c r="F631" s="74" t="str">
        <f t="shared" si="37"/>
        <v/>
      </c>
      <c r="G631" s="74" t="str">
        <f t="shared" si="38"/>
        <v/>
      </c>
      <c r="H631" s="74" t="str">
        <f t="shared" si="39"/>
        <v/>
      </c>
      <c r="I631" s="74" t="str">
        <f t="shared" si="40"/>
        <v/>
      </c>
    </row>
    <row r="632" spans="6:9" x14ac:dyDescent="0.35">
      <c r="F632" s="74" t="str">
        <f t="shared" si="37"/>
        <v/>
      </c>
      <c r="G632" s="74" t="str">
        <f t="shared" si="38"/>
        <v/>
      </c>
      <c r="H632" s="74" t="str">
        <f t="shared" si="39"/>
        <v/>
      </c>
      <c r="I632" s="74" t="str">
        <f t="shared" si="40"/>
        <v/>
      </c>
    </row>
    <row r="633" spans="6:9" x14ac:dyDescent="0.35">
      <c r="F633" s="74" t="str">
        <f t="shared" si="37"/>
        <v/>
      </c>
      <c r="G633" s="74" t="str">
        <f t="shared" si="38"/>
        <v/>
      </c>
      <c r="H633" s="74" t="str">
        <f t="shared" si="39"/>
        <v/>
      </c>
      <c r="I633" s="74" t="str">
        <f t="shared" si="40"/>
        <v/>
      </c>
    </row>
    <row r="634" spans="6:9" x14ac:dyDescent="0.35">
      <c r="F634" s="74" t="str">
        <f t="shared" si="37"/>
        <v/>
      </c>
      <c r="G634" s="74" t="str">
        <f t="shared" si="38"/>
        <v/>
      </c>
      <c r="H634" s="74" t="str">
        <f t="shared" si="39"/>
        <v/>
      </c>
      <c r="I634" s="74" t="str">
        <f t="shared" si="40"/>
        <v/>
      </c>
    </row>
    <row r="635" spans="6:9" x14ac:dyDescent="0.35">
      <c r="F635" s="74" t="str">
        <f t="shared" si="37"/>
        <v/>
      </c>
      <c r="G635" s="74" t="str">
        <f t="shared" si="38"/>
        <v/>
      </c>
      <c r="H635" s="74" t="str">
        <f t="shared" si="39"/>
        <v/>
      </c>
      <c r="I635" s="74" t="str">
        <f t="shared" si="40"/>
        <v/>
      </c>
    </row>
    <row r="636" spans="6:9" x14ac:dyDescent="0.35">
      <c r="F636" s="74" t="str">
        <f t="shared" si="37"/>
        <v/>
      </c>
      <c r="G636" s="74" t="str">
        <f t="shared" si="38"/>
        <v/>
      </c>
      <c r="H636" s="74" t="str">
        <f t="shared" si="39"/>
        <v/>
      </c>
      <c r="I636" s="74" t="str">
        <f t="shared" si="40"/>
        <v/>
      </c>
    </row>
    <row r="637" spans="6:9" x14ac:dyDescent="0.35">
      <c r="F637" s="74" t="str">
        <f t="shared" si="37"/>
        <v/>
      </c>
      <c r="G637" s="74" t="str">
        <f t="shared" si="38"/>
        <v/>
      </c>
      <c r="H637" s="74" t="str">
        <f t="shared" si="39"/>
        <v/>
      </c>
      <c r="I637" s="74" t="str">
        <f t="shared" si="40"/>
        <v/>
      </c>
    </row>
    <row r="638" spans="6:9" x14ac:dyDescent="0.35">
      <c r="F638" s="74" t="str">
        <f t="shared" si="37"/>
        <v/>
      </c>
      <c r="G638" s="74" t="str">
        <f t="shared" si="38"/>
        <v/>
      </c>
      <c r="H638" s="74" t="str">
        <f t="shared" si="39"/>
        <v/>
      </c>
      <c r="I638" s="74" t="str">
        <f t="shared" si="40"/>
        <v/>
      </c>
    </row>
    <row r="639" spans="6:9" x14ac:dyDescent="0.35">
      <c r="F639" s="74" t="str">
        <f t="shared" si="37"/>
        <v/>
      </c>
      <c r="G639" s="74" t="str">
        <f t="shared" si="38"/>
        <v/>
      </c>
      <c r="H639" s="74" t="str">
        <f t="shared" si="39"/>
        <v/>
      </c>
      <c r="I639" s="74" t="str">
        <f t="shared" si="40"/>
        <v/>
      </c>
    </row>
    <row r="640" spans="6:9" x14ac:dyDescent="0.35">
      <c r="F640" s="74" t="str">
        <f t="shared" si="37"/>
        <v/>
      </c>
      <c r="G640" s="74" t="str">
        <f t="shared" si="38"/>
        <v/>
      </c>
      <c r="H640" s="74" t="str">
        <f t="shared" si="39"/>
        <v/>
      </c>
      <c r="I640" s="74" t="str">
        <f t="shared" si="40"/>
        <v/>
      </c>
    </row>
    <row r="641" spans="6:9" x14ac:dyDescent="0.35">
      <c r="F641" s="74" t="str">
        <f t="shared" si="37"/>
        <v/>
      </c>
      <c r="G641" s="74" t="str">
        <f t="shared" si="38"/>
        <v/>
      </c>
      <c r="H641" s="74" t="str">
        <f t="shared" si="39"/>
        <v/>
      </c>
      <c r="I641" s="74" t="str">
        <f t="shared" si="40"/>
        <v/>
      </c>
    </row>
    <row r="642" spans="6:9" x14ac:dyDescent="0.35">
      <c r="F642" s="74" t="str">
        <f t="shared" si="37"/>
        <v/>
      </c>
      <c r="G642" s="74" t="str">
        <f t="shared" si="38"/>
        <v/>
      </c>
      <c r="H642" s="74" t="str">
        <f t="shared" si="39"/>
        <v/>
      </c>
      <c r="I642" s="74" t="str">
        <f t="shared" si="40"/>
        <v/>
      </c>
    </row>
    <row r="643" spans="6:9" x14ac:dyDescent="0.35">
      <c r="F643" s="74" t="str">
        <f t="shared" si="37"/>
        <v/>
      </c>
      <c r="G643" s="74" t="str">
        <f t="shared" si="38"/>
        <v/>
      </c>
      <c r="H643" s="74" t="str">
        <f t="shared" si="39"/>
        <v/>
      </c>
      <c r="I643" s="74" t="str">
        <f t="shared" si="40"/>
        <v/>
      </c>
    </row>
    <row r="644" spans="6:9" x14ac:dyDescent="0.35">
      <c r="F644" s="74" t="str">
        <f t="shared" ref="F644:F707" si="41">IF(B644="","",B644/SUM($B$3:$B$1048576))</f>
        <v/>
      </c>
      <c r="G644" s="74" t="str">
        <f t="shared" ref="G644:G707" si="42">IF(C644="","",C644/SUM($C$3:$C$1048576))</f>
        <v/>
      </c>
      <c r="H644" s="74" t="str">
        <f t="shared" ref="H644:H707" si="43">IF(D644="","",D644/SUM($D$3:$D$1048576))</f>
        <v/>
      </c>
      <c r="I644" s="74" t="str">
        <f t="shared" ref="I644:I707" si="44">IF(E644="","",E644/SUM($E$3:$E$1048576))</f>
        <v/>
      </c>
    </row>
    <row r="645" spans="6:9" x14ac:dyDescent="0.35">
      <c r="F645" s="74" t="str">
        <f t="shared" si="41"/>
        <v/>
      </c>
      <c r="G645" s="74" t="str">
        <f t="shared" si="42"/>
        <v/>
      </c>
      <c r="H645" s="74" t="str">
        <f t="shared" si="43"/>
        <v/>
      </c>
      <c r="I645" s="74" t="str">
        <f t="shared" si="44"/>
        <v/>
      </c>
    </row>
    <row r="646" spans="6:9" x14ac:dyDescent="0.35">
      <c r="F646" s="74" t="str">
        <f t="shared" si="41"/>
        <v/>
      </c>
      <c r="G646" s="74" t="str">
        <f t="shared" si="42"/>
        <v/>
      </c>
      <c r="H646" s="74" t="str">
        <f t="shared" si="43"/>
        <v/>
      </c>
      <c r="I646" s="74" t="str">
        <f t="shared" si="44"/>
        <v/>
      </c>
    </row>
    <row r="647" spans="6:9" x14ac:dyDescent="0.35">
      <c r="F647" s="74" t="str">
        <f t="shared" si="41"/>
        <v/>
      </c>
      <c r="G647" s="74" t="str">
        <f t="shared" si="42"/>
        <v/>
      </c>
      <c r="H647" s="74" t="str">
        <f t="shared" si="43"/>
        <v/>
      </c>
      <c r="I647" s="74" t="str">
        <f t="shared" si="44"/>
        <v/>
      </c>
    </row>
    <row r="648" spans="6:9" x14ac:dyDescent="0.35">
      <c r="F648" s="74" t="str">
        <f t="shared" si="41"/>
        <v/>
      </c>
      <c r="G648" s="74" t="str">
        <f t="shared" si="42"/>
        <v/>
      </c>
      <c r="H648" s="74" t="str">
        <f t="shared" si="43"/>
        <v/>
      </c>
      <c r="I648" s="74" t="str">
        <f t="shared" si="44"/>
        <v/>
      </c>
    </row>
    <row r="649" spans="6:9" x14ac:dyDescent="0.35">
      <c r="F649" s="74" t="str">
        <f t="shared" si="41"/>
        <v/>
      </c>
      <c r="G649" s="74" t="str">
        <f t="shared" si="42"/>
        <v/>
      </c>
      <c r="H649" s="74" t="str">
        <f t="shared" si="43"/>
        <v/>
      </c>
      <c r="I649" s="74" t="str">
        <f t="shared" si="44"/>
        <v/>
      </c>
    </row>
    <row r="650" spans="6:9" x14ac:dyDescent="0.35">
      <c r="F650" s="74" t="str">
        <f t="shared" si="41"/>
        <v/>
      </c>
      <c r="G650" s="74" t="str">
        <f t="shared" si="42"/>
        <v/>
      </c>
      <c r="H650" s="74" t="str">
        <f t="shared" si="43"/>
        <v/>
      </c>
      <c r="I650" s="74" t="str">
        <f t="shared" si="44"/>
        <v/>
      </c>
    </row>
    <row r="651" spans="6:9" x14ac:dyDescent="0.35">
      <c r="F651" s="74" t="str">
        <f t="shared" si="41"/>
        <v/>
      </c>
      <c r="G651" s="74" t="str">
        <f t="shared" si="42"/>
        <v/>
      </c>
      <c r="H651" s="74" t="str">
        <f t="shared" si="43"/>
        <v/>
      </c>
      <c r="I651" s="74" t="str">
        <f t="shared" si="44"/>
        <v/>
      </c>
    </row>
    <row r="652" spans="6:9" x14ac:dyDescent="0.35">
      <c r="F652" s="74" t="str">
        <f t="shared" si="41"/>
        <v/>
      </c>
      <c r="G652" s="74" t="str">
        <f t="shared" si="42"/>
        <v/>
      </c>
      <c r="H652" s="74" t="str">
        <f t="shared" si="43"/>
        <v/>
      </c>
      <c r="I652" s="74" t="str">
        <f t="shared" si="44"/>
        <v/>
      </c>
    </row>
    <row r="653" spans="6:9" x14ac:dyDescent="0.35">
      <c r="F653" s="74" t="str">
        <f t="shared" si="41"/>
        <v/>
      </c>
      <c r="G653" s="74" t="str">
        <f t="shared" si="42"/>
        <v/>
      </c>
      <c r="H653" s="74" t="str">
        <f t="shared" si="43"/>
        <v/>
      </c>
      <c r="I653" s="74" t="str">
        <f t="shared" si="44"/>
        <v/>
      </c>
    </row>
    <row r="654" spans="6:9" x14ac:dyDescent="0.35">
      <c r="F654" s="74" t="str">
        <f t="shared" si="41"/>
        <v/>
      </c>
      <c r="G654" s="74" t="str">
        <f t="shared" si="42"/>
        <v/>
      </c>
      <c r="H654" s="74" t="str">
        <f t="shared" si="43"/>
        <v/>
      </c>
      <c r="I654" s="74" t="str">
        <f t="shared" si="44"/>
        <v/>
      </c>
    </row>
    <row r="655" spans="6:9" x14ac:dyDescent="0.35">
      <c r="F655" s="74" t="str">
        <f t="shared" si="41"/>
        <v/>
      </c>
      <c r="G655" s="74" t="str">
        <f t="shared" si="42"/>
        <v/>
      </c>
      <c r="H655" s="74" t="str">
        <f t="shared" si="43"/>
        <v/>
      </c>
      <c r="I655" s="74" t="str">
        <f t="shared" si="44"/>
        <v/>
      </c>
    </row>
    <row r="656" spans="6:9" x14ac:dyDescent="0.35">
      <c r="F656" s="74" t="str">
        <f t="shared" si="41"/>
        <v/>
      </c>
      <c r="G656" s="74" t="str">
        <f t="shared" si="42"/>
        <v/>
      </c>
      <c r="H656" s="74" t="str">
        <f t="shared" si="43"/>
        <v/>
      </c>
      <c r="I656" s="74" t="str">
        <f t="shared" si="44"/>
        <v/>
      </c>
    </row>
    <row r="657" spans="6:9" x14ac:dyDescent="0.35">
      <c r="F657" s="74" t="str">
        <f t="shared" si="41"/>
        <v/>
      </c>
      <c r="G657" s="74" t="str">
        <f t="shared" si="42"/>
        <v/>
      </c>
      <c r="H657" s="74" t="str">
        <f t="shared" si="43"/>
        <v/>
      </c>
      <c r="I657" s="74" t="str">
        <f t="shared" si="44"/>
        <v/>
      </c>
    </row>
    <row r="658" spans="6:9" x14ac:dyDescent="0.35">
      <c r="F658" s="74" t="str">
        <f t="shared" si="41"/>
        <v/>
      </c>
      <c r="G658" s="74" t="str">
        <f t="shared" si="42"/>
        <v/>
      </c>
      <c r="H658" s="74" t="str">
        <f t="shared" si="43"/>
        <v/>
      </c>
      <c r="I658" s="74" t="str">
        <f t="shared" si="44"/>
        <v/>
      </c>
    </row>
    <row r="659" spans="6:9" x14ac:dyDescent="0.35">
      <c r="F659" s="74" t="str">
        <f t="shared" si="41"/>
        <v/>
      </c>
      <c r="G659" s="74" t="str">
        <f t="shared" si="42"/>
        <v/>
      </c>
      <c r="H659" s="74" t="str">
        <f t="shared" si="43"/>
        <v/>
      </c>
      <c r="I659" s="74" t="str">
        <f t="shared" si="44"/>
        <v/>
      </c>
    </row>
    <row r="660" spans="6:9" x14ac:dyDescent="0.35">
      <c r="F660" s="74" t="str">
        <f t="shared" si="41"/>
        <v/>
      </c>
      <c r="G660" s="74" t="str">
        <f t="shared" si="42"/>
        <v/>
      </c>
      <c r="H660" s="74" t="str">
        <f t="shared" si="43"/>
        <v/>
      </c>
      <c r="I660" s="74" t="str">
        <f t="shared" si="44"/>
        <v/>
      </c>
    </row>
    <row r="661" spans="6:9" x14ac:dyDescent="0.35">
      <c r="F661" s="74" t="str">
        <f t="shared" si="41"/>
        <v/>
      </c>
      <c r="G661" s="74" t="str">
        <f t="shared" si="42"/>
        <v/>
      </c>
      <c r="H661" s="74" t="str">
        <f t="shared" si="43"/>
        <v/>
      </c>
      <c r="I661" s="74" t="str">
        <f t="shared" si="44"/>
        <v/>
      </c>
    </row>
    <row r="662" spans="6:9" x14ac:dyDescent="0.35">
      <c r="F662" s="74" t="str">
        <f t="shared" si="41"/>
        <v/>
      </c>
      <c r="G662" s="74" t="str">
        <f t="shared" si="42"/>
        <v/>
      </c>
      <c r="H662" s="74" t="str">
        <f t="shared" si="43"/>
        <v/>
      </c>
      <c r="I662" s="74" t="str">
        <f t="shared" si="44"/>
        <v/>
      </c>
    </row>
    <row r="663" spans="6:9" x14ac:dyDescent="0.35">
      <c r="F663" s="74" t="str">
        <f t="shared" si="41"/>
        <v/>
      </c>
      <c r="G663" s="74" t="str">
        <f t="shared" si="42"/>
        <v/>
      </c>
      <c r="H663" s="74" t="str">
        <f t="shared" si="43"/>
        <v/>
      </c>
      <c r="I663" s="74" t="str">
        <f t="shared" si="44"/>
        <v/>
      </c>
    </row>
    <row r="664" spans="6:9" x14ac:dyDescent="0.35">
      <c r="F664" s="74" t="str">
        <f t="shared" si="41"/>
        <v/>
      </c>
      <c r="G664" s="74" t="str">
        <f t="shared" si="42"/>
        <v/>
      </c>
      <c r="H664" s="74" t="str">
        <f t="shared" si="43"/>
        <v/>
      </c>
      <c r="I664" s="74" t="str">
        <f t="shared" si="44"/>
        <v/>
      </c>
    </row>
    <row r="665" spans="6:9" x14ac:dyDescent="0.35">
      <c r="F665" s="74" t="str">
        <f t="shared" si="41"/>
        <v/>
      </c>
      <c r="G665" s="74" t="str">
        <f t="shared" si="42"/>
        <v/>
      </c>
      <c r="H665" s="74" t="str">
        <f t="shared" si="43"/>
        <v/>
      </c>
      <c r="I665" s="74" t="str">
        <f t="shared" si="44"/>
        <v/>
      </c>
    </row>
    <row r="666" spans="6:9" x14ac:dyDescent="0.35">
      <c r="F666" s="74" t="str">
        <f t="shared" si="41"/>
        <v/>
      </c>
      <c r="G666" s="74" t="str">
        <f t="shared" si="42"/>
        <v/>
      </c>
      <c r="H666" s="74" t="str">
        <f t="shared" si="43"/>
        <v/>
      </c>
      <c r="I666" s="74" t="str">
        <f t="shared" si="44"/>
        <v/>
      </c>
    </row>
    <row r="667" spans="6:9" x14ac:dyDescent="0.35">
      <c r="F667" s="74" t="str">
        <f t="shared" si="41"/>
        <v/>
      </c>
      <c r="G667" s="74" t="str">
        <f t="shared" si="42"/>
        <v/>
      </c>
      <c r="H667" s="74" t="str">
        <f t="shared" si="43"/>
        <v/>
      </c>
      <c r="I667" s="74" t="str">
        <f t="shared" si="44"/>
        <v/>
      </c>
    </row>
    <row r="668" spans="6:9" x14ac:dyDescent="0.35">
      <c r="F668" s="74" t="str">
        <f t="shared" si="41"/>
        <v/>
      </c>
      <c r="G668" s="74" t="str">
        <f t="shared" si="42"/>
        <v/>
      </c>
      <c r="H668" s="74" t="str">
        <f t="shared" si="43"/>
        <v/>
      </c>
      <c r="I668" s="74" t="str">
        <f t="shared" si="44"/>
        <v/>
      </c>
    </row>
    <row r="669" spans="6:9" x14ac:dyDescent="0.35">
      <c r="F669" s="74" t="str">
        <f t="shared" si="41"/>
        <v/>
      </c>
      <c r="G669" s="74" t="str">
        <f t="shared" si="42"/>
        <v/>
      </c>
      <c r="H669" s="74" t="str">
        <f t="shared" si="43"/>
        <v/>
      </c>
      <c r="I669" s="74" t="str">
        <f t="shared" si="44"/>
        <v/>
      </c>
    </row>
    <row r="670" spans="6:9" x14ac:dyDescent="0.35">
      <c r="F670" s="74" t="str">
        <f t="shared" si="41"/>
        <v/>
      </c>
      <c r="G670" s="74" t="str">
        <f t="shared" si="42"/>
        <v/>
      </c>
      <c r="H670" s="74" t="str">
        <f t="shared" si="43"/>
        <v/>
      </c>
      <c r="I670" s="74" t="str">
        <f t="shared" si="44"/>
        <v/>
      </c>
    </row>
    <row r="671" spans="6:9" x14ac:dyDescent="0.35">
      <c r="F671" s="74" t="str">
        <f t="shared" si="41"/>
        <v/>
      </c>
      <c r="G671" s="74" t="str">
        <f t="shared" si="42"/>
        <v/>
      </c>
      <c r="H671" s="74" t="str">
        <f t="shared" si="43"/>
        <v/>
      </c>
      <c r="I671" s="74" t="str">
        <f t="shared" si="44"/>
        <v/>
      </c>
    </row>
    <row r="672" spans="6:9" x14ac:dyDescent="0.35">
      <c r="F672" s="74" t="str">
        <f t="shared" si="41"/>
        <v/>
      </c>
      <c r="G672" s="74" t="str">
        <f t="shared" si="42"/>
        <v/>
      </c>
      <c r="H672" s="74" t="str">
        <f t="shared" si="43"/>
        <v/>
      </c>
      <c r="I672" s="74" t="str">
        <f t="shared" si="44"/>
        <v/>
      </c>
    </row>
    <row r="673" spans="6:9" x14ac:dyDescent="0.35">
      <c r="F673" s="74" t="str">
        <f t="shared" si="41"/>
        <v/>
      </c>
      <c r="G673" s="74" t="str">
        <f t="shared" si="42"/>
        <v/>
      </c>
      <c r="H673" s="74" t="str">
        <f t="shared" si="43"/>
        <v/>
      </c>
      <c r="I673" s="74" t="str">
        <f t="shared" si="44"/>
        <v/>
      </c>
    </row>
    <row r="674" spans="6:9" x14ac:dyDescent="0.35">
      <c r="F674" s="74" t="str">
        <f t="shared" si="41"/>
        <v/>
      </c>
      <c r="G674" s="74" t="str">
        <f t="shared" si="42"/>
        <v/>
      </c>
      <c r="H674" s="74" t="str">
        <f t="shared" si="43"/>
        <v/>
      </c>
      <c r="I674" s="74" t="str">
        <f t="shared" si="44"/>
        <v/>
      </c>
    </row>
    <row r="675" spans="6:9" x14ac:dyDescent="0.35">
      <c r="F675" s="74" t="str">
        <f t="shared" si="41"/>
        <v/>
      </c>
      <c r="G675" s="74" t="str">
        <f t="shared" si="42"/>
        <v/>
      </c>
      <c r="H675" s="74" t="str">
        <f t="shared" si="43"/>
        <v/>
      </c>
      <c r="I675" s="74" t="str">
        <f t="shared" si="44"/>
        <v/>
      </c>
    </row>
    <row r="676" spans="6:9" x14ac:dyDescent="0.35">
      <c r="F676" s="74" t="str">
        <f t="shared" si="41"/>
        <v/>
      </c>
      <c r="G676" s="74" t="str">
        <f t="shared" si="42"/>
        <v/>
      </c>
      <c r="H676" s="74" t="str">
        <f t="shared" si="43"/>
        <v/>
      </c>
      <c r="I676" s="74" t="str">
        <f t="shared" si="44"/>
        <v/>
      </c>
    </row>
    <row r="677" spans="6:9" x14ac:dyDescent="0.35">
      <c r="F677" s="74" t="str">
        <f t="shared" si="41"/>
        <v/>
      </c>
      <c r="G677" s="74" t="str">
        <f t="shared" si="42"/>
        <v/>
      </c>
      <c r="H677" s="74" t="str">
        <f t="shared" si="43"/>
        <v/>
      </c>
      <c r="I677" s="74" t="str">
        <f t="shared" si="44"/>
        <v/>
      </c>
    </row>
    <row r="678" spans="6:9" x14ac:dyDescent="0.35">
      <c r="F678" s="74" t="str">
        <f t="shared" si="41"/>
        <v/>
      </c>
      <c r="G678" s="74" t="str">
        <f t="shared" si="42"/>
        <v/>
      </c>
      <c r="H678" s="74" t="str">
        <f t="shared" si="43"/>
        <v/>
      </c>
      <c r="I678" s="74" t="str">
        <f t="shared" si="44"/>
        <v/>
      </c>
    </row>
    <row r="679" spans="6:9" x14ac:dyDescent="0.35">
      <c r="F679" s="74" t="str">
        <f t="shared" si="41"/>
        <v/>
      </c>
      <c r="G679" s="74" t="str">
        <f t="shared" si="42"/>
        <v/>
      </c>
      <c r="H679" s="74" t="str">
        <f t="shared" si="43"/>
        <v/>
      </c>
      <c r="I679" s="74" t="str">
        <f t="shared" si="44"/>
        <v/>
      </c>
    </row>
    <row r="680" spans="6:9" x14ac:dyDescent="0.35">
      <c r="F680" s="74" t="str">
        <f t="shared" si="41"/>
        <v/>
      </c>
      <c r="G680" s="74" t="str">
        <f t="shared" si="42"/>
        <v/>
      </c>
      <c r="H680" s="74" t="str">
        <f t="shared" si="43"/>
        <v/>
      </c>
      <c r="I680" s="74" t="str">
        <f t="shared" si="44"/>
        <v/>
      </c>
    </row>
    <row r="681" spans="6:9" x14ac:dyDescent="0.35">
      <c r="F681" s="74" t="str">
        <f t="shared" si="41"/>
        <v/>
      </c>
      <c r="G681" s="74" t="str">
        <f t="shared" si="42"/>
        <v/>
      </c>
      <c r="H681" s="74" t="str">
        <f t="shared" si="43"/>
        <v/>
      </c>
      <c r="I681" s="74" t="str">
        <f t="shared" si="44"/>
        <v/>
      </c>
    </row>
    <row r="682" spans="6:9" x14ac:dyDescent="0.35">
      <c r="F682" s="74" t="str">
        <f t="shared" si="41"/>
        <v/>
      </c>
      <c r="G682" s="74" t="str">
        <f t="shared" si="42"/>
        <v/>
      </c>
      <c r="H682" s="74" t="str">
        <f t="shared" si="43"/>
        <v/>
      </c>
      <c r="I682" s="74" t="str">
        <f t="shared" si="44"/>
        <v/>
      </c>
    </row>
    <row r="683" spans="6:9" x14ac:dyDescent="0.35">
      <c r="F683" s="74" t="str">
        <f t="shared" si="41"/>
        <v/>
      </c>
      <c r="G683" s="74" t="str">
        <f t="shared" si="42"/>
        <v/>
      </c>
      <c r="H683" s="74" t="str">
        <f t="shared" si="43"/>
        <v/>
      </c>
      <c r="I683" s="74" t="str">
        <f t="shared" si="44"/>
        <v/>
      </c>
    </row>
    <row r="684" spans="6:9" x14ac:dyDescent="0.35">
      <c r="F684" s="74" t="str">
        <f t="shared" si="41"/>
        <v/>
      </c>
      <c r="G684" s="74" t="str">
        <f t="shared" si="42"/>
        <v/>
      </c>
      <c r="H684" s="74" t="str">
        <f t="shared" si="43"/>
        <v/>
      </c>
      <c r="I684" s="74" t="str">
        <f t="shared" si="44"/>
        <v/>
      </c>
    </row>
    <row r="685" spans="6:9" x14ac:dyDescent="0.35">
      <c r="F685" s="74" t="str">
        <f t="shared" si="41"/>
        <v/>
      </c>
      <c r="G685" s="74" t="str">
        <f t="shared" si="42"/>
        <v/>
      </c>
      <c r="H685" s="74" t="str">
        <f t="shared" si="43"/>
        <v/>
      </c>
      <c r="I685" s="74" t="str">
        <f t="shared" si="44"/>
        <v/>
      </c>
    </row>
    <row r="686" spans="6:9" x14ac:dyDescent="0.35">
      <c r="F686" s="74" t="str">
        <f t="shared" si="41"/>
        <v/>
      </c>
      <c r="G686" s="74" t="str">
        <f t="shared" si="42"/>
        <v/>
      </c>
      <c r="H686" s="74" t="str">
        <f t="shared" si="43"/>
        <v/>
      </c>
      <c r="I686" s="74" t="str">
        <f t="shared" si="44"/>
        <v/>
      </c>
    </row>
    <row r="687" spans="6:9" x14ac:dyDescent="0.35">
      <c r="F687" s="74" t="str">
        <f t="shared" si="41"/>
        <v/>
      </c>
      <c r="G687" s="74" t="str">
        <f t="shared" si="42"/>
        <v/>
      </c>
      <c r="H687" s="74" t="str">
        <f t="shared" si="43"/>
        <v/>
      </c>
      <c r="I687" s="74" t="str">
        <f t="shared" si="44"/>
        <v/>
      </c>
    </row>
    <row r="688" spans="6:9" x14ac:dyDescent="0.35">
      <c r="F688" s="74" t="str">
        <f t="shared" si="41"/>
        <v/>
      </c>
      <c r="G688" s="74" t="str">
        <f t="shared" si="42"/>
        <v/>
      </c>
      <c r="H688" s="74" t="str">
        <f t="shared" si="43"/>
        <v/>
      </c>
      <c r="I688" s="74" t="str">
        <f t="shared" si="44"/>
        <v/>
      </c>
    </row>
    <row r="689" spans="6:9" x14ac:dyDescent="0.35">
      <c r="F689" s="74" t="str">
        <f t="shared" si="41"/>
        <v/>
      </c>
      <c r="G689" s="74" t="str">
        <f t="shared" si="42"/>
        <v/>
      </c>
      <c r="H689" s="74" t="str">
        <f t="shared" si="43"/>
        <v/>
      </c>
      <c r="I689" s="74" t="str">
        <f t="shared" si="44"/>
        <v/>
      </c>
    </row>
    <row r="690" spans="6:9" x14ac:dyDescent="0.35">
      <c r="F690" s="74" t="str">
        <f t="shared" si="41"/>
        <v/>
      </c>
      <c r="G690" s="74" t="str">
        <f t="shared" si="42"/>
        <v/>
      </c>
      <c r="H690" s="74" t="str">
        <f t="shared" si="43"/>
        <v/>
      </c>
      <c r="I690" s="74" t="str">
        <f t="shared" si="44"/>
        <v/>
      </c>
    </row>
    <row r="691" spans="6:9" x14ac:dyDescent="0.35">
      <c r="F691" s="74" t="str">
        <f t="shared" si="41"/>
        <v/>
      </c>
      <c r="G691" s="74" t="str">
        <f t="shared" si="42"/>
        <v/>
      </c>
      <c r="H691" s="74" t="str">
        <f t="shared" si="43"/>
        <v/>
      </c>
      <c r="I691" s="74" t="str">
        <f t="shared" si="44"/>
        <v/>
      </c>
    </row>
    <row r="692" spans="6:9" x14ac:dyDescent="0.35">
      <c r="F692" s="74" t="str">
        <f t="shared" si="41"/>
        <v/>
      </c>
      <c r="G692" s="74" t="str">
        <f t="shared" si="42"/>
        <v/>
      </c>
      <c r="H692" s="74" t="str">
        <f t="shared" si="43"/>
        <v/>
      </c>
      <c r="I692" s="74" t="str">
        <f t="shared" si="44"/>
        <v/>
      </c>
    </row>
    <row r="693" spans="6:9" x14ac:dyDescent="0.35">
      <c r="F693" s="74" t="str">
        <f t="shared" si="41"/>
        <v/>
      </c>
      <c r="G693" s="74" t="str">
        <f t="shared" si="42"/>
        <v/>
      </c>
      <c r="H693" s="74" t="str">
        <f t="shared" si="43"/>
        <v/>
      </c>
      <c r="I693" s="74" t="str">
        <f t="shared" si="44"/>
        <v/>
      </c>
    </row>
    <row r="694" spans="6:9" x14ac:dyDescent="0.35">
      <c r="F694" s="74" t="str">
        <f t="shared" si="41"/>
        <v/>
      </c>
      <c r="G694" s="74" t="str">
        <f t="shared" si="42"/>
        <v/>
      </c>
      <c r="H694" s="74" t="str">
        <f t="shared" si="43"/>
        <v/>
      </c>
      <c r="I694" s="74" t="str">
        <f t="shared" si="44"/>
        <v/>
      </c>
    </row>
    <row r="695" spans="6:9" x14ac:dyDescent="0.35">
      <c r="F695" s="74" t="str">
        <f t="shared" si="41"/>
        <v/>
      </c>
      <c r="G695" s="74" t="str">
        <f t="shared" si="42"/>
        <v/>
      </c>
      <c r="H695" s="74" t="str">
        <f t="shared" si="43"/>
        <v/>
      </c>
      <c r="I695" s="74" t="str">
        <f t="shared" si="44"/>
        <v/>
      </c>
    </row>
    <row r="696" spans="6:9" x14ac:dyDescent="0.35">
      <c r="F696" s="74" t="str">
        <f t="shared" si="41"/>
        <v/>
      </c>
      <c r="G696" s="74" t="str">
        <f t="shared" si="42"/>
        <v/>
      </c>
      <c r="H696" s="74" t="str">
        <f t="shared" si="43"/>
        <v/>
      </c>
      <c r="I696" s="74" t="str">
        <f t="shared" si="44"/>
        <v/>
      </c>
    </row>
    <row r="697" spans="6:9" x14ac:dyDescent="0.35">
      <c r="F697" s="74" t="str">
        <f t="shared" si="41"/>
        <v/>
      </c>
      <c r="G697" s="74" t="str">
        <f t="shared" si="42"/>
        <v/>
      </c>
      <c r="H697" s="74" t="str">
        <f t="shared" si="43"/>
        <v/>
      </c>
      <c r="I697" s="74" t="str">
        <f t="shared" si="44"/>
        <v/>
      </c>
    </row>
    <row r="698" spans="6:9" x14ac:dyDescent="0.35">
      <c r="F698" s="74" t="str">
        <f t="shared" si="41"/>
        <v/>
      </c>
      <c r="G698" s="74" t="str">
        <f t="shared" si="42"/>
        <v/>
      </c>
      <c r="H698" s="74" t="str">
        <f t="shared" si="43"/>
        <v/>
      </c>
      <c r="I698" s="74" t="str">
        <f t="shared" si="44"/>
        <v/>
      </c>
    </row>
    <row r="699" spans="6:9" x14ac:dyDescent="0.35">
      <c r="F699" s="74" t="str">
        <f t="shared" si="41"/>
        <v/>
      </c>
      <c r="G699" s="74" t="str">
        <f t="shared" si="42"/>
        <v/>
      </c>
      <c r="H699" s="74" t="str">
        <f t="shared" si="43"/>
        <v/>
      </c>
      <c r="I699" s="74" t="str">
        <f t="shared" si="44"/>
        <v/>
      </c>
    </row>
    <row r="700" spans="6:9" x14ac:dyDescent="0.35">
      <c r="F700" s="74" t="str">
        <f t="shared" si="41"/>
        <v/>
      </c>
      <c r="G700" s="74" t="str">
        <f t="shared" si="42"/>
        <v/>
      </c>
      <c r="H700" s="74" t="str">
        <f t="shared" si="43"/>
        <v/>
      </c>
      <c r="I700" s="74" t="str">
        <f t="shared" si="44"/>
        <v/>
      </c>
    </row>
    <row r="701" spans="6:9" x14ac:dyDescent="0.35">
      <c r="F701" s="74" t="str">
        <f t="shared" si="41"/>
        <v/>
      </c>
      <c r="G701" s="74" t="str">
        <f t="shared" si="42"/>
        <v/>
      </c>
      <c r="H701" s="74" t="str">
        <f t="shared" si="43"/>
        <v/>
      </c>
      <c r="I701" s="74" t="str">
        <f t="shared" si="44"/>
        <v/>
      </c>
    </row>
    <row r="702" spans="6:9" x14ac:dyDescent="0.35">
      <c r="F702" s="74" t="str">
        <f t="shared" si="41"/>
        <v/>
      </c>
      <c r="G702" s="74" t="str">
        <f t="shared" si="42"/>
        <v/>
      </c>
      <c r="H702" s="74" t="str">
        <f t="shared" si="43"/>
        <v/>
      </c>
      <c r="I702" s="74" t="str">
        <f t="shared" si="44"/>
        <v/>
      </c>
    </row>
    <row r="703" spans="6:9" x14ac:dyDescent="0.35">
      <c r="F703" s="74" t="str">
        <f t="shared" si="41"/>
        <v/>
      </c>
      <c r="G703" s="74" t="str">
        <f t="shared" si="42"/>
        <v/>
      </c>
      <c r="H703" s="74" t="str">
        <f t="shared" si="43"/>
        <v/>
      </c>
      <c r="I703" s="74" t="str">
        <f t="shared" si="44"/>
        <v/>
      </c>
    </row>
    <row r="704" spans="6:9" x14ac:dyDescent="0.35">
      <c r="F704" s="74" t="str">
        <f t="shared" si="41"/>
        <v/>
      </c>
      <c r="G704" s="74" t="str">
        <f t="shared" si="42"/>
        <v/>
      </c>
      <c r="H704" s="74" t="str">
        <f t="shared" si="43"/>
        <v/>
      </c>
      <c r="I704" s="74" t="str">
        <f t="shared" si="44"/>
        <v/>
      </c>
    </row>
    <row r="705" spans="6:9" x14ac:dyDescent="0.35">
      <c r="F705" s="74" t="str">
        <f t="shared" si="41"/>
        <v/>
      </c>
      <c r="G705" s="74" t="str">
        <f t="shared" si="42"/>
        <v/>
      </c>
      <c r="H705" s="74" t="str">
        <f t="shared" si="43"/>
        <v/>
      </c>
      <c r="I705" s="74" t="str">
        <f t="shared" si="44"/>
        <v/>
      </c>
    </row>
    <row r="706" spans="6:9" x14ac:dyDescent="0.35">
      <c r="F706" s="74" t="str">
        <f t="shared" si="41"/>
        <v/>
      </c>
      <c r="G706" s="74" t="str">
        <f t="shared" si="42"/>
        <v/>
      </c>
      <c r="H706" s="74" t="str">
        <f t="shared" si="43"/>
        <v/>
      </c>
      <c r="I706" s="74" t="str">
        <f t="shared" si="44"/>
        <v/>
      </c>
    </row>
    <row r="707" spans="6:9" x14ac:dyDescent="0.35">
      <c r="F707" s="74" t="str">
        <f t="shared" si="41"/>
        <v/>
      </c>
      <c r="G707" s="74" t="str">
        <f t="shared" si="42"/>
        <v/>
      </c>
      <c r="H707" s="74" t="str">
        <f t="shared" si="43"/>
        <v/>
      </c>
      <c r="I707" s="74" t="str">
        <f t="shared" si="44"/>
        <v/>
      </c>
    </row>
    <row r="708" spans="6:9" x14ac:dyDescent="0.35">
      <c r="F708" s="74" t="str">
        <f t="shared" ref="F708:F771" si="45">IF(B708="","",B708/SUM($B$3:$B$1048576))</f>
        <v/>
      </c>
      <c r="G708" s="74" t="str">
        <f t="shared" ref="G708:G771" si="46">IF(C708="","",C708/SUM($C$3:$C$1048576))</f>
        <v/>
      </c>
      <c r="H708" s="74" t="str">
        <f t="shared" ref="H708:H771" si="47">IF(D708="","",D708/SUM($D$3:$D$1048576))</f>
        <v/>
      </c>
      <c r="I708" s="74" t="str">
        <f t="shared" ref="I708:I771" si="48">IF(E708="","",E708/SUM($E$3:$E$1048576))</f>
        <v/>
      </c>
    </row>
    <row r="709" spans="6:9" x14ac:dyDescent="0.35">
      <c r="F709" s="74" t="str">
        <f t="shared" si="45"/>
        <v/>
      </c>
      <c r="G709" s="74" t="str">
        <f t="shared" si="46"/>
        <v/>
      </c>
      <c r="H709" s="74" t="str">
        <f t="shared" si="47"/>
        <v/>
      </c>
      <c r="I709" s="74" t="str">
        <f t="shared" si="48"/>
        <v/>
      </c>
    </row>
    <row r="710" spans="6:9" x14ac:dyDescent="0.35">
      <c r="F710" s="74" t="str">
        <f t="shared" si="45"/>
        <v/>
      </c>
      <c r="G710" s="74" t="str">
        <f t="shared" si="46"/>
        <v/>
      </c>
      <c r="H710" s="74" t="str">
        <f t="shared" si="47"/>
        <v/>
      </c>
      <c r="I710" s="74" t="str">
        <f t="shared" si="48"/>
        <v/>
      </c>
    </row>
    <row r="711" spans="6:9" x14ac:dyDescent="0.35">
      <c r="F711" s="74" t="str">
        <f t="shared" si="45"/>
        <v/>
      </c>
      <c r="G711" s="74" t="str">
        <f t="shared" si="46"/>
        <v/>
      </c>
      <c r="H711" s="74" t="str">
        <f t="shared" si="47"/>
        <v/>
      </c>
      <c r="I711" s="74" t="str">
        <f t="shared" si="48"/>
        <v/>
      </c>
    </row>
    <row r="712" spans="6:9" x14ac:dyDescent="0.35">
      <c r="F712" s="74" t="str">
        <f t="shared" si="45"/>
        <v/>
      </c>
      <c r="G712" s="74" t="str">
        <f t="shared" si="46"/>
        <v/>
      </c>
      <c r="H712" s="74" t="str">
        <f t="shared" si="47"/>
        <v/>
      </c>
      <c r="I712" s="74" t="str">
        <f t="shared" si="48"/>
        <v/>
      </c>
    </row>
    <row r="713" spans="6:9" x14ac:dyDescent="0.35">
      <c r="F713" s="74" t="str">
        <f t="shared" si="45"/>
        <v/>
      </c>
      <c r="G713" s="74" t="str">
        <f t="shared" si="46"/>
        <v/>
      </c>
      <c r="H713" s="74" t="str">
        <f t="shared" si="47"/>
        <v/>
      </c>
      <c r="I713" s="74" t="str">
        <f t="shared" si="48"/>
        <v/>
      </c>
    </row>
    <row r="714" spans="6:9" x14ac:dyDescent="0.35">
      <c r="F714" s="74" t="str">
        <f t="shared" si="45"/>
        <v/>
      </c>
      <c r="G714" s="74" t="str">
        <f t="shared" si="46"/>
        <v/>
      </c>
      <c r="H714" s="74" t="str">
        <f t="shared" si="47"/>
        <v/>
      </c>
      <c r="I714" s="74" t="str">
        <f t="shared" si="48"/>
        <v/>
      </c>
    </row>
    <row r="715" spans="6:9" x14ac:dyDescent="0.35">
      <c r="F715" s="74" t="str">
        <f t="shared" si="45"/>
        <v/>
      </c>
      <c r="G715" s="74" t="str">
        <f t="shared" si="46"/>
        <v/>
      </c>
      <c r="H715" s="74" t="str">
        <f t="shared" si="47"/>
        <v/>
      </c>
      <c r="I715" s="74" t="str">
        <f t="shared" si="48"/>
        <v/>
      </c>
    </row>
    <row r="716" spans="6:9" x14ac:dyDescent="0.35">
      <c r="F716" s="74" t="str">
        <f t="shared" si="45"/>
        <v/>
      </c>
      <c r="G716" s="74" t="str">
        <f t="shared" si="46"/>
        <v/>
      </c>
      <c r="H716" s="74" t="str">
        <f t="shared" si="47"/>
        <v/>
      </c>
      <c r="I716" s="74" t="str">
        <f t="shared" si="48"/>
        <v/>
      </c>
    </row>
    <row r="717" spans="6:9" x14ac:dyDescent="0.35">
      <c r="F717" s="74" t="str">
        <f t="shared" si="45"/>
        <v/>
      </c>
      <c r="G717" s="74" t="str">
        <f t="shared" si="46"/>
        <v/>
      </c>
      <c r="H717" s="74" t="str">
        <f t="shared" si="47"/>
        <v/>
      </c>
      <c r="I717" s="74" t="str">
        <f t="shared" si="48"/>
        <v/>
      </c>
    </row>
    <row r="718" spans="6:9" x14ac:dyDescent="0.35">
      <c r="F718" s="74" t="str">
        <f t="shared" si="45"/>
        <v/>
      </c>
      <c r="G718" s="74" t="str">
        <f t="shared" si="46"/>
        <v/>
      </c>
      <c r="H718" s="74" t="str">
        <f t="shared" si="47"/>
        <v/>
      </c>
      <c r="I718" s="74" t="str">
        <f t="shared" si="48"/>
        <v/>
      </c>
    </row>
    <row r="719" spans="6:9" x14ac:dyDescent="0.35">
      <c r="F719" s="74" t="str">
        <f t="shared" si="45"/>
        <v/>
      </c>
      <c r="G719" s="74" t="str">
        <f t="shared" si="46"/>
        <v/>
      </c>
      <c r="H719" s="74" t="str">
        <f t="shared" si="47"/>
        <v/>
      </c>
      <c r="I719" s="74" t="str">
        <f t="shared" si="48"/>
        <v/>
      </c>
    </row>
    <row r="720" spans="6:9" x14ac:dyDescent="0.35">
      <c r="F720" s="74" t="str">
        <f t="shared" si="45"/>
        <v/>
      </c>
      <c r="G720" s="74" t="str">
        <f t="shared" si="46"/>
        <v/>
      </c>
      <c r="H720" s="74" t="str">
        <f t="shared" si="47"/>
        <v/>
      </c>
      <c r="I720" s="74" t="str">
        <f t="shared" si="48"/>
        <v/>
      </c>
    </row>
    <row r="721" spans="6:9" x14ac:dyDescent="0.35">
      <c r="F721" s="74" t="str">
        <f t="shared" si="45"/>
        <v/>
      </c>
      <c r="G721" s="74" t="str">
        <f t="shared" si="46"/>
        <v/>
      </c>
      <c r="H721" s="74" t="str">
        <f t="shared" si="47"/>
        <v/>
      </c>
      <c r="I721" s="74" t="str">
        <f t="shared" si="48"/>
        <v/>
      </c>
    </row>
    <row r="722" spans="6:9" x14ac:dyDescent="0.35">
      <c r="F722" s="74" t="str">
        <f t="shared" si="45"/>
        <v/>
      </c>
      <c r="G722" s="74" t="str">
        <f t="shared" si="46"/>
        <v/>
      </c>
      <c r="H722" s="74" t="str">
        <f t="shared" si="47"/>
        <v/>
      </c>
      <c r="I722" s="74" t="str">
        <f t="shared" si="48"/>
        <v/>
      </c>
    </row>
    <row r="723" spans="6:9" x14ac:dyDescent="0.35">
      <c r="F723" s="74" t="str">
        <f t="shared" si="45"/>
        <v/>
      </c>
      <c r="G723" s="74" t="str">
        <f t="shared" si="46"/>
        <v/>
      </c>
      <c r="H723" s="74" t="str">
        <f t="shared" si="47"/>
        <v/>
      </c>
      <c r="I723" s="74" t="str">
        <f t="shared" si="48"/>
        <v/>
      </c>
    </row>
    <row r="724" spans="6:9" x14ac:dyDescent="0.35">
      <c r="F724" s="74" t="str">
        <f t="shared" si="45"/>
        <v/>
      </c>
      <c r="G724" s="74" t="str">
        <f t="shared" si="46"/>
        <v/>
      </c>
      <c r="H724" s="74" t="str">
        <f t="shared" si="47"/>
        <v/>
      </c>
      <c r="I724" s="74" t="str">
        <f t="shared" si="48"/>
        <v/>
      </c>
    </row>
    <row r="725" spans="6:9" x14ac:dyDescent="0.35">
      <c r="F725" s="74" t="str">
        <f t="shared" si="45"/>
        <v/>
      </c>
      <c r="G725" s="74" t="str">
        <f t="shared" si="46"/>
        <v/>
      </c>
      <c r="H725" s="74" t="str">
        <f t="shared" si="47"/>
        <v/>
      </c>
      <c r="I725" s="74" t="str">
        <f t="shared" si="48"/>
        <v/>
      </c>
    </row>
    <row r="726" spans="6:9" x14ac:dyDescent="0.35">
      <c r="F726" s="74" t="str">
        <f t="shared" si="45"/>
        <v/>
      </c>
      <c r="G726" s="74" t="str">
        <f t="shared" si="46"/>
        <v/>
      </c>
      <c r="H726" s="74" t="str">
        <f t="shared" si="47"/>
        <v/>
      </c>
      <c r="I726" s="74" t="str">
        <f t="shared" si="48"/>
        <v/>
      </c>
    </row>
    <row r="727" spans="6:9" x14ac:dyDescent="0.35">
      <c r="F727" s="74" t="str">
        <f t="shared" si="45"/>
        <v/>
      </c>
      <c r="G727" s="74" t="str">
        <f t="shared" si="46"/>
        <v/>
      </c>
      <c r="H727" s="74" t="str">
        <f t="shared" si="47"/>
        <v/>
      </c>
      <c r="I727" s="74" t="str">
        <f t="shared" si="48"/>
        <v/>
      </c>
    </row>
    <row r="728" spans="6:9" x14ac:dyDescent="0.35">
      <c r="F728" s="74" t="str">
        <f t="shared" si="45"/>
        <v/>
      </c>
      <c r="G728" s="74" t="str">
        <f t="shared" si="46"/>
        <v/>
      </c>
      <c r="H728" s="74" t="str">
        <f t="shared" si="47"/>
        <v/>
      </c>
      <c r="I728" s="74" t="str">
        <f t="shared" si="48"/>
        <v/>
      </c>
    </row>
    <row r="729" spans="6:9" x14ac:dyDescent="0.35">
      <c r="F729" s="74" t="str">
        <f t="shared" si="45"/>
        <v/>
      </c>
      <c r="G729" s="74" t="str">
        <f t="shared" si="46"/>
        <v/>
      </c>
      <c r="H729" s="74" t="str">
        <f t="shared" si="47"/>
        <v/>
      </c>
      <c r="I729" s="74" t="str">
        <f t="shared" si="48"/>
        <v/>
      </c>
    </row>
    <row r="730" spans="6:9" x14ac:dyDescent="0.35">
      <c r="F730" s="74" t="str">
        <f t="shared" si="45"/>
        <v/>
      </c>
      <c r="G730" s="74" t="str">
        <f t="shared" si="46"/>
        <v/>
      </c>
      <c r="H730" s="74" t="str">
        <f t="shared" si="47"/>
        <v/>
      </c>
      <c r="I730" s="74" t="str">
        <f t="shared" si="48"/>
        <v/>
      </c>
    </row>
    <row r="731" spans="6:9" x14ac:dyDescent="0.35">
      <c r="F731" s="74" t="str">
        <f t="shared" si="45"/>
        <v/>
      </c>
      <c r="G731" s="74" t="str">
        <f t="shared" si="46"/>
        <v/>
      </c>
      <c r="H731" s="74" t="str">
        <f t="shared" si="47"/>
        <v/>
      </c>
      <c r="I731" s="74" t="str">
        <f t="shared" si="48"/>
        <v/>
      </c>
    </row>
    <row r="732" spans="6:9" x14ac:dyDescent="0.35">
      <c r="F732" s="74" t="str">
        <f t="shared" si="45"/>
        <v/>
      </c>
      <c r="G732" s="74" t="str">
        <f t="shared" si="46"/>
        <v/>
      </c>
      <c r="H732" s="74" t="str">
        <f t="shared" si="47"/>
        <v/>
      </c>
      <c r="I732" s="74" t="str">
        <f t="shared" si="48"/>
        <v/>
      </c>
    </row>
    <row r="733" spans="6:9" x14ac:dyDescent="0.35">
      <c r="F733" s="74" t="str">
        <f t="shared" si="45"/>
        <v/>
      </c>
      <c r="G733" s="74" t="str">
        <f t="shared" si="46"/>
        <v/>
      </c>
      <c r="H733" s="74" t="str">
        <f t="shared" si="47"/>
        <v/>
      </c>
      <c r="I733" s="74" t="str">
        <f t="shared" si="48"/>
        <v/>
      </c>
    </row>
    <row r="734" spans="6:9" x14ac:dyDescent="0.35">
      <c r="F734" s="74" t="str">
        <f t="shared" si="45"/>
        <v/>
      </c>
      <c r="G734" s="74" t="str">
        <f t="shared" si="46"/>
        <v/>
      </c>
      <c r="H734" s="74" t="str">
        <f t="shared" si="47"/>
        <v/>
      </c>
      <c r="I734" s="74" t="str">
        <f t="shared" si="48"/>
        <v/>
      </c>
    </row>
    <row r="735" spans="6:9" x14ac:dyDescent="0.35">
      <c r="F735" s="74" t="str">
        <f t="shared" si="45"/>
        <v/>
      </c>
      <c r="G735" s="74" t="str">
        <f t="shared" si="46"/>
        <v/>
      </c>
      <c r="H735" s="74" t="str">
        <f t="shared" si="47"/>
        <v/>
      </c>
      <c r="I735" s="74" t="str">
        <f t="shared" si="48"/>
        <v/>
      </c>
    </row>
    <row r="736" spans="6:9" x14ac:dyDescent="0.35">
      <c r="F736" s="74" t="str">
        <f t="shared" si="45"/>
        <v/>
      </c>
      <c r="G736" s="74" t="str">
        <f t="shared" si="46"/>
        <v/>
      </c>
      <c r="H736" s="74" t="str">
        <f t="shared" si="47"/>
        <v/>
      </c>
      <c r="I736" s="74" t="str">
        <f t="shared" si="48"/>
        <v/>
      </c>
    </row>
    <row r="737" spans="6:9" x14ac:dyDescent="0.35">
      <c r="F737" s="74" t="str">
        <f t="shared" si="45"/>
        <v/>
      </c>
      <c r="G737" s="74" t="str">
        <f t="shared" si="46"/>
        <v/>
      </c>
      <c r="H737" s="74" t="str">
        <f t="shared" si="47"/>
        <v/>
      </c>
      <c r="I737" s="74" t="str">
        <f t="shared" si="48"/>
        <v/>
      </c>
    </row>
    <row r="738" spans="6:9" x14ac:dyDescent="0.35">
      <c r="F738" s="74" t="str">
        <f t="shared" si="45"/>
        <v/>
      </c>
      <c r="G738" s="74" t="str">
        <f t="shared" si="46"/>
        <v/>
      </c>
      <c r="H738" s="74" t="str">
        <f t="shared" si="47"/>
        <v/>
      </c>
      <c r="I738" s="74" t="str">
        <f t="shared" si="48"/>
        <v/>
      </c>
    </row>
    <row r="739" spans="6:9" x14ac:dyDescent="0.35">
      <c r="F739" s="74" t="str">
        <f t="shared" si="45"/>
        <v/>
      </c>
      <c r="G739" s="74" t="str">
        <f t="shared" si="46"/>
        <v/>
      </c>
      <c r="H739" s="74" t="str">
        <f t="shared" si="47"/>
        <v/>
      </c>
      <c r="I739" s="74" t="str">
        <f t="shared" si="48"/>
        <v/>
      </c>
    </row>
    <row r="740" spans="6:9" x14ac:dyDescent="0.35">
      <c r="F740" s="74" t="str">
        <f t="shared" si="45"/>
        <v/>
      </c>
      <c r="G740" s="74" t="str">
        <f t="shared" si="46"/>
        <v/>
      </c>
      <c r="H740" s="74" t="str">
        <f t="shared" si="47"/>
        <v/>
      </c>
      <c r="I740" s="74" t="str">
        <f t="shared" si="48"/>
        <v/>
      </c>
    </row>
    <row r="741" spans="6:9" x14ac:dyDescent="0.35">
      <c r="F741" s="74" t="str">
        <f t="shared" si="45"/>
        <v/>
      </c>
      <c r="G741" s="74" t="str">
        <f t="shared" si="46"/>
        <v/>
      </c>
      <c r="H741" s="74" t="str">
        <f t="shared" si="47"/>
        <v/>
      </c>
      <c r="I741" s="74" t="str">
        <f t="shared" si="48"/>
        <v/>
      </c>
    </row>
    <row r="742" spans="6:9" x14ac:dyDescent="0.35">
      <c r="F742" s="74" t="str">
        <f t="shared" si="45"/>
        <v/>
      </c>
      <c r="G742" s="74" t="str">
        <f t="shared" si="46"/>
        <v/>
      </c>
      <c r="H742" s="74" t="str">
        <f t="shared" si="47"/>
        <v/>
      </c>
      <c r="I742" s="74" t="str">
        <f t="shared" si="48"/>
        <v/>
      </c>
    </row>
    <row r="743" spans="6:9" x14ac:dyDescent="0.35">
      <c r="F743" s="74" t="str">
        <f t="shared" si="45"/>
        <v/>
      </c>
      <c r="G743" s="74" t="str">
        <f t="shared" si="46"/>
        <v/>
      </c>
      <c r="H743" s="74" t="str">
        <f t="shared" si="47"/>
        <v/>
      </c>
      <c r="I743" s="74" t="str">
        <f t="shared" si="48"/>
        <v/>
      </c>
    </row>
    <row r="744" spans="6:9" x14ac:dyDescent="0.35">
      <c r="F744" s="74" t="str">
        <f t="shared" si="45"/>
        <v/>
      </c>
      <c r="G744" s="74" t="str">
        <f t="shared" si="46"/>
        <v/>
      </c>
      <c r="H744" s="74" t="str">
        <f t="shared" si="47"/>
        <v/>
      </c>
      <c r="I744" s="74" t="str">
        <f t="shared" si="48"/>
        <v/>
      </c>
    </row>
    <row r="745" spans="6:9" x14ac:dyDescent="0.35">
      <c r="F745" s="74" t="str">
        <f t="shared" si="45"/>
        <v/>
      </c>
      <c r="G745" s="74" t="str">
        <f t="shared" si="46"/>
        <v/>
      </c>
      <c r="H745" s="74" t="str">
        <f t="shared" si="47"/>
        <v/>
      </c>
      <c r="I745" s="74" t="str">
        <f t="shared" si="48"/>
        <v/>
      </c>
    </row>
    <row r="746" spans="6:9" x14ac:dyDescent="0.35">
      <c r="F746" s="74" t="str">
        <f t="shared" si="45"/>
        <v/>
      </c>
      <c r="G746" s="74" t="str">
        <f t="shared" si="46"/>
        <v/>
      </c>
      <c r="H746" s="74" t="str">
        <f t="shared" si="47"/>
        <v/>
      </c>
      <c r="I746" s="74" t="str">
        <f t="shared" si="48"/>
        <v/>
      </c>
    </row>
    <row r="747" spans="6:9" x14ac:dyDescent="0.35">
      <c r="F747" s="74" t="str">
        <f t="shared" si="45"/>
        <v/>
      </c>
      <c r="G747" s="74" t="str">
        <f t="shared" si="46"/>
        <v/>
      </c>
      <c r="H747" s="74" t="str">
        <f t="shared" si="47"/>
        <v/>
      </c>
      <c r="I747" s="74" t="str">
        <f t="shared" si="48"/>
        <v/>
      </c>
    </row>
    <row r="748" spans="6:9" x14ac:dyDescent="0.35">
      <c r="F748" s="74" t="str">
        <f t="shared" si="45"/>
        <v/>
      </c>
      <c r="G748" s="74" t="str">
        <f t="shared" si="46"/>
        <v/>
      </c>
      <c r="H748" s="74" t="str">
        <f t="shared" si="47"/>
        <v/>
      </c>
      <c r="I748" s="74" t="str">
        <f t="shared" si="48"/>
        <v/>
      </c>
    </row>
    <row r="749" spans="6:9" x14ac:dyDescent="0.35">
      <c r="F749" s="74" t="str">
        <f t="shared" si="45"/>
        <v/>
      </c>
      <c r="G749" s="74" t="str">
        <f t="shared" si="46"/>
        <v/>
      </c>
      <c r="H749" s="74" t="str">
        <f t="shared" si="47"/>
        <v/>
      </c>
      <c r="I749" s="74" t="str">
        <f t="shared" si="48"/>
        <v/>
      </c>
    </row>
    <row r="750" spans="6:9" x14ac:dyDescent="0.35">
      <c r="F750" s="74" t="str">
        <f t="shared" si="45"/>
        <v/>
      </c>
      <c r="G750" s="74" t="str">
        <f t="shared" si="46"/>
        <v/>
      </c>
      <c r="H750" s="74" t="str">
        <f t="shared" si="47"/>
        <v/>
      </c>
      <c r="I750" s="74" t="str">
        <f t="shared" si="48"/>
        <v/>
      </c>
    </row>
    <row r="751" spans="6:9" x14ac:dyDescent="0.35">
      <c r="F751" s="74" t="str">
        <f t="shared" si="45"/>
        <v/>
      </c>
      <c r="G751" s="74" t="str">
        <f t="shared" si="46"/>
        <v/>
      </c>
      <c r="H751" s="74" t="str">
        <f t="shared" si="47"/>
        <v/>
      </c>
      <c r="I751" s="74" t="str">
        <f t="shared" si="48"/>
        <v/>
      </c>
    </row>
    <row r="752" spans="6:9" x14ac:dyDescent="0.35">
      <c r="F752" s="74" t="str">
        <f t="shared" si="45"/>
        <v/>
      </c>
      <c r="G752" s="74" t="str">
        <f t="shared" si="46"/>
        <v/>
      </c>
      <c r="H752" s="74" t="str">
        <f t="shared" si="47"/>
        <v/>
      </c>
      <c r="I752" s="74" t="str">
        <f t="shared" si="48"/>
        <v/>
      </c>
    </row>
    <row r="753" spans="6:9" x14ac:dyDescent="0.35">
      <c r="F753" s="74" t="str">
        <f t="shared" si="45"/>
        <v/>
      </c>
      <c r="G753" s="74" t="str">
        <f t="shared" si="46"/>
        <v/>
      </c>
      <c r="H753" s="74" t="str">
        <f t="shared" si="47"/>
        <v/>
      </c>
      <c r="I753" s="74" t="str">
        <f t="shared" si="48"/>
        <v/>
      </c>
    </row>
    <row r="754" spans="6:9" x14ac:dyDescent="0.35">
      <c r="F754" s="74" t="str">
        <f t="shared" si="45"/>
        <v/>
      </c>
      <c r="G754" s="74" t="str">
        <f t="shared" si="46"/>
        <v/>
      </c>
      <c r="H754" s="74" t="str">
        <f t="shared" si="47"/>
        <v/>
      </c>
      <c r="I754" s="74" t="str">
        <f t="shared" si="48"/>
        <v/>
      </c>
    </row>
    <row r="755" spans="6:9" x14ac:dyDescent="0.35">
      <c r="F755" s="74" t="str">
        <f t="shared" si="45"/>
        <v/>
      </c>
      <c r="G755" s="74" t="str">
        <f t="shared" si="46"/>
        <v/>
      </c>
      <c r="H755" s="74" t="str">
        <f t="shared" si="47"/>
        <v/>
      </c>
      <c r="I755" s="74" t="str">
        <f t="shared" si="48"/>
        <v/>
      </c>
    </row>
    <row r="756" spans="6:9" x14ac:dyDescent="0.35">
      <c r="F756" s="74" t="str">
        <f t="shared" si="45"/>
        <v/>
      </c>
      <c r="G756" s="74" t="str">
        <f t="shared" si="46"/>
        <v/>
      </c>
      <c r="H756" s="74" t="str">
        <f t="shared" si="47"/>
        <v/>
      </c>
      <c r="I756" s="74" t="str">
        <f t="shared" si="48"/>
        <v/>
      </c>
    </row>
    <row r="757" spans="6:9" x14ac:dyDescent="0.35">
      <c r="F757" s="74" t="str">
        <f t="shared" si="45"/>
        <v/>
      </c>
      <c r="G757" s="74" t="str">
        <f t="shared" si="46"/>
        <v/>
      </c>
      <c r="H757" s="74" t="str">
        <f t="shared" si="47"/>
        <v/>
      </c>
      <c r="I757" s="74" t="str">
        <f t="shared" si="48"/>
        <v/>
      </c>
    </row>
    <row r="758" spans="6:9" x14ac:dyDescent="0.35">
      <c r="F758" s="74" t="str">
        <f t="shared" si="45"/>
        <v/>
      </c>
      <c r="G758" s="74" t="str">
        <f t="shared" si="46"/>
        <v/>
      </c>
      <c r="H758" s="74" t="str">
        <f t="shared" si="47"/>
        <v/>
      </c>
      <c r="I758" s="74" t="str">
        <f t="shared" si="48"/>
        <v/>
      </c>
    </row>
    <row r="759" spans="6:9" x14ac:dyDescent="0.35">
      <c r="F759" s="74" t="str">
        <f t="shared" si="45"/>
        <v/>
      </c>
      <c r="G759" s="74" t="str">
        <f t="shared" si="46"/>
        <v/>
      </c>
      <c r="H759" s="74" t="str">
        <f t="shared" si="47"/>
        <v/>
      </c>
      <c r="I759" s="74" t="str">
        <f t="shared" si="48"/>
        <v/>
      </c>
    </row>
    <row r="760" spans="6:9" x14ac:dyDescent="0.35">
      <c r="F760" s="74" t="str">
        <f t="shared" si="45"/>
        <v/>
      </c>
      <c r="G760" s="74" t="str">
        <f t="shared" si="46"/>
        <v/>
      </c>
      <c r="H760" s="74" t="str">
        <f t="shared" si="47"/>
        <v/>
      </c>
      <c r="I760" s="74" t="str">
        <f t="shared" si="48"/>
        <v/>
      </c>
    </row>
    <row r="761" spans="6:9" x14ac:dyDescent="0.35">
      <c r="F761" s="74" t="str">
        <f t="shared" si="45"/>
        <v/>
      </c>
      <c r="G761" s="74" t="str">
        <f t="shared" si="46"/>
        <v/>
      </c>
      <c r="H761" s="74" t="str">
        <f t="shared" si="47"/>
        <v/>
      </c>
      <c r="I761" s="74" t="str">
        <f t="shared" si="48"/>
        <v/>
      </c>
    </row>
    <row r="762" spans="6:9" x14ac:dyDescent="0.35">
      <c r="F762" s="74" t="str">
        <f t="shared" si="45"/>
        <v/>
      </c>
      <c r="G762" s="74" t="str">
        <f t="shared" si="46"/>
        <v/>
      </c>
      <c r="H762" s="74" t="str">
        <f t="shared" si="47"/>
        <v/>
      </c>
      <c r="I762" s="74" t="str">
        <f t="shared" si="48"/>
        <v/>
      </c>
    </row>
    <row r="763" spans="6:9" x14ac:dyDescent="0.35">
      <c r="F763" s="74" t="str">
        <f t="shared" si="45"/>
        <v/>
      </c>
      <c r="G763" s="74" t="str">
        <f t="shared" si="46"/>
        <v/>
      </c>
      <c r="H763" s="74" t="str">
        <f t="shared" si="47"/>
        <v/>
      </c>
      <c r="I763" s="74" t="str">
        <f t="shared" si="48"/>
        <v/>
      </c>
    </row>
    <row r="764" spans="6:9" x14ac:dyDescent="0.35">
      <c r="F764" s="74" t="str">
        <f t="shared" si="45"/>
        <v/>
      </c>
      <c r="G764" s="74" t="str">
        <f t="shared" si="46"/>
        <v/>
      </c>
      <c r="H764" s="74" t="str">
        <f t="shared" si="47"/>
        <v/>
      </c>
      <c r="I764" s="74" t="str">
        <f t="shared" si="48"/>
        <v/>
      </c>
    </row>
    <row r="765" spans="6:9" x14ac:dyDescent="0.35">
      <c r="F765" s="74" t="str">
        <f t="shared" si="45"/>
        <v/>
      </c>
      <c r="G765" s="74" t="str">
        <f t="shared" si="46"/>
        <v/>
      </c>
      <c r="H765" s="74" t="str">
        <f t="shared" si="47"/>
        <v/>
      </c>
      <c r="I765" s="74" t="str">
        <f t="shared" si="48"/>
        <v/>
      </c>
    </row>
    <row r="766" spans="6:9" x14ac:dyDescent="0.35">
      <c r="F766" s="74" t="str">
        <f t="shared" si="45"/>
        <v/>
      </c>
      <c r="G766" s="74" t="str">
        <f t="shared" si="46"/>
        <v/>
      </c>
      <c r="H766" s="74" t="str">
        <f t="shared" si="47"/>
        <v/>
      </c>
      <c r="I766" s="74" t="str">
        <f t="shared" si="48"/>
        <v/>
      </c>
    </row>
    <row r="767" spans="6:9" x14ac:dyDescent="0.35">
      <c r="F767" s="74" t="str">
        <f t="shared" si="45"/>
        <v/>
      </c>
      <c r="G767" s="74" t="str">
        <f t="shared" si="46"/>
        <v/>
      </c>
      <c r="H767" s="74" t="str">
        <f t="shared" si="47"/>
        <v/>
      </c>
      <c r="I767" s="74" t="str">
        <f t="shared" si="48"/>
        <v/>
      </c>
    </row>
    <row r="768" spans="6:9" x14ac:dyDescent="0.35">
      <c r="F768" s="74" t="str">
        <f t="shared" si="45"/>
        <v/>
      </c>
      <c r="G768" s="74" t="str">
        <f t="shared" si="46"/>
        <v/>
      </c>
      <c r="H768" s="74" t="str">
        <f t="shared" si="47"/>
        <v/>
      </c>
      <c r="I768" s="74" t="str">
        <f t="shared" si="48"/>
        <v/>
      </c>
    </row>
    <row r="769" spans="6:9" x14ac:dyDescent="0.35">
      <c r="F769" s="74" t="str">
        <f t="shared" si="45"/>
        <v/>
      </c>
      <c r="G769" s="74" t="str">
        <f t="shared" si="46"/>
        <v/>
      </c>
      <c r="H769" s="74" t="str">
        <f t="shared" si="47"/>
        <v/>
      </c>
      <c r="I769" s="74" t="str">
        <f t="shared" si="48"/>
        <v/>
      </c>
    </row>
    <row r="770" spans="6:9" x14ac:dyDescent="0.35">
      <c r="F770" s="74" t="str">
        <f t="shared" si="45"/>
        <v/>
      </c>
      <c r="G770" s="74" t="str">
        <f t="shared" si="46"/>
        <v/>
      </c>
      <c r="H770" s="74" t="str">
        <f t="shared" si="47"/>
        <v/>
      </c>
      <c r="I770" s="74" t="str">
        <f t="shared" si="48"/>
        <v/>
      </c>
    </row>
    <row r="771" spans="6:9" x14ac:dyDescent="0.35">
      <c r="F771" s="74" t="str">
        <f t="shared" si="45"/>
        <v/>
      </c>
      <c r="G771" s="74" t="str">
        <f t="shared" si="46"/>
        <v/>
      </c>
      <c r="H771" s="74" t="str">
        <f t="shared" si="47"/>
        <v/>
      </c>
      <c r="I771" s="74" t="str">
        <f t="shared" si="48"/>
        <v/>
      </c>
    </row>
    <row r="772" spans="6:9" x14ac:dyDescent="0.35">
      <c r="F772" s="74" t="str">
        <f t="shared" ref="F772:F835" si="49">IF(B772="","",B772/SUM($B$3:$B$1048576))</f>
        <v/>
      </c>
      <c r="G772" s="74" t="str">
        <f t="shared" ref="G772:G835" si="50">IF(C772="","",C772/SUM($C$3:$C$1048576))</f>
        <v/>
      </c>
      <c r="H772" s="74" t="str">
        <f t="shared" ref="H772:H835" si="51">IF(D772="","",D772/SUM($D$3:$D$1048576))</f>
        <v/>
      </c>
      <c r="I772" s="74" t="str">
        <f t="shared" ref="I772:I835" si="52">IF(E772="","",E772/SUM($E$3:$E$1048576))</f>
        <v/>
      </c>
    </row>
    <row r="773" spans="6:9" x14ac:dyDescent="0.35">
      <c r="F773" s="74" t="str">
        <f t="shared" si="49"/>
        <v/>
      </c>
      <c r="G773" s="74" t="str">
        <f t="shared" si="50"/>
        <v/>
      </c>
      <c r="H773" s="74" t="str">
        <f t="shared" si="51"/>
        <v/>
      </c>
      <c r="I773" s="74" t="str">
        <f t="shared" si="52"/>
        <v/>
      </c>
    </row>
    <row r="774" spans="6:9" x14ac:dyDescent="0.35">
      <c r="F774" s="74" t="str">
        <f t="shared" si="49"/>
        <v/>
      </c>
      <c r="G774" s="74" t="str">
        <f t="shared" si="50"/>
        <v/>
      </c>
      <c r="H774" s="74" t="str">
        <f t="shared" si="51"/>
        <v/>
      </c>
      <c r="I774" s="74" t="str">
        <f t="shared" si="52"/>
        <v/>
      </c>
    </row>
    <row r="775" spans="6:9" x14ac:dyDescent="0.35">
      <c r="F775" s="74" t="str">
        <f t="shared" si="49"/>
        <v/>
      </c>
      <c r="G775" s="74" t="str">
        <f t="shared" si="50"/>
        <v/>
      </c>
      <c r="H775" s="74" t="str">
        <f t="shared" si="51"/>
        <v/>
      </c>
      <c r="I775" s="74" t="str">
        <f t="shared" si="52"/>
        <v/>
      </c>
    </row>
    <row r="776" spans="6:9" x14ac:dyDescent="0.35">
      <c r="F776" s="74" t="str">
        <f t="shared" si="49"/>
        <v/>
      </c>
      <c r="G776" s="74" t="str">
        <f t="shared" si="50"/>
        <v/>
      </c>
      <c r="H776" s="74" t="str">
        <f t="shared" si="51"/>
        <v/>
      </c>
      <c r="I776" s="74" t="str">
        <f t="shared" si="52"/>
        <v/>
      </c>
    </row>
    <row r="777" spans="6:9" x14ac:dyDescent="0.35">
      <c r="F777" s="74" t="str">
        <f t="shared" si="49"/>
        <v/>
      </c>
      <c r="G777" s="74" t="str">
        <f t="shared" si="50"/>
        <v/>
      </c>
      <c r="H777" s="74" t="str">
        <f t="shared" si="51"/>
        <v/>
      </c>
      <c r="I777" s="74" t="str">
        <f t="shared" si="52"/>
        <v/>
      </c>
    </row>
    <row r="778" spans="6:9" x14ac:dyDescent="0.35">
      <c r="F778" s="74" t="str">
        <f t="shared" si="49"/>
        <v/>
      </c>
      <c r="G778" s="74" t="str">
        <f t="shared" si="50"/>
        <v/>
      </c>
      <c r="H778" s="74" t="str">
        <f t="shared" si="51"/>
        <v/>
      </c>
      <c r="I778" s="74" t="str">
        <f t="shared" si="52"/>
        <v/>
      </c>
    </row>
    <row r="779" spans="6:9" x14ac:dyDescent="0.35">
      <c r="F779" s="74" t="str">
        <f t="shared" si="49"/>
        <v/>
      </c>
      <c r="G779" s="74" t="str">
        <f t="shared" si="50"/>
        <v/>
      </c>
      <c r="H779" s="74" t="str">
        <f t="shared" si="51"/>
        <v/>
      </c>
      <c r="I779" s="74" t="str">
        <f t="shared" si="52"/>
        <v/>
      </c>
    </row>
    <row r="780" spans="6:9" x14ac:dyDescent="0.35">
      <c r="F780" s="74" t="str">
        <f t="shared" si="49"/>
        <v/>
      </c>
      <c r="G780" s="74" t="str">
        <f t="shared" si="50"/>
        <v/>
      </c>
      <c r="H780" s="74" t="str">
        <f t="shared" si="51"/>
        <v/>
      </c>
      <c r="I780" s="74" t="str">
        <f t="shared" si="52"/>
        <v/>
      </c>
    </row>
    <row r="781" spans="6:9" x14ac:dyDescent="0.35">
      <c r="F781" s="74" t="str">
        <f t="shared" si="49"/>
        <v/>
      </c>
      <c r="G781" s="74" t="str">
        <f t="shared" si="50"/>
        <v/>
      </c>
      <c r="H781" s="74" t="str">
        <f t="shared" si="51"/>
        <v/>
      </c>
      <c r="I781" s="74" t="str">
        <f t="shared" si="52"/>
        <v/>
      </c>
    </row>
    <row r="782" spans="6:9" x14ac:dyDescent="0.35">
      <c r="F782" s="74" t="str">
        <f t="shared" si="49"/>
        <v/>
      </c>
      <c r="G782" s="74" t="str">
        <f t="shared" si="50"/>
        <v/>
      </c>
      <c r="H782" s="74" t="str">
        <f t="shared" si="51"/>
        <v/>
      </c>
      <c r="I782" s="74" t="str">
        <f t="shared" si="52"/>
        <v/>
      </c>
    </row>
    <row r="783" spans="6:9" x14ac:dyDescent="0.35">
      <c r="F783" s="74" t="str">
        <f t="shared" si="49"/>
        <v/>
      </c>
      <c r="G783" s="74" t="str">
        <f t="shared" si="50"/>
        <v/>
      </c>
      <c r="H783" s="74" t="str">
        <f t="shared" si="51"/>
        <v/>
      </c>
      <c r="I783" s="74" t="str">
        <f t="shared" si="52"/>
        <v/>
      </c>
    </row>
    <row r="784" spans="6:9" x14ac:dyDescent="0.35">
      <c r="F784" s="74" t="str">
        <f t="shared" si="49"/>
        <v/>
      </c>
      <c r="G784" s="74" t="str">
        <f t="shared" si="50"/>
        <v/>
      </c>
      <c r="H784" s="74" t="str">
        <f t="shared" si="51"/>
        <v/>
      </c>
      <c r="I784" s="74" t="str">
        <f t="shared" si="52"/>
        <v/>
      </c>
    </row>
    <row r="785" spans="6:9" x14ac:dyDescent="0.35">
      <c r="F785" s="74" t="str">
        <f t="shared" si="49"/>
        <v/>
      </c>
      <c r="G785" s="74" t="str">
        <f t="shared" si="50"/>
        <v/>
      </c>
      <c r="H785" s="74" t="str">
        <f t="shared" si="51"/>
        <v/>
      </c>
      <c r="I785" s="74" t="str">
        <f t="shared" si="52"/>
        <v/>
      </c>
    </row>
    <row r="786" spans="6:9" x14ac:dyDescent="0.35">
      <c r="F786" s="74" t="str">
        <f t="shared" si="49"/>
        <v/>
      </c>
      <c r="G786" s="74" t="str">
        <f t="shared" si="50"/>
        <v/>
      </c>
      <c r="H786" s="74" t="str">
        <f t="shared" si="51"/>
        <v/>
      </c>
      <c r="I786" s="74" t="str">
        <f t="shared" si="52"/>
        <v/>
      </c>
    </row>
    <row r="787" spans="6:9" x14ac:dyDescent="0.35">
      <c r="F787" s="74" t="str">
        <f t="shared" si="49"/>
        <v/>
      </c>
      <c r="G787" s="74" t="str">
        <f t="shared" si="50"/>
        <v/>
      </c>
      <c r="H787" s="74" t="str">
        <f t="shared" si="51"/>
        <v/>
      </c>
      <c r="I787" s="74" t="str">
        <f t="shared" si="52"/>
        <v/>
      </c>
    </row>
    <row r="788" spans="6:9" x14ac:dyDescent="0.35">
      <c r="F788" s="74" t="str">
        <f t="shared" si="49"/>
        <v/>
      </c>
      <c r="G788" s="74" t="str">
        <f t="shared" si="50"/>
        <v/>
      </c>
      <c r="H788" s="74" t="str">
        <f t="shared" si="51"/>
        <v/>
      </c>
      <c r="I788" s="74" t="str">
        <f t="shared" si="52"/>
        <v/>
      </c>
    </row>
    <row r="789" spans="6:9" x14ac:dyDescent="0.35">
      <c r="F789" s="74" t="str">
        <f t="shared" si="49"/>
        <v/>
      </c>
      <c r="G789" s="74" t="str">
        <f t="shared" si="50"/>
        <v/>
      </c>
      <c r="H789" s="74" t="str">
        <f t="shared" si="51"/>
        <v/>
      </c>
      <c r="I789" s="74" t="str">
        <f t="shared" si="52"/>
        <v/>
      </c>
    </row>
    <row r="790" spans="6:9" x14ac:dyDescent="0.35">
      <c r="F790" s="74" t="str">
        <f t="shared" si="49"/>
        <v/>
      </c>
      <c r="G790" s="74" t="str">
        <f t="shared" si="50"/>
        <v/>
      </c>
      <c r="H790" s="74" t="str">
        <f t="shared" si="51"/>
        <v/>
      </c>
      <c r="I790" s="74" t="str">
        <f t="shared" si="52"/>
        <v/>
      </c>
    </row>
    <row r="791" spans="6:9" x14ac:dyDescent="0.35">
      <c r="F791" s="74" t="str">
        <f t="shared" si="49"/>
        <v/>
      </c>
      <c r="G791" s="74" t="str">
        <f t="shared" si="50"/>
        <v/>
      </c>
      <c r="H791" s="74" t="str">
        <f t="shared" si="51"/>
        <v/>
      </c>
      <c r="I791" s="74" t="str">
        <f t="shared" si="52"/>
        <v/>
      </c>
    </row>
    <row r="792" spans="6:9" x14ac:dyDescent="0.35">
      <c r="F792" s="74" t="str">
        <f t="shared" si="49"/>
        <v/>
      </c>
      <c r="G792" s="74" t="str">
        <f t="shared" si="50"/>
        <v/>
      </c>
      <c r="H792" s="74" t="str">
        <f t="shared" si="51"/>
        <v/>
      </c>
      <c r="I792" s="74" t="str">
        <f t="shared" si="52"/>
        <v/>
      </c>
    </row>
    <row r="793" spans="6:9" x14ac:dyDescent="0.35">
      <c r="F793" s="74" t="str">
        <f t="shared" si="49"/>
        <v/>
      </c>
      <c r="G793" s="74" t="str">
        <f t="shared" si="50"/>
        <v/>
      </c>
      <c r="H793" s="74" t="str">
        <f t="shared" si="51"/>
        <v/>
      </c>
      <c r="I793" s="74" t="str">
        <f t="shared" si="52"/>
        <v/>
      </c>
    </row>
    <row r="794" spans="6:9" x14ac:dyDescent="0.35">
      <c r="F794" s="74" t="str">
        <f t="shared" si="49"/>
        <v/>
      </c>
      <c r="G794" s="74" t="str">
        <f t="shared" si="50"/>
        <v/>
      </c>
      <c r="H794" s="74" t="str">
        <f t="shared" si="51"/>
        <v/>
      </c>
      <c r="I794" s="74" t="str">
        <f t="shared" si="52"/>
        <v/>
      </c>
    </row>
    <row r="795" spans="6:9" x14ac:dyDescent="0.35">
      <c r="F795" s="74" t="str">
        <f t="shared" si="49"/>
        <v/>
      </c>
      <c r="G795" s="74" t="str">
        <f t="shared" si="50"/>
        <v/>
      </c>
      <c r="H795" s="74" t="str">
        <f t="shared" si="51"/>
        <v/>
      </c>
      <c r="I795" s="74" t="str">
        <f t="shared" si="52"/>
        <v/>
      </c>
    </row>
    <row r="796" spans="6:9" x14ac:dyDescent="0.35">
      <c r="F796" s="74" t="str">
        <f t="shared" si="49"/>
        <v/>
      </c>
      <c r="G796" s="74" t="str">
        <f t="shared" si="50"/>
        <v/>
      </c>
      <c r="H796" s="74" t="str">
        <f t="shared" si="51"/>
        <v/>
      </c>
      <c r="I796" s="74" t="str">
        <f t="shared" si="52"/>
        <v/>
      </c>
    </row>
    <row r="797" spans="6:9" x14ac:dyDescent="0.35">
      <c r="F797" s="74" t="str">
        <f t="shared" si="49"/>
        <v/>
      </c>
      <c r="G797" s="74" t="str">
        <f t="shared" si="50"/>
        <v/>
      </c>
      <c r="H797" s="74" t="str">
        <f t="shared" si="51"/>
        <v/>
      </c>
      <c r="I797" s="74" t="str">
        <f t="shared" si="52"/>
        <v/>
      </c>
    </row>
    <row r="798" spans="6:9" x14ac:dyDescent="0.35">
      <c r="F798" s="74" t="str">
        <f t="shared" si="49"/>
        <v/>
      </c>
      <c r="G798" s="74" t="str">
        <f t="shared" si="50"/>
        <v/>
      </c>
      <c r="H798" s="74" t="str">
        <f t="shared" si="51"/>
        <v/>
      </c>
      <c r="I798" s="74" t="str">
        <f t="shared" si="52"/>
        <v/>
      </c>
    </row>
    <row r="799" spans="6:9" x14ac:dyDescent="0.35">
      <c r="F799" s="74" t="str">
        <f t="shared" si="49"/>
        <v/>
      </c>
      <c r="G799" s="74" t="str">
        <f t="shared" si="50"/>
        <v/>
      </c>
      <c r="H799" s="74" t="str">
        <f t="shared" si="51"/>
        <v/>
      </c>
      <c r="I799" s="74" t="str">
        <f t="shared" si="52"/>
        <v/>
      </c>
    </row>
    <row r="800" spans="6:9" x14ac:dyDescent="0.35">
      <c r="F800" s="74" t="str">
        <f t="shared" si="49"/>
        <v/>
      </c>
      <c r="G800" s="74" t="str">
        <f t="shared" si="50"/>
        <v/>
      </c>
      <c r="H800" s="74" t="str">
        <f t="shared" si="51"/>
        <v/>
      </c>
      <c r="I800" s="74" t="str">
        <f t="shared" si="52"/>
        <v/>
      </c>
    </row>
    <row r="801" spans="6:9" x14ac:dyDescent="0.35">
      <c r="F801" s="74" t="str">
        <f t="shared" si="49"/>
        <v/>
      </c>
      <c r="G801" s="74" t="str">
        <f t="shared" si="50"/>
        <v/>
      </c>
      <c r="H801" s="74" t="str">
        <f t="shared" si="51"/>
        <v/>
      </c>
      <c r="I801" s="74" t="str">
        <f t="shared" si="52"/>
        <v/>
      </c>
    </row>
    <row r="802" spans="6:9" x14ac:dyDescent="0.35">
      <c r="F802" s="74" t="str">
        <f t="shared" si="49"/>
        <v/>
      </c>
      <c r="G802" s="74" t="str">
        <f t="shared" si="50"/>
        <v/>
      </c>
      <c r="H802" s="74" t="str">
        <f t="shared" si="51"/>
        <v/>
      </c>
      <c r="I802" s="74" t="str">
        <f t="shared" si="52"/>
        <v/>
      </c>
    </row>
    <row r="803" spans="6:9" x14ac:dyDescent="0.35">
      <c r="F803" s="74" t="str">
        <f t="shared" si="49"/>
        <v/>
      </c>
      <c r="G803" s="74" t="str">
        <f t="shared" si="50"/>
        <v/>
      </c>
      <c r="H803" s="74" t="str">
        <f t="shared" si="51"/>
        <v/>
      </c>
      <c r="I803" s="74" t="str">
        <f t="shared" si="52"/>
        <v/>
      </c>
    </row>
    <row r="804" spans="6:9" x14ac:dyDescent="0.35">
      <c r="F804" s="74" t="str">
        <f t="shared" si="49"/>
        <v/>
      </c>
      <c r="G804" s="74" t="str">
        <f t="shared" si="50"/>
        <v/>
      </c>
      <c r="H804" s="74" t="str">
        <f t="shared" si="51"/>
        <v/>
      </c>
      <c r="I804" s="74" t="str">
        <f t="shared" si="52"/>
        <v/>
      </c>
    </row>
    <row r="805" spans="6:9" x14ac:dyDescent="0.35">
      <c r="F805" s="74" t="str">
        <f t="shared" si="49"/>
        <v/>
      </c>
      <c r="G805" s="74" t="str">
        <f t="shared" si="50"/>
        <v/>
      </c>
      <c r="H805" s="74" t="str">
        <f t="shared" si="51"/>
        <v/>
      </c>
      <c r="I805" s="74" t="str">
        <f t="shared" si="52"/>
        <v/>
      </c>
    </row>
    <row r="806" spans="6:9" x14ac:dyDescent="0.35">
      <c r="F806" s="74" t="str">
        <f t="shared" si="49"/>
        <v/>
      </c>
      <c r="G806" s="74" t="str">
        <f t="shared" si="50"/>
        <v/>
      </c>
      <c r="H806" s="74" t="str">
        <f t="shared" si="51"/>
        <v/>
      </c>
      <c r="I806" s="74" t="str">
        <f t="shared" si="52"/>
        <v/>
      </c>
    </row>
    <row r="807" spans="6:9" x14ac:dyDescent="0.35">
      <c r="F807" s="74" t="str">
        <f t="shared" si="49"/>
        <v/>
      </c>
      <c r="G807" s="74" t="str">
        <f t="shared" si="50"/>
        <v/>
      </c>
      <c r="H807" s="74" t="str">
        <f t="shared" si="51"/>
        <v/>
      </c>
      <c r="I807" s="74" t="str">
        <f t="shared" si="52"/>
        <v/>
      </c>
    </row>
    <row r="808" spans="6:9" x14ac:dyDescent="0.35">
      <c r="F808" s="74" t="str">
        <f t="shared" si="49"/>
        <v/>
      </c>
      <c r="G808" s="74" t="str">
        <f t="shared" si="50"/>
        <v/>
      </c>
      <c r="H808" s="74" t="str">
        <f t="shared" si="51"/>
        <v/>
      </c>
      <c r="I808" s="74" t="str">
        <f t="shared" si="52"/>
        <v/>
      </c>
    </row>
    <row r="809" spans="6:9" x14ac:dyDescent="0.35">
      <c r="F809" s="74" t="str">
        <f t="shared" si="49"/>
        <v/>
      </c>
      <c r="G809" s="74" t="str">
        <f t="shared" si="50"/>
        <v/>
      </c>
      <c r="H809" s="74" t="str">
        <f t="shared" si="51"/>
        <v/>
      </c>
      <c r="I809" s="74" t="str">
        <f t="shared" si="52"/>
        <v/>
      </c>
    </row>
    <row r="810" spans="6:9" x14ac:dyDescent="0.35">
      <c r="F810" s="74" t="str">
        <f t="shared" si="49"/>
        <v/>
      </c>
      <c r="G810" s="74" t="str">
        <f t="shared" si="50"/>
        <v/>
      </c>
      <c r="H810" s="74" t="str">
        <f t="shared" si="51"/>
        <v/>
      </c>
      <c r="I810" s="74" t="str">
        <f t="shared" si="52"/>
        <v/>
      </c>
    </row>
    <row r="811" spans="6:9" x14ac:dyDescent="0.35">
      <c r="F811" s="74" t="str">
        <f t="shared" si="49"/>
        <v/>
      </c>
      <c r="G811" s="74" t="str">
        <f t="shared" si="50"/>
        <v/>
      </c>
      <c r="H811" s="74" t="str">
        <f t="shared" si="51"/>
        <v/>
      </c>
      <c r="I811" s="74" t="str">
        <f t="shared" si="52"/>
        <v/>
      </c>
    </row>
    <row r="812" spans="6:9" x14ac:dyDescent="0.35">
      <c r="F812" s="74" t="str">
        <f t="shared" si="49"/>
        <v/>
      </c>
      <c r="G812" s="74" t="str">
        <f t="shared" si="50"/>
        <v/>
      </c>
      <c r="H812" s="74" t="str">
        <f t="shared" si="51"/>
        <v/>
      </c>
      <c r="I812" s="74" t="str">
        <f t="shared" si="52"/>
        <v/>
      </c>
    </row>
    <row r="813" spans="6:9" x14ac:dyDescent="0.35">
      <c r="F813" s="74" t="str">
        <f t="shared" si="49"/>
        <v/>
      </c>
      <c r="G813" s="74" t="str">
        <f t="shared" si="50"/>
        <v/>
      </c>
      <c r="H813" s="74" t="str">
        <f t="shared" si="51"/>
        <v/>
      </c>
      <c r="I813" s="74" t="str">
        <f t="shared" si="52"/>
        <v/>
      </c>
    </row>
    <row r="814" spans="6:9" x14ac:dyDescent="0.35">
      <c r="F814" s="74" t="str">
        <f t="shared" si="49"/>
        <v/>
      </c>
      <c r="G814" s="74" t="str">
        <f t="shared" si="50"/>
        <v/>
      </c>
      <c r="H814" s="74" t="str">
        <f t="shared" si="51"/>
        <v/>
      </c>
      <c r="I814" s="74" t="str">
        <f t="shared" si="52"/>
        <v/>
      </c>
    </row>
    <row r="815" spans="6:9" x14ac:dyDescent="0.35">
      <c r="F815" s="74" t="str">
        <f t="shared" si="49"/>
        <v/>
      </c>
      <c r="G815" s="74" t="str">
        <f t="shared" si="50"/>
        <v/>
      </c>
      <c r="H815" s="74" t="str">
        <f t="shared" si="51"/>
        <v/>
      </c>
      <c r="I815" s="74" t="str">
        <f t="shared" si="52"/>
        <v/>
      </c>
    </row>
    <row r="816" spans="6:9" x14ac:dyDescent="0.35">
      <c r="F816" s="74" t="str">
        <f t="shared" si="49"/>
        <v/>
      </c>
      <c r="G816" s="74" t="str">
        <f t="shared" si="50"/>
        <v/>
      </c>
      <c r="H816" s="74" t="str">
        <f t="shared" si="51"/>
        <v/>
      </c>
      <c r="I816" s="74" t="str">
        <f t="shared" si="52"/>
        <v/>
      </c>
    </row>
    <row r="817" spans="6:9" x14ac:dyDescent="0.35">
      <c r="F817" s="74" t="str">
        <f t="shared" si="49"/>
        <v/>
      </c>
      <c r="G817" s="74" t="str">
        <f t="shared" si="50"/>
        <v/>
      </c>
      <c r="H817" s="74" t="str">
        <f t="shared" si="51"/>
        <v/>
      </c>
      <c r="I817" s="74" t="str">
        <f t="shared" si="52"/>
        <v/>
      </c>
    </row>
    <row r="818" spans="6:9" x14ac:dyDescent="0.35">
      <c r="F818" s="74" t="str">
        <f t="shared" si="49"/>
        <v/>
      </c>
      <c r="G818" s="74" t="str">
        <f t="shared" si="50"/>
        <v/>
      </c>
      <c r="H818" s="74" t="str">
        <f t="shared" si="51"/>
        <v/>
      </c>
      <c r="I818" s="74" t="str">
        <f t="shared" si="52"/>
        <v/>
      </c>
    </row>
    <row r="819" spans="6:9" x14ac:dyDescent="0.35">
      <c r="F819" s="74" t="str">
        <f t="shared" si="49"/>
        <v/>
      </c>
      <c r="G819" s="74" t="str">
        <f t="shared" si="50"/>
        <v/>
      </c>
      <c r="H819" s="74" t="str">
        <f t="shared" si="51"/>
        <v/>
      </c>
      <c r="I819" s="74" t="str">
        <f t="shared" si="52"/>
        <v/>
      </c>
    </row>
    <row r="820" spans="6:9" x14ac:dyDescent="0.35">
      <c r="F820" s="74" t="str">
        <f t="shared" si="49"/>
        <v/>
      </c>
      <c r="G820" s="74" t="str">
        <f t="shared" si="50"/>
        <v/>
      </c>
      <c r="H820" s="74" t="str">
        <f t="shared" si="51"/>
        <v/>
      </c>
      <c r="I820" s="74" t="str">
        <f t="shared" si="52"/>
        <v/>
      </c>
    </row>
    <row r="821" spans="6:9" x14ac:dyDescent="0.35">
      <c r="F821" s="74" t="str">
        <f t="shared" si="49"/>
        <v/>
      </c>
      <c r="G821" s="74" t="str">
        <f t="shared" si="50"/>
        <v/>
      </c>
      <c r="H821" s="74" t="str">
        <f t="shared" si="51"/>
        <v/>
      </c>
      <c r="I821" s="74" t="str">
        <f t="shared" si="52"/>
        <v/>
      </c>
    </row>
    <row r="822" spans="6:9" x14ac:dyDescent="0.35">
      <c r="F822" s="74" t="str">
        <f t="shared" si="49"/>
        <v/>
      </c>
      <c r="G822" s="74" t="str">
        <f t="shared" si="50"/>
        <v/>
      </c>
      <c r="H822" s="74" t="str">
        <f t="shared" si="51"/>
        <v/>
      </c>
      <c r="I822" s="74" t="str">
        <f t="shared" si="52"/>
        <v/>
      </c>
    </row>
    <row r="823" spans="6:9" x14ac:dyDescent="0.35">
      <c r="F823" s="74" t="str">
        <f t="shared" si="49"/>
        <v/>
      </c>
      <c r="G823" s="74" t="str">
        <f t="shared" si="50"/>
        <v/>
      </c>
      <c r="H823" s="74" t="str">
        <f t="shared" si="51"/>
        <v/>
      </c>
      <c r="I823" s="74" t="str">
        <f t="shared" si="52"/>
        <v/>
      </c>
    </row>
    <row r="824" spans="6:9" x14ac:dyDescent="0.35">
      <c r="F824" s="74" t="str">
        <f t="shared" si="49"/>
        <v/>
      </c>
      <c r="G824" s="74" t="str">
        <f t="shared" si="50"/>
        <v/>
      </c>
      <c r="H824" s="74" t="str">
        <f t="shared" si="51"/>
        <v/>
      </c>
      <c r="I824" s="74" t="str">
        <f t="shared" si="52"/>
        <v/>
      </c>
    </row>
    <row r="825" spans="6:9" x14ac:dyDescent="0.35">
      <c r="F825" s="74" t="str">
        <f t="shared" si="49"/>
        <v/>
      </c>
      <c r="G825" s="74" t="str">
        <f t="shared" si="50"/>
        <v/>
      </c>
      <c r="H825" s="74" t="str">
        <f t="shared" si="51"/>
        <v/>
      </c>
      <c r="I825" s="74" t="str">
        <f t="shared" si="52"/>
        <v/>
      </c>
    </row>
    <row r="826" spans="6:9" x14ac:dyDescent="0.35">
      <c r="F826" s="74" t="str">
        <f t="shared" si="49"/>
        <v/>
      </c>
      <c r="G826" s="74" t="str">
        <f t="shared" si="50"/>
        <v/>
      </c>
      <c r="H826" s="74" t="str">
        <f t="shared" si="51"/>
        <v/>
      </c>
      <c r="I826" s="74" t="str">
        <f t="shared" si="52"/>
        <v/>
      </c>
    </row>
    <row r="827" spans="6:9" x14ac:dyDescent="0.35">
      <c r="F827" s="74" t="str">
        <f t="shared" si="49"/>
        <v/>
      </c>
      <c r="G827" s="74" t="str">
        <f t="shared" si="50"/>
        <v/>
      </c>
      <c r="H827" s="74" t="str">
        <f t="shared" si="51"/>
        <v/>
      </c>
      <c r="I827" s="74" t="str">
        <f t="shared" si="52"/>
        <v/>
      </c>
    </row>
    <row r="828" spans="6:9" x14ac:dyDescent="0.35">
      <c r="F828" s="74" t="str">
        <f t="shared" si="49"/>
        <v/>
      </c>
      <c r="G828" s="74" t="str">
        <f t="shared" si="50"/>
        <v/>
      </c>
      <c r="H828" s="74" t="str">
        <f t="shared" si="51"/>
        <v/>
      </c>
      <c r="I828" s="74" t="str">
        <f t="shared" si="52"/>
        <v/>
      </c>
    </row>
    <row r="829" spans="6:9" x14ac:dyDescent="0.35">
      <c r="F829" s="74" t="str">
        <f t="shared" si="49"/>
        <v/>
      </c>
      <c r="G829" s="74" t="str">
        <f t="shared" si="50"/>
        <v/>
      </c>
      <c r="H829" s="74" t="str">
        <f t="shared" si="51"/>
        <v/>
      </c>
      <c r="I829" s="74" t="str">
        <f t="shared" si="52"/>
        <v/>
      </c>
    </row>
    <row r="830" spans="6:9" x14ac:dyDescent="0.35">
      <c r="F830" s="74" t="str">
        <f t="shared" si="49"/>
        <v/>
      </c>
      <c r="G830" s="74" t="str">
        <f t="shared" si="50"/>
        <v/>
      </c>
      <c r="H830" s="74" t="str">
        <f t="shared" si="51"/>
        <v/>
      </c>
      <c r="I830" s="74" t="str">
        <f t="shared" si="52"/>
        <v/>
      </c>
    </row>
    <row r="831" spans="6:9" x14ac:dyDescent="0.35">
      <c r="F831" s="74" t="str">
        <f t="shared" si="49"/>
        <v/>
      </c>
      <c r="G831" s="74" t="str">
        <f t="shared" si="50"/>
        <v/>
      </c>
      <c r="H831" s="74" t="str">
        <f t="shared" si="51"/>
        <v/>
      </c>
      <c r="I831" s="74" t="str">
        <f t="shared" si="52"/>
        <v/>
      </c>
    </row>
    <row r="832" spans="6:9" x14ac:dyDescent="0.35">
      <c r="F832" s="74" t="str">
        <f t="shared" si="49"/>
        <v/>
      </c>
      <c r="G832" s="74" t="str">
        <f t="shared" si="50"/>
        <v/>
      </c>
      <c r="H832" s="74" t="str">
        <f t="shared" si="51"/>
        <v/>
      </c>
      <c r="I832" s="74" t="str">
        <f t="shared" si="52"/>
        <v/>
      </c>
    </row>
    <row r="833" spans="6:9" x14ac:dyDescent="0.35">
      <c r="F833" s="74" t="str">
        <f t="shared" si="49"/>
        <v/>
      </c>
      <c r="G833" s="74" t="str">
        <f t="shared" si="50"/>
        <v/>
      </c>
      <c r="H833" s="74" t="str">
        <f t="shared" si="51"/>
        <v/>
      </c>
      <c r="I833" s="74" t="str">
        <f t="shared" si="52"/>
        <v/>
      </c>
    </row>
    <row r="834" spans="6:9" x14ac:dyDescent="0.35">
      <c r="F834" s="74" t="str">
        <f t="shared" si="49"/>
        <v/>
      </c>
      <c r="G834" s="74" t="str">
        <f t="shared" si="50"/>
        <v/>
      </c>
      <c r="H834" s="74" t="str">
        <f t="shared" si="51"/>
        <v/>
      </c>
      <c r="I834" s="74" t="str">
        <f t="shared" si="52"/>
        <v/>
      </c>
    </row>
    <row r="835" spans="6:9" x14ac:dyDescent="0.35">
      <c r="F835" s="74" t="str">
        <f t="shared" si="49"/>
        <v/>
      </c>
      <c r="G835" s="74" t="str">
        <f t="shared" si="50"/>
        <v/>
      </c>
      <c r="H835" s="74" t="str">
        <f t="shared" si="51"/>
        <v/>
      </c>
      <c r="I835" s="74" t="str">
        <f t="shared" si="52"/>
        <v/>
      </c>
    </row>
    <row r="836" spans="6:9" x14ac:dyDescent="0.35">
      <c r="F836" s="74" t="str">
        <f t="shared" ref="F836:F899" si="53">IF(B836="","",B836/SUM($B$3:$B$1048576))</f>
        <v/>
      </c>
      <c r="G836" s="74" t="str">
        <f t="shared" ref="G836:G899" si="54">IF(C836="","",C836/SUM($C$3:$C$1048576))</f>
        <v/>
      </c>
      <c r="H836" s="74" t="str">
        <f t="shared" ref="H836:H899" si="55">IF(D836="","",D836/SUM($D$3:$D$1048576))</f>
        <v/>
      </c>
      <c r="I836" s="74" t="str">
        <f t="shared" ref="I836:I899" si="56">IF(E836="","",E836/SUM($E$3:$E$1048576))</f>
        <v/>
      </c>
    </row>
    <row r="837" spans="6:9" x14ac:dyDescent="0.35">
      <c r="F837" s="74" t="str">
        <f t="shared" si="53"/>
        <v/>
      </c>
      <c r="G837" s="74" t="str">
        <f t="shared" si="54"/>
        <v/>
      </c>
      <c r="H837" s="74" t="str">
        <f t="shared" si="55"/>
        <v/>
      </c>
      <c r="I837" s="74" t="str">
        <f t="shared" si="56"/>
        <v/>
      </c>
    </row>
    <row r="838" spans="6:9" x14ac:dyDescent="0.35">
      <c r="F838" s="74" t="str">
        <f t="shared" si="53"/>
        <v/>
      </c>
      <c r="G838" s="74" t="str">
        <f t="shared" si="54"/>
        <v/>
      </c>
      <c r="H838" s="74" t="str">
        <f t="shared" si="55"/>
        <v/>
      </c>
      <c r="I838" s="74" t="str">
        <f t="shared" si="56"/>
        <v/>
      </c>
    </row>
    <row r="839" spans="6:9" x14ac:dyDescent="0.35">
      <c r="F839" s="74" t="str">
        <f t="shared" si="53"/>
        <v/>
      </c>
      <c r="G839" s="74" t="str">
        <f t="shared" si="54"/>
        <v/>
      </c>
      <c r="H839" s="74" t="str">
        <f t="shared" si="55"/>
        <v/>
      </c>
      <c r="I839" s="74" t="str">
        <f t="shared" si="56"/>
        <v/>
      </c>
    </row>
    <row r="840" spans="6:9" x14ac:dyDescent="0.35">
      <c r="F840" s="74" t="str">
        <f t="shared" si="53"/>
        <v/>
      </c>
      <c r="G840" s="74" t="str">
        <f t="shared" si="54"/>
        <v/>
      </c>
      <c r="H840" s="74" t="str">
        <f t="shared" si="55"/>
        <v/>
      </c>
      <c r="I840" s="74" t="str">
        <f t="shared" si="56"/>
        <v/>
      </c>
    </row>
    <row r="841" spans="6:9" x14ac:dyDescent="0.35">
      <c r="F841" s="74" t="str">
        <f t="shared" si="53"/>
        <v/>
      </c>
      <c r="G841" s="74" t="str">
        <f t="shared" si="54"/>
        <v/>
      </c>
      <c r="H841" s="74" t="str">
        <f t="shared" si="55"/>
        <v/>
      </c>
      <c r="I841" s="74" t="str">
        <f t="shared" si="56"/>
        <v/>
      </c>
    </row>
    <row r="842" spans="6:9" x14ac:dyDescent="0.35">
      <c r="F842" s="74" t="str">
        <f t="shared" si="53"/>
        <v/>
      </c>
      <c r="G842" s="74" t="str">
        <f t="shared" si="54"/>
        <v/>
      </c>
      <c r="H842" s="74" t="str">
        <f t="shared" si="55"/>
        <v/>
      </c>
      <c r="I842" s="74" t="str">
        <f t="shared" si="56"/>
        <v/>
      </c>
    </row>
    <row r="843" spans="6:9" x14ac:dyDescent="0.35">
      <c r="F843" s="74" t="str">
        <f t="shared" si="53"/>
        <v/>
      </c>
      <c r="G843" s="74" t="str">
        <f t="shared" si="54"/>
        <v/>
      </c>
      <c r="H843" s="74" t="str">
        <f t="shared" si="55"/>
        <v/>
      </c>
      <c r="I843" s="74" t="str">
        <f t="shared" si="56"/>
        <v/>
      </c>
    </row>
    <row r="844" spans="6:9" x14ac:dyDescent="0.35">
      <c r="F844" s="74" t="str">
        <f t="shared" si="53"/>
        <v/>
      </c>
      <c r="G844" s="74" t="str">
        <f t="shared" si="54"/>
        <v/>
      </c>
      <c r="H844" s="74" t="str">
        <f t="shared" si="55"/>
        <v/>
      </c>
      <c r="I844" s="74" t="str">
        <f t="shared" si="56"/>
        <v/>
      </c>
    </row>
    <row r="845" spans="6:9" x14ac:dyDescent="0.35">
      <c r="F845" s="74" t="str">
        <f t="shared" si="53"/>
        <v/>
      </c>
      <c r="G845" s="74" t="str">
        <f t="shared" si="54"/>
        <v/>
      </c>
      <c r="H845" s="74" t="str">
        <f t="shared" si="55"/>
        <v/>
      </c>
      <c r="I845" s="74" t="str">
        <f t="shared" si="56"/>
        <v/>
      </c>
    </row>
    <row r="846" spans="6:9" x14ac:dyDescent="0.35">
      <c r="F846" s="74" t="str">
        <f t="shared" si="53"/>
        <v/>
      </c>
      <c r="G846" s="74" t="str">
        <f t="shared" si="54"/>
        <v/>
      </c>
      <c r="H846" s="74" t="str">
        <f t="shared" si="55"/>
        <v/>
      </c>
      <c r="I846" s="74" t="str">
        <f t="shared" si="56"/>
        <v/>
      </c>
    </row>
    <row r="847" spans="6:9" x14ac:dyDescent="0.35">
      <c r="F847" s="74" t="str">
        <f t="shared" si="53"/>
        <v/>
      </c>
      <c r="G847" s="74" t="str">
        <f t="shared" si="54"/>
        <v/>
      </c>
      <c r="H847" s="74" t="str">
        <f t="shared" si="55"/>
        <v/>
      </c>
      <c r="I847" s="74" t="str">
        <f t="shared" si="56"/>
        <v/>
      </c>
    </row>
    <row r="848" spans="6:9" x14ac:dyDescent="0.35">
      <c r="F848" s="74" t="str">
        <f t="shared" si="53"/>
        <v/>
      </c>
      <c r="G848" s="74" t="str">
        <f t="shared" si="54"/>
        <v/>
      </c>
      <c r="H848" s="74" t="str">
        <f t="shared" si="55"/>
        <v/>
      </c>
      <c r="I848" s="74" t="str">
        <f t="shared" si="56"/>
        <v/>
      </c>
    </row>
    <row r="849" spans="6:9" x14ac:dyDescent="0.35">
      <c r="F849" s="74" t="str">
        <f t="shared" si="53"/>
        <v/>
      </c>
      <c r="G849" s="74" t="str">
        <f t="shared" si="54"/>
        <v/>
      </c>
      <c r="H849" s="74" t="str">
        <f t="shared" si="55"/>
        <v/>
      </c>
      <c r="I849" s="74" t="str">
        <f t="shared" si="56"/>
        <v/>
      </c>
    </row>
    <row r="850" spans="6:9" x14ac:dyDescent="0.35">
      <c r="F850" s="74" t="str">
        <f t="shared" si="53"/>
        <v/>
      </c>
      <c r="G850" s="74" t="str">
        <f t="shared" si="54"/>
        <v/>
      </c>
      <c r="H850" s="74" t="str">
        <f t="shared" si="55"/>
        <v/>
      </c>
      <c r="I850" s="74" t="str">
        <f t="shared" si="56"/>
        <v/>
      </c>
    </row>
    <row r="851" spans="6:9" x14ac:dyDescent="0.35">
      <c r="F851" s="74" t="str">
        <f t="shared" si="53"/>
        <v/>
      </c>
      <c r="G851" s="74" t="str">
        <f t="shared" si="54"/>
        <v/>
      </c>
      <c r="H851" s="74" t="str">
        <f t="shared" si="55"/>
        <v/>
      </c>
      <c r="I851" s="74" t="str">
        <f t="shared" si="56"/>
        <v/>
      </c>
    </row>
    <row r="852" spans="6:9" x14ac:dyDescent="0.35">
      <c r="F852" s="74" t="str">
        <f t="shared" si="53"/>
        <v/>
      </c>
      <c r="G852" s="74" t="str">
        <f t="shared" si="54"/>
        <v/>
      </c>
      <c r="H852" s="74" t="str">
        <f t="shared" si="55"/>
        <v/>
      </c>
      <c r="I852" s="74" t="str">
        <f t="shared" si="56"/>
        <v/>
      </c>
    </row>
    <row r="853" spans="6:9" x14ac:dyDescent="0.35">
      <c r="F853" s="74" t="str">
        <f t="shared" si="53"/>
        <v/>
      </c>
      <c r="G853" s="74" t="str">
        <f t="shared" si="54"/>
        <v/>
      </c>
      <c r="H853" s="74" t="str">
        <f t="shared" si="55"/>
        <v/>
      </c>
      <c r="I853" s="74" t="str">
        <f t="shared" si="56"/>
        <v/>
      </c>
    </row>
    <row r="854" spans="6:9" x14ac:dyDescent="0.35">
      <c r="F854" s="74" t="str">
        <f t="shared" si="53"/>
        <v/>
      </c>
      <c r="G854" s="74" t="str">
        <f t="shared" si="54"/>
        <v/>
      </c>
      <c r="H854" s="74" t="str">
        <f t="shared" si="55"/>
        <v/>
      </c>
      <c r="I854" s="74" t="str">
        <f t="shared" si="56"/>
        <v/>
      </c>
    </row>
    <row r="855" spans="6:9" x14ac:dyDescent="0.35">
      <c r="F855" s="74" t="str">
        <f t="shared" si="53"/>
        <v/>
      </c>
      <c r="G855" s="74" t="str">
        <f t="shared" si="54"/>
        <v/>
      </c>
      <c r="H855" s="74" t="str">
        <f t="shared" si="55"/>
        <v/>
      </c>
      <c r="I855" s="74" t="str">
        <f t="shared" si="56"/>
        <v/>
      </c>
    </row>
    <row r="856" spans="6:9" x14ac:dyDescent="0.35">
      <c r="F856" s="74" t="str">
        <f t="shared" si="53"/>
        <v/>
      </c>
      <c r="G856" s="74" t="str">
        <f t="shared" si="54"/>
        <v/>
      </c>
      <c r="H856" s="74" t="str">
        <f t="shared" si="55"/>
        <v/>
      </c>
      <c r="I856" s="74" t="str">
        <f t="shared" si="56"/>
        <v/>
      </c>
    </row>
    <row r="857" spans="6:9" x14ac:dyDescent="0.35">
      <c r="F857" s="74" t="str">
        <f t="shared" si="53"/>
        <v/>
      </c>
      <c r="G857" s="74" t="str">
        <f t="shared" si="54"/>
        <v/>
      </c>
      <c r="H857" s="74" t="str">
        <f t="shared" si="55"/>
        <v/>
      </c>
      <c r="I857" s="74" t="str">
        <f t="shared" si="56"/>
        <v/>
      </c>
    </row>
    <row r="858" spans="6:9" x14ac:dyDescent="0.35">
      <c r="F858" s="74" t="str">
        <f t="shared" si="53"/>
        <v/>
      </c>
      <c r="G858" s="74" t="str">
        <f t="shared" si="54"/>
        <v/>
      </c>
      <c r="H858" s="74" t="str">
        <f t="shared" si="55"/>
        <v/>
      </c>
      <c r="I858" s="74" t="str">
        <f t="shared" si="56"/>
        <v/>
      </c>
    </row>
    <row r="859" spans="6:9" x14ac:dyDescent="0.35">
      <c r="F859" s="74" t="str">
        <f t="shared" si="53"/>
        <v/>
      </c>
      <c r="G859" s="74" t="str">
        <f t="shared" si="54"/>
        <v/>
      </c>
      <c r="H859" s="74" t="str">
        <f t="shared" si="55"/>
        <v/>
      </c>
      <c r="I859" s="74" t="str">
        <f t="shared" si="56"/>
        <v/>
      </c>
    </row>
    <row r="860" spans="6:9" x14ac:dyDescent="0.35">
      <c r="F860" s="74" t="str">
        <f t="shared" si="53"/>
        <v/>
      </c>
      <c r="G860" s="74" t="str">
        <f t="shared" si="54"/>
        <v/>
      </c>
      <c r="H860" s="74" t="str">
        <f t="shared" si="55"/>
        <v/>
      </c>
      <c r="I860" s="74" t="str">
        <f t="shared" si="56"/>
        <v/>
      </c>
    </row>
    <row r="861" spans="6:9" x14ac:dyDescent="0.35">
      <c r="F861" s="74" t="str">
        <f t="shared" si="53"/>
        <v/>
      </c>
      <c r="G861" s="74" t="str">
        <f t="shared" si="54"/>
        <v/>
      </c>
      <c r="H861" s="74" t="str">
        <f t="shared" si="55"/>
        <v/>
      </c>
      <c r="I861" s="74" t="str">
        <f t="shared" si="56"/>
        <v/>
      </c>
    </row>
    <row r="862" spans="6:9" x14ac:dyDescent="0.35">
      <c r="F862" s="74" t="str">
        <f t="shared" si="53"/>
        <v/>
      </c>
      <c r="G862" s="74" t="str">
        <f t="shared" si="54"/>
        <v/>
      </c>
      <c r="H862" s="74" t="str">
        <f t="shared" si="55"/>
        <v/>
      </c>
      <c r="I862" s="74" t="str">
        <f t="shared" si="56"/>
        <v/>
      </c>
    </row>
    <row r="863" spans="6:9" x14ac:dyDescent="0.35">
      <c r="F863" s="74" t="str">
        <f t="shared" si="53"/>
        <v/>
      </c>
      <c r="G863" s="74" t="str">
        <f t="shared" si="54"/>
        <v/>
      </c>
      <c r="H863" s="74" t="str">
        <f t="shared" si="55"/>
        <v/>
      </c>
      <c r="I863" s="74" t="str">
        <f t="shared" si="56"/>
        <v/>
      </c>
    </row>
    <row r="864" spans="6:9" x14ac:dyDescent="0.35">
      <c r="F864" s="74" t="str">
        <f t="shared" si="53"/>
        <v/>
      </c>
      <c r="G864" s="74" t="str">
        <f t="shared" si="54"/>
        <v/>
      </c>
      <c r="H864" s="74" t="str">
        <f t="shared" si="55"/>
        <v/>
      </c>
      <c r="I864" s="74" t="str">
        <f t="shared" si="56"/>
        <v/>
      </c>
    </row>
    <row r="865" spans="6:9" x14ac:dyDescent="0.35">
      <c r="F865" s="74" t="str">
        <f t="shared" si="53"/>
        <v/>
      </c>
      <c r="G865" s="74" t="str">
        <f t="shared" si="54"/>
        <v/>
      </c>
      <c r="H865" s="74" t="str">
        <f t="shared" si="55"/>
        <v/>
      </c>
      <c r="I865" s="74" t="str">
        <f t="shared" si="56"/>
        <v/>
      </c>
    </row>
    <row r="866" spans="6:9" x14ac:dyDescent="0.35">
      <c r="F866" s="74" t="str">
        <f t="shared" si="53"/>
        <v/>
      </c>
      <c r="G866" s="74" t="str">
        <f t="shared" si="54"/>
        <v/>
      </c>
      <c r="H866" s="74" t="str">
        <f t="shared" si="55"/>
        <v/>
      </c>
      <c r="I866" s="74" t="str">
        <f t="shared" si="56"/>
        <v/>
      </c>
    </row>
    <row r="867" spans="6:9" x14ac:dyDescent="0.35">
      <c r="F867" s="74" t="str">
        <f t="shared" si="53"/>
        <v/>
      </c>
      <c r="G867" s="74" t="str">
        <f t="shared" si="54"/>
        <v/>
      </c>
      <c r="H867" s="74" t="str">
        <f t="shared" si="55"/>
        <v/>
      </c>
      <c r="I867" s="74" t="str">
        <f t="shared" si="56"/>
        <v/>
      </c>
    </row>
    <row r="868" spans="6:9" x14ac:dyDescent="0.35">
      <c r="F868" s="74" t="str">
        <f t="shared" si="53"/>
        <v/>
      </c>
      <c r="G868" s="74" t="str">
        <f t="shared" si="54"/>
        <v/>
      </c>
      <c r="H868" s="74" t="str">
        <f t="shared" si="55"/>
        <v/>
      </c>
      <c r="I868" s="74" t="str">
        <f t="shared" si="56"/>
        <v/>
      </c>
    </row>
    <row r="869" spans="6:9" x14ac:dyDescent="0.35">
      <c r="F869" s="74" t="str">
        <f t="shared" si="53"/>
        <v/>
      </c>
      <c r="G869" s="74" t="str">
        <f t="shared" si="54"/>
        <v/>
      </c>
      <c r="H869" s="74" t="str">
        <f t="shared" si="55"/>
        <v/>
      </c>
      <c r="I869" s="74" t="str">
        <f t="shared" si="56"/>
        <v/>
      </c>
    </row>
    <row r="870" spans="6:9" x14ac:dyDescent="0.35">
      <c r="F870" s="74" t="str">
        <f t="shared" si="53"/>
        <v/>
      </c>
      <c r="G870" s="74" t="str">
        <f t="shared" si="54"/>
        <v/>
      </c>
      <c r="H870" s="74" t="str">
        <f t="shared" si="55"/>
        <v/>
      </c>
      <c r="I870" s="74" t="str">
        <f t="shared" si="56"/>
        <v/>
      </c>
    </row>
    <row r="871" spans="6:9" x14ac:dyDescent="0.35">
      <c r="F871" s="74" t="str">
        <f t="shared" si="53"/>
        <v/>
      </c>
      <c r="G871" s="74" t="str">
        <f t="shared" si="54"/>
        <v/>
      </c>
      <c r="H871" s="74" t="str">
        <f t="shared" si="55"/>
        <v/>
      </c>
      <c r="I871" s="74" t="str">
        <f t="shared" si="56"/>
        <v/>
      </c>
    </row>
    <row r="872" spans="6:9" x14ac:dyDescent="0.35">
      <c r="F872" s="74" t="str">
        <f t="shared" si="53"/>
        <v/>
      </c>
      <c r="G872" s="74" t="str">
        <f t="shared" si="54"/>
        <v/>
      </c>
      <c r="H872" s="74" t="str">
        <f t="shared" si="55"/>
        <v/>
      </c>
      <c r="I872" s="74" t="str">
        <f t="shared" si="56"/>
        <v/>
      </c>
    </row>
    <row r="873" spans="6:9" x14ac:dyDescent="0.35">
      <c r="F873" s="74" t="str">
        <f t="shared" si="53"/>
        <v/>
      </c>
      <c r="G873" s="74" t="str">
        <f t="shared" si="54"/>
        <v/>
      </c>
      <c r="H873" s="74" t="str">
        <f t="shared" si="55"/>
        <v/>
      </c>
      <c r="I873" s="74" t="str">
        <f t="shared" si="56"/>
        <v/>
      </c>
    </row>
    <row r="874" spans="6:9" x14ac:dyDescent="0.35">
      <c r="F874" s="74" t="str">
        <f t="shared" si="53"/>
        <v/>
      </c>
      <c r="G874" s="74" t="str">
        <f t="shared" si="54"/>
        <v/>
      </c>
      <c r="H874" s="74" t="str">
        <f t="shared" si="55"/>
        <v/>
      </c>
      <c r="I874" s="74" t="str">
        <f t="shared" si="56"/>
        <v/>
      </c>
    </row>
    <row r="875" spans="6:9" x14ac:dyDescent="0.35">
      <c r="F875" s="74" t="str">
        <f t="shared" si="53"/>
        <v/>
      </c>
      <c r="G875" s="74" t="str">
        <f t="shared" si="54"/>
        <v/>
      </c>
      <c r="H875" s="74" t="str">
        <f t="shared" si="55"/>
        <v/>
      </c>
      <c r="I875" s="74" t="str">
        <f t="shared" si="56"/>
        <v/>
      </c>
    </row>
    <row r="876" spans="6:9" x14ac:dyDescent="0.35">
      <c r="F876" s="74" t="str">
        <f t="shared" si="53"/>
        <v/>
      </c>
      <c r="G876" s="74" t="str">
        <f t="shared" si="54"/>
        <v/>
      </c>
      <c r="H876" s="74" t="str">
        <f t="shared" si="55"/>
        <v/>
      </c>
      <c r="I876" s="74" t="str">
        <f t="shared" si="56"/>
        <v/>
      </c>
    </row>
    <row r="877" spans="6:9" x14ac:dyDescent="0.35">
      <c r="F877" s="74" t="str">
        <f t="shared" si="53"/>
        <v/>
      </c>
      <c r="G877" s="74" t="str">
        <f t="shared" si="54"/>
        <v/>
      </c>
      <c r="H877" s="74" t="str">
        <f t="shared" si="55"/>
        <v/>
      </c>
      <c r="I877" s="74" t="str">
        <f t="shared" si="56"/>
        <v/>
      </c>
    </row>
    <row r="878" spans="6:9" x14ac:dyDescent="0.35">
      <c r="F878" s="74" t="str">
        <f t="shared" si="53"/>
        <v/>
      </c>
      <c r="G878" s="74" t="str">
        <f t="shared" si="54"/>
        <v/>
      </c>
      <c r="H878" s="74" t="str">
        <f t="shared" si="55"/>
        <v/>
      </c>
      <c r="I878" s="74" t="str">
        <f t="shared" si="56"/>
        <v/>
      </c>
    </row>
    <row r="879" spans="6:9" x14ac:dyDescent="0.35">
      <c r="F879" s="74" t="str">
        <f t="shared" si="53"/>
        <v/>
      </c>
      <c r="G879" s="74" t="str">
        <f t="shared" si="54"/>
        <v/>
      </c>
      <c r="H879" s="74" t="str">
        <f t="shared" si="55"/>
        <v/>
      </c>
      <c r="I879" s="74" t="str">
        <f t="shared" si="56"/>
        <v/>
      </c>
    </row>
    <row r="880" spans="6:9" x14ac:dyDescent="0.35">
      <c r="F880" s="74" t="str">
        <f t="shared" si="53"/>
        <v/>
      </c>
      <c r="G880" s="74" t="str">
        <f t="shared" si="54"/>
        <v/>
      </c>
      <c r="H880" s="74" t="str">
        <f t="shared" si="55"/>
        <v/>
      </c>
      <c r="I880" s="74" t="str">
        <f t="shared" si="56"/>
        <v/>
      </c>
    </row>
    <row r="881" spans="6:9" x14ac:dyDescent="0.35">
      <c r="F881" s="74" t="str">
        <f t="shared" si="53"/>
        <v/>
      </c>
      <c r="G881" s="74" t="str">
        <f t="shared" si="54"/>
        <v/>
      </c>
      <c r="H881" s="74" t="str">
        <f t="shared" si="55"/>
        <v/>
      </c>
      <c r="I881" s="74" t="str">
        <f t="shared" si="56"/>
        <v/>
      </c>
    </row>
    <row r="882" spans="6:9" x14ac:dyDescent="0.35">
      <c r="F882" s="74" t="str">
        <f t="shared" si="53"/>
        <v/>
      </c>
      <c r="G882" s="74" t="str">
        <f t="shared" si="54"/>
        <v/>
      </c>
      <c r="H882" s="74" t="str">
        <f t="shared" si="55"/>
        <v/>
      </c>
      <c r="I882" s="74" t="str">
        <f t="shared" si="56"/>
        <v/>
      </c>
    </row>
    <row r="883" spans="6:9" x14ac:dyDescent="0.35">
      <c r="F883" s="74" t="str">
        <f t="shared" si="53"/>
        <v/>
      </c>
      <c r="G883" s="74" t="str">
        <f t="shared" si="54"/>
        <v/>
      </c>
      <c r="H883" s="74" t="str">
        <f t="shared" si="55"/>
        <v/>
      </c>
      <c r="I883" s="74" t="str">
        <f t="shared" si="56"/>
        <v/>
      </c>
    </row>
    <row r="884" spans="6:9" x14ac:dyDescent="0.35">
      <c r="F884" s="74" t="str">
        <f t="shared" si="53"/>
        <v/>
      </c>
      <c r="G884" s="74" t="str">
        <f t="shared" si="54"/>
        <v/>
      </c>
      <c r="H884" s="74" t="str">
        <f t="shared" si="55"/>
        <v/>
      </c>
      <c r="I884" s="74" t="str">
        <f t="shared" si="56"/>
        <v/>
      </c>
    </row>
    <row r="885" spans="6:9" x14ac:dyDescent="0.35">
      <c r="F885" s="74" t="str">
        <f t="shared" si="53"/>
        <v/>
      </c>
      <c r="G885" s="74" t="str">
        <f t="shared" si="54"/>
        <v/>
      </c>
      <c r="H885" s="74" t="str">
        <f t="shared" si="55"/>
        <v/>
      </c>
      <c r="I885" s="74" t="str">
        <f t="shared" si="56"/>
        <v/>
      </c>
    </row>
    <row r="886" spans="6:9" x14ac:dyDescent="0.35">
      <c r="F886" s="74" t="str">
        <f t="shared" si="53"/>
        <v/>
      </c>
      <c r="G886" s="74" t="str">
        <f t="shared" si="54"/>
        <v/>
      </c>
      <c r="H886" s="74" t="str">
        <f t="shared" si="55"/>
        <v/>
      </c>
      <c r="I886" s="74" t="str">
        <f t="shared" si="56"/>
        <v/>
      </c>
    </row>
    <row r="887" spans="6:9" x14ac:dyDescent="0.35">
      <c r="F887" s="74" t="str">
        <f t="shared" si="53"/>
        <v/>
      </c>
      <c r="G887" s="74" t="str">
        <f t="shared" si="54"/>
        <v/>
      </c>
      <c r="H887" s="74" t="str">
        <f t="shared" si="55"/>
        <v/>
      </c>
      <c r="I887" s="74" t="str">
        <f t="shared" si="56"/>
        <v/>
      </c>
    </row>
    <row r="888" spans="6:9" x14ac:dyDescent="0.35">
      <c r="F888" s="74" t="str">
        <f t="shared" si="53"/>
        <v/>
      </c>
      <c r="G888" s="74" t="str">
        <f t="shared" si="54"/>
        <v/>
      </c>
      <c r="H888" s="74" t="str">
        <f t="shared" si="55"/>
        <v/>
      </c>
      <c r="I888" s="74" t="str">
        <f t="shared" si="56"/>
        <v/>
      </c>
    </row>
    <row r="889" spans="6:9" x14ac:dyDescent="0.35">
      <c r="F889" s="74" t="str">
        <f t="shared" si="53"/>
        <v/>
      </c>
      <c r="G889" s="74" t="str">
        <f t="shared" si="54"/>
        <v/>
      </c>
      <c r="H889" s="74" t="str">
        <f t="shared" si="55"/>
        <v/>
      </c>
      <c r="I889" s="74" t="str">
        <f t="shared" si="56"/>
        <v/>
      </c>
    </row>
    <row r="890" spans="6:9" x14ac:dyDescent="0.35">
      <c r="F890" s="74" t="str">
        <f t="shared" si="53"/>
        <v/>
      </c>
      <c r="G890" s="74" t="str">
        <f t="shared" si="54"/>
        <v/>
      </c>
      <c r="H890" s="74" t="str">
        <f t="shared" si="55"/>
        <v/>
      </c>
      <c r="I890" s="74" t="str">
        <f t="shared" si="56"/>
        <v/>
      </c>
    </row>
    <row r="891" spans="6:9" x14ac:dyDescent="0.35">
      <c r="F891" s="74" t="str">
        <f t="shared" si="53"/>
        <v/>
      </c>
      <c r="G891" s="74" t="str">
        <f t="shared" si="54"/>
        <v/>
      </c>
      <c r="H891" s="74" t="str">
        <f t="shared" si="55"/>
        <v/>
      </c>
      <c r="I891" s="74" t="str">
        <f t="shared" si="56"/>
        <v/>
      </c>
    </row>
    <row r="892" spans="6:9" x14ac:dyDescent="0.35">
      <c r="F892" s="74" t="str">
        <f t="shared" si="53"/>
        <v/>
      </c>
      <c r="G892" s="74" t="str">
        <f t="shared" si="54"/>
        <v/>
      </c>
      <c r="H892" s="74" t="str">
        <f t="shared" si="55"/>
        <v/>
      </c>
      <c r="I892" s="74" t="str">
        <f t="shared" si="56"/>
        <v/>
      </c>
    </row>
    <row r="893" spans="6:9" x14ac:dyDescent="0.35">
      <c r="F893" s="74" t="str">
        <f t="shared" si="53"/>
        <v/>
      </c>
      <c r="G893" s="74" t="str">
        <f t="shared" si="54"/>
        <v/>
      </c>
      <c r="H893" s="74" t="str">
        <f t="shared" si="55"/>
        <v/>
      </c>
      <c r="I893" s="74" t="str">
        <f t="shared" si="56"/>
        <v/>
      </c>
    </row>
    <row r="894" spans="6:9" x14ac:dyDescent="0.35">
      <c r="F894" s="74" t="str">
        <f t="shared" si="53"/>
        <v/>
      </c>
      <c r="G894" s="74" t="str">
        <f t="shared" si="54"/>
        <v/>
      </c>
      <c r="H894" s="74" t="str">
        <f t="shared" si="55"/>
        <v/>
      </c>
      <c r="I894" s="74" t="str">
        <f t="shared" si="56"/>
        <v/>
      </c>
    </row>
    <row r="895" spans="6:9" x14ac:dyDescent="0.35">
      <c r="F895" s="74" t="str">
        <f t="shared" si="53"/>
        <v/>
      </c>
      <c r="G895" s="74" t="str">
        <f t="shared" si="54"/>
        <v/>
      </c>
      <c r="H895" s="74" t="str">
        <f t="shared" si="55"/>
        <v/>
      </c>
      <c r="I895" s="74" t="str">
        <f t="shared" si="56"/>
        <v/>
      </c>
    </row>
    <row r="896" spans="6:9" x14ac:dyDescent="0.35">
      <c r="F896" s="74" t="str">
        <f t="shared" si="53"/>
        <v/>
      </c>
      <c r="G896" s="74" t="str">
        <f t="shared" si="54"/>
        <v/>
      </c>
      <c r="H896" s="74" t="str">
        <f t="shared" si="55"/>
        <v/>
      </c>
      <c r="I896" s="74" t="str">
        <f t="shared" si="56"/>
        <v/>
      </c>
    </row>
    <row r="897" spans="6:9" x14ac:dyDescent="0.35">
      <c r="F897" s="74" t="str">
        <f t="shared" si="53"/>
        <v/>
      </c>
      <c r="G897" s="74" t="str">
        <f t="shared" si="54"/>
        <v/>
      </c>
      <c r="H897" s="74" t="str">
        <f t="shared" si="55"/>
        <v/>
      </c>
      <c r="I897" s="74" t="str">
        <f t="shared" si="56"/>
        <v/>
      </c>
    </row>
    <row r="898" spans="6:9" x14ac:dyDescent="0.35">
      <c r="F898" s="74" t="str">
        <f t="shared" si="53"/>
        <v/>
      </c>
      <c r="G898" s="74" t="str">
        <f t="shared" si="54"/>
        <v/>
      </c>
      <c r="H898" s="74" t="str">
        <f t="shared" si="55"/>
        <v/>
      </c>
      <c r="I898" s="74" t="str">
        <f t="shared" si="56"/>
        <v/>
      </c>
    </row>
    <row r="899" spans="6:9" x14ac:dyDescent="0.35">
      <c r="F899" s="74" t="str">
        <f t="shared" si="53"/>
        <v/>
      </c>
      <c r="G899" s="74" t="str">
        <f t="shared" si="54"/>
        <v/>
      </c>
      <c r="H899" s="74" t="str">
        <f t="shared" si="55"/>
        <v/>
      </c>
      <c r="I899" s="74" t="str">
        <f t="shared" si="56"/>
        <v/>
      </c>
    </row>
    <row r="900" spans="6:9" x14ac:dyDescent="0.35">
      <c r="F900" s="74" t="str">
        <f t="shared" ref="F900:F963" si="57">IF(B900="","",B900/SUM($B$3:$B$1048576))</f>
        <v/>
      </c>
      <c r="G900" s="74" t="str">
        <f t="shared" ref="G900:G963" si="58">IF(C900="","",C900/SUM($C$3:$C$1048576))</f>
        <v/>
      </c>
      <c r="H900" s="74" t="str">
        <f t="shared" ref="H900:H963" si="59">IF(D900="","",D900/SUM($D$3:$D$1048576))</f>
        <v/>
      </c>
      <c r="I900" s="74" t="str">
        <f t="shared" ref="I900:I963" si="60">IF(E900="","",E900/SUM($E$3:$E$1048576))</f>
        <v/>
      </c>
    </row>
    <row r="901" spans="6:9" x14ac:dyDescent="0.35">
      <c r="F901" s="74" t="str">
        <f t="shared" si="57"/>
        <v/>
      </c>
      <c r="G901" s="74" t="str">
        <f t="shared" si="58"/>
        <v/>
      </c>
      <c r="H901" s="74" t="str">
        <f t="shared" si="59"/>
        <v/>
      </c>
      <c r="I901" s="74" t="str">
        <f t="shared" si="60"/>
        <v/>
      </c>
    </row>
    <row r="902" spans="6:9" x14ac:dyDescent="0.35">
      <c r="F902" s="74" t="str">
        <f t="shared" si="57"/>
        <v/>
      </c>
      <c r="G902" s="74" t="str">
        <f t="shared" si="58"/>
        <v/>
      </c>
      <c r="H902" s="74" t="str">
        <f t="shared" si="59"/>
        <v/>
      </c>
      <c r="I902" s="74" t="str">
        <f t="shared" si="60"/>
        <v/>
      </c>
    </row>
    <row r="903" spans="6:9" x14ac:dyDescent="0.35">
      <c r="F903" s="74" t="str">
        <f t="shared" si="57"/>
        <v/>
      </c>
      <c r="G903" s="74" t="str">
        <f t="shared" si="58"/>
        <v/>
      </c>
      <c r="H903" s="74" t="str">
        <f t="shared" si="59"/>
        <v/>
      </c>
      <c r="I903" s="74" t="str">
        <f t="shared" si="60"/>
        <v/>
      </c>
    </row>
    <row r="904" spans="6:9" x14ac:dyDescent="0.35">
      <c r="F904" s="74" t="str">
        <f t="shared" si="57"/>
        <v/>
      </c>
      <c r="G904" s="74" t="str">
        <f t="shared" si="58"/>
        <v/>
      </c>
      <c r="H904" s="74" t="str">
        <f t="shared" si="59"/>
        <v/>
      </c>
      <c r="I904" s="74" t="str">
        <f t="shared" si="60"/>
        <v/>
      </c>
    </row>
    <row r="905" spans="6:9" x14ac:dyDescent="0.35">
      <c r="F905" s="74" t="str">
        <f t="shared" si="57"/>
        <v/>
      </c>
      <c r="G905" s="74" t="str">
        <f t="shared" si="58"/>
        <v/>
      </c>
      <c r="H905" s="74" t="str">
        <f t="shared" si="59"/>
        <v/>
      </c>
      <c r="I905" s="74" t="str">
        <f t="shared" si="60"/>
        <v/>
      </c>
    </row>
    <row r="906" spans="6:9" x14ac:dyDescent="0.35">
      <c r="F906" s="74" t="str">
        <f t="shared" si="57"/>
        <v/>
      </c>
      <c r="G906" s="74" t="str">
        <f t="shared" si="58"/>
        <v/>
      </c>
      <c r="H906" s="74" t="str">
        <f t="shared" si="59"/>
        <v/>
      </c>
      <c r="I906" s="74" t="str">
        <f t="shared" si="60"/>
        <v/>
      </c>
    </row>
    <row r="907" spans="6:9" x14ac:dyDescent="0.35">
      <c r="F907" s="74" t="str">
        <f t="shared" si="57"/>
        <v/>
      </c>
      <c r="G907" s="74" t="str">
        <f t="shared" si="58"/>
        <v/>
      </c>
      <c r="H907" s="74" t="str">
        <f t="shared" si="59"/>
        <v/>
      </c>
      <c r="I907" s="74" t="str">
        <f t="shared" si="60"/>
        <v/>
      </c>
    </row>
    <row r="908" spans="6:9" x14ac:dyDescent="0.35">
      <c r="F908" s="74" t="str">
        <f t="shared" si="57"/>
        <v/>
      </c>
      <c r="G908" s="74" t="str">
        <f t="shared" si="58"/>
        <v/>
      </c>
      <c r="H908" s="74" t="str">
        <f t="shared" si="59"/>
        <v/>
      </c>
      <c r="I908" s="74" t="str">
        <f t="shared" si="60"/>
        <v/>
      </c>
    </row>
    <row r="909" spans="6:9" x14ac:dyDescent="0.35">
      <c r="F909" s="74" t="str">
        <f t="shared" si="57"/>
        <v/>
      </c>
      <c r="G909" s="74" t="str">
        <f t="shared" si="58"/>
        <v/>
      </c>
      <c r="H909" s="74" t="str">
        <f t="shared" si="59"/>
        <v/>
      </c>
      <c r="I909" s="74" t="str">
        <f t="shared" si="60"/>
        <v/>
      </c>
    </row>
    <row r="910" spans="6:9" x14ac:dyDescent="0.35">
      <c r="F910" s="74" t="str">
        <f t="shared" si="57"/>
        <v/>
      </c>
      <c r="G910" s="74" t="str">
        <f t="shared" si="58"/>
        <v/>
      </c>
      <c r="H910" s="74" t="str">
        <f t="shared" si="59"/>
        <v/>
      </c>
      <c r="I910" s="74" t="str">
        <f t="shared" si="60"/>
        <v/>
      </c>
    </row>
    <row r="911" spans="6:9" x14ac:dyDescent="0.35">
      <c r="F911" s="74" t="str">
        <f t="shared" si="57"/>
        <v/>
      </c>
      <c r="G911" s="74" t="str">
        <f t="shared" si="58"/>
        <v/>
      </c>
      <c r="H911" s="74" t="str">
        <f t="shared" si="59"/>
        <v/>
      </c>
      <c r="I911" s="74" t="str">
        <f t="shared" si="60"/>
        <v/>
      </c>
    </row>
    <row r="912" spans="6:9" x14ac:dyDescent="0.35">
      <c r="F912" s="74" t="str">
        <f t="shared" si="57"/>
        <v/>
      </c>
      <c r="G912" s="74" t="str">
        <f t="shared" si="58"/>
        <v/>
      </c>
      <c r="H912" s="74" t="str">
        <f t="shared" si="59"/>
        <v/>
      </c>
      <c r="I912" s="74" t="str">
        <f t="shared" si="60"/>
        <v/>
      </c>
    </row>
    <row r="913" spans="6:9" x14ac:dyDescent="0.35">
      <c r="F913" s="74" t="str">
        <f t="shared" si="57"/>
        <v/>
      </c>
      <c r="G913" s="74" t="str">
        <f t="shared" si="58"/>
        <v/>
      </c>
      <c r="H913" s="74" t="str">
        <f t="shared" si="59"/>
        <v/>
      </c>
      <c r="I913" s="74" t="str">
        <f t="shared" si="60"/>
        <v/>
      </c>
    </row>
    <row r="914" spans="6:9" x14ac:dyDescent="0.35">
      <c r="F914" s="74" t="str">
        <f t="shared" si="57"/>
        <v/>
      </c>
      <c r="G914" s="74" t="str">
        <f t="shared" si="58"/>
        <v/>
      </c>
      <c r="H914" s="74" t="str">
        <f t="shared" si="59"/>
        <v/>
      </c>
      <c r="I914" s="74" t="str">
        <f t="shared" si="60"/>
        <v/>
      </c>
    </row>
    <row r="915" spans="6:9" x14ac:dyDescent="0.35">
      <c r="F915" s="74" t="str">
        <f t="shared" si="57"/>
        <v/>
      </c>
      <c r="G915" s="74" t="str">
        <f t="shared" si="58"/>
        <v/>
      </c>
      <c r="H915" s="74" t="str">
        <f t="shared" si="59"/>
        <v/>
      </c>
      <c r="I915" s="74" t="str">
        <f t="shared" si="60"/>
        <v/>
      </c>
    </row>
    <row r="916" spans="6:9" x14ac:dyDescent="0.35">
      <c r="F916" s="74" t="str">
        <f t="shared" si="57"/>
        <v/>
      </c>
      <c r="G916" s="74" t="str">
        <f t="shared" si="58"/>
        <v/>
      </c>
      <c r="H916" s="74" t="str">
        <f t="shared" si="59"/>
        <v/>
      </c>
      <c r="I916" s="74" t="str">
        <f t="shared" si="60"/>
        <v/>
      </c>
    </row>
    <row r="917" spans="6:9" x14ac:dyDescent="0.35">
      <c r="F917" s="74" t="str">
        <f t="shared" si="57"/>
        <v/>
      </c>
      <c r="G917" s="74" t="str">
        <f t="shared" si="58"/>
        <v/>
      </c>
      <c r="H917" s="74" t="str">
        <f t="shared" si="59"/>
        <v/>
      </c>
      <c r="I917" s="74" t="str">
        <f t="shared" si="60"/>
        <v/>
      </c>
    </row>
    <row r="918" spans="6:9" x14ac:dyDescent="0.35">
      <c r="F918" s="74" t="str">
        <f t="shared" si="57"/>
        <v/>
      </c>
      <c r="G918" s="74" t="str">
        <f t="shared" si="58"/>
        <v/>
      </c>
      <c r="H918" s="74" t="str">
        <f t="shared" si="59"/>
        <v/>
      </c>
      <c r="I918" s="74" t="str">
        <f t="shared" si="60"/>
        <v/>
      </c>
    </row>
    <row r="919" spans="6:9" x14ac:dyDescent="0.35">
      <c r="F919" s="74" t="str">
        <f t="shared" si="57"/>
        <v/>
      </c>
      <c r="G919" s="74" t="str">
        <f t="shared" si="58"/>
        <v/>
      </c>
      <c r="H919" s="74" t="str">
        <f t="shared" si="59"/>
        <v/>
      </c>
      <c r="I919" s="74" t="str">
        <f t="shared" si="60"/>
        <v/>
      </c>
    </row>
    <row r="920" spans="6:9" x14ac:dyDescent="0.35">
      <c r="F920" s="74" t="str">
        <f t="shared" si="57"/>
        <v/>
      </c>
      <c r="G920" s="74" t="str">
        <f t="shared" si="58"/>
        <v/>
      </c>
      <c r="H920" s="74" t="str">
        <f t="shared" si="59"/>
        <v/>
      </c>
      <c r="I920" s="74" t="str">
        <f t="shared" si="60"/>
        <v/>
      </c>
    </row>
    <row r="921" spans="6:9" x14ac:dyDescent="0.35">
      <c r="F921" s="74" t="str">
        <f t="shared" si="57"/>
        <v/>
      </c>
      <c r="G921" s="74" t="str">
        <f t="shared" si="58"/>
        <v/>
      </c>
      <c r="H921" s="74" t="str">
        <f t="shared" si="59"/>
        <v/>
      </c>
      <c r="I921" s="74" t="str">
        <f t="shared" si="60"/>
        <v/>
      </c>
    </row>
    <row r="922" spans="6:9" x14ac:dyDescent="0.35">
      <c r="F922" s="74" t="str">
        <f t="shared" si="57"/>
        <v/>
      </c>
      <c r="G922" s="74" t="str">
        <f t="shared" si="58"/>
        <v/>
      </c>
      <c r="H922" s="74" t="str">
        <f t="shared" si="59"/>
        <v/>
      </c>
      <c r="I922" s="74" t="str">
        <f t="shared" si="60"/>
        <v/>
      </c>
    </row>
    <row r="923" spans="6:9" x14ac:dyDescent="0.35">
      <c r="F923" s="74" t="str">
        <f t="shared" si="57"/>
        <v/>
      </c>
      <c r="G923" s="74" t="str">
        <f t="shared" si="58"/>
        <v/>
      </c>
      <c r="H923" s="74" t="str">
        <f t="shared" si="59"/>
        <v/>
      </c>
      <c r="I923" s="74" t="str">
        <f t="shared" si="60"/>
        <v/>
      </c>
    </row>
    <row r="924" spans="6:9" x14ac:dyDescent="0.35">
      <c r="F924" s="74" t="str">
        <f t="shared" si="57"/>
        <v/>
      </c>
      <c r="G924" s="74" t="str">
        <f t="shared" si="58"/>
        <v/>
      </c>
      <c r="H924" s="74" t="str">
        <f t="shared" si="59"/>
        <v/>
      </c>
      <c r="I924" s="74" t="str">
        <f t="shared" si="60"/>
        <v/>
      </c>
    </row>
    <row r="925" spans="6:9" x14ac:dyDescent="0.35">
      <c r="F925" s="74" t="str">
        <f t="shared" si="57"/>
        <v/>
      </c>
      <c r="G925" s="74" t="str">
        <f t="shared" si="58"/>
        <v/>
      </c>
      <c r="H925" s="74" t="str">
        <f t="shared" si="59"/>
        <v/>
      </c>
      <c r="I925" s="74" t="str">
        <f t="shared" si="60"/>
        <v/>
      </c>
    </row>
    <row r="926" spans="6:9" x14ac:dyDescent="0.35">
      <c r="F926" s="74" t="str">
        <f t="shared" si="57"/>
        <v/>
      </c>
      <c r="G926" s="74" t="str">
        <f t="shared" si="58"/>
        <v/>
      </c>
      <c r="H926" s="74" t="str">
        <f t="shared" si="59"/>
        <v/>
      </c>
      <c r="I926" s="74" t="str">
        <f t="shared" si="60"/>
        <v/>
      </c>
    </row>
    <row r="927" spans="6:9" x14ac:dyDescent="0.35">
      <c r="F927" s="74" t="str">
        <f t="shared" si="57"/>
        <v/>
      </c>
      <c r="G927" s="74" t="str">
        <f t="shared" si="58"/>
        <v/>
      </c>
      <c r="H927" s="74" t="str">
        <f t="shared" si="59"/>
        <v/>
      </c>
      <c r="I927" s="74" t="str">
        <f t="shared" si="60"/>
        <v/>
      </c>
    </row>
    <row r="928" spans="6:9" x14ac:dyDescent="0.35">
      <c r="F928" s="74" t="str">
        <f t="shared" si="57"/>
        <v/>
      </c>
      <c r="G928" s="74" t="str">
        <f t="shared" si="58"/>
        <v/>
      </c>
      <c r="H928" s="74" t="str">
        <f t="shared" si="59"/>
        <v/>
      </c>
      <c r="I928" s="74" t="str">
        <f t="shared" si="60"/>
        <v/>
      </c>
    </row>
    <row r="929" spans="6:9" x14ac:dyDescent="0.35">
      <c r="F929" s="74" t="str">
        <f t="shared" si="57"/>
        <v/>
      </c>
      <c r="G929" s="74" t="str">
        <f t="shared" si="58"/>
        <v/>
      </c>
      <c r="H929" s="74" t="str">
        <f t="shared" si="59"/>
        <v/>
      </c>
      <c r="I929" s="74" t="str">
        <f t="shared" si="60"/>
        <v/>
      </c>
    </row>
    <row r="930" spans="6:9" x14ac:dyDescent="0.35">
      <c r="F930" s="74" t="str">
        <f t="shared" si="57"/>
        <v/>
      </c>
      <c r="G930" s="74" t="str">
        <f t="shared" si="58"/>
        <v/>
      </c>
      <c r="H930" s="74" t="str">
        <f t="shared" si="59"/>
        <v/>
      </c>
      <c r="I930" s="74" t="str">
        <f t="shared" si="60"/>
        <v/>
      </c>
    </row>
    <row r="931" spans="6:9" x14ac:dyDescent="0.35">
      <c r="F931" s="74" t="str">
        <f t="shared" si="57"/>
        <v/>
      </c>
      <c r="G931" s="74" t="str">
        <f t="shared" si="58"/>
        <v/>
      </c>
      <c r="H931" s="74" t="str">
        <f t="shared" si="59"/>
        <v/>
      </c>
      <c r="I931" s="74" t="str">
        <f t="shared" si="60"/>
        <v/>
      </c>
    </row>
    <row r="932" spans="6:9" x14ac:dyDescent="0.35">
      <c r="F932" s="74" t="str">
        <f t="shared" si="57"/>
        <v/>
      </c>
      <c r="G932" s="74" t="str">
        <f t="shared" si="58"/>
        <v/>
      </c>
      <c r="H932" s="74" t="str">
        <f t="shared" si="59"/>
        <v/>
      </c>
      <c r="I932" s="74" t="str">
        <f t="shared" si="60"/>
        <v/>
      </c>
    </row>
    <row r="933" spans="6:9" x14ac:dyDescent="0.35">
      <c r="F933" s="74" t="str">
        <f t="shared" si="57"/>
        <v/>
      </c>
      <c r="G933" s="74" t="str">
        <f t="shared" si="58"/>
        <v/>
      </c>
      <c r="H933" s="74" t="str">
        <f t="shared" si="59"/>
        <v/>
      </c>
      <c r="I933" s="74" t="str">
        <f t="shared" si="60"/>
        <v/>
      </c>
    </row>
    <row r="934" spans="6:9" x14ac:dyDescent="0.35">
      <c r="F934" s="74" t="str">
        <f t="shared" si="57"/>
        <v/>
      </c>
      <c r="G934" s="74" t="str">
        <f t="shared" si="58"/>
        <v/>
      </c>
      <c r="H934" s="74" t="str">
        <f t="shared" si="59"/>
        <v/>
      </c>
      <c r="I934" s="74" t="str">
        <f t="shared" si="60"/>
        <v/>
      </c>
    </row>
    <row r="935" spans="6:9" x14ac:dyDescent="0.35">
      <c r="F935" s="74" t="str">
        <f t="shared" si="57"/>
        <v/>
      </c>
      <c r="G935" s="74" t="str">
        <f t="shared" si="58"/>
        <v/>
      </c>
      <c r="H935" s="74" t="str">
        <f t="shared" si="59"/>
        <v/>
      </c>
      <c r="I935" s="74" t="str">
        <f t="shared" si="60"/>
        <v/>
      </c>
    </row>
    <row r="936" spans="6:9" x14ac:dyDescent="0.35">
      <c r="F936" s="74" t="str">
        <f t="shared" si="57"/>
        <v/>
      </c>
      <c r="G936" s="74" t="str">
        <f t="shared" si="58"/>
        <v/>
      </c>
      <c r="H936" s="74" t="str">
        <f t="shared" si="59"/>
        <v/>
      </c>
      <c r="I936" s="74" t="str">
        <f t="shared" si="60"/>
        <v/>
      </c>
    </row>
    <row r="937" spans="6:9" x14ac:dyDescent="0.35">
      <c r="F937" s="74" t="str">
        <f t="shared" si="57"/>
        <v/>
      </c>
      <c r="G937" s="74" t="str">
        <f t="shared" si="58"/>
        <v/>
      </c>
      <c r="H937" s="74" t="str">
        <f t="shared" si="59"/>
        <v/>
      </c>
      <c r="I937" s="74" t="str">
        <f t="shared" si="60"/>
        <v/>
      </c>
    </row>
    <row r="938" spans="6:9" x14ac:dyDescent="0.35">
      <c r="F938" s="74" t="str">
        <f t="shared" si="57"/>
        <v/>
      </c>
      <c r="G938" s="74" t="str">
        <f t="shared" si="58"/>
        <v/>
      </c>
      <c r="H938" s="74" t="str">
        <f t="shared" si="59"/>
        <v/>
      </c>
      <c r="I938" s="74" t="str">
        <f t="shared" si="60"/>
        <v/>
      </c>
    </row>
    <row r="939" spans="6:9" x14ac:dyDescent="0.35">
      <c r="F939" s="74" t="str">
        <f t="shared" si="57"/>
        <v/>
      </c>
      <c r="G939" s="74" t="str">
        <f t="shared" si="58"/>
        <v/>
      </c>
      <c r="H939" s="74" t="str">
        <f t="shared" si="59"/>
        <v/>
      </c>
      <c r="I939" s="74" t="str">
        <f t="shared" si="60"/>
        <v/>
      </c>
    </row>
    <row r="940" spans="6:9" x14ac:dyDescent="0.35">
      <c r="F940" s="74" t="str">
        <f t="shared" si="57"/>
        <v/>
      </c>
      <c r="G940" s="74" t="str">
        <f t="shared" si="58"/>
        <v/>
      </c>
      <c r="H940" s="74" t="str">
        <f t="shared" si="59"/>
        <v/>
      </c>
      <c r="I940" s="74" t="str">
        <f t="shared" si="60"/>
        <v/>
      </c>
    </row>
    <row r="941" spans="6:9" x14ac:dyDescent="0.35">
      <c r="F941" s="74" t="str">
        <f t="shared" si="57"/>
        <v/>
      </c>
      <c r="G941" s="74" t="str">
        <f t="shared" si="58"/>
        <v/>
      </c>
      <c r="H941" s="74" t="str">
        <f t="shared" si="59"/>
        <v/>
      </c>
      <c r="I941" s="74" t="str">
        <f t="shared" si="60"/>
        <v/>
      </c>
    </row>
    <row r="942" spans="6:9" x14ac:dyDescent="0.35">
      <c r="F942" s="74" t="str">
        <f t="shared" si="57"/>
        <v/>
      </c>
      <c r="G942" s="74" t="str">
        <f t="shared" si="58"/>
        <v/>
      </c>
      <c r="H942" s="74" t="str">
        <f t="shared" si="59"/>
        <v/>
      </c>
      <c r="I942" s="74" t="str">
        <f t="shared" si="60"/>
        <v/>
      </c>
    </row>
    <row r="943" spans="6:9" x14ac:dyDescent="0.35">
      <c r="F943" s="74" t="str">
        <f t="shared" si="57"/>
        <v/>
      </c>
      <c r="G943" s="74" t="str">
        <f t="shared" si="58"/>
        <v/>
      </c>
      <c r="H943" s="74" t="str">
        <f t="shared" si="59"/>
        <v/>
      </c>
      <c r="I943" s="74" t="str">
        <f t="shared" si="60"/>
        <v/>
      </c>
    </row>
    <row r="944" spans="6:9" x14ac:dyDescent="0.35">
      <c r="F944" s="74" t="str">
        <f t="shared" si="57"/>
        <v/>
      </c>
      <c r="G944" s="74" t="str">
        <f t="shared" si="58"/>
        <v/>
      </c>
      <c r="H944" s="74" t="str">
        <f t="shared" si="59"/>
        <v/>
      </c>
      <c r="I944" s="74" t="str">
        <f t="shared" si="60"/>
        <v/>
      </c>
    </row>
    <row r="945" spans="6:9" x14ac:dyDescent="0.35">
      <c r="F945" s="74" t="str">
        <f t="shared" si="57"/>
        <v/>
      </c>
      <c r="G945" s="74" t="str">
        <f t="shared" si="58"/>
        <v/>
      </c>
      <c r="H945" s="74" t="str">
        <f t="shared" si="59"/>
        <v/>
      </c>
      <c r="I945" s="74" t="str">
        <f t="shared" si="60"/>
        <v/>
      </c>
    </row>
    <row r="946" spans="6:9" x14ac:dyDescent="0.35">
      <c r="F946" s="74" t="str">
        <f t="shared" si="57"/>
        <v/>
      </c>
      <c r="G946" s="74" t="str">
        <f t="shared" si="58"/>
        <v/>
      </c>
      <c r="H946" s="74" t="str">
        <f t="shared" si="59"/>
        <v/>
      </c>
      <c r="I946" s="74" t="str">
        <f t="shared" si="60"/>
        <v/>
      </c>
    </row>
    <row r="947" spans="6:9" x14ac:dyDescent="0.35">
      <c r="F947" s="74" t="str">
        <f t="shared" si="57"/>
        <v/>
      </c>
      <c r="G947" s="74" t="str">
        <f t="shared" si="58"/>
        <v/>
      </c>
      <c r="H947" s="74" t="str">
        <f t="shared" si="59"/>
        <v/>
      </c>
      <c r="I947" s="74" t="str">
        <f t="shared" si="60"/>
        <v/>
      </c>
    </row>
    <row r="948" spans="6:9" x14ac:dyDescent="0.35">
      <c r="F948" s="74" t="str">
        <f t="shared" si="57"/>
        <v/>
      </c>
      <c r="G948" s="74" t="str">
        <f t="shared" si="58"/>
        <v/>
      </c>
      <c r="H948" s="74" t="str">
        <f t="shared" si="59"/>
        <v/>
      </c>
      <c r="I948" s="74" t="str">
        <f t="shared" si="60"/>
        <v/>
      </c>
    </row>
    <row r="949" spans="6:9" x14ac:dyDescent="0.35">
      <c r="F949" s="74" t="str">
        <f t="shared" si="57"/>
        <v/>
      </c>
      <c r="G949" s="74" t="str">
        <f t="shared" si="58"/>
        <v/>
      </c>
      <c r="H949" s="74" t="str">
        <f t="shared" si="59"/>
        <v/>
      </c>
      <c r="I949" s="74" t="str">
        <f t="shared" si="60"/>
        <v/>
      </c>
    </row>
    <row r="950" spans="6:9" x14ac:dyDescent="0.35">
      <c r="F950" s="74" t="str">
        <f t="shared" si="57"/>
        <v/>
      </c>
      <c r="G950" s="74" t="str">
        <f t="shared" si="58"/>
        <v/>
      </c>
      <c r="H950" s="74" t="str">
        <f t="shared" si="59"/>
        <v/>
      </c>
      <c r="I950" s="74" t="str">
        <f t="shared" si="60"/>
        <v/>
      </c>
    </row>
    <row r="951" spans="6:9" x14ac:dyDescent="0.35">
      <c r="F951" s="74" t="str">
        <f t="shared" si="57"/>
        <v/>
      </c>
      <c r="G951" s="74" t="str">
        <f t="shared" si="58"/>
        <v/>
      </c>
      <c r="H951" s="74" t="str">
        <f t="shared" si="59"/>
        <v/>
      </c>
      <c r="I951" s="74" t="str">
        <f t="shared" si="60"/>
        <v/>
      </c>
    </row>
    <row r="952" spans="6:9" x14ac:dyDescent="0.35">
      <c r="F952" s="74" t="str">
        <f t="shared" si="57"/>
        <v/>
      </c>
      <c r="G952" s="74" t="str">
        <f t="shared" si="58"/>
        <v/>
      </c>
      <c r="H952" s="74" t="str">
        <f t="shared" si="59"/>
        <v/>
      </c>
      <c r="I952" s="74" t="str">
        <f t="shared" si="60"/>
        <v/>
      </c>
    </row>
    <row r="953" spans="6:9" x14ac:dyDescent="0.35">
      <c r="F953" s="74" t="str">
        <f t="shared" si="57"/>
        <v/>
      </c>
      <c r="G953" s="74" t="str">
        <f t="shared" si="58"/>
        <v/>
      </c>
      <c r="H953" s="74" t="str">
        <f t="shared" si="59"/>
        <v/>
      </c>
      <c r="I953" s="74" t="str">
        <f t="shared" si="60"/>
        <v/>
      </c>
    </row>
    <row r="954" spans="6:9" x14ac:dyDescent="0.35">
      <c r="F954" s="74" t="str">
        <f t="shared" si="57"/>
        <v/>
      </c>
      <c r="G954" s="74" t="str">
        <f t="shared" si="58"/>
        <v/>
      </c>
      <c r="H954" s="74" t="str">
        <f t="shared" si="59"/>
        <v/>
      </c>
      <c r="I954" s="74" t="str">
        <f t="shared" si="60"/>
        <v/>
      </c>
    </row>
    <row r="955" spans="6:9" x14ac:dyDescent="0.35">
      <c r="F955" s="74" t="str">
        <f t="shared" si="57"/>
        <v/>
      </c>
      <c r="G955" s="74" t="str">
        <f t="shared" si="58"/>
        <v/>
      </c>
      <c r="H955" s="74" t="str">
        <f t="shared" si="59"/>
        <v/>
      </c>
      <c r="I955" s="74" t="str">
        <f t="shared" si="60"/>
        <v/>
      </c>
    </row>
    <row r="956" spans="6:9" x14ac:dyDescent="0.35">
      <c r="F956" s="74" t="str">
        <f t="shared" si="57"/>
        <v/>
      </c>
      <c r="G956" s="74" t="str">
        <f t="shared" si="58"/>
        <v/>
      </c>
      <c r="H956" s="74" t="str">
        <f t="shared" si="59"/>
        <v/>
      </c>
      <c r="I956" s="74" t="str">
        <f t="shared" si="60"/>
        <v/>
      </c>
    </row>
    <row r="957" spans="6:9" x14ac:dyDescent="0.35">
      <c r="F957" s="74" t="str">
        <f t="shared" si="57"/>
        <v/>
      </c>
      <c r="G957" s="74" t="str">
        <f t="shared" si="58"/>
        <v/>
      </c>
      <c r="H957" s="74" t="str">
        <f t="shared" si="59"/>
        <v/>
      </c>
      <c r="I957" s="74" t="str">
        <f t="shared" si="60"/>
        <v/>
      </c>
    </row>
    <row r="958" spans="6:9" x14ac:dyDescent="0.35">
      <c r="F958" s="74" t="str">
        <f t="shared" si="57"/>
        <v/>
      </c>
      <c r="G958" s="74" t="str">
        <f t="shared" si="58"/>
        <v/>
      </c>
      <c r="H958" s="74" t="str">
        <f t="shared" si="59"/>
        <v/>
      </c>
      <c r="I958" s="74" t="str">
        <f t="shared" si="60"/>
        <v/>
      </c>
    </row>
    <row r="959" spans="6:9" x14ac:dyDescent="0.35">
      <c r="F959" s="74" t="str">
        <f t="shared" si="57"/>
        <v/>
      </c>
      <c r="G959" s="74" t="str">
        <f t="shared" si="58"/>
        <v/>
      </c>
      <c r="H959" s="74" t="str">
        <f t="shared" si="59"/>
        <v/>
      </c>
      <c r="I959" s="74" t="str">
        <f t="shared" si="60"/>
        <v/>
      </c>
    </row>
    <row r="960" spans="6:9" x14ac:dyDescent="0.35">
      <c r="F960" s="74" t="str">
        <f t="shared" si="57"/>
        <v/>
      </c>
      <c r="G960" s="74" t="str">
        <f t="shared" si="58"/>
        <v/>
      </c>
      <c r="H960" s="74" t="str">
        <f t="shared" si="59"/>
        <v/>
      </c>
      <c r="I960" s="74" t="str">
        <f t="shared" si="60"/>
        <v/>
      </c>
    </row>
    <row r="961" spans="6:9" x14ac:dyDescent="0.35">
      <c r="F961" s="74" t="str">
        <f t="shared" si="57"/>
        <v/>
      </c>
      <c r="G961" s="74" t="str">
        <f t="shared" si="58"/>
        <v/>
      </c>
      <c r="H961" s="74" t="str">
        <f t="shared" si="59"/>
        <v/>
      </c>
      <c r="I961" s="74" t="str">
        <f t="shared" si="60"/>
        <v/>
      </c>
    </row>
    <row r="962" spans="6:9" x14ac:dyDescent="0.35">
      <c r="F962" s="74" t="str">
        <f t="shared" si="57"/>
        <v/>
      </c>
      <c r="G962" s="74" t="str">
        <f t="shared" si="58"/>
        <v/>
      </c>
      <c r="H962" s="74" t="str">
        <f t="shared" si="59"/>
        <v/>
      </c>
      <c r="I962" s="74" t="str">
        <f t="shared" si="60"/>
        <v/>
      </c>
    </row>
    <row r="963" spans="6:9" x14ac:dyDescent="0.35">
      <c r="F963" s="74" t="str">
        <f t="shared" si="57"/>
        <v/>
      </c>
      <c r="G963" s="74" t="str">
        <f t="shared" si="58"/>
        <v/>
      </c>
      <c r="H963" s="74" t="str">
        <f t="shared" si="59"/>
        <v/>
      </c>
      <c r="I963" s="74" t="str">
        <f t="shared" si="60"/>
        <v/>
      </c>
    </row>
    <row r="964" spans="6:9" x14ac:dyDescent="0.35">
      <c r="F964" s="74" t="str">
        <f t="shared" ref="F964:F1027" si="61">IF(B964="","",B964/SUM($B$3:$B$1048576))</f>
        <v/>
      </c>
      <c r="G964" s="74" t="str">
        <f t="shared" ref="G964:G1027" si="62">IF(C964="","",C964/SUM($C$3:$C$1048576))</f>
        <v/>
      </c>
      <c r="H964" s="74" t="str">
        <f t="shared" ref="H964:H1027" si="63">IF(D964="","",D964/SUM($D$3:$D$1048576))</f>
        <v/>
      </c>
      <c r="I964" s="74" t="str">
        <f t="shared" ref="I964:I1027" si="64">IF(E964="","",E964/SUM($E$3:$E$1048576))</f>
        <v/>
      </c>
    </row>
    <row r="965" spans="6:9" x14ac:dyDescent="0.35">
      <c r="F965" s="74" t="str">
        <f t="shared" si="61"/>
        <v/>
      </c>
      <c r="G965" s="74" t="str">
        <f t="shared" si="62"/>
        <v/>
      </c>
      <c r="H965" s="74" t="str">
        <f t="shared" si="63"/>
        <v/>
      </c>
      <c r="I965" s="74" t="str">
        <f t="shared" si="64"/>
        <v/>
      </c>
    </row>
    <row r="966" spans="6:9" x14ac:dyDescent="0.35">
      <c r="F966" s="74" t="str">
        <f t="shared" si="61"/>
        <v/>
      </c>
      <c r="G966" s="74" t="str">
        <f t="shared" si="62"/>
        <v/>
      </c>
      <c r="H966" s="74" t="str">
        <f t="shared" si="63"/>
        <v/>
      </c>
      <c r="I966" s="74" t="str">
        <f t="shared" si="64"/>
        <v/>
      </c>
    </row>
    <row r="967" spans="6:9" x14ac:dyDescent="0.35">
      <c r="F967" s="74" t="str">
        <f t="shared" si="61"/>
        <v/>
      </c>
      <c r="G967" s="74" t="str">
        <f t="shared" si="62"/>
        <v/>
      </c>
      <c r="H967" s="74" t="str">
        <f t="shared" si="63"/>
        <v/>
      </c>
      <c r="I967" s="74" t="str">
        <f t="shared" si="64"/>
        <v/>
      </c>
    </row>
    <row r="968" spans="6:9" x14ac:dyDescent="0.35">
      <c r="F968" s="74" t="str">
        <f t="shared" si="61"/>
        <v/>
      </c>
      <c r="G968" s="74" t="str">
        <f t="shared" si="62"/>
        <v/>
      </c>
      <c r="H968" s="74" t="str">
        <f t="shared" si="63"/>
        <v/>
      </c>
      <c r="I968" s="74" t="str">
        <f t="shared" si="64"/>
        <v/>
      </c>
    </row>
    <row r="969" spans="6:9" x14ac:dyDescent="0.35">
      <c r="F969" s="74" t="str">
        <f t="shared" si="61"/>
        <v/>
      </c>
      <c r="G969" s="74" t="str">
        <f t="shared" si="62"/>
        <v/>
      </c>
      <c r="H969" s="74" t="str">
        <f t="shared" si="63"/>
        <v/>
      </c>
      <c r="I969" s="74" t="str">
        <f t="shared" si="64"/>
        <v/>
      </c>
    </row>
    <row r="970" spans="6:9" x14ac:dyDescent="0.35">
      <c r="F970" s="74" t="str">
        <f t="shared" si="61"/>
        <v/>
      </c>
      <c r="G970" s="74" t="str">
        <f t="shared" si="62"/>
        <v/>
      </c>
      <c r="H970" s="74" t="str">
        <f t="shared" si="63"/>
        <v/>
      </c>
      <c r="I970" s="74" t="str">
        <f t="shared" si="64"/>
        <v/>
      </c>
    </row>
    <row r="971" spans="6:9" x14ac:dyDescent="0.35">
      <c r="F971" s="74" t="str">
        <f t="shared" si="61"/>
        <v/>
      </c>
      <c r="G971" s="74" t="str">
        <f t="shared" si="62"/>
        <v/>
      </c>
      <c r="H971" s="74" t="str">
        <f t="shared" si="63"/>
        <v/>
      </c>
      <c r="I971" s="74" t="str">
        <f t="shared" si="64"/>
        <v/>
      </c>
    </row>
    <row r="972" spans="6:9" x14ac:dyDescent="0.35">
      <c r="F972" s="74" t="str">
        <f t="shared" si="61"/>
        <v/>
      </c>
      <c r="G972" s="74" t="str">
        <f t="shared" si="62"/>
        <v/>
      </c>
      <c r="H972" s="74" t="str">
        <f t="shared" si="63"/>
        <v/>
      </c>
      <c r="I972" s="74" t="str">
        <f t="shared" si="64"/>
        <v/>
      </c>
    </row>
    <row r="973" spans="6:9" x14ac:dyDescent="0.35">
      <c r="F973" s="74" t="str">
        <f t="shared" si="61"/>
        <v/>
      </c>
      <c r="G973" s="74" t="str">
        <f t="shared" si="62"/>
        <v/>
      </c>
      <c r="H973" s="74" t="str">
        <f t="shared" si="63"/>
        <v/>
      </c>
      <c r="I973" s="74" t="str">
        <f t="shared" si="64"/>
        <v/>
      </c>
    </row>
    <row r="974" spans="6:9" x14ac:dyDescent="0.35">
      <c r="F974" s="74" t="str">
        <f t="shared" si="61"/>
        <v/>
      </c>
      <c r="G974" s="74" t="str">
        <f t="shared" si="62"/>
        <v/>
      </c>
      <c r="H974" s="74" t="str">
        <f t="shared" si="63"/>
        <v/>
      </c>
      <c r="I974" s="74" t="str">
        <f t="shared" si="64"/>
        <v/>
      </c>
    </row>
    <row r="975" spans="6:9" x14ac:dyDescent="0.35">
      <c r="F975" s="74" t="str">
        <f t="shared" si="61"/>
        <v/>
      </c>
      <c r="G975" s="74" t="str">
        <f t="shared" si="62"/>
        <v/>
      </c>
      <c r="H975" s="74" t="str">
        <f t="shared" si="63"/>
        <v/>
      </c>
      <c r="I975" s="74" t="str">
        <f t="shared" si="64"/>
        <v/>
      </c>
    </row>
    <row r="976" spans="6:9" x14ac:dyDescent="0.35">
      <c r="F976" s="74" t="str">
        <f t="shared" si="61"/>
        <v/>
      </c>
      <c r="G976" s="74" t="str">
        <f t="shared" si="62"/>
        <v/>
      </c>
      <c r="H976" s="74" t="str">
        <f t="shared" si="63"/>
        <v/>
      </c>
      <c r="I976" s="74" t="str">
        <f t="shared" si="64"/>
        <v/>
      </c>
    </row>
    <row r="977" spans="6:9" x14ac:dyDescent="0.35">
      <c r="F977" s="74" t="str">
        <f t="shared" si="61"/>
        <v/>
      </c>
      <c r="G977" s="74" t="str">
        <f t="shared" si="62"/>
        <v/>
      </c>
      <c r="H977" s="74" t="str">
        <f t="shared" si="63"/>
        <v/>
      </c>
      <c r="I977" s="74" t="str">
        <f t="shared" si="64"/>
        <v/>
      </c>
    </row>
    <row r="978" spans="6:9" x14ac:dyDescent="0.35">
      <c r="F978" s="74" t="str">
        <f t="shared" si="61"/>
        <v/>
      </c>
      <c r="G978" s="74" t="str">
        <f t="shared" si="62"/>
        <v/>
      </c>
      <c r="H978" s="74" t="str">
        <f t="shared" si="63"/>
        <v/>
      </c>
      <c r="I978" s="74" t="str">
        <f t="shared" si="64"/>
        <v/>
      </c>
    </row>
    <row r="979" spans="6:9" x14ac:dyDescent="0.35">
      <c r="F979" s="74" t="str">
        <f t="shared" si="61"/>
        <v/>
      </c>
      <c r="G979" s="74" t="str">
        <f t="shared" si="62"/>
        <v/>
      </c>
      <c r="H979" s="74" t="str">
        <f t="shared" si="63"/>
        <v/>
      </c>
      <c r="I979" s="74" t="str">
        <f t="shared" si="64"/>
        <v/>
      </c>
    </row>
    <row r="980" spans="6:9" x14ac:dyDescent="0.35">
      <c r="F980" s="74" t="str">
        <f t="shared" si="61"/>
        <v/>
      </c>
      <c r="G980" s="74" t="str">
        <f t="shared" si="62"/>
        <v/>
      </c>
      <c r="H980" s="74" t="str">
        <f t="shared" si="63"/>
        <v/>
      </c>
      <c r="I980" s="74" t="str">
        <f t="shared" si="64"/>
        <v/>
      </c>
    </row>
    <row r="981" spans="6:9" x14ac:dyDescent="0.35">
      <c r="F981" s="74" t="str">
        <f t="shared" si="61"/>
        <v/>
      </c>
      <c r="G981" s="74" t="str">
        <f t="shared" si="62"/>
        <v/>
      </c>
      <c r="H981" s="74" t="str">
        <f t="shared" si="63"/>
        <v/>
      </c>
      <c r="I981" s="74" t="str">
        <f t="shared" si="64"/>
        <v/>
      </c>
    </row>
    <row r="982" spans="6:9" x14ac:dyDescent="0.35">
      <c r="F982" s="74" t="str">
        <f t="shared" si="61"/>
        <v/>
      </c>
      <c r="G982" s="74" t="str">
        <f t="shared" si="62"/>
        <v/>
      </c>
      <c r="H982" s="74" t="str">
        <f t="shared" si="63"/>
        <v/>
      </c>
      <c r="I982" s="74" t="str">
        <f t="shared" si="64"/>
        <v/>
      </c>
    </row>
    <row r="983" spans="6:9" x14ac:dyDescent="0.35">
      <c r="F983" s="74" t="str">
        <f t="shared" si="61"/>
        <v/>
      </c>
      <c r="G983" s="74" t="str">
        <f t="shared" si="62"/>
        <v/>
      </c>
      <c r="H983" s="74" t="str">
        <f t="shared" si="63"/>
        <v/>
      </c>
      <c r="I983" s="74" t="str">
        <f t="shared" si="64"/>
        <v/>
      </c>
    </row>
    <row r="984" spans="6:9" x14ac:dyDescent="0.35">
      <c r="F984" s="74" t="str">
        <f t="shared" si="61"/>
        <v/>
      </c>
      <c r="G984" s="74" t="str">
        <f t="shared" si="62"/>
        <v/>
      </c>
      <c r="H984" s="74" t="str">
        <f t="shared" si="63"/>
        <v/>
      </c>
      <c r="I984" s="74" t="str">
        <f t="shared" si="64"/>
        <v/>
      </c>
    </row>
    <row r="985" spans="6:9" x14ac:dyDescent="0.35">
      <c r="F985" s="74" t="str">
        <f t="shared" si="61"/>
        <v/>
      </c>
      <c r="G985" s="74" t="str">
        <f t="shared" si="62"/>
        <v/>
      </c>
      <c r="H985" s="74" t="str">
        <f t="shared" si="63"/>
        <v/>
      </c>
      <c r="I985" s="74" t="str">
        <f t="shared" si="64"/>
        <v/>
      </c>
    </row>
    <row r="986" spans="6:9" x14ac:dyDescent="0.35">
      <c r="F986" s="74" t="str">
        <f t="shared" si="61"/>
        <v/>
      </c>
      <c r="G986" s="74" t="str">
        <f t="shared" si="62"/>
        <v/>
      </c>
      <c r="H986" s="74" t="str">
        <f t="shared" si="63"/>
        <v/>
      </c>
      <c r="I986" s="74" t="str">
        <f t="shared" si="64"/>
        <v/>
      </c>
    </row>
    <row r="987" spans="6:9" x14ac:dyDescent="0.35">
      <c r="F987" s="74" t="str">
        <f t="shared" si="61"/>
        <v/>
      </c>
      <c r="G987" s="74" t="str">
        <f t="shared" si="62"/>
        <v/>
      </c>
      <c r="H987" s="74" t="str">
        <f t="shared" si="63"/>
        <v/>
      </c>
      <c r="I987" s="74" t="str">
        <f t="shared" si="64"/>
        <v/>
      </c>
    </row>
    <row r="988" spans="6:9" x14ac:dyDescent="0.35">
      <c r="F988" s="74" t="str">
        <f t="shared" si="61"/>
        <v/>
      </c>
      <c r="G988" s="74" t="str">
        <f t="shared" si="62"/>
        <v/>
      </c>
      <c r="H988" s="74" t="str">
        <f t="shared" si="63"/>
        <v/>
      </c>
      <c r="I988" s="74" t="str">
        <f t="shared" si="64"/>
        <v/>
      </c>
    </row>
    <row r="989" spans="6:9" x14ac:dyDescent="0.35">
      <c r="F989" s="74" t="str">
        <f t="shared" si="61"/>
        <v/>
      </c>
      <c r="G989" s="74" t="str">
        <f t="shared" si="62"/>
        <v/>
      </c>
      <c r="H989" s="74" t="str">
        <f t="shared" si="63"/>
        <v/>
      </c>
      <c r="I989" s="74" t="str">
        <f t="shared" si="64"/>
        <v/>
      </c>
    </row>
    <row r="990" spans="6:9" x14ac:dyDescent="0.35">
      <c r="F990" s="74" t="str">
        <f t="shared" si="61"/>
        <v/>
      </c>
      <c r="G990" s="74" t="str">
        <f t="shared" si="62"/>
        <v/>
      </c>
      <c r="H990" s="74" t="str">
        <f t="shared" si="63"/>
        <v/>
      </c>
      <c r="I990" s="74" t="str">
        <f t="shared" si="64"/>
        <v/>
      </c>
    </row>
    <row r="991" spans="6:9" x14ac:dyDescent="0.35">
      <c r="F991" s="74" t="str">
        <f t="shared" si="61"/>
        <v/>
      </c>
      <c r="G991" s="74" t="str">
        <f t="shared" si="62"/>
        <v/>
      </c>
      <c r="H991" s="74" t="str">
        <f t="shared" si="63"/>
        <v/>
      </c>
      <c r="I991" s="74" t="str">
        <f t="shared" si="64"/>
        <v/>
      </c>
    </row>
    <row r="992" spans="6:9" x14ac:dyDescent="0.35">
      <c r="F992" s="74" t="str">
        <f t="shared" si="61"/>
        <v/>
      </c>
      <c r="G992" s="74" t="str">
        <f t="shared" si="62"/>
        <v/>
      </c>
      <c r="H992" s="74" t="str">
        <f t="shared" si="63"/>
        <v/>
      </c>
      <c r="I992" s="74" t="str">
        <f t="shared" si="64"/>
        <v/>
      </c>
    </row>
    <row r="993" spans="6:9" x14ac:dyDescent="0.35">
      <c r="F993" s="74" t="str">
        <f t="shared" si="61"/>
        <v/>
      </c>
      <c r="G993" s="74" t="str">
        <f t="shared" si="62"/>
        <v/>
      </c>
      <c r="H993" s="74" t="str">
        <f t="shared" si="63"/>
        <v/>
      </c>
      <c r="I993" s="74" t="str">
        <f t="shared" si="64"/>
        <v/>
      </c>
    </row>
    <row r="994" spans="6:9" x14ac:dyDescent="0.35">
      <c r="F994" s="74" t="str">
        <f t="shared" si="61"/>
        <v/>
      </c>
      <c r="G994" s="74" t="str">
        <f t="shared" si="62"/>
        <v/>
      </c>
      <c r="H994" s="74" t="str">
        <f t="shared" si="63"/>
        <v/>
      </c>
      <c r="I994" s="74" t="str">
        <f t="shared" si="64"/>
        <v/>
      </c>
    </row>
    <row r="995" spans="6:9" x14ac:dyDescent="0.35">
      <c r="F995" s="74" t="str">
        <f t="shared" si="61"/>
        <v/>
      </c>
      <c r="G995" s="74" t="str">
        <f t="shared" si="62"/>
        <v/>
      </c>
      <c r="H995" s="74" t="str">
        <f t="shared" si="63"/>
        <v/>
      </c>
      <c r="I995" s="74" t="str">
        <f t="shared" si="64"/>
        <v/>
      </c>
    </row>
    <row r="996" spans="6:9" x14ac:dyDescent="0.35">
      <c r="F996" s="74" t="str">
        <f t="shared" si="61"/>
        <v/>
      </c>
      <c r="G996" s="74" t="str">
        <f t="shared" si="62"/>
        <v/>
      </c>
      <c r="H996" s="74" t="str">
        <f t="shared" si="63"/>
        <v/>
      </c>
      <c r="I996" s="74" t="str">
        <f t="shared" si="64"/>
        <v/>
      </c>
    </row>
    <row r="997" spans="6:9" x14ac:dyDescent="0.35">
      <c r="F997" s="74" t="str">
        <f t="shared" si="61"/>
        <v/>
      </c>
      <c r="G997" s="74" t="str">
        <f t="shared" si="62"/>
        <v/>
      </c>
      <c r="H997" s="74" t="str">
        <f t="shared" si="63"/>
        <v/>
      </c>
      <c r="I997" s="74" t="str">
        <f t="shared" si="64"/>
        <v/>
      </c>
    </row>
    <row r="998" spans="6:9" x14ac:dyDescent="0.35">
      <c r="F998" s="74" t="str">
        <f t="shared" si="61"/>
        <v/>
      </c>
      <c r="G998" s="74" t="str">
        <f t="shared" si="62"/>
        <v/>
      </c>
      <c r="H998" s="74" t="str">
        <f t="shared" si="63"/>
        <v/>
      </c>
      <c r="I998" s="74" t="str">
        <f t="shared" si="64"/>
        <v/>
      </c>
    </row>
    <row r="999" spans="6:9" x14ac:dyDescent="0.35">
      <c r="F999" s="74" t="str">
        <f t="shared" si="61"/>
        <v/>
      </c>
      <c r="G999" s="74" t="str">
        <f t="shared" si="62"/>
        <v/>
      </c>
      <c r="H999" s="74" t="str">
        <f t="shared" si="63"/>
        <v/>
      </c>
      <c r="I999" s="74" t="str">
        <f t="shared" si="64"/>
        <v/>
      </c>
    </row>
    <row r="1000" spans="6:9" x14ac:dyDescent="0.35">
      <c r="F1000" s="74" t="str">
        <f t="shared" si="61"/>
        <v/>
      </c>
      <c r="G1000" s="74" t="str">
        <f t="shared" si="62"/>
        <v/>
      </c>
      <c r="H1000" s="74" t="str">
        <f t="shared" si="63"/>
        <v/>
      </c>
      <c r="I1000" s="74" t="str">
        <f t="shared" si="64"/>
        <v/>
      </c>
    </row>
    <row r="1001" spans="6:9" x14ac:dyDescent="0.35">
      <c r="F1001" s="74" t="str">
        <f t="shared" si="61"/>
        <v/>
      </c>
      <c r="G1001" s="74" t="str">
        <f t="shared" si="62"/>
        <v/>
      </c>
      <c r="H1001" s="74" t="str">
        <f t="shared" si="63"/>
        <v/>
      </c>
      <c r="I1001" s="74" t="str">
        <f t="shared" si="64"/>
        <v/>
      </c>
    </row>
    <row r="1002" spans="6:9" x14ac:dyDescent="0.35">
      <c r="F1002" s="74" t="str">
        <f t="shared" si="61"/>
        <v/>
      </c>
      <c r="G1002" s="74" t="str">
        <f t="shared" si="62"/>
        <v/>
      </c>
      <c r="H1002" s="74" t="str">
        <f t="shared" si="63"/>
        <v/>
      </c>
      <c r="I1002" s="74" t="str">
        <f t="shared" si="64"/>
        <v/>
      </c>
    </row>
    <row r="1003" spans="6:9" x14ac:dyDescent="0.35">
      <c r="F1003" s="74" t="str">
        <f t="shared" si="61"/>
        <v/>
      </c>
      <c r="G1003" s="74" t="str">
        <f t="shared" si="62"/>
        <v/>
      </c>
      <c r="H1003" s="74" t="str">
        <f t="shared" si="63"/>
        <v/>
      </c>
      <c r="I1003" s="74" t="str">
        <f t="shared" si="64"/>
        <v/>
      </c>
    </row>
    <row r="1004" spans="6:9" x14ac:dyDescent="0.35">
      <c r="F1004" s="74" t="str">
        <f t="shared" si="61"/>
        <v/>
      </c>
      <c r="G1004" s="74" t="str">
        <f t="shared" si="62"/>
        <v/>
      </c>
      <c r="H1004" s="74" t="str">
        <f t="shared" si="63"/>
        <v/>
      </c>
      <c r="I1004" s="74" t="str">
        <f t="shared" si="64"/>
        <v/>
      </c>
    </row>
    <row r="1005" spans="6:9" x14ac:dyDescent="0.35">
      <c r="F1005" s="74" t="str">
        <f t="shared" si="61"/>
        <v/>
      </c>
      <c r="G1005" s="74" t="str">
        <f t="shared" si="62"/>
        <v/>
      </c>
      <c r="H1005" s="74" t="str">
        <f t="shared" si="63"/>
        <v/>
      </c>
      <c r="I1005" s="74" t="str">
        <f t="shared" si="64"/>
        <v/>
      </c>
    </row>
    <row r="1006" spans="6:9" x14ac:dyDescent="0.35">
      <c r="F1006" s="74" t="str">
        <f t="shared" si="61"/>
        <v/>
      </c>
      <c r="G1006" s="74" t="str">
        <f t="shared" si="62"/>
        <v/>
      </c>
      <c r="H1006" s="74" t="str">
        <f t="shared" si="63"/>
        <v/>
      </c>
      <c r="I1006" s="74" t="str">
        <f t="shared" si="64"/>
        <v/>
      </c>
    </row>
    <row r="1007" spans="6:9" x14ac:dyDescent="0.35">
      <c r="F1007" s="74" t="str">
        <f t="shared" si="61"/>
        <v/>
      </c>
      <c r="G1007" s="74" t="str">
        <f t="shared" si="62"/>
        <v/>
      </c>
      <c r="H1007" s="74" t="str">
        <f t="shared" si="63"/>
        <v/>
      </c>
      <c r="I1007" s="74" t="str">
        <f t="shared" si="64"/>
        <v/>
      </c>
    </row>
    <row r="1008" spans="6:9" x14ac:dyDescent="0.35">
      <c r="F1008" s="74" t="str">
        <f t="shared" si="61"/>
        <v/>
      </c>
      <c r="G1008" s="74" t="str">
        <f t="shared" si="62"/>
        <v/>
      </c>
      <c r="H1008" s="74" t="str">
        <f t="shared" si="63"/>
        <v/>
      </c>
      <c r="I1008" s="74" t="str">
        <f t="shared" si="64"/>
        <v/>
      </c>
    </row>
    <row r="1009" spans="6:9" x14ac:dyDescent="0.35">
      <c r="F1009" s="74" t="str">
        <f t="shared" si="61"/>
        <v/>
      </c>
      <c r="G1009" s="74" t="str">
        <f t="shared" si="62"/>
        <v/>
      </c>
      <c r="H1009" s="74" t="str">
        <f t="shared" si="63"/>
        <v/>
      </c>
      <c r="I1009" s="74" t="str">
        <f t="shared" si="64"/>
        <v/>
      </c>
    </row>
    <row r="1010" spans="6:9" x14ac:dyDescent="0.35">
      <c r="F1010" s="74" t="str">
        <f t="shared" si="61"/>
        <v/>
      </c>
      <c r="G1010" s="74" t="str">
        <f t="shared" si="62"/>
        <v/>
      </c>
      <c r="H1010" s="74" t="str">
        <f t="shared" si="63"/>
        <v/>
      </c>
      <c r="I1010" s="74" t="str">
        <f t="shared" si="64"/>
        <v/>
      </c>
    </row>
    <row r="1011" spans="6:9" x14ac:dyDescent="0.35">
      <c r="F1011" s="74" t="str">
        <f t="shared" si="61"/>
        <v/>
      </c>
      <c r="G1011" s="74" t="str">
        <f t="shared" si="62"/>
        <v/>
      </c>
      <c r="H1011" s="74" t="str">
        <f t="shared" si="63"/>
        <v/>
      </c>
      <c r="I1011" s="74" t="str">
        <f t="shared" si="64"/>
        <v/>
      </c>
    </row>
    <row r="1012" spans="6:9" x14ac:dyDescent="0.35">
      <c r="F1012" s="74" t="str">
        <f t="shared" si="61"/>
        <v/>
      </c>
      <c r="G1012" s="74" t="str">
        <f t="shared" si="62"/>
        <v/>
      </c>
      <c r="H1012" s="74" t="str">
        <f t="shared" si="63"/>
        <v/>
      </c>
      <c r="I1012" s="74" t="str">
        <f t="shared" si="64"/>
        <v/>
      </c>
    </row>
    <row r="1013" spans="6:9" x14ac:dyDescent="0.35">
      <c r="F1013" s="74" t="str">
        <f t="shared" si="61"/>
        <v/>
      </c>
      <c r="G1013" s="74" t="str">
        <f t="shared" si="62"/>
        <v/>
      </c>
      <c r="H1013" s="74" t="str">
        <f t="shared" si="63"/>
        <v/>
      </c>
      <c r="I1013" s="74" t="str">
        <f t="shared" si="64"/>
        <v/>
      </c>
    </row>
    <row r="1014" spans="6:9" x14ac:dyDescent="0.35">
      <c r="F1014" s="74" t="str">
        <f t="shared" si="61"/>
        <v/>
      </c>
      <c r="G1014" s="74" t="str">
        <f t="shared" si="62"/>
        <v/>
      </c>
      <c r="H1014" s="74" t="str">
        <f t="shared" si="63"/>
        <v/>
      </c>
      <c r="I1014" s="74" t="str">
        <f t="shared" si="64"/>
        <v/>
      </c>
    </row>
    <row r="1015" spans="6:9" x14ac:dyDescent="0.35">
      <c r="F1015" s="74" t="str">
        <f t="shared" si="61"/>
        <v/>
      </c>
      <c r="G1015" s="74" t="str">
        <f t="shared" si="62"/>
        <v/>
      </c>
      <c r="H1015" s="74" t="str">
        <f t="shared" si="63"/>
        <v/>
      </c>
      <c r="I1015" s="74" t="str">
        <f t="shared" si="64"/>
        <v/>
      </c>
    </row>
    <row r="1016" spans="6:9" x14ac:dyDescent="0.35">
      <c r="F1016" s="74" t="str">
        <f t="shared" si="61"/>
        <v/>
      </c>
      <c r="G1016" s="74" t="str">
        <f t="shared" si="62"/>
        <v/>
      </c>
      <c r="H1016" s="74" t="str">
        <f t="shared" si="63"/>
        <v/>
      </c>
      <c r="I1016" s="74" t="str">
        <f t="shared" si="64"/>
        <v/>
      </c>
    </row>
    <row r="1017" spans="6:9" x14ac:dyDescent="0.35">
      <c r="F1017" s="74" t="str">
        <f t="shared" si="61"/>
        <v/>
      </c>
      <c r="G1017" s="74" t="str">
        <f t="shared" si="62"/>
        <v/>
      </c>
      <c r="H1017" s="74" t="str">
        <f t="shared" si="63"/>
        <v/>
      </c>
      <c r="I1017" s="74" t="str">
        <f t="shared" si="64"/>
        <v/>
      </c>
    </row>
    <row r="1018" spans="6:9" x14ac:dyDescent="0.35">
      <c r="F1018" s="74" t="str">
        <f t="shared" si="61"/>
        <v/>
      </c>
      <c r="G1018" s="74" t="str">
        <f t="shared" si="62"/>
        <v/>
      </c>
      <c r="H1018" s="74" t="str">
        <f t="shared" si="63"/>
        <v/>
      </c>
      <c r="I1018" s="74" t="str">
        <f t="shared" si="64"/>
        <v/>
      </c>
    </row>
    <row r="1019" spans="6:9" x14ac:dyDescent="0.35">
      <c r="F1019" s="74" t="str">
        <f t="shared" si="61"/>
        <v/>
      </c>
      <c r="G1019" s="74" t="str">
        <f t="shared" si="62"/>
        <v/>
      </c>
      <c r="H1019" s="74" t="str">
        <f t="shared" si="63"/>
        <v/>
      </c>
      <c r="I1019" s="74" t="str">
        <f t="shared" si="64"/>
        <v/>
      </c>
    </row>
    <row r="1020" spans="6:9" x14ac:dyDescent="0.35">
      <c r="F1020" s="74" t="str">
        <f t="shared" si="61"/>
        <v/>
      </c>
      <c r="G1020" s="74" t="str">
        <f t="shared" si="62"/>
        <v/>
      </c>
      <c r="H1020" s="74" t="str">
        <f t="shared" si="63"/>
        <v/>
      </c>
      <c r="I1020" s="74" t="str">
        <f t="shared" si="64"/>
        <v/>
      </c>
    </row>
    <row r="1021" spans="6:9" x14ac:dyDescent="0.35">
      <c r="F1021" s="74" t="str">
        <f t="shared" si="61"/>
        <v/>
      </c>
      <c r="G1021" s="74" t="str">
        <f t="shared" si="62"/>
        <v/>
      </c>
      <c r="H1021" s="74" t="str">
        <f t="shared" si="63"/>
        <v/>
      </c>
      <c r="I1021" s="74" t="str">
        <f t="shared" si="64"/>
        <v/>
      </c>
    </row>
    <row r="1022" spans="6:9" x14ac:dyDescent="0.35">
      <c r="F1022" s="74" t="str">
        <f t="shared" si="61"/>
        <v/>
      </c>
      <c r="G1022" s="74" t="str">
        <f t="shared" si="62"/>
        <v/>
      </c>
      <c r="H1022" s="74" t="str">
        <f t="shared" si="63"/>
        <v/>
      </c>
      <c r="I1022" s="74" t="str">
        <f t="shared" si="64"/>
        <v/>
      </c>
    </row>
    <row r="1023" spans="6:9" x14ac:dyDescent="0.35">
      <c r="F1023" s="74" t="str">
        <f t="shared" si="61"/>
        <v/>
      </c>
      <c r="G1023" s="74" t="str">
        <f t="shared" si="62"/>
        <v/>
      </c>
      <c r="H1023" s="74" t="str">
        <f t="shared" si="63"/>
        <v/>
      </c>
      <c r="I1023" s="74" t="str">
        <f t="shared" si="64"/>
        <v/>
      </c>
    </row>
    <row r="1024" spans="6:9" x14ac:dyDescent="0.35">
      <c r="F1024" s="74" t="str">
        <f t="shared" si="61"/>
        <v/>
      </c>
      <c r="G1024" s="74" t="str">
        <f t="shared" si="62"/>
        <v/>
      </c>
      <c r="H1024" s="74" t="str">
        <f t="shared" si="63"/>
        <v/>
      </c>
      <c r="I1024" s="74" t="str">
        <f t="shared" si="64"/>
        <v/>
      </c>
    </row>
    <row r="1025" spans="6:9" x14ac:dyDescent="0.35">
      <c r="F1025" s="74" t="str">
        <f t="shared" si="61"/>
        <v/>
      </c>
      <c r="G1025" s="74" t="str">
        <f t="shared" si="62"/>
        <v/>
      </c>
      <c r="H1025" s="74" t="str">
        <f t="shared" si="63"/>
        <v/>
      </c>
      <c r="I1025" s="74" t="str">
        <f t="shared" si="64"/>
        <v/>
      </c>
    </row>
    <row r="1026" spans="6:9" x14ac:dyDescent="0.35">
      <c r="F1026" s="74" t="str">
        <f t="shared" si="61"/>
        <v/>
      </c>
      <c r="G1026" s="74" t="str">
        <f t="shared" si="62"/>
        <v/>
      </c>
      <c r="H1026" s="74" t="str">
        <f t="shared" si="63"/>
        <v/>
      </c>
      <c r="I1026" s="74" t="str">
        <f t="shared" si="64"/>
        <v/>
      </c>
    </row>
    <row r="1027" spans="6:9" x14ac:dyDescent="0.35">
      <c r="F1027" s="74" t="str">
        <f t="shared" si="61"/>
        <v/>
      </c>
      <c r="G1027" s="74" t="str">
        <f t="shared" si="62"/>
        <v/>
      </c>
      <c r="H1027" s="74" t="str">
        <f t="shared" si="63"/>
        <v/>
      </c>
      <c r="I1027" s="74" t="str">
        <f t="shared" si="64"/>
        <v/>
      </c>
    </row>
    <row r="1028" spans="6:9" x14ac:dyDescent="0.35">
      <c r="F1028" s="74" t="str">
        <f t="shared" ref="F1028:F1091" si="65">IF(B1028="","",B1028/SUM($B$3:$B$1048576))</f>
        <v/>
      </c>
      <c r="G1028" s="74" t="str">
        <f t="shared" ref="G1028:G1091" si="66">IF(C1028="","",C1028/SUM($C$3:$C$1048576))</f>
        <v/>
      </c>
      <c r="H1028" s="74" t="str">
        <f t="shared" ref="H1028:H1091" si="67">IF(D1028="","",D1028/SUM($D$3:$D$1048576))</f>
        <v/>
      </c>
      <c r="I1028" s="74" t="str">
        <f t="shared" ref="I1028:I1091" si="68">IF(E1028="","",E1028/SUM($E$3:$E$1048576))</f>
        <v/>
      </c>
    </row>
    <row r="1029" spans="6:9" x14ac:dyDescent="0.35">
      <c r="F1029" s="74" t="str">
        <f t="shared" si="65"/>
        <v/>
      </c>
      <c r="G1029" s="74" t="str">
        <f t="shared" si="66"/>
        <v/>
      </c>
      <c r="H1029" s="74" t="str">
        <f t="shared" si="67"/>
        <v/>
      </c>
      <c r="I1029" s="74" t="str">
        <f t="shared" si="68"/>
        <v/>
      </c>
    </row>
    <row r="1030" spans="6:9" x14ac:dyDescent="0.35">
      <c r="F1030" s="74" t="str">
        <f t="shared" si="65"/>
        <v/>
      </c>
      <c r="G1030" s="74" t="str">
        <f t="shared" si="66"/>
        <v/>
      </c>
      <c r="H1030" s="74" t="str">
        <f t="shared" si="67"/>
        <v/>
      </c>
      <c r="I1030" s="74" t="str">
        <f t="shared" si="68"/>
        <v/>
      </c>
    </row>
    <row r="1031" spans="6:9" x14ac:dyDescent="0.35">
      <c r="F1031" s="74" t="str">
        <f t="shared" si="65"/>
        <v/>
      </c>
      <c r="G1031" s="74" t="str">
        <f t="shared" si="66"/>
        <v/>
      </c>
      <c r="H1031" s="74" t="str">
        <f t="shared" si="67"/>
        <v/>
      </c>
      <c r="I1031" s="74" t="str">
        <f t="shared" si="68"/>
        <v/>
      </c>
    </row>
    <row r="1032" spans="6:9" x14ac:dyDescent="0.35">
      <c r="F1032" s="74" t="str">
        <f t="shared" si="65"/>
        <v/>
      </c>
      <c r="G1032" s="74" t="str">
        <f t="shared" si="66"/>
        <v/>
      </c>
      <c r="H1032" s="74" t="str">
        <f t="shared" si="67"/>
        <v/>
      </c>
      <c r="I1032" s="74" t="str">
        <f t="shared" si="68"/>
        <v/>
      </c>
    </row>
    <row r="1033" spans="6:9" x14ac:dyDescent="0.35">
      <c r="F1033" s="74" t="str">
        <f t="shared" si="65"/>
        <v/>
      </c>
      <c r="G1033" s="74" t="str">
        <f t="shared" si="66"/>
        <v/>
      </c>
      <c r="H1033" s="74" t="str">
        <f t="shared" si="67"/>
        <v/>
      </c>
      <c r="I1033" s="74" t="str">
        <f t="shared" si="68"/>
        <v/>
      </c>
    </row>
    <row r="1034" spans="6:9" x14ac:dyDescent="0.35">
      <c r="F1034" s="74" t="str">
        <f t="shared" si="65"/>
        <v/>
      </c>
      <c r="G1034" s="74" t="str">
        <f t="shared" si="66"/>
        <v/>
      </c>
      <c r="H1034" s="74" t="str">
        <f t="shared" si="67"/>
        <v/>
      </c>
      <c r="I1034" s="74" t="str">
        <f t="shared" si="68"/>
        <v/>
      </c>
    </row>
    <row r="1035" spans="6:9" x14ac:dyDescent="0.35">
      <c r="F1035" s="74" t="str">
        <f t="shared" si="65"/>
        <v/>
      </c>
      <c r="G1035" s="74" t="str">
        <f t="shared" si="66"/>
        <v/>
      </c>
      <c r="H1035" s="74" t="str">
        <f t="shared" si="67"/>
        <v/>
      </c>
      <c r="I1035" s="74" t="str">
        <f t="shared" si="68"/>
        <v/>
      </c>
    </row>
    <row r="1036" spans="6:9" x14ac:dyDescent="0.35">
      <c r="F1036" s="74" t="str">
        <f t="shared" si="65"/>
        <v/>
      </c>
      <c r="G1036" s="74" t="str">
        <f t="shared" si="66"/>
        <v/>
      </c>
      <c r="H1036" s="74" t="str">
        <f t="shared" si="67"/>
        <v/>
      </c>
      <c r="I1036" s="74" t="str">
        <f t="shared" si="68"/>
        <v/>
      </c>
    </row>
    <row r="1037" spans="6:9" x14ac:dyDescent="0.35">
      <c r="F1037" s="74" t="str">
        <f t="shared" si="65"/>
        <v/>
      </c>
      <c r="G1037" s="74" t="str">
        <f t="shared" si="66"/>
        <v/>
      </c>
      <c r="H1037" s="74" t="str">
        <f t="shared" si="67"/>
        <v/>
      </c>
      <c r="I1037" s="74" t="str">
        <f t="shared" si="68"/>
        <v/>
      </c>
    </row>
    <row r="1038" spans="6:9" x14ac:dyDescent="0.35">
      <c r="F1038" s="74" t="str">
        <f t="shared" si="65"/>
        <v/>
      </c>
      <c r="G1038" s="74" t="str">
        <f t="shared" si="66"/>
        <v/>
      </c>
      <c r="H1038" s="74" t="str">
        <f t="shared" si="67"/>
        <v/>
      </c>
      <c r="I1038" s="74" t="str">
        <f t="shared" si="68"/>
        <v/>
      </c>
    </row>
    <row r="1039" spans="6:9" x14ac:dyDescent="0.35">
      <c r="F1039" s="74" t="str">
        <f t="shared" si="65"/>
        <v/>
      </c>
      <c r="G1039" s="74" t="str">
        <f t="shared" si="66"/>
        <v/>
      </c>
      <c r="H1039" s="74" t="str">
        <f t="shared" si="67"/>
        <v/>
      </c>
      <c r="I1039" s="74" t="str">
        <f t="shared" si="68"/>
        <v/>
      </c>
    </row>
    <row r="1040" spans="6:9" x14ac:dyDescent="0.35">
      <c r="F1040" s="74" t="str">
        <f t="shared" si="65"/>
        <v/>
      </c>
      <c r="G1040" s="74" t="str">
        <f t="shared" si="66"/>
        <v/>
      </c>
      <c r="H1040" s="74" t="str">
        <f t="shared" si="67"/>
        <v/>
      </c>
      <c r="I1040" s="74" t="str">
        <f t="shared" si="68"/>
        <v/>
      </c>
    </row>
    <row r="1041" spans="6:9" x14ac:dyDescent="0.35">
      <c r="F1041" s="74" t="str">
        <f t="shared" si="65"/>
        <v/>
      </c>
      <c r="G1041" s="74" t="str">
        <f t="shared" si="66"/>
        <v/>
      </c>
      <c r="H1041" s="74" t="str">
        <f t="shared" si="67"/>
        <v/>
      </c>
      <c r="I1041" s="74" t="str">
        <f t="shared" si="68"/>
        <v/>
      </c>
    </row>
    <row r="1042" spans="6:9" x14ac:dyDescent="0.35">
      <c r="F1042" s="74" t="str">
        <f t="shared" si="65"/>
        <v/>
      </c>
      <c r="G1042" s="74" t="str">
        <f t="shared" si="66"/>
        <v/>
      </c>
      <c r="H1042" s="74" t="str">
        <f t="shared" si="67"/>
        <v/>
      </c>
      <c r="I1042" s="74" t="str">
        <f t="shared" si="68"/>
        <v/>
      </c>
    </row>
    <row r="1043" spans="6:9" x14ac:dyDescent="0.35">
      <c r="F1043" s="74" t="str">
        <f t="shared" si="65"/>
        <v/>
      </c>
      <c r="G1043" s="74" t="str">
        <f t="shared" si="66"/>
        <v/>
      </c>
      <c r="H1043" s="74" t="str">
        <f t="shared" si="67"/>
        <v/>
      </c>
      <c r="I1043" s="74" t="str">
        <f t="shared" si="68"/>
        <v/>
      </c>
    </row>
    <row r="1044" spans="6:9" x14ac:dyDescent="0.35">
      <c r="F1044" s="74" t="str">
        <f t="shared" si="65"/>
        <v/>
      </c>
      <c r="G1044" s="74" t="str">
        <f t="shared" si="66"/>
        <v/>
      </c>
      <c r="H1044" s="74" t="str">
        <f t="shared" si="67"/>
        <v/>
      </c>
      <c r="I1044" s="74" t="str">
        <f t="shared" si="68"/>
        <v/>
      </c>
    </row>
    <row r="1045" spans="6:9" x14ac:dyDescent="0.35">
      <c r="F1045" s="74" t="str">
        <f t="shared" si="65"/>
        <v/>
      </c>
      <c r="G1045" s="74" t="str">
        <f t="shared" si="66"/>
        <v/>
      </c>
      <c r="H1045" s="74" t="str">
        <f t="shared" si="67"/>
        <v/>
      </c>
      <c r="I1045" s="74" t="str">
        <f t="shared" si="68"/>
        <v/>
      </c>
    </row>
    <row r="1046" spans="6:9" x14ac:dyDescent="0.35">
      <c r="F1046" s="74" t="str">
        <f t="shared" si="65"/>
        <v/>
      </c>
      <c r="G1046" s="74" t="str">
        <f t="shared" si="66"/>
        <v/>
      </c>
      <c r="H1046" s="74" t="str">
        <f t="shared" si="67"/>
        <v/>
      </c>
      <c r="I1046" s="74" t="str">
        <f t="shared" si="68"/>
        <v/>
      </c>
    </row>
    <row r="1047" spans="6:9" x14ac:dyDescent="0.35">
      <c r="F1047" s="74" t="str">
        <f t="shared" si="65"/>
        <v/>
      </c>
      <c r="G1047" s="74" t="str">
        <f t="shared" si="66"/>
        <v/>
      </c>
      <c r="H1047" s="74" t="str">
        <f t="shared" si="67"/>
        <v/>
      </c>
      <c r="I1047" s="74" t="str">
        <f t="shared" si="68"/>
        <v/>
      </c>
    </row>
    <row r="1048" spans="6:9" x14ac:dyDescent="0.35">
      <c r="F1048" s="74" t="str">
        <f t="shared" si="65"/>
        <v/>
      </c>
      <c r="G1048" s="74" t="str">
        <f t="shared" si="66"/>
        <v/>
      </c>
      <c r="H1048" s="74" t="str">
        <f t="shared" si="67"/>
        <v/>
      </c>
      <c r="I1048" s="74" t="str">
        <f t="shared" si="68"/>
        <v/>
      </c>
    </row>
    <row r="1049" spans="6:9" x14ac:dyDescent="0.35">
      <c r="F1049" s="74" t="str">
        <f t="shared" si="65"/>
        <v/>
      </c>
      <c r="G1049" s="74" t="str">
        <f t="shared" si="66"/>
        <v/>
      </c>
      <c r="H1049" s="74" t="str">
        <f t="shared" si="67"/>
        <v/>
      </c>
      <c r="I1049" s="74" t="str">
        <f t="shared" si="68"/>
        <v/>
      </c>
    </row>
    <row r="1050" spans="6:9" x14ac:dyDescent="0.35">
      <c r="F1050" s="74" t="str">
        <f t="shared" si="65"/>
        <v/>
      </c>
      <c r="G1050" s="74" t="str">
        <f t="shared" si="66"/>
        <v/>
      </c>
      <c r="H1050" s="74" t="str">
        <f t="shared" si="67"/>
        <v/>
      </c>
      <c r="I1050" s="74" t="str">
        <f t="shared" si="68"/>
        <v/>
      </c>
    </row>
    <row r="1051" spans="6:9" x14ac:dyDescent="0.35">
      <c r="F1051" s="74" t="str">
        <f t="shared" si="65"/>
        <v/>
      </c>
      <c r="G1051" s="74" t="str">
        <f t="shared" si="66"/>
        <v/>
      </c>
      <c r="H1051" s="74" t="str">
        <f t="shared" si="67"/>
        <v/>
      </c>
      <c r="I1051" s="74" t="str">
        <f t="shared" si="68"/>
        <v/>
      </c>
    </row>
    <row r="1052" spans="6:9" x14ac:dyDescent="0.35">
      <c r="F1052" s="74" t="str">
        <f t="shared" si="65"/>
        <v/>
      </c>
      <c r="G1052" s="74" t="str">
        <f t="shared" si="66"/>
        <v/>
      </c>
      <c r="H1052" s="74" t="str">
        <f t="shared" si="67"/>
        <v/>
      </c>
      <c r="I1052" s="74" t="str">
        <f t="shared" si="68"/>
        <v/>
      </c>
    </row>
    <row r="1053" spans="6:9" x14ac:dyDescent="0.35">
      <c r="F1053" s="74" t="str">
        <f t="shared" si="65"/>
        <v/>
      </c>
      <c r="G1053" s="74" t="str">
        <f t="shared" si="66"/>
        <v/>
      </c>
      <c r="H1053" s="74" t="str">
        <f t="shared" si="67"/>
        <v/>
      </c>
      <c r="I1053" s="74" t="str">
        <f t="shared" si="68"/>
        <v/>
      </c>
    </row>
    <row r="1054" spans="6:9" x14ac:dyDescent="0.35">
      <c r="F1054" s="74" t="str">
        <f t="shared" si="65"/>
        <v/>
      </c>
      <c r="G1054" s="74" t="str">
        <f t="shared" si="66"/>
        <v/>
      </c>
      <c r="H1054" s="74" t="str">
        <f t="shared" si="67"/>
        <v/>
      </c>
      <c r="I1054" s="74" t="str">
        <f t="shared" si="68"/>
        <v/>
      </c>
    </row>
    <row r="1055" spans="6:9" x14ac:dyDescent="0.35">
      <c r="F1055" s="74" t="str">
        <f t="shared" si="65"/>
        <v/>
      </c>
      <c r="G1055" s="74" t="str">
        <f t="shared" si="66"/>
        <v/>
      </c>
      <c r="H1055" s="74" t="str">
        <f t="shared" si="67"/>
        <v/>
      </c>
      <c r="I1055" s="74" t="str">
        <f t="shared" si="68"/>
        <v/>
      </c>
    </row>
    <row r="1056" spans="6:9" x14ac:dyDescent="0.35">
      <c r="F1056" s="74" t="str">
        <f t="shared" si="65"/>
        <v/>
      </c>
      <c r="G1056" s="74" t="str">
        <f t="shared" si="66"/>
        <v/>
      </c>
      <c r="H1056" s="74" t="str">
        <f t="shared" si="67"/>
        <v/>
      </c>
      <c r="I1056" s="74" t="str">
        <f t="shared" si="68"/>
        <v/>
      </c>
    </row>
    <row r="1057" spans="6:9" x14ac:dyDescent="0.35">
      <c r="F1057" s="74" t="str">
        <f t="shared" si="65"/>
        <v/>
      </c>
      <c r="G1057" s="74" t="str">
        <f t="shared" si="66"/>
        <v/>
      </c>
      <c r="H1057" s="74" t="str">
        <f t="shared" si="67"/>
        <v/>
      </c>
      <c r="I1057" s="74" t="str">
        <f t="shared" si="68"/>
        <v/>
      </c>
    </row>
    <row r="1058" spans="6:9" x14ac:dyDescent="0.35">
      <c r="F1058" s="74" t="str">
        <f t="shared" si="65"/>
        <v/>
      </c>
      <c r="G1058" s="74" t="str">
        <f t="shared" si="66"/>
        <v/>
      </c>
      <c r="H1058" s="74" t="str">
        <f t="shared" si="67"/>
        <v/>
      </c>
      <c r="I1058" s="74" t="str">
        <f t="shared" si="68"/>
        <v/>
      </c>
    </row>
    <row r="1059" spans="6:9" x14ac:dyDescent="0.35">
      <c r="F1059" s="74" t="str">
        <f t="shared" si="65"/>
        <v/>
      </c>
      <c r="G1059" s="74" t="str">
        <f t="shared" si="66"/>
        <v/>
      </c>
      <c r="H1059" s="74" t="str">
        <f t="shared" si="67"/>
        <v/>
      </c>
      <c r="I1059" s="74" t="str">
        <f t="shared" si="68"/>
        <v/>
      </c>
    </row>
    <row r="1060" spans="6:9" x14ac:dyDescent="0.35">
      <c r="F1060" s="74" t="str">
        <f t="shared" si="65"/>
        <v/>
      </c>
      <c r="G1060" s="74" t="str">
        <f t="shared" si="66"/>
        <v/>
      </c>
      <c r="H1060" s="74" t="str">
        <f t="shared" si="67"/>
        <v/>
      </c>
      <c r="I1060" s="74" t="str">
        <f t="shared" si="68"/>
        <v/>
      </c>
    </row>
    <row r="1061" spans="6:9" x14ac:dyDescent="0.35">
      <c r="F1061" s="74" t="str">
        <f t="shared" si="65"/>
        <v/>
      </c>
      <c r="G1061" s="74" t="str">
        <f t="shared" si="66"/>
        <v/>
      </c>
      <c r="H1061" s="74" t="str">
        <f t="shared" si="67"/>
        <v/>
      </c>
      <c r="I1061" s="74" t="str">
        <f t="shared" si="68"/>
        <v/>
      </c>
    </row>
    <row r="1062" spans="6:9" x14ac:dyDescent="0.35">
      <c r="F1062" s="74" t="str">
        <f t="shared" si="65"/>
        <v/>
      </c>
      <c r="G1062" s="74" t="str">
        <f t="shared" si="66"/>
        <v/>
      </c>
      <c r="H1062" s="74" t="str">
        <f t="shared" si="67"/>
        <v/>
      </c>
      <c r="I1062" s="74" t="str">
        <f t="shared" si="68"/>
        <v/>
      </c>
    </row>
    <row r="1063" spans="6:9" x14ac:dyDescent="0.35">
      <c r="F1063" s="74" t="str">
        <f t="shared" si="65"/>
        <v/>
      </c>
      <c r="G1063" s="74" t="str">
        <f t="shared" si="66"/>
        <v/>
      </c>
      <c r="H1063" s="74" t="str">
        <f t="shared" si="67"/>
        <v/>
      </c>
      <c r="I1063" s="74" t="str">
        <f t="shared" si="68"/>
        <v/>
      </c>
    </row>
    <row r="1064" spans="6:9" x14ac:dyDescent="0.35">
      <c r="F1064" s="74" t="str">
        <f t="shared" si="65"/>
        <v/>
      </c>
      <c r="G1064" s="74" t="str">
        <f t="shared" si="66"/>
        <v/>
      </c>
      <c r="H1064" s="74" t="str">
        <f t="shared" si="67"/>
        <v/>
      </c>
      <c r="I1064" s="74" t="str">
        <f t="shared" si="68"/>
        <v/>
      </c>
    </row>
    <row r="1065" spans="6:9" x14ac:dyDescent="0.35">
      <c r="F1065" s="74" t="str">
        <f t="shared" si="65"/>
        <v/>
      </c>
      <c r="G1065" s="74" t="str">
        <f t="shared" si="66"/>
        <v/>
      </c>
      <c r="H1065" s="74" t="str">
        <f t="shared" si="67"/>
        <v/>
      </c>
      <c r="I1065" s="74" t="str">
        <f t="shared" si="68"/>
        <v/>
      </c>
    </row>
    <row r="1066" spans="6:9" x14ac:dyDescent="0.35">
      <c r="F1066" s="74" t="str">
        <f t="shared" si="65"/>
        <v/>
      </c>
      <c r="G1066" s="74" t="str">
        <f t="shared" si="66"/>
        <v/>
      </c>
      <c r="H1066" s="74" t="str">
        <f t="shared" si="67"/>
        <v/>
      </c>
      <c r="I1066" s="74" t="str">
        <f t="shared" si="68"/>
        <v/>
      </c>
    </row>
    <row r="1067" spans="6:9" x14ac:dyDescent="0.35">
      <c r="F1067" s="74" t="str">
        <f t="shared" si="65"/>
        <v/>
      </c>
      <c r="G1067" s="74" t="str">
        <f t="shared" si="66"/>
        <v/>
      </c>
      <c r="H1067" s="74" t="str">
        <f t="shared" si="67"/>
        <v/>
      </c>
      <c r="I1067" s="74" t="str">
        <f t="shared" si="68"/>
        <v/>
      </c>
    </row>
    <row r="1068" spans="6:9" x14ac:dyDescent="0.35">
      <c r="F1068" s="74" t="str">
        <f t="shared" si="65"/>
        <v/>
      </c>
      <c r="G1068" s="74" t="str">
        <f t="shared" si="66"/>
        <v/>
      </c>
      <c r="H1068" s="74" t="str">
        <f t="shared" si="67"/>
        <v/>
      </c>
      <c r="I1068" s="74" t="str">
        <f t="shared" si="68"/>
        <v/>
      </c>
    </row>
    <row r="1069" spans="6:9" x14ac:dyDescent="0.35">
      <c r="F1069" s="74" t="str">
        <f t="shared" si="65"/>
        <v/>
      </c>
      <c r="G1069" s="74" t="str">
        <f t="shared" si="66"/>
        <v/>
      </c>
      <c r="H1069" s="74" t="str">
        <f t="shared" si="67"/>
        <v/>
      </c>
      <c r="I1069" s="74" t="str">
        <f t="shared" si="68"/>
        <v/>
      </c>
    </row>
    <row r="1070" spans="6:9" x14ac:dyDescent="0.35">
      <c r="F1070" s="74" t="str">
        <f t="shared" si="65"/>
        <v/>
      </c>
      <c r="G1070" s="74" t="str">
        <f t="shared" si="66"/>
        <v/>
      </c>
      <c r="H1070" s="74" t="str">
        <f t="shared" si="67"/>
        <v/>
      </c>
      <c r="I1070" s="74" t="str">
        <f t="shared" si="68"/>
        <v/>
      </c>
    </row>
    <row r="1071" spans="6:9" x14ac:dyDescent="0.35">
      <c r="F1071" s="74" t="str">
        <f t="shared" si="65"/>
        <v/>
      </c>
      <c r="G1071" s="74" t="str">
        <f t="shared" si="66"/>
        <v/>
      </c>
      <c r="H1071" s="74" t="str">
        <f t="shared" si="67"/>
        <v/>
      </c>
      <c r="I1071" s="74" t="str">
        <f t="shared" si="68"/>
        <v/>
      </c>
    </row>
    <row r="1072" spans="6:9" x14ac:dyDescent="0.35">
      <c r="F1072" s="74" t="str">
        <f t="shared" si="65"/>
        <v/>
      </c>
      <c r="G1072" s="74" t="str">
        <f t="shared" si="66"/>
        <v/>
      </c>
      <c r="H1072" s="74" t="str">
        <f t="shared" si="67"/>
        <v/>
      </c>
      <c r="I1072" s="74" t="str">
        <f t="shared" si="68"/>
        <v/>
      </c>
    </row>
    <row r="1073" spans="6:9" x14ac:dyDescent="0.35">
      <c r="F1073" s="74" t="str">
        <f t="shared" si="65"/>
        <v/>
      </c>
      <c r="G1073" s="74" t="str">
        <f t="shared" si="66"/>
        <v/>
      </c>
      <c r="H1073" s="74" t="str">
        <f t="shared" si="67"/>
        <v/>
      </c>
      <c r="I1073" s="74" t="str">
        <f t="shared" si="68"/>
        <v/>
      </c>
    </row>
    <row r="1074" spans="6:9" x14ac:dyDescent="0.35">
      <c r="F1074" s="74" t="str">
        <f t="shared" si="65"/>
        <v/>
      </c>
      <c r="G1074" s="74" t="str">
        <f t="shared" si="66"/>
        <v/>
      </c>
      <c r="H1074" s="74" t="str">
        <f t="shared" si="67"/>
        <v/>
      </c>
      <c r="I1074" s="74" t="str">
        <f t="shared" si="68"/>
        <v/>
      </c>
    </row>
    <row r="1075" spans="6:9" x14ac:dyDescent="0.35">
      <c r="F1075" s="74" t="str">
        <f t="shared" si="65"/>
        <v/>
      </c>
      <c r="G1075" s="74" t="str">
        <f t="shared" si="66"/>
        <v/>
      </c>
      <c r="H1075" s="74" t="str">
        <f t="shared" si="67"/>
        <v/>
      </c>
      <c r="I1075" s="74" t="str">
        <f t="shared" si="68"/>
        <v/>
      </c>
    </row>
    <row r="1076" spans="6:9" x14ac:dyDescent="0.35">
      <c r="F1076" s="74" t="str">
        <f t="shared" si="65"/>
        <v/>
      </c>
      <c r="G1076" s="74" t="str">
        <f t="shared" si="66"/>
        <v/>
      </c>
      <c r="H1076" s="74" t="str">
        <f t="shared" si="67"/>
        <v/>
      </c>
      <c r="I1076" s="74" t="str">
        <f t="shared" si="68"/>
        <v/>
      </c>
    </row>
    <row r="1077" spans="6:9" x14ac:dyDescent="0.35">
      <c r="F1077" s="74" t="str">
        <f t="shared" si="65"/>
        <v/>
      </c>
      <c r="G1077" s="74" t="str">
        <f t="shared" si="66"/>
        <v/>
      </c>
      <c r="H1077" s="74" t="str">
        <f t="shared" si="67"/>
        <v/>
      </c>
      <c r="I1077" s="74" t="str">
        <f t="shared" si="68"/>
        <v/>
      </c>
    </row>
    <row r="1078" spans="6:9" x14ac:dyDescent="0.35">
      <c r="F1078" s="74" t="str">
        <f t="shared" si="65"/>
        <v/>
      </c>
      <c r="G1078" s="74" t="str">
        <f t="shared" si="66"/>
        <v/>
      </c>
      <c r="H1078" s="74" t="str">
        <f t="shared" si="67"/>
        <v/>
      </c>
      <c r="I1078" s="74" t="str">
        <f t="shared" si="68"/>
        <v/>
      </c>
    </row>
    <row r="1079" spans="6:9" x14ac:dyDescent="0.35">
      <c r="F1079" s="74" t="str">
        <f t="shared" si="65"/>
        <v/>
      </c>
      <c r="G1079" s="74" t="str">
        <f t="shared" si="66"/>
        <v/>
      </c>
      <c r="H1079" s="74" t="str">
        <f t="shared" si="67"/>
        <v/>
      </c>
      <c r="I1079" s="74" t="str">
        <f t="shared" si="68"/>
        <v/>
      </c>
    </row>
    <row r="1080" spans="6:9" x14ac:dyDescent="0.35">
      <c r="F1080" s="74" t="str">
        <f t="shared" si="65"/>
        <v/>
      </c>
      <c r="G1080" s="74" t="str">
        <f t="shared" si="66"/>
        <v/>
      </c>
      <c r="H1080" s="74" t="str">
        <f t="shared" si="67"/>
        <v/>
      </c>
      <c r="I1080" s="74" t="str">
        <f t="shared" si="68"/>
        <v/>
      </c>
    </row>
    <row r="1081" spans="6:9" x14ac:dyDescent="0.35">
      <c r="F1081" s="74" t="str">
        <f t="shared" si="65"/>
        <v/>
      </c>
      <c r="G1081" s="74" t="str">
        <f t="shared" si="66"/>
        <v/>
      </c>
      <c r="H1081" s="74" t="str">
        <f t="shared" si="67"/>
        <v/>
      </c>
      <c r="I1081" s="74" t="str">
        <f t="shared" si="68"/>
        <v/>
      </c>
    </row>
    <row r="1082" spans="6:9" x14ac:dyDescent="0.35">
      <c r="F1082" s="74" t="str">
        <f t="shared" si="65"/>
        <v/>
      </c>
      <c r="G1082" s="74" t="str">
        <f t="shared" si="66"/>
        <v/>
      </c>
      <c r="H1082" s="74" t="str">
        <f t="shared" si="67"/>
        <v/>
      </c>
      <c r="I1082" s="74" t="str">
        <f t="shared" si="68"/>
        <v/>
      </c>
    </row>
    <row r="1083" spans="6:9" x14ac:dyDescent="0.35">
      <c r="F1083" s="74" t="str">
        <f t="shared" si="65"/>
        <v/>
      </c>
      <c r="G1083" s="74" t="str">
        <f t="shared" si="66"/>
        <v/>
      </c>
      <c r="H1083" s="74" t="str">
        <f t="shared" si="67"/>
        <v/>
      </c>
      <c r="I1083" s="74" t="str">
        <f t="shared" si="68"/>
        <v/>
      </c>
    </row>
    <row r="1084" spans="6:9" x14ac:dyDescent="0.35">
      <c r="F1084" s="74" t="str">
        <f t="shared" si="65"/>
        <v/>
      </c>
      <c r="G1084" s="74" t="str">
        <f t="shared" si="66"/>
        <v/>
      </c>
      <c r="H1084" s="74" t="str">
        <f t="shared" si="67"/>
        <v/>
      </c>
      <c r="I1084" s="74" t="str">
        <f t="shared" si="68"/>
        <v/>
      </c>
    </row>
    <row r="1085" spans="6:9" x14ac:dyDescent="0.35">
      <c r="F1085" s="74" t="str">
        <f t="shared" si="65"/>
        <v/>
      </c>
      <c r="G1085" s="74" t="str">
        <f t="shared" si="66"/>
        <v/>
      </c>
      <c r="H1085" s="74" t="str">
        <f t="shared" si="67"/>
        <v/>
      </c>
      <c r="I1085" s="74" t="str">
        <f t="shared" si="68"/>
        <v/>
      </c>
    </row>
    <row r="1086" spans="6:9" x14ac:dyDescent="0.35">
      <c r="F1086" s="74" t="str">
        <f t="shared" si="65"/>
        <v/>
      </c>
      <c r="G1086" s="74" t="str">
        <f t="shared" si="66"/>
        <v/>
      </c>
      <c r="H1086" s="74" t="str">
        <f t="shared" si="67"/>
        <v/>
      </c>
      <c r="I1086" s="74" t="str">
        <f t="shared" si="68"/>
        <v/>
      </c>
    </row>
    <row r="1087" spans="6:9" x14ac:dyDescent="0.35">
      <c r="F1087" s="74" t="str">
        <f t="shared" si="65"/>
        <v/>
      </c>
      <c r="G1087" s="74" t="str">
        <f t="shared" si="66"/>
        <v/>
      </c>
      <c r="H1087" s="74" t="str">
        <f t="shared" si="67"/>
        <v/>
      </c>
      <c r="I1087" s="74" t="str">
        <f t="shared" si="68"/>
        <v/>
      </c>
    </row>
    <row r="1088" spans="6:9" x14ac:dyDescent="0.35">
      <c r="F1088" s="74" t="str">
        <f t="shared" si="65"/>
        <v/>
      </c>
      <c r="G1088" s="74" t="str">
        <f t="shared" si="66"/>
        <v/>
      </c>
      <c r="H1088" s="74" t="str">
        <f t="shared" si="67"/>
        <v/>
      </c>
      <c r="I1088" s="74" t="str">
        <f t="shared" si="68"/>
        <v/>
      </c>
    </row>
    <row r="1089" spans="6:9" x14ac:dyDescent="0.35">
      <c r="F1089" s="74" t="str">
        <f t="shared" si="65"/>
        <v/>
      </c>
      <c r="G1089" s="74" t="str">
        <f t="shared" si="66"/>
        <v/>
      </c>
      <c r="H1089" s="74" t="str">
        <f t="shared" si="67"/>
        <v/>
      </c>
      <c r="I1089" s="74" t="str">
        <f t="shared" si="68"/>
        <v/>
      </c>
    </row>
    <row r="1090" spans="6:9" x14ac:dyDescent="0.35">
      <c r="F1090" s="74" t="str">
        <f t="shared" si="65"/>
        <v/>
      </c>
      <c r="G1090" s="74" t="str">
        <f t="shared" si="66"/>
        <v/>
      </c>
      <c r="H1090" s="74" t="str">
        <f t="shared" si="67"/>
        <v/>
      </c>
      <c r="I1090" s="74" t="str">
        <f t="shared" si="68"/>
        <v/>
      </c>
    </row>
    <row r="1091" spans="6:9" x14ac:dyDescent="0.35">
      <c r="F1091" s="74" t="str">
        <f t="shared" si="65"/>
        <v/>
      </c>
      <c r="G1091" s="74" t="str">
        <f t="shared" si="66"/>
        <v/>
      </c>
      <c r="H1091" s="74" t="str">
        <f t="shared" si="67"/>
        <v/>
      </c>
      <c r="I1091" s="74" t="str">
        <f t="shared" si="68"/>
        <v/>
      </c>
    </row>
    <row r="1092" spans="6:9" x14ac:dyDescent="0.35">
      <c r="F1092" s="74" t="str">
        <f t="shared" ref="F1092:F1155" si="69">IF(B1092="","",B1092/SUM($B$3:$B$1048576))</f>
        <v/>
      </c>
      <c r="G1092" s="74" t="str">
        <f t="shared" ref="G1092:G1155" si="70">IF(C1092="","",C1092/SUM($C$3:$C$1048576))</f>
        <v/>
      </c>
      <c r="H1092" s="74" t="str">
        <f t="shared" ref="H1092:H1155" si="71">IF(D1092="","",D1092/SUM($D$3:$D$1048576))</f>
        <v/>
      </c>
      <c r="I1092" s="74" t="str">
        <f t="shared" ref="I1092:I1155" si="72">IF(E1092="","",E1092/SUM($E$3:$E$1048576))</f>
        <v/>
      </c>
    </row>
    <row r="1093" spans="6:9" x14ac:dyDescent="0.35">
      <c r="F1093" s="74" t="str">
        <f t="shared" si="69"/>
        <v/>
      </c>
      <c r="G1093" s="74" t="str">
        <f t="shared" si="70"/>
        <v/>
      </c>
      <c r="H1093" s="74" t="str">
        <f t="shared" si="71"/>
        <v/>
      </c>
      <c r="I1093" s="74" t="str">
        <f t="shared" si="72"/>
        <v/>
      </c>
    </row>
    <row r="1094" spans="6:9" x14ac:dyDescent="0.35">
      <c r="F1094" s="74" t="str">
        <f t="shared" si="69"/>
        <v/>
      </c>
      <c r="G1094" s="74" t="str">
        <f t="shared" si="70"/>
        <v/>
      </c>
      <c r="H1094" s="74" t="str">
        <f t="shared" si="71"/>
        <v/>
      </c>
      <c r="I1094" s="74" t="str">
        <f t="shared" si="72"/>
        <v/>
      </c>
    </row>
    <row r="1095" spans="6:9" x14ac:dyDescent="0.35">
      <c r="F1095" s="74" t="str">
        <f t="shared" si="69"/>
        <v/>
      </c>
      <c r="G1095" s="74" t="str">
        <f t="shared" si="70"/>
        <v/>
      </c>
      <c r="H1095" s="74" t="str">
        <f t="shared" si="71"/>
        <v/>
      </c>
      <c r="I1095" s="74" t="str">
        <f t="shared" si="72"/>
        <v/>
      </c>
    </row>
    <row r="1096" spans="6:9" x14ac:dyDescent="0.35">
      <c r="F1096" s="74" t="str">
        <f t="shared" si="69"/>
        <v/>
      </c>
      <c r="G1096" s="74" t="str">
        <f t="shared" si="70"/>
        <v/>
      </c>
      <c r="H1096" s="74" t="str">
        <f t="shared" si="71"/>
        <v/>
      </c>
      <c r="I1096" s="74" t="str">
        <f t="shared" si="72"/>
        <v/>
      </c>
    </row>
    <row r="1097" spans="6:9" x14ac:dyDescent="0.35">
      <c r="F1097" s="74" t="str">
        <f t="shared" si="69"/>
        <v/>
      </c>
      <c r="G1097" s="74" t="str">
        <f t="shared" si="70"/>
        <v/>
      </c>
      <c r="H1097" s="74" t="str">
        <f t="shared" si="71"/>
        <v/>
      </c>
      <c r="I1097" s="74" t="str">
        <f t="shared" si="72"/>
        <v/>
      </c>
    </row>
    <row r="1098" spans="6:9" x14ac:dyDescent="0.35">
      <c r="F1098" s="74" t="str">
        <f t="shared" si="69"/>
        <v/>
      </c>
      <c r="G1098" s="74" t="str">
        <f t="shared" si="70"/>
        <v/>
      </c>
      <c r="H1098" s="74" t="str">
        <f t="shared" si="71"/>
        <v/>
      </c>
      <c r="I1098" s="74" t="str">
        <f t="shared" si="72"/>
        <v/>
      </c>
    </row>
    <row r="1099" spans="6:9" x14ac:dyDescent="0.35">
      <c r="F1099" s="74" t="str">
        <f t="shared" si="69"/>
        <v/>
      </c>
      <c r="G1099" s="74" t="str">
        <f t="shared" si="70"/>
        <v/>
      </c>
      <c r="H1099" s="74" t="str">
        <f t="shared" si="71"/>
        <v/>
      </c>
      <c r="I1099" s="74" t="str">
        <f t="shared" si="72"/>
        <v/>
      </c>
    </row>
    <row r="1100" spans="6:9" x14ac:dyDescent="0.35">
      <c r="F1100" s="74" t="str">
        <f t="shared" si="69"/>
        <v/>
      </c>
      <c r="G1100" s="74" t="str">
        <f t="shared" si="70"/>
        <v/>
      </c>
      <c r="H1100" s="74" t="str">
        <f t="shared" si="71"/>
        <v/>
      </c>
      <c r="I1100" s="74" t="str">
        <f t="shared" si="72"/>
        <v/>
      </c>
    </row>
    <row r="1101" spans="6:9" x14ac:dyDescent="0.35">
      <c r="F1101" s="74" t="str">
        <f t="shared" si="69"/>
        <v/>
      </c>
      <c r="G1101" s="74" t="str">
        <f t="shared" si="70"/>
        <v/>
      </c>
      <c r="H1101" s="74" t="str">
        <f t="shared" si="71"/>
        <v/>
      </c>
      <c r="I1101" s="74" t="str">
        <f t="shared" si="72"/>
        <v/>
      </c>
    </row>
    <row r="1102" spans="6:9" x14ac:dyDescent="0.35">
      <c r="F1102" s="74" t="str">
        <f t="shared" si="69"/>
        <v/>
      </c>
      <c r="G1102" s="74" t="str">
        <f t="shared" si="70"/>
        <v/>
      </c>
      <c r="H1102" s="74" t="str">
        <f t="shared" si="71"/>
        <v/>
      </c>
      <c r="I1102" s="74" t="str">
        <f t="shared" si="72"/>
        <v/>
      </c>
    </row>
    <row r="1103" spans="6:9" x14ac:dyDescent="0.35">
      <c r="F1103" s="74" t="str">
        <f t="shared" si="69"/>
        <v/>
      </c>
      <c r="G1103" s="74" t="str">
        <f t="shared" si="70"/>
        <v/>
      </c>
      <c r="H1103" s="74" t="str">
        <f t="shared" si="71"/>
        <v/>
      </c>
      <c r="I1103" s="74" t="str">
        <f t="shared" si="72"/>
        <v/>
      </c>
    </row>
    <row r="1104" spans="6:9" x14ac:dyDescent="0.35">
      <c r="F1104" s="74" t="str">
        <f t="shared" si="69"/>
        <v/>
      </c>
      <c r="G1104" s="74" t="str">
        <f t="shared" si="70"/>
        <v/>
      </c>
      <c r="H1104" s="74" t="str">
        <f t="shared" si="71"/>
        <v/>
      </c>
      <c r="I1104" s="74" t="str">
        <f t="shared" si="72"/>
        <v/>
      </c>
    </row>
    <row r="1105" spans="6:9" x14ac:dyDescent="0.35">
      <c r="F1105" s="74" t="str">
        <f t="shared" si="69"/>
        <v/>
      </c>
      <c r="G1105" s="74" t="str">
        <f t="shared" si="70"/>
        <v/>
      </c>
      <c r="H1105" s="74" t="str">
        <f t="shared" si="71"/>
        <v/>
      </c>
      <c r="I1105" s="74" t="str">
        <f t="shared" si="72"/>
        <v/>
      </c>
    </row>
    <row r="1106" spans="6:9" x14ac:dyDescent="0.35">
      <c r="F1106" s="74" t="str">
        <f t="shared" si="69"/>
        <v/>
      </c>
      <c r="G1106" s="74" t="str">
        <f t="shared" si="70"/>
        <v/>
      </c>
      <c r="H1106" s="74" t="str">
        <f t="shared" si="71"/>
        <v/>
      </c>
      <c r="I1106" s="74" t="str">
        <f t="shared" si="72"/>
        <v/>
      </c>
    </row>
    <row r="1107" spans="6:9" x14ac:dyDescent="0.35">
      <c r="F1107" s="74" t="str">
        <f t="shared" si="69"/>
        <v/>
      </c>
      <c r="G1107" s="74" t="str">
        <f t="shared" si="70"/>
        <v/>
      </c>
      <c r="H1107" s="74" t="str">
        <f t="shared" si="71"/>
        <v/>
      </c>
      <c r="I1107" s="74" t="str">
        <f t="shared" si="72"/>
        <v/>
      </c>
    </row>
    <row r="1108" spans="6:9" x14ac:dyDescent="0.35">
      <c r="F1108" s="74" t="str">
        <f t="shared" si="69"/>
        <v/>
      </c>
      <c r="G1108" s="74" t="str">
        <f t="shared" si="70"/>
        <v/>
      </c>
      <c r="H1108" s="74" t="str">
        <f t="shared" si="71"/>
        <v/>
      </c>
      <c r="I1108" s="74" t="str">
        <f t="shared" si="72"/>
        <v/>
      </c>
    </row>
    <row r="1109" spans="6:9" x14ac:dyDescent="0.35">
      <c r="F1109" s="74" t="str">
        <f t="shared" si="69"/>
        <v/>
      </c>
      <c r="G1109" s="74" t="str">
        <f t="shared" si="70"/>
        <v/>
      </c>
      <c r="H1109" s="74" t="str">
        <f t="shared" si="71"/>
        <v/>
      </c>
      <c r="I1109" s="74" t="str">
        <f t="shared" si="72"/>
        <v/>
      </c>
    </row>
    <row r="1110" spans="6:9" x14ac:dyDescent="0.35">
      <c r="F1110" s="74" t="str">
        <f t="shared" si="69"/>
        <v/>
      </c>
      <c r="G1110" s="74" t="str">
        <f t="shared" si="70"/>
        <v/>
      </c>
      <c r="H1110" s="74" t="str">
        <f t="shared" si="71"/>
        <v/>
      </c>
      <c r="I1110" s="74" t="str">
        <f t="shared" si="72"/>
        <v/>
      </c>
    </row>
    <row r="1111" spans="6:9" x14ac:dyDescent="0.35">
      <c r="F1111" s="74" t="str">
        <f t="shared" si="69"/>
        <v/>
      </c>
      <c r="G1111" s="74" t="str">
        <f t="shared" si="70"/>
        <v/>
      </c>
      <c r="H1111" s="74" t="str">
        <f t="shared" si="71"/>
        <v/>
      </c>
      <c r="I1111" s="74" t="str">
        <f t="shared" si="72"/>
        <v/>
      </c>
    </row>
    <row r="1112" spans="6:9" x14ac:dyDescent="0.35">
      <c r="F1112" s="74" t="str">
        <f t="shared" si="69"/>
        <v/>
      </c>
      <c r="G1112" s="74" t="str">
        <f t="shared" si="70"/>
        <v/>
      </c>
      <c r="H1112" s="74" t="str">
        <f t="shared" si="71"/>
        <v/>
      </c>
      <c r="I1112" s="74" t="str">
        <f t="shared" si="72"/>
        <v/>
      </c>
    </row>
    <row r="1113" spans="6:9" x14ac:dyDescent="0.35">
      <c r="F1113" s="74" t="str">
        <f t="shared" si="69"/>
        <v/>
      </c>
      <c r="G1113" s="74" t="str">
        <f t="shared" si="70"/>
        <v/>
      </c>
      <c r="H1113" s="74" t="str">
        <f t="shared" si="71"/>
        <v/>
      </c>
      <c r="I1113" s="74" t="str">
        <f t="shared" si="72"/>
        <v/>
      </c>
    </row>
    <row r="1114" spans="6:9" x14ac:dyDescent="0.35">
      <c r="F1114" s="74" t="str">
        <f t="shared" si="69"/>
        <v/>
      </c>
      <c r="G1114" s="74" t="str">
        <f t="shared" si="70"/>
        <v/>
      </c>
      <c r="H1114" s="74" t="str">
        <f t="shared" si="71"/>
        <v/>
      </c>
      <c r="I1114" s="74" t="str">
        <f t="shared" si="72"/>
        <v/>
      </c>
    </row>
    <row r="1115" spans="6:9" x14ac:dyDescent="0.35">
      <c r="F1115" s="74" t="str">
        <f t="shared" si="69"/>
        <v/>
      </c>
      <c r="G1115" s="74" t="str">
        <f t="shared" si="70"/>
        <v/>
      </c>
      <c r="H1115" s="74" t="str">
        <f t="shared" si="71"/>
        <v/>
      </c>
      <c r="I1115" s="74" t="str">
        <f t="shared" si="72"/>
        <v/>
      </c>
    </row>
    <row r="1116" spans="6:9" x14ac:dyDescent="0.35">
      <c r="F1116" s="74" t="str">
        <f t="shared" si="69"/>
        <v/>
      </c>
      <c r="G1116" s="74" t="str">
        <f t="shared" si="70"/>
        <v/>
      </c>
      <c r="H1116" s="74" t="str">
        <f t="shared" si="71"/>
        <v/>
      </c>
      <c r="I1116" s="74" t="str">
        <f t="shared" si="72"/>
        <v/>
      </c>
    </row>
    <row r="1117" spans="6:9" x14ac:dyDescent="0.35">
      <c r="F1117" s="74" t="str">
        <f t="shared" si="69"/>
        <v/>
      </c>
      <c r="G1117" s="74" t="str">
        <f t="shared" si="70"/>
        <v/>
      </c>
      <c r="H1117" s="74" t="str">
        <f t="shared" si="71"/>
        <v/>
      </c>
      <c r="I1117" s="74" t="str">
        <f t="shared" si="72"/>
        <v/>
      </c>
    </row>
    <row r="1118" spans="6:9" x14ac:dyDescent="0.35">
      <c r="F1118" s="74" t="str">
        <f t="shared" si="69"/>
        <v/>
      </c>
      <c r="G1118" s="74" t="str">
        <f t="shared" si="70"/>
        <v/>
      </c>
      <c r="H1118" s="74" t="str">
        <f t="shared" si="71"/>
        <v/>
      </c>
      <c r="I1118" s="74" t="str">
        <f t="shared" si="72"/>
        <v/>
      </c>
    </row>
    <row r="1119" spans="6:9" x14ac:dyDescent="0.35">
      <c r="F1119" s="74" t="str">
        <f t="shared" si="69"/>
        <v/>
      </c>
      <c r="G1119" s="74" t="str">
        <f t="shared" si="70"/>
        <v/>
      </c>
      <c r="H1119" s="74" t="str">
        <f t="shared" si="71"/>
        <v/>
      </c>
      <c r="I1119" s="74" t="str">
        <f t="shared" si="72"/>
        <v/>
      </c>
    </row>
    <row r="1120" spans="6:9" x14ac:dyDescent="0.35">
      <c r="F1120" s="74" t="str">
        <f t="shared" si="69"/>
        <v/>
      </c>
      <c r="G1120" s="74" t="str">
        <f t="shared" si="70"/>
        <v/>
      </c>
      <c r="H1120" s="74" t="str">
        <f t="shared" si="71"/>
        <v/>
      </c>
      <c r="I1120" s="74" t="str">
        <f t="shared" si="72"/>
        <v/>
      </c>
    </row>
    <row r="1121" spans="6:9" x14ac:dyDescent="0.35">
      <c r="F1121" s="74" t="str">
        <f t="shared" si="69"/>
        <v/>
      </c>
      <c r="G1121" s="74" t="str">
        <f t="shared" si="70"/>
        <v/>
      </c>
      <c r="H1121" s="74" t="str">
        <f t="shared" si="71"/>
        <v/>
      </c>
      <c r="I1121" s="74" t="str">
        <f t="shared" si="72"/>
        <v/>
      </c>
    </row>
    <row r="1122" spans="6:9" x14ac:dyDescent="0.35">
      <c r="F1122" s="74" t="str">
        <f t="shared" si="69"/>
        <v/>
      </c>
      <c r="G1122" s="74" t="str">
        <f t="shared" si="70"/>
        <v/>
      </c>
      <c r="H1122" s="74" t="str">
        <f t="shared" si="71"/>
        <v/>
      </c>
      <c r="I1122" s="74" t="str">
        <f t="shared" si="72"/>
        <v/>
      </c>
    </row>
    <row r="1123" spans="6:9" x14ac:dyDescent="0.35">
      <c r="F1123" s="74" t="str">
        <f t="shared" si="69"/>
        <v/>
      </c>
      <c r="G1123" s="74" t="str">
        <f t="shared" si="70"/>
        <v/>
      </c>
      <c r="H1123" s="74" t="str">
        <f t="shared" si="71"/>
        <v/>
      </c>
      <c r="I1123" s="74" t="str">
        <f t="shared" si="72"/>
        <v/>
      </c>
    </row>
    <row r="1124" spans="6:9" x14ac:dyDescent="0.35">
      <c r="F1124" s="74" t="str">
        <f t="shared" si="69"/>
        <v/>
      </c>
      <c r="G1124" s="74" t="str">
        <f t="shared" si="70"/>
        <v/>
      </c>
      <c r="H1124" s="74" t="str">
        <f t="shared" si="71"/>
        <v/>
      </c>
      <c r="I1124" s="74" t="str">
        <f t="shared" si="72"/>
        <v/>
      </c>
    </row>
    <row r="1125" spans="6:9" x14ac:dyDescent="0.35">
      <c r="F1125" s="74" t="str">
        <f t="shared" si="69"/>
        <v/>
      </c>
      <c r="G1125" s="74" t="str">
        <f t="shared" si="70"/>
        <v/>
      </c>
      <c r="H1125" s="74" t="str">
        <f t="shared" si="71"/>
        <v/>
      </c>
      <c r="I1125" s="74" t="str">
        <f t="shared" si="72"/>
        <v/>
      </c>
    </row>
    <row r="1126" spans="6:9" x14ac:dyDescent="0.35">
      <c r="F1126" s="74" t="str">
        <f t="shared" si="69"/>
        <v/>
      </c>
      <c r="G1126" s="74" t="str">
        <f t="shared" si="70"/>
        <v/>
      </c>
      <c r="H1126" s="74" t="str">
        <f t="shared" si="71"/>
        <v/>
      </c>
      <c r="I1126" s="74" t="str">
        <f t="shared" si="72"/>
        <v/>
      </c>
    </row>
    <row r="1127" spans="6:9" x14ac:dyDescent="0.35">
      <c r="F1127" s="74" t="str">
        <f t="shared" si="69"/>
        <v/>
      </c>
      <c r="G1127" s="74" t="str">
        <f t="shared" si="70"/>
        <v/>
      </c>
      <c r="H1127" s="74" t="str">
        <f t="shared" si="71"/>
        <v/>
      </c>
      <c r="I1127" s="74" t="str">
        <f t="shared" si="72"/>
        <v/>
      </c>
    </row>
    <row r="1128" spans="6:9" x14ac:dyDescent="0.35">
      <c r="F1128" s="74" t="str">
        <f t="shared" si="69"/>
        <v/>
      </c>
      <c r="G1128" s="74" t="str">
        <f t="shared" si="70"/>
        <v/>
      </c>
      <c r="H1128" s="74" t="str">
        <f t="shared" si="71"/>
        <v/>
      </c>
      <c r="I1128" s="74" t="str">
        <f t="shared" si="72"/>
        <v/>
      </c>
    </row>
    <row r="1129" spans="6:9" x14ac:dyDescent="0.35">
      <c r="F1129" s="74" t="str">
        <f t="shared" si="69"/>
        <v/>
      </c>
      <c r="G1129" s="74" t="str">
        <f t="shared" si="70"/>
        <v/>
      </c>
      <c r="H1129" s="74" t="str">
        <f t="shared" si="71"/>
        <v/>
      </c>
      <c r="I1129" s="74" t="str">
        <f t="shared" si="72"/>
        <v/>
      </c>
    </row>
    <row r="1130" spans="6:9" x14ac:dyDescent="0.35">
      <c r="F1130" s="74" t="str">
        <f t="shared" si="69"/>
        <v/>
      </c>
      <c r="G1130" s="74" t="str">
        <f t="shared" si="70"/>
        <v/>
      </c>
      <c r="H1130" s="74" t="str">
        <f t="shared" si="71"/>
        <v/>
      </c>
      <c r="I1130" s="74" t="str">
        <f t="shared" si="72"/>
        <v/>
      </c>
    </row>
    <row r="1131" spans="6:9" x14ac:dyDescent="0.35">
      <c r="F1131" s="74" t="str">
        <f t="shared" si="69"/>
        <v/>
      </c>
      <c r="G1131" s="74" t="str">
        <f t="shared" si="70"/>
        <v/>
      </c>
      <c r="H1131" s="74" t="str">
        <f t="shared" si="71"/>
        <v/>
      </c>
      <c r="I1131" s="74" t="str">
        <f t="shared" si="72"/>
        <v/>
      </c>
    </row>
    <row r="1132" spans="6:9" x14ac:dyDescent="0.35">
      <c r="F1132" s="74" t="str">
        <f t="shared" si="69"/>
        <v/>
      </c>
      <c r="G1132" s="74" t="str">
        <f t="shared" si="70"/>
        <v/>
      </c>
      <c r="H1132" s="74" t="str">
        <f t="shared" si="71"/>
        <v/>
      </c>
      <c r="I1132" s="74" t="str">
        <f t="shared" si="72"/>
        <v/>
      </c>
    </row>
    <row r="1133" spans="6:9" x14ac:dyDescent="0.35">
      <c r="F1133" s="74" t="str">
        <f t="shared" si="69"/>
        <v/>
      </c>
      <c r="G1133" s="74" t="str">
        <f t="shared" si="70"/>
        <v/>
      </c>
      <c r="H1133" s="74" t="str">
        <f t="shared" si="71"/>
        <v/>
      </c>
      <c r="I1133" s="74" t="str">
        <f t="shared" si="72"/>
        <v/>
      </c>
    </row>
    <row r="1134" spans="6:9" x14ac:dyDescent="0.35">
      <c r="F1134" s="74" t="str">
        <f t="shared" si="69"/>
        <v/>
      </c>
      <c r="G1134" s="74" t="str">
        <f t="shared" si="70"/>
        <v/>
      </c>
      <c r="H1134" s="74" t="str">
        <f t="shared" si="71"/>
        <v/>
      </c>
      <c r="I1134" s="74" t="str">
        <f t="shared" si="72"/>
        <v/>
      </c>
    </row>
    <row r="1135" spans="6:9" x14ac:dyDescent="0.35">
      <c r="F1135" s="74" t="str">
        <f t="shared" si="69"/>
        <v/>
      </c>
      <c r="G1135" s="74" t="str">
        <f t="shared" si="70"/>
        <v/>
      </c>
      <c r="H1135" s="74" t="str">
        <f t="shared" si="71"/>
        <v/>
      </c>
      <c r="I1135" s="74" t="str">
        <f t="shared" si="72"/>
        <v/>
      </c>
    </row>
    <row r="1136" spans="6:9" x14ac:dyDescent="0.35">
      <c r="F1136" s="74" t="str">
        <f t="shared" si="69"/>
        <v/>
      </c>
      <c r="G1136" s="74" t="str">
        <f t="shared" si="70"/>
        <v/>
      </c>
      <c r="H1136" s="74" t="str">
        <f t="shared" si="71"/>
        <v/>
      </c>
      <c r="I1136" s="74" t="str">
        <f t="shared" si="72"/>
        <v/>
      </c>
    </row>
    <row r="1137" spans="6:9" x14ac:dyDescent="0.35">
      <c r="F1137" s="74" t="str">
        <f t="shared" si="69"/>
        <v/>
      </c>
      <c r="G1137" s="74" t="str">
        <f t="shared" si="70"/>
        <v/>
      </c>
      <c r="H1137" s="74" t="str">
        <f t="shared" si="71"/>
        <v/>
      </c>
      <c r="I1137" s="74" t="str">
        <f t="shared" si="72"/>
        <v/>
      </c>
    </row>
    <row r="1138" spans="6:9" x14ac:dyDescent="0.35">
      <c r="F1138" s="74" t="str">
        <f t="shared" si="69"/>
        <v/>
      </c>
      <c r="G1138" s="74" t="str">
        <f t="shared" si="70"/>
        <v/>
      </c>
      <c r="H1138" s="74" t="str">
        <f t="shared" si="71"/>
        <v/>
      </c>
      <c r="I1138" s="74" t="str">
        <f t="shared" si="72"/>
        <v/>
      </c>
    </row>
    <row r="1139" spans="6:9" x14ac:dyDescent="0.35">
      <c r="F1139" s="74" t="str">
        <f t="shared" si="69"/>
        <v/>
      </c>
      <c r="G1139" s="74" t="str">
        <f t="shared" si="70"/>
        <v/>
      </c>
      <c r="H1139" s="74" t="str">
        <f t="shared" si="71"/>
        <v/>
      </c>
      <c r="I1139" s="74" t="str">
        <f t="shared" si="72"/>
        <v/>
      </c>
    </row>
    <row r="1140" spans="6:9" x14ac:dyDescent="0.35">
      <c r="F1140" s="74" t="str">
        <f t="shared" si="69"/>
        <v/>
      </c>
      <c r="G1140" s="74" t="str">
        <f t="shared" si="70"/>
        <v/>
      </c>
      <c r="H1140" s="74" t="str">
        <f t="shared" si="71"/>
        <v/>
      </c>
      <c r="I1140" s="74" t="str">
        <f t="shared" si="72"/>
        <v/>
      </c>
    </row>
    <row r="1141" spans="6:9" x14ac:dyDescent="0.35">
      <c r="F1141" s="74" t="str">
        <f t="shared" si="69"/>
        <v/>
      </c>
      <c r="G1141" s="74" t="str">
        <f t="shared" si="70"/>
        <v/>
      </c>
      <c r="H1141" s="74" t="str">
        <f t="shared" si="71"/>
        <v/>
      </c>
      <c r="I1141" s="74" t="str">
        <f t="shared" si="72"/>
        <v/>
      </c>
    </row>
    <row r="1142" spans="6:9" x14ac:dyDescent="0.35">
      <c r="F1142" s="74" t="str">
        <f t="shared" si="69"/>
        <v/>
      </c>
      <c r="G1142" s="74" t="str">
        <f t="shared" si="70"/>
        <v/>
      </c>
      <c r="H1142" s="74" t="str">
        <f t="shared" si="71"/>
        <v/>
      </c>
      <c r="I1142" s="74" t="str">
        <f t="shared" si="72"/>
        <v/>
      </c>
    </row>
    <row r="1143" spans="6:9" x14ac:dyDescent="0.35">
      <c r="F1143" s="74" t="str">
        <f t="shared" si="69"/>
        <v/>
      </c>
      <c r="G1143" s="74" t="str">
        <f t="shared" si="70"/>
        <v/>
      </c>
      <c r="H1143" s="74" t="str">
        <f t="shared" si="71"/>
        <v/>
      </c>
      <c r="I1143" s="74" t="str">
        <f t="shared" si="72"/>
        <v/>
      </c>
    </row>
    <row r="1144" spans="6:9" x14ac:dyDescent="0.35">
      <c r="F1144" s="74" t="str">
        <f t="shared" si="69"/>
        <v/>
      </c>
      <c r="G1144" s="74" t="str">
        <f t="shared" si="70"/>
        <v/>
      </c>
      <c r="H1144" s="74" t="str">
        <f t="shared" si="71"/>
        <v/>
      </c>
      <c r="I1144" s="74" t="str">
        <f t="shared" si="72"/>
        <v/>
      </c>
    </row>
    <row r="1145" spans="6:9" x14ac:dyDescent="0.35">
      <c r="F1145" s="74" t="str">
        <f t="shared" si="69"/>
        <v/>
      </c>
      <c r="G1145" s="74" t="str">
        <f t="shared" si="70"/>
        <v/>
      </c>
      <c r="H1145" s="74" t="str">
        <f t="shared" si="71"/>
        <v/>
      </c>
      <c r="I1145" s="74" t="str">
        <f t="shared" si="72"/>
        <v/>
      </c>
    </row>
    <row r="1146" spans="6:9" x14ac:dyDescent="0.35">
      <c r="F1146" s="74" t="str">
        <f t="shared" si="69"/>
        <v/>
      </c>
      <c r="G1146" s="74" t="str">
        <f t="shared" si="70"/>
        <v/>
      </c>
      <c r="H1146" s="74" t="str">
        <f t="shared" si="71"/>
        <v/>
      </c>
      <c r="I1146" s="74" t="str">
        <f t="shared" si="72"/>
        <v/>
      </c>
    </row>
    <row r="1147" spans="6:9" x14ac:dyDescent="0.35">
      <c r="F1147" s="74" t="str">
        <f t="shared" si="69"/>
        <v/>
      </c>
      <c r="G1147" s="74" t="str">
        <f t="shared" si="70"/>
        <v/>
      </c>
      <c r="H1147" s="74" t="str">
        <f t="shared" si="71"/>
        <v/>
      </c>
      <c r="I1147" s="74" t="str">
        <f t="shared" si="72"/>
        <v/>
      </c>
    </row>
    <row r="1148" spans="6:9" x14ac:dyDescent="0.35">
      <c r="F1148" s="74" t="str">
        <f t="shared" si="69"/>
        <v/>
      </c>
      <c r="G1148" s="74" t="str">
        <f t="shared" si="70"/>
        <v/>
      </c>
      <c r="H1148" s="74" t="str">
        <f t="shared" si="71"/>
        <v/>
      </c>
      <c r="I1148" s="74" t="str">
        <f t="shared" si="72"/>
        <v/>
      </c>
    </row>
    <row r="1149" spans="6:9" x14ac:dyDescent="0.35">
      <c r="F1149" s="74" t="str">
        <f t="shared" si="69"/>
        <v/>
      </c>
      <c r="G1149" s="74" t="str">
        <f t="shared" si="70"/>
        <v/>
      </c>
      <c r="H1149" s="74" t="str">
        <f t="shared" si="71"/>
        <v/>
      </c>
      <c r="I1149" s="74" t="str">
        <f t="shared" si="72"/>
        <v/>
      </c>
    </row>
    <row r="1150" spans="6:9" x14ac:dyDescent="0.35">
      <c r="F1150" s="74" t="str">
        <f t="shared" si="69"/>
        <v/>
      </c>
      <c r="G1150" s="74" t="str">
        <f t="shared" si="70"/>
        <v/>
      </c>
      <c r="H1150" s="74" t="str">
        <f t="shared" si="71"/>
        <v/>
      </c>
      <c r="I1150" s="74" t="str">
        <f t="shared" si="72"/>
        <v/>
      </c>
    </row>
    <row r="1151" spans="6:9" x14ac:dyDescent="0.35">
      <c r="F1151" s="74" t="str">
        <f t="shared" si="69"/>
        <v/>
      </c>
      <c r="G1151" s="74" t="str">
        <f t="shared" si="70"/>
        <v/>
      </c>
      <c r="H1151" s="74" t="str">
        <f t="shared" si="71"/>
        <v/>
      </c>
      <c r="I1151" s="74" t="str">
        <f t="shared" si="72"/>
        <v/>
      </c>
    </row>
    <row r="1152" spans="6:9" x14ac:dyDescent="0.35">
      <c r="F1152" s="74" t="str">
        <f t="shared" si="69"/>
        <v/>
      </c>
      <c r="G1152" s="74" t="str">
        <f t="shared" si="70"/>
        <v/>
      </c>
      <c r="H1152" s="74" t="str">
        <f t="shared" si="71"/>
        <v/>
      </c>
      <c r="I1152" s="74" t="str">
        <f t="shared" si="72"/>
        <v/>
      </c>
    </row>
    <row r="1153" spans="6:9" x14ac:dyDescent="0.35">
      <c r="F1153" s="74" t="str">
        <f t="shared" si="69"/>
        <v/>
      </c>
      <c r="G1153" s="74" t="str">
        <f t="shared" si="70"/>
        <v/>
      </c>
      <c r="H1153" s="74" t="str">
        <f t="shared" si="71"/>
        <v/>
      </c>
      <c r="I1153" s="74" t="str">
        <f t="shared" si="72"/>
        <v/>
      </c>
    </row>
    <row r="1154" spans="6:9" x14ac:dyDescent="0.35">
      <c r="F1154" s="74" t="str">
        <f t="shared" si="69"/>
        <v/>
      </c>
      <c r="G1154" s="74" t="str">
        <f t="shared" si="70"/>
        <v/>
      </c>
      <c r="H1154" s="74" t="str">
        <f t="shared" si="71"/>
        <v/>
      </c>
      <c r="I1154" s="74" t="str">
        <f t="shared" si="72"/>
        <v/>
      </c>
    </row>
    <row r="1155" spans="6:9" x14ac:dyDescent="0.35">
      <c r="F1155" s="74" t="str">
        <f t="shared" si="69"/>
        <v/>
      </c>
      <c r="G1155" s="74" t="str">
        <f t="shared" si="70"/>
        <v/>
      </c>
      <c r="H1155" s="74" t="str">
        <f t="shared" si="71"/>
        <v/>
      </c>
      <c r="I1155" s="74" t="str">
        <f t="shared" si="72"/>
        <v/>
      </c>
    </row>
    <row r="1156" spans="6:9" x14ac:dyDescent="0.35">
      <c r="F1156" s="74" t="str">
        <f t="shared" ref="F1156:F1219" si="73">IF(B1156="","",B1156/SUM($B$3:$B$1048576))</f>
        <v/>
      </c>
      <c r="G1156" s="74" t="str">
        <f t="shared" ref="G1156:G1219" si="74">IF(C1156="","",C1156/SUM($C$3:$C$1048576))</f>
        <v/>
      </c>
      <c r="H1156" s="74" t="str">
        <f t="shared" ref="H1156:H1219" si="75">IF(D1156="","",D1156/SUM($D$3:$D$1048576))</f>
        <v/>
      </c>
      <c r="I1156" s="74" t="str">
        <f t="shared" ref="I1156:I1219" si="76">IF(E1156="","",E1156/SUM($E$3:$E$1048576))</f>
        <v/>
      </c>
    </row>
    <row r="1157" spans="6:9" x14ac:dyDescent="0.35">
      <c r="F1157" s="74" t="str">
        <f t="shared" si="73"/>
        <v/>
      </c>
      <c r="G1157" s="74" t="str">
        <f t="shared" si="74"/>
        <v/>
      </c>
      <c r="H1157" s="74" t="str">
        <f t="shared" si="75"/>
        <v/>
      </c>
      <c r="I1157" s="74" t="str">
        <f t="shared" si="76"/>
        <v/>
      </c>
    </row>
    <row r="1158" spans="6:9" x14ac:dyDescent="0.35">
      <c r="F1158" s="74" t="str">
        <f t="shared" si="73"/>
        <v/>
      </c>
      <c r="G1158" s="74" t="str">
        <f t="shared" si="74"/>
        <v/>
      </c>
      <c r="H1158" s="74" t="str">
        <f t="shared" si="75"/>
        <v/>
      </c>
      <c r="I1158" s="74" t="str">
        <f t="shared" si="76"/>
        <v/>
      </c>
    </row>
    <row r="1159" spans="6:9" x14ac:dyDescent="0.35">
      <c r="F1159" s="74" t="str">
        <f t="shared" si="73"/>
        <v/>
      </c>
      <c r="G1159" s="74" t="str">
        <f t="shared" si="74"/>
        <v/>
      </c>
      <c r="H1159" s="74" t="str">
        <f t="shared" si="75"/>
        <v/>
      </c>
      <c r="I1159" s="74" t="str">
        <f t="shared" si="76"/>
        <v/>
      </c>
    </row>
    <row r="1160" spans="6:9" x14ac:dyDescent="0.35">
      <c r="F1160" s="74" t="str">
        <f t="shared" si="73"/>
        <v/>
      </c>
      <c r="G1160" s="74" t="str">
        <f t="shared" si="74"/>
        <v/>
      </c>
      <c r="H1160" s="74" t="str">
        <f t="shared" si="75"/>
        <v/>
      </c>
      <c r="I1160" s="74" t="str">
        <f t="shared" si="76"/>
        <v/>
      </c>
    </row>
    <row r="1161" spans="6:9" x14ac:dyDescent="0.35">
      <c r="F1161" s="74" t="str">
        <f t="shared" si="73"/>
        <v/>
      </c>
      <c r="G1161" s="74" t="str">
        <f t="shared" si="74"/>
        <v/>
      </c>
      <c r="H1161" s="74" t="str">
        <f t="shared" si="75"/>
        <v/>
      </c>
      <c r="I1161" s="74" t="str">
        <f t="shared" si="76"/>
        <v/>
      </c>
    </row>
    <row r="1162" spans="6:9" x14ac:dyDescent="0.35">
      <c r="F1162" s="74" t="str">
        <f t="shared" si="73"/>
        <v/>
      </c>
      <c r="G1162" s="74" t="str">
        <f t="shared" si="74"/>
        <v/>
      </c>
      <c r="H1162" s="74" t="str">
        <f t="shared" si="75"/>
        <v/>
      </c>
      <c r="I1162" s="74" t="str">
        <f t="shared" si="76"/>
        <v/>
      </c>
    </row>
    <row r="1163" spans="6:9" x14ac:dyDescent="0.35">
      <c r="F1163" s="74" t="str">
        <f t="shared" si="73"/>
        <v/>
      </c>
      <c r="G1163" s="74" t="str">
        <f t="shared" si="74"/>
        <v/>
      </c>
      <c r="H1163" s="74" t="str">
        <f t="shared" si="75"/>
        <v/>
      </c>
      <c r="I1163" s="74" t="str">
        <f t="shared" si="76"/>
        <v/>
      </c>
    </row>
    <row r="1164" spans="6:9" x14ac:dyDescent="0.35">
      <c r="F1164" s="74" t="str">
        <f t="shared" si="73"/>
        <v/>
      </c>
      <c r="G1164" s="74" t="str">
        <f t="shared" si="74"/>
        <v/>
      </c>
      <c r="H1164" s="74" t="str">
        <f t="shared" si="75"/>
        <v/>
      </c>
      <c r="I1164" s="74" t="str">
        <f t="shared" si="76"/>
        <v/>
      </c>
    </row>
    <row r="1165" spans="6:9" x14ac:dyDescent="0.35">
      <c r="F1165" s="74" t="str">
        <f t="shared" si="73"/>
        <v/>
      </c>
      <c r="G1165" s="74" t="str">
        <f t="shared" si="74"/>
        <v/>
      </c>
      <c r="H1165" s="74" t="str">
        <f t="shared" si="75"/>
        <v/>
      </c>
      <c r="I1165" s="74" t="str">
        <f t="shared" si="76"/>
        <v/>
      </c>
    </row>
    <row r="1166" spans="6:9" x14ac:dyDescent="0.35">
      <c r="F1166" s="74" t="str">
        <f t="shared" si="73"/>
        <v/>
      </c>
      <c r="G1166" s="74" t="str">
        <f t="shared" si="74"/>
        <v/>
      </c>
      <c r="H1166" s="74" t="str">
        <f t="shared" si="75"/>
        <v/>
      </c>
      <c r="I1166" s="74" t="str">
        <f t="shared" si="76"/>
        <v/>
      </c>
    </row>
    <row r="1167" spans="6:9" x14ac:dyDescent="0.35">
      <c r="F1167" s="74" t="str">
        <f t="shared" si="73"/>
        <v/>
      </c>
      <c r="G1167" s="74" t="str">
        <f t="shared" si="74"/>
        <v/>
      </c>
      <c r="H1167" s="74" t="str">
        <f t="shared" si="75"/>
        <v/>
      </c>
      <c r="I1167" s="74" t="str">
        <f t="shared" si="76"/>
        <v/>
      </c>
    </row>
    <row r="1168" spans="6:9" x14ac:dyDescent="0.35">
      <c r="F1168" s="74" t="str">
        <f t="shared" si="73"/>
        <v/>
      </c>
      <c r="G1168" s="74" t="str">
        <f t="shared" si="74"/>
        <v/>
      </c>
      <c r="H1168" s="74" t="str">
        <f t="shared" si="75"/>
        <v/>
      </c>
      <c r="I1168" s="74" t="str">
        <f t="shared" si="76"/>
        <v/>
      </c>
    </row>
    <row r="1169" spans="6:9" x14ac:dyDescent="0.35">
      <c r="F1169" s="74" t="str">
        <f t="shared" si="73"/>
        <v/>
      </c>
      <c r="G1169" s="74" t="str">
        <f t="shared" si="74"/>
        <v/>
      </c>
      <c r="H1169" s="74" t="str">
        <f t="shared" si="75"/>
        <v/>
      </c>
      <c r="I1169" s="74" t="str">
        <f t="shared" si="76"/>
        <v/>
      </c>
    </row>
    <row r="1170" spans="6:9" x14ac:dyDescent="0.35">
      <c r="F1170" s="74" t="str">
        <f t="shared" si="73"/>
        <v/>
      </c>
      <c r="G1170" s="74" t="str">
        <f t="shared" si="74"/>
        <v/>
      </c>
      <c r="H1170" s="74" t="str">
        <f t="shared" si="75"/>
        <v/>
      </c>
      <c r="I1170" s="74" t="str">
        <f t="shared" si="76"/>
        <v/>
      </c>
    </row>
    <row r="1171" spans="6:9" x14ac:dyDescent="0.35">
      <c r="F1171" s="74" t="str">
        <f t="shared" si="73"/>
        <v/>
      </c>
      <c r="G1171" s="74" t="str">
        <f t="shared" si="74"/>
        <v/>
      </c>
      <c r="H1171" s="74" t="str">
        <f t="shared" si="75"/>
        <v/>
      </c>
      <c r="I1171" s="74" t="str">
        <f t="shared" si="76"/>
        <v/>
      </c>
    </row>
    <row r="1172" spans="6:9" x14ac:dyDescent="0.35">
      <c r="F1172" s="74" t="str">
        <f t="shared" si="73"/>
        <v/>
      </c>
      <c r="G1172" s="74" t="str">
        <f t="shared" si="74"/>
        <v/>
      </c>
      <c r="H1172" s="74" t="str">
        <f t="shared" si="75"/>
        <v/>
      </c>
      <c r="I1172" s="74" t="str">
        <f t="shared" si="76"/>
        <v/>
      </c>
    </row>
    <row r="1173" spans="6:9" x14ac:dyDescent="0.35">
      <c r="F1173" s="74" t="str">
        <f t="shared" si="73"/>
        <v/>
      </c>
      <c r="G1173" s="74" t="str">
        <f t="shared" si="74"/>
        <v/>
      </c>
      <c r="H1173" s="74" t="str">
        <f t="shared" si="75"/>
        <v/>
      </c>
      <c r="I1173" s="74" t="str">
        <f t="shared" si="76"/>
        <v/>
      </c>
    </row>
    <row r="1174" spans="6:9" x14ac:dyDescent="0.35">
      <c r="F1174" s="74" t="str">
        <f t="shared" si="73"/>
        <v/>
      </c>
      <c r="G1174" s="74" t="str">
        <f t="shared" si="74"/>
        <v/>
      </c>
      <c r="H1174" s="74" t="str">
        <f t="shared" si="75"/>
        <v/>
      </c>
      <c r="I1174" s="74" t="str">
        <f t="shared" si="76"/>
        <v/>
      </c>
    </row>
    <row r="1175" spans="6:9" x14ac:dyDescent="0.35">
      <c r="F1175" s="74" t="str">
        <f t="shared" si="73"/>
        <v/>
      </c>
      <c r="G1175" s="74" t="str">
        <f t="shared" si="74"/>
        <v/>
      </c>
      <c r="H1175" s="74" t="str">
        <f t="shared" si="75"/>
        <v/>
      </c>
      <c r="I1175" s="74" t="str">
        <f t="shared" si="76"/>
        <v/>
      </c>
    </row>
    <row r="1176" spans="6:9" x14ac:dyDescent="0.35">
      <c r="F1176" s="74" t="str">
        <f t="shared" si="73"/>
        <v/>
      </c>
      <c r="G1176" s="74" t="str">
        <f t="shared" si="74"/>
        <v/>
      </c>
      <c r="H1176" s="74" t="str">
        <f t="shared" si="75"/>
        <v/>
      </c>
      <c r="I1176" s="74" t="str">
        <f t="shared" si="76"/>
        <v/>
      </c>
    </row>
    <row r="1177" spans="6:9" x14ac:dyDescent="0.35">
      <c r="F1177" s="74" t="str">
        <f t="shared" si="73"/>
        <v/>
      </c>
      <c r="G1177" s="74" t="str">
        <f t="shared" si="74"/>
        <v/>
      </c>
      <c r="H1177" s="74" t="str">
        <f t="shared" si="75"/>
        <v/>
      </c>
      <c r="I1177" s="74" t="str">
        <f t="shared" si="76"/>
        <v/>
      </c>
    </row>
    <row r="1178" spans="6:9" x14ac:dyDescent="0.35">
      <c r="F1178" s="74" t="str">
        <f t="shared" si="73"/>
        <v/>
      </c>
      <c r="G1178" s="74" t="str">
        <f t="shared" si="74"/>
        <v/>
      </c>
      <c r="H1178" s="74" t="str">
        <f t="shared" si="75"/>
        <v/>
      </c>
      <c r="I1178" s="74" t="str">
        <f t="shared" si="76"/>
        <v/>
      </c>
    </row>
    <row r="1179" spans="6:9" x14ac:dyDescent="0.35">
      <c r="F1179" s="74" t="str">
        <f t="shared" si="73"/>
        <v/>
      </c>
      <c r="G1179" s="74" t="str">
        <f t="shared" si="74"/>
        <v/>
      </c>
      <c r="H1179" s="74" t="str">
        <f t="shared" si="75"/>
        <v/>
      </c>
      <c r="I1179" s="74" t="str">
        <f t="shared" si="76"/>
        <v/>
      </c>
    </row>
    <row r="1180" spans="6:9" x14ac:dyDescent="0.35">
      <c r="F1180" s="74" t="str">
        <f t="shared" si="73"/>
        <v/>
      </c>
      <c r="G1180" s="74" t="str">
        <f t="shared" si="74"/>
        <v/>
      </c>
      <c r="H1180" s="74" t="str">
        <f t="shared" si="75"/>
        <v/>
      </c>
      <c r="I1180" s="74" t="str">
        <f t="shared" si="76"/>
        <v/>
      </c>
    </row>
    <row r="1181" spans="6:9" x14ac:dyDescent="0.35">
      <c r="F1181" s="74" t="str">
        <f t="shared" si="73"/>
        <v/>
      </c>
      <c r="G1181" s="74" t="str">
        <f t="shared" si="74"/>
        <v/>
      </c>
      <c r="H1181" s="74" t="str">
        <f t="shared" si="75"/>
        <v/>
      </c>
      <c r="I1181" s="74" t="str">
        <f t="shared" si="76"/>
        <v/>
      </c>
    </row>
    <row r="1182" spans="6:9" x14ac:dyDescent="0.35">
      <c r="F1182" s="74" t="str">
        <f t="shared" si="73"/>
        <v/>
      </c>
      <c r="G1182" s="74" t="str">
        <f t="shared" si="74"/>
        <v/>
      </c>
      <c r="H1182" s="74" t="str">
        <f t="shared" si="75"/>
        <v/>
      </c>
      <c r="I1182" s="74" t="str">
        <f t="shared" si="76"/>
        <v/>
      </c>
    </row>
    <row r="1183" spans="6:9" x14ac:dyDescent="0.35">
      <c r="F1183" s="74" t="str">
        <f t="shared" si="73"/>
        <v/>
      </c>
      <c r="G1183" s="74" t="str">
        <f t="shared" si="74"/>
        <v/>
      </c>
      <c r="H1183" s="74" t="str">
        <f t="shared" si="75"/>
        <v/>
      </c>
      <c r="I1183" s="74" t="str">
        <f t="shared" si="76"/>
        <v/>
      </c>
    </row>
    <row r="1184" spans="6:9" x14ac:dyDescent="0.35">
      <c r="F1184" s="74" t="str">
        <f t="shared" si="73"/>
        <v/>
      </c>
      <c r="G1184" s="74" t="str">
        <f t="shared" si="74"/>
        <v/>
      </c>
      <c r="H1184" s="74" t="str">
        <f t="shared" si="75"/>
        <v/>
      </c>
      <c r="I1184" s="74" t="str">
        <f t="shared" si="76"/>
        <v/>
      </c>
    </row>
    <row r="1185" spans="6:9" x14ac:dyDescent="0.35">
      <c r="F1185" s="74" t="str">
        <f t="shared" si="73"/>
        <v/>
      </c>
      <c r="G1185" s="74" t="str">
        <f t="shared" si="74"/>
        <v/>
      </c>
      <c r="H1185" s="74" t="str">
        <f t="shared" si="75"/>
        <v/>
      </c>
      <c r="I1185" s="74" t="str">
        <f t="shared" si="76"/>
        <v/>
      </c>
    </row>
    <row r="1186" spans="6:9" x14ac:dyDescent="0.35">
      <c r="F1186" s="74" t="str">
        <f t="shared" si="73"/>
        <v/>
      </c>
      <c r="G1186" s="74" t="str">
        <f t="shared" si="74"/>
        <v/>
      </c>
      <c r="H1186" s="74" t="str">
        <f t="shared" si="75"/>
        <v/>
      </c>
      <c r="I1186" s="74" t="str">
        <f t="shared" si="76"/>
        <v/>
      </c>
    </row>
    <row r="1187" spans="6:9" x14ac:dyDescent="0.35">
      <c r="F1187" s="74" t="str">
        <f t="shared" si="73"/>
        <v/>
      </c>
      <c r="G1187" s="74" t="str">
        <f t="shared" si="74"/>
        <v/>
      </c>
      <c r="H1187" s="74" t="str">
        <f t="shared" si="75"/>
        <v/>
      </c>
      <c r="I1187" s="74" t="str">
        <f t="shared" si="76"/>
        <v/>
      </c>
    </row>
    <row r="1188" spans="6:9" x14ac:dyDescent="0.35">
      <c r="F1188" s="74" t="str">
        <f t="shared" si="73"/>
        <v/>
      </c>
      <c r="G1188" s="74" t="str">
        <f t="shared" si="74"/>
        <v/>
      </c>
      <c r="H1188" s="74" t="str">
        <f t="shared" si="75"/>
        <v/>
      </c>
      <c r="I1188" s="74" t="str">
        <f t="shared" si="76"/>
        <v/>
      </c>
    </row>
    <row r="1189" spans="6:9" x14ac:dyDescent="0.35">
      <c r="F1189" s="74" t="str">
        <f t="shared" si="73"/>
        <v/>
      </c>
      <c r="G1189" s="74" t="str">
        <f t="shared" si="74"/>
        <v/>
      </c>
      <c r="H1189" s="74" t="str">
        <f t="shared" si="75"/>
        <v/>
      </c>
      <c r="I1189" s="74" t="str">
        <f t="shared" si="76"/>
        <v/>
      </c>
    </row>
    <row r="1190" spans="6:9" x14ac:dyDescent="0.35">
      <c r="F1190" s="74" t="str">
        <f t="shared" si="73"/>
        <v/>
      </c>
      <c r="G1190" s="74" t="str">
        <f t="shared" si="74"/>
        <v/>
      </c>
      <c r="H1190" s="74" t="str">
        <f t="shared" si="75"/>
        <v/>
      </c>
      <c r="I1190" s="74" t="str">
        <f t="shared" si="76"/>
        <v/>
      </c>
    </row>
    <row r="1191" spans="6:9" x14ac:dyDescent="0.35">
      <c r="F1191" s="74" t="str">
        <f t="shared" si="73"/>
        <v/>
      </c>
      <c r="G1191" s="74" t="str">
        <f t="shared" si="74"/>
        <v/>
      </c>
      <c r="H1191" s="74" t="str">
        <f t="shared" si="75"/>
        <v/>
      </c>
      <c r="I1191" s="74" t="str">
        <f t="shared" si="76"/>
        <v/>
      </c>
    </row>
    <row r="1192" spans="6:9" x14ac:dyDescent="0.35">
      <c r="F1192" s="74" t="str">
        <f t="shared" si="73"/>
        <v/>
      </c>
      <c r="G1192" s="74" t="str">
        <f t="shared" si="74"/>
        <v/>
      </c>
      <c r="H1192" s="74" t="str">
        <f t="shared" si="75"/>
        <v/>
      </c>
      <c r="I1192" s="74" t="str">
        <f t="shared" si="76"/>
        <v/>
      </c>
    </row>
    <row r="1193" spans="6:9" x14ac:dyDescent="0.35">
      <c r="F1193" s="74" t="str">
        <f t="shared" si="73"/>
        <v/>
      </c>
      <c r="G1193" s="74" t="str">
        <f t="shared" si="74"/>
        <v/>
      </c>
      <c r="H1193" s="74" t="str">
        <f t="shared" si="75"/>
        <v/>
      </c>
      <c r="I1193" s="74" t="str">
        <f t="shared" si="76"/>
        <v/>
      </c>
    </row>
    <row r="1194" spans="6:9" x14ac:dyDescent="0.35">
      <c r="F1194" s="74" t="str">
        <f t="shared" si="73"/>
        <v/>
      </c>
      <c r="G1194" s="74" t="str">
        <f t="shared" si="74"/>
        <v/>
      </c>
      <c r="H1194" s="74" t="str">
        <f t="shared" si="75"/>
        <v/>
      </c>
      <c r="I1194" s="74" t="str">
        <f t="shared" si="76"/>
        <v/>
      </c>
    </row>
    <row r="1195" spans="6:9" x14ac:dyDescent="0.35">
      <c r="F1195" s="74" t="str">
        <f t="shared" si="73"/>
        <v/>
      </c>
      <c r="G1195" s="74" t="str">
        <f t="shared" si="74"/>
        <v/>
      </c>
      <c r="H1195" s="74" t="str">
        <f t="shared" si="75"/>
        <v/>
      </c>
      <c r="I1195" s="74" t="str">
        <f t="shared" si="76"/>
        <v/>
      </c>
    </row>
    <row r="1196" spans="6:9" x14ac:dyDescent="0.35">
      <c r="F1196" s="74" t="str">
        <f t="shared" si="73"/>
        <v/>
      </c>
      <c r="G1196" s="74" t="str">
        <f t="shared" si="74"/>
        <v/>
      </c>
      <c r="H1196" s="74" t="str">
        <f t="shared" si="75"/>
        <v/>
      </c>
      <c r="I1196" s="74" t="str">
        <f t="shared" si="76"/>
        <v/>
      </c>
    </row>
    <row r="1197" spans="6:9" x14ac:dyDescent="0.35">
      <c r="F1197" s="74" t="str">
        <f t="shared" si="73"/>
        <v/>
      </c>
      <c r="G1197" s="74" t="str">
        <f t="shared" si="74"/>
        <v/>
      </c>
      <c r="H1197" s="74" t="str">
        <f t="shared" si="75"/>
        <v/>
      </c>
      <c r="I1197" s="74" t="str">
        <f t="shared" si="76"/>
        <v/>
      </c>
    </row>
    <row r="1198" spans="6:9" x14ac:dyDescent="0.35">
      <c r="F1198" s="74" t="str">
        <f t="shared" si="73"/>
        <v/>
      </c>
      <c r="G1198" s="74" t="str">
        <f t="shared" si="74"/>
        <v/>
      </c>
      <c r="H1198" s="74" t="str">
        <f t="shared" si="75"/>
        <v/>
      </c>
      <c r="I1198" s="74" t="str">
        <f t="shared" si="76"/>
        <v/>
      </c>
    </row>
    <row r="1199" spans="6:9" x14ac:dyDescent="0.35">
      <c r="F1199" s="74" t="str">
        <f t="shared" si="73"/>
        <v/>
      </c>
      <c r="G1199" s="74" t="str">
        <f t="shared" si="74"/>
        <v/>
      </c>
      <c r="H1199" s="74" t="str">
        <f t="shared" si="75"/>
        <v/>
      </c>
      <c r="I1199" s="74" t="str">
        <f t="shared" si="76"/>
        <v/>
      </c>
    </row>
    <row r="1200" spans="6:9" x14ac:dyDescent="0.35">
      <c r="F1200" s="74" t="str">
        <f t="shared" si="73"/>
        <v/>
      </c>
      <c r="G1200" s="74" t="str">
        <f t="shared" si="74"/>
        <v/>
      </c>
      <c r="H1200" s="74" t="str">
        <f t="shared" si="75"/>
        <v/>
      </c>
      <c r="I1200" s="74" t="str">
        <f t="shared" si="76"/>
        <v/>
      </c>
    </row>
    <row r="1201" spans="6:9" x14ac:dyDescent="0.35">
      <c r="F1201" s="74" t="str">
        <f t="shared" si="73"/>
        <v/>
      </c>
      <c r="G1201" s="74" t="str">
        <f t="shared" si="74"/>
        <v/>
      </c>
      <c r="H1201" s="74" t="str">
        <f t="shared" si="75"/>
        <v/>
      </c>
      <c r="I1201" s="74" t="str">
        <f t="shared" si="76"/>
        <v/>
      </c>
    </row>
    <row r="1202" spans="6:9" x14ac:dyDescent="0.35">
      <c r="F1202" s="74" t="str">
        <f t="shared" si="73"/>
        <v/>
      </c>
      <c r="G1202" s="74" t="str">
        <f t="shared" si="74"/>
        <v/>
      </c>
      <c r="H1202" s="74" t="str">
        <f t="shared" si="75"/>
        <v/>
      </c>
      <c r="I1202" s="74" t="str">
        <f t="shared" si="76"/>
        <v/>
      </c>
    </row>
    <row r="1203" spans="6:9" x14ac:dyDescent="0.35">
      <c r="F1203" s="74" t="str">
        <f t="shared" si="73"/>
        <v/>
      </c>
      <c r="G1203" s="74" t="str">
        <f t="shared" si="74"/>
        <v/>
      </c>
      <c r="H1203" s="74" t="str">
        <f t="shared" si="75"/>
        <v/>
      </c>
      <c r="I1203" s="74" t="str">
        <f t="shared" si="76"/>
        <v/>
      </c>
    </row>
    <row r="1204" spans="6:9" x14ac:dyDescent="0.35">
      <c r="F1204" s="74" t="str">
        <f t="shared" si="73"/>
        <v/>
      </c>
      <c r="G1204" s="74" t="str">
        <f t="shared" si="74"/>
        <v/>
      </c>
      <c r="H1204" s="74" t="str">
        <f t="shared" si="75"/>
        <v/>
      </c>
      <c r="I1204" s="74" t="str">
        <f t="shared" si="76"/>
        <v/>
      </c>
    </row>
    <row r="1205" spans="6:9" x14ac:dyDescent="0.35">
      <c r="F1205" s="74" t="str">
        <f t="shared" si="73"/>
        <v/>
      </c>
      <c r="G1205" s="74" t="str">
        <f t="shared" si="74"/>
        <v/>
      </c>
      <c r="H1205" s="74" t="str">
        <f t="shared" si="75"/>
        <v/>
      </c>
      <c r="I1205" s="74" t="str">
        <f t="shared" si="76"/>
        <v/>
      </c>
    </row>
    <row r="1206" spans="6:9" x14ac:dyDescent="0.35">
      <c r="F1206" s="74" t="str">
        <f t="shared" si="73"/>
        <v/>
      </c>
      <c r="G1206" s="74" t="str">
        <f t="shared" si="74"/>
        <v/>
      </c>
      <c r="H1206" s="74" t="str">
        <f t="shared" si="75"/>
        <v/>
      </c>
      <c r="I1206" s="74" t="str">
        <f t="shared" si="76"/>
        <v/>
      </c>
    </row>
    <row r="1207" spans="6:9" x14ac:dyDescent="0.35">
      <c r="F1207" s="74" t="str">
        <f t="shared" si="73"/>
        <v/>
      </c>
      <c r="G1207" s="74" t="str">
        <f t="shared" si="74"/>
        <v/>
      </c>
      <c r="H1207" s="74" t="str">
        <f t="shared" si="75"/>
        <v/>
      </c>
      <c r="I1207" s="74" t="str">
        <f t="shared" si="76"/>
        <v/>
      </c>
    </row>
    <row r="1208" spans="6:9" x14ac:dyDescent="0.35">
      <c r="F1208" s="74" t="str">
        <f t="shared" si="73"/>
        <v/>
      </c>
      <c r="G1208" s="74" t="str">
        <f t="shared" si="74"/>
        <v/>
      </c>
      <c r="H1208" s="74" t="str">
        <f t="shared" si="75"/>
        <v/>
      </c>
      <c r="I1208" s="74" t="str">
        <f t="shared" si="76"/>
        <v/>
      </c>
    </row>
    <row r="1209" spans="6:9" x14ac:dyDescent="0.35">
      <c r="F1209" s="74" t="str">
        <f t="shared" si="73"/>
        <v/>
      </c>
      <c r="G1209" s="74" t="str">
        <f t="shared" si="74"/>
        <v/>
      </c>
      <c r="H1209" s="74" t="str">
        <f t="shared" si="75"/>
        <v/>
      </c>
      <c r="I1209" s="74" t="str">
        <f t="shared" si="76"/>
        <v/>
      </c>
    </row>
    <row r="1210" spans="6:9" x14ac:dyDescent="0.35">
      <c r="F1210" s="74" t="str">
        <f t="shared" si="73"/>
        <v/>
      </c>
      <c r="G1210" s="74" t="str">
        <f t="shared" si="74"/>
        <v/>
      </c>
      <c r="H1210" s="74" t="str">
        <f t="shared" si="75"/>
        <v/>
      </c>
      <c r="I1210" s="74" t="str">
        <f t="shared" si="76"/>
        <v/>
      </c>
    </row>
    <row r="1211" spans="6:9" x14ac:dyDescent="0.35">
      <c r="F1211" s="74" t="str">
        <f t="shared" si="73"/>
        <v/>
      </c>
      <c r="G1211" s="74" t="str">
        <f t="shared" si="74"/>
        <v/>
      </c>
      <c r="H1211" s="74" t="str">
        <f t="shared" si="75"/>
        <v/>
      </c>
      <c r="I1211" s="74" t="str">
        <f t="shared" si="76"/>
        <v/>
      </c>
    </row>
    <row r="1212" spans="6:9" x14ac:dyDescent="0.35">
      <c r="F1212" s="74" t="str">
        <f t="shared" si="73"/>
        <v/>
      </c>
      <c r="G1212" s="74" t="str">
        <f t="shared" si="74"/>
        <v/>
      </c>
      <c r="H1212" s="74" t="str">
        <f t="shared" si="75"/>
        <v/>
      </c>
      <c r="I1212" s="74" t="str">
        <f t="shared" si="76"/>
        <v/>
      </c>
    </row>
    <row r="1213" spans="6:9" x14ac:dyDescent="0.35">
      <c r="F1213" s="74" t="str">
        <f t="shared" si="73"/>
        <v/>
      </c>
      <c r="G1213" s="74" t="str">
        <f t="shared" si="74"/>
        <v/>
      </c>
      <c r="H1213" s="74" t="str">
        <f t="shared" si="75"/>
        <v/>
      </c>
      <c r="I1213" s="74" t="str">
        <f t="shared" si="76"/>
        <v/>
      </c>
    </row>
    <row r="1214" spans="6:9" x14ac:dyDescent="0.35">
      <c r="F1214" s="74" t="str">
        <f t="shared" si="73"/>
        <v/>
      </c>
      <c r="G1214" s="74" t="str">
        <f t="shared" si="74"/>
        <v/>
      </c>
      <c r="H1214" s="74" t="str">
        <f t="shared" si="75"/>
        <v/>
      </c>
      <c r="I1214" s="74" t="str">
        <f t="shared" si="76"/>
        <v/>
      </c>
    </row>
    <row r="1215" spans="6:9" x14ac:dyDescent="0.35">
      <c r="F1215" s="74" t="str">
        <f t="shared" si="73"/>
        <v/>
      </c>
      <c r="G1215" s="74" t="str">
        <f t="shared" si="74"/>
        <v/>
      </c>
      <c r="H1215" s="74" t="str">
        <f t="shared" si="75"/>
        <v/>
      </c>
      <c r="I1215" s="74" t="str">
        <f t="shared" si="76"/>
        <v/>
      </c>
    </row>
    <row r="1216" spans="6:9" x14ac:dyDescent="0.35">
      <c r="F1216" s="74" t="str">
        <f t="shared" si="73"/>
        <v/>
      </c>
      <c r="G1216" s="74" t="str">
        <f t="shared" si="74"/>
        <v/>
      </c>
      <c r="H1216" s="74" t="str">
        <f t="shared" si="75"/>
        <v/>
      </c>
      <c r="I1216" s="74" t="str">
        <f t="shared" si="76"/>
        <v/>
      </c>
    </row>
    <row r="1217" spans="6:9" x14ac:dyDescent="0.35">
      <c r="F1217" s="74" t="str">
        <f t="shared" si="73"/>
        <v/>
      </c>
      <c r="G1217" s="74" t="str">
        <f t="shared" si="74"/>
        <v/>
      </c>
      <c r="H1217" s="74" t="str">
        <f t="shared" si="75"/>
        <v/>
      </c>
      <c r="I1217" s="74" t="str">
        <f t="shared" si="76"/>
        <v/>
      </c>
    </row>
    <row r="1218" spans="6:9" x14ac:dyDescent="0.35">
      <c r="F1218" s="74" t="str">
        <f t="shared" si="73"/>
        <v/>
      </c>
      <c r="G1218" s="74" t="str">
        <f t="shared" si="74"/>
        <v/>
      </c>
      <c r="H1218" s="74" t="str">
        <f t="shared" si="75"/>
        <v/>
      </c>
      <c r="I1218" s="74" t="str">
        <f t="shared" si="76"/>
        <v/>
      </c>
    </row>
    <row r="1219" spans="6:9" x14ac:dyDescent="0.35">
      <c r="F1219" s="74" t="str">
        <f t="shared" si="73"/>
        <v/>
      </c>
      <c r="G1219" s="74" t="str">
        <f t="shared" si="74"/>
        <v/>
      </c>
      <c r="H1219" s="74" t="str">
        <f t="shared" si="75"/>
        <v/>
      </c>
      <c r="I1219" s="74" t="str">
        <f t="shared" si="76"/>
        <v/>
      </c>
    </row>
    <row r="1220" spans="6:9" x14ac:dyDescent="0.35">
      <c r="F1220" s="74" t="str">
        <f t="shared" ref="F1220:F1283" si="77">IF(B1220="","",B1220/SUM($B$3:$B$1048576))</f>
        <v/>
      </c>
      <c r="G1220" s="74" t="str">
        <f t="shared" ref="G1220:G1283" si="78">IF(C1220="","",C1220/SUM($C$3:$C$1048576))</f>
        <v/>
      </c>
      <c r="H1220" s="74" t="str">
        <f t="shared" ref="H1220:H1283" si="79">IF(D1220="","",D1220/SUM($D$3:$D$1048576))</f>
        <v/>
      </c>
      <c r="I1220" s="74" t="str">
        <f t="shared" ref="I1220:I1283" si="80">IF(E1220="","",E1220/SUM($E$3:$E$1048576))</f>
        <v/>
      </c>
    </row>
    <row r="1221" spans="6:9" x14ac:dyDescent="0.35">
      <c r="F1221" s="74" t="str">
        <f t="shared" si="77"/>
        <v/>
      </c>
      <c r="G1221" s="74" t="str">
        <f t="shared" si="78"/>
        <v/>
      </c>
      <c r="H1221" s="74" t="str">
        <f t="shared" si="79"/>
        <v/>
      </c>
      <c r="I1221" s="74" t="str">
        <f t="shared" si="80"/>
        <v/>
      </c>
    </row>
    <row r="1222" spans="6:9" x14ac:dyDescent="0.35">
      <c r="F1222" s="74" t="str">
        <f t="shared" si="77"/>
        <v/>
      </c>
      <c r="G1222" s="74" t="str">
        <f t="shared" si="78"/>
        <v/>
      </c>
      <c r="H1222" s="74" t="str">
        <f t="shared" si="79"/>
        <v/>
      </c>
      <c r="I1222" s="74" t="str">
        <f t="shared" si="80"/>
        <v/>
      </c>
    </row>
    <row r="1223" spans="6:9" x14ac:dyDescent="0.35">
      <c r="F1223" s="74" t="str">
        <f t="shared" si="77"/>
        <v/>
      </c>
      <c r="G1223" s="74" t="str">
        <f t="shared" si="78"/>
        <v/>
      </c>
      <c r="H1223" s="74" t="str">
        <f t="shared" si="79"/>
        <v/>
      </c>
      <c r="I1223" s="74" t="str">
        <f t="shared" si="80"/>
        <v/>
      </c>
    </row>
    <row r="1224" spans="6:9" x14ac:dyDescent="0.35">
      <c r="F1224" s="74" t="str">
        <f t="shared" si="77"/>
        <v/>
      </c>
      <c r="G1224" s="74" t="str">
        <f t="shared" si="78"/>
        <v/>
      </c>
      <c r="H1224" s="74" t="str">
        <f t="shared" si="79"/>
        <v/>
      </c>
      <c r="I1224" s="74" t="str">
        <f t="shared" si="80"/>
        <v/>
      </c>
    </row>
    <row r="1225" spans="6:9" x14ac:dyDescent="0.35">
      <c r="F1225" s="74" t="str">
        <f t="shared" si="77"/>
        <v/>
      </c>
      <c r="G1225" s="74" t="str">
        <f t="shared" si="78"/>
        <v/>
      </c>
      <c r="H1225" s="74" t="str">
        <f t="shared" si="79"/>
        <v/>
      </c>
      <c r="I1225" s="74" t="str">
        <f t="shared" si="80"/>
        <v/>
      </c>
    </row>
    <row r="1226" spans="6:9" x14ac:dyDescent="0.35">
      <c r="F1226" s="74" t="str">
        <f t="shared" si="77"/>
        <v/>
      </c>
      <c r="G1226" s="74" t="str">
        <f t="shared" si="78"/>
        <v/>
      </c>
      <c r="H1226" s="74" t="str">
        <f t="shared" si="79"/>
        <v/>
      </c>
      <c r="I1226" s="74" t="str">
        <f t="shared" si="80"/>
        <v/>
      </c>
    </row>
    <row r="1227" spans="6:9" x14ac:dyDescent="0.35">
      <c r="F1227" s="74" t="str">
        <f t="shared" si="77"/>
        <v/>
      </c>
      <c r="G1227" s="74" t="str">
        <f t="shared" si="78"/>
        <v/>
      </c>
      <c r="H1227" s="74" t="str">
        <f t="shared" si="79"/>
        <v/>
      </c>
      <c r="I1227" s="74" t="str">
        <f t="shared" si="80"/>
        <v/>
      </c>
    </row>
    <row r="1228" spans="6:9" x14ac:dyDescent="0.35">
      <c r="F1228" s="74" t="str">
        <f t="shared" si="77"/>
        <v/>
      </c>
      <c r="G1228" s="74" t="str">
        <f t="shared" si="78"/>
        <v/>
      </c>
      <c r="H1228" s="74" t="str">
        <f t="shared" si="79"/>
        <v/>
      </c>
      <c r="I1228" s="74" t="str">
        <f t="shared" si="80"/>
        <v/>
      </c>
    </row>
    <row r="1229" spans="6:9" x14ac:dyDescent="0.35">
      <c r="F1229" s="74" t="str">
        <f t="shared" si="77"/>
        <v/>
      </c>
      <c r="G1229" s="74" t="str">
        <f t="shared" si="78"/>
        <v/>
      </c>
      <c r="H1229" s="74" t="str">
        <f t="shared" si="79"/>
        <v/>
      </c>
      <c r="I1229" s="74" t="str">
        <f t="shared" si="80"/>
        <v/>
      </c>
    </row>
    <row r="1230" spans="6:9" x14ac:dyDescent="0.35">
      <c r="F1230" s="74" t="str">
        <f t="shared" si="77"/>
        <v/>
      </c>
      <c r="G1230" s="74" t="str">
        <f t="shared" si="78"/>
        <v/>
      </c>
      <c r="H1230" s="74" t="str">
        <f t="shared" si="79"/>
        <v/>
      </c>
      <c r="I1230" s="74" t="str">
        <f t="shared" si="80"/>
        <v/>
      </c>
    </row>
    <row r="1231" spans="6:9" x14ac:dyDescent="0.35">
      <c r="F1231" s="74" t="str">
        <f t="shared" si="77"/>
        <v/>
      </c>
      <c r="G1231" s="74" t="str">
        <f t="shared" si="78"/>
        <v/>
      </c>
      <c r="H1231" s="74" t="str">
        <f t="shared" si="79"/>
        <v/>
      </c>
      <c r="I1231" s="74" t="str">
        <f t="shared" si="80"/>
        <v/>
      </c>
    </row>
    <row r="1232" spans="6:9" x14ac:dyDescent="0.35">
      <c r="F1232" s="74" t="str">
        <f t="shared" si="77"/>
        <v/>
      </c>
      <c r="G1232" s="74" t="str">
        <f t="shared" si="78"/>
        <v/>
      </c>
      <c r="H1232" s="74" t="str">
        <f t="shared" si="79"/>
        <v/>
      </c>
      <c r="I1232" s="74" t="str">
        <f t="shared" si="80"/>
        <v/>
      </c>
    </row>
    <row r="1233" spans="6:9" x14ac:dyDescent="0.35">
      <c r="F1233" s="74" t="str">
        <f t="shared" si="77"/>
        <v/>
      </c>
      <c r="G1233" s="74" t="str">
        <f t="shared" si="78"/>
        <v/>
      </c>
      <c r="H1233" s="74" t="str">
        <f t="shared" si="79"/>
        <v/>
      </c>
      <c r="I1233" s="74" t="str">
        <f t="shared" si="80"/>
        <v/>
      </c>
    </row>
    <row r="1234" spans="6:9" x14ac:dyDescent="0.35">
      <c r="F1234" s="74" t="str">
        <f t="shared" si="77"/>
        <v/>
      </c>
      <c r="G1234" s="74" t="str">
        <f t="shared" si="78"/>
        <v/>
      </c>
      <c r="H1234" s="74" t="str">
        <f t="shared" si="79"/>
        <v/>
      </c>
      <c r="I1234" s="74" t="str">
        <f t="shared" si="80"/>
        <v/>
      </c>
    </row>
    <row r="1235" spans="6:9" x14ac:dyDescent="0.35">
      <c r="F1235" s="74" t="str">
        <f t="shared" si="77"/>
        <v/>
      </c>
      <c r="G1235" s="74" t="str">
        <f t="shared" si="78"/>
        <v/>
      </c>
      <c r="H1235" s="74" t="str">
        <f t="shared" si="79"/>
        <v/>
      </c>
      <c r="I1235" s="74" t="str">
        <f t="shared" si="80"/>
        <v/>
      </c>
    </row>
    <row r="1236" spans="6:9" x14ac:dyDescent="0.35">
      <c r="F1236" s="74" t="str">
        <f t="shared" si="77"/>
        <v/>
      </c>
      <c r="G1236" s="74" t="str">
        <f t="shared" si="78"/>
        <v/>
      </c>
      <c r="H1236" s="74" t="str">
        <f t="shared" si="79"/>
        <v/>
      </c>
      <c r="I1236" s="74" t="str">
        <f t="shared" si="80"/>
        <v/>
      </c>
    </row>
    <row r="1237" spans="6:9" x14ac:dyDescent="0.35">
      <c r="F1237" s="74" t="str">
        <f t="shared" si="77"/>
        <v/>
      </c>
      <c r="G1237" s="74" t="str">
        <f t="shared" si="78"/>
        <v/>
      </c>
      <c r="H1237" s="74" t="str">
        <f t="shared" si="79"/>
        <v/>
      </c>
      <c r="I1237" s="74" t="str">
        <f t="shared" si="80"/>
        <v/>
      </c>
    </row>
    <row r="1238" spans="6:9" x14ac:dyDescent="0.35">
      <c r="F1238" s="74" t="str">
        <f t="shared" si="77"/>
        <v/>
      </c>
      <c r="G1238" s="74" t="str">
        <f t="shared" si="78"/>
        <v/>
      </c>
      <c r="H1238" s="74" t="str">
        <f t="shared" si="79"/>
        <v/>
      </c>
      <c r="I1238" s="74" t="str">
        <f t="shared" si="80"/>
        <v/>
      </c>
    </row>
    <row r="1239" spans="6:9" x14ac:dyDescent="0.35">
      <c r="F1239" s="74" t="str">
        <f t="shared" si="77"/>
        <v/>
      </c>
      <c r="G1239" s="74" t="str">
        <f t="shared" si="78"/>
        <v/>
      </c>
      <c r="H1239" s="74" t="str">
        <f t="shared" si="79"/>
        <v/>
      </c>
      <c r="I1239" s="74" t="str">
        <f t="shared" si="80"/>
        <v/>
      </c>
    </row>
    <row r="1240" spans="6:9" x14ac:dyDescent="0.35">
      <c r="F1240" s="74" t="str">
        <f t="shared" si="77"/>
        <v/>
      </c>
      <c r="G1240" s="74" t="str">
        <f t="shared" si="78"/>
        <v/>
      </c>
      <c r="H1240" s="74" t="str">
        <f t="shared" si="79"/>
        <v/>
      </c>
      <c r="I1240" s="74" t="str">
        <f t="shared" si="80"/>
        <v/>
      </c>
    </row>
    <row r="1241" spans="6:9" x14ac:dyDescent="0.35">
      <c r="F1241" s="74" t="str">
        <f t="shared" si="77"/>
        <v/>
      </c>
      <c r="G1241" s="74" t="str">
        <f t="shared" si="78"/>
        <v/>
      </c>
      <c r="H1241" s="74" t="str">
        <f t="shared" si="79"/>
        <v/>
      </c>
      <c r="I1241" s="74" t="str">
        <f t="shared" si="80"/>
        <v/>
      </c>
    </row>
    <row r="1242" spans="6:9" x14ac:dyDescent="0.35">
      <c r="F1242" s="74" t="str">
        <f t="shared" si="77"/>
        <v/>
      </c>
      <c r="G1242" s="74" t="str">
        <f t="shared" si="78"/>
        <v/>
      </c>
      <c r="H1242" s="74" t="str">
        <f t="shared" si="79"/>
        <v/>
      </c>
      <c r="I1242" s="74" t="str">
        <f t="shared" si="80"/>
        <v/>
      </c>
    </row>
    <row r="1243" spans="6:9" x14ac:dyDescent="0.35">
      <c r="F1243" s="74" t="str">
        <f t="shared" si="77"/>
        <v/>
      </c>
      <c r="G1243" s="74" t="str">
        <f t="shared" si="78"/>
        <v/>
      </c>
      <c r="H1243" s="74" t="str">
        <f t="shared" si="79"/>
        <v/>
      </c>
      <c r="I1243" s="74" t="str">
        <f t="shared" si="80"/>
        <v/>
      </c>
    </row>
    <row r="1244" spans="6:9" x14ac:dyDescent="0.35">
      <c r="F1244" s="74" t="str">
        <f t="shared" si="77"/>
        <v/>
      </c>
      <c r="G1244" s="74" t="str">
        <f t="shared" si="78"/>
        <v/>
      </c>
      <c r="H1244" s="74" t="str">
        <f t="shared" si="79"/>
        <v/>
      </c>
      <c r="I1244" s="74" t="str">
        <f t="shared" si="80"/>
        <v/>
      </c>
    </row>
    <row r="1245" spans="6:9" x14ac:dyDescent="0.35">
      <c r="F1245" s="74" t="str">
        <f t="shared" si="77"/>
        <v/>
      </c>
      <c r="G1245" s="74" t="str">
        <f t="shared" si="78"/>
        <v/>
      </c>
      <c r="H1245" s="74" t="str">
        <f t="shared" si="79"/>
        <v/>
      </c>
      <c r="I1245" s="74" t="str">
        <f t="shared" si="80"/>
        <v/>
      </c>
    </row>
    <row r="1246" spans="6:9" x14ac:dyDescent="0.35">
      <c r="F1246" s="74" t="str">
        <f t="shared" si="77"/>
        <v/>
      </c>
      <c r="G1246" s="74" t="str">
        <f t="shared" si="78"/>
        <v/>
      </c>
      <c r="H1246" s="74" t="str">
        <f t="shared" si="79"/>
        <v/>
      </c>
      <c r="I1246" s="74" t="str">
        <f t="shared" si="80"/>
        <v/>
      </c>
    </row>
    <row r="1247" spans="6:9" x14ac:dyDescent="0.35">
      <c r="F1247" s="74" t="str">
        <f t="shared" si="77"/>
        <v/>
      </c>
      <c r="G1247" s="74" t="str">
        <f t="shared" si="78"/>
        <v/>
      </c>
      <c r="H1247" s="74" t="str">
        <f t="shared" si="79"/>
        <v/>
      </c>
      <c r="I1247" s="74" t="str">
        <f t="shared" si="80"/>
        <v/>
      </c>
    </row>
    <row r="1248" spans="6:9" x14ac:dyDescent="0.35">
      <c r="F1248" s="74" t="str">
        <f t="shared" si="77"/>
        <v/>
      </c>
      <c r="G1248" s="74" t="str">
        <f t="shared" si="78"/>
        <v/>
      </c>
      <c r="H1248" s="74" t="str">
        <f t="shared" si="79"/>
        <v/>
      </c>
      <c r="I1248" s="74" t="str">
        <f t="shared" si="80"/>
        <v/>
      </c>
    </row>
    <row r="1249" spans="6:9" x14ac:dyDescent="0.35">
      <c r="F1249" s="74" t="str">
        <f t="shared" si="77"/>
        <v/>
      </c>
      <c r="G1249" s="74" t="str">
        <f t="shared" si="78"/>
        <v/>
      </c>
      <c r="H1249" s="74" t="str">
        <f t="shared" si="79"/>
        <v/>
      </c>
      <c r="I1249" s="74" t="str">
        <f t="shared" si="80"/>
        <v/>
      </c>
    </row>
    <row r="1250" spans="6:9" x14ac:dyDescent="0.35">
      <c r="F1250" s="74" t="str">
        <f t="shared" si="77"/>
        <v/>
      </c>
      <c r="G1250" s="74" t="str">
        <f t="shared" si="78"/>
        <v/>
      </c>
      <c r="H1250" s="74" t="str">
        <f t="shared" si="79"/>
        <v/>
      </c>
      <c r="I1250" s="74" t="str">
        <f t="shared" si="80"/>
        <v/>
      </c>
    </row>
    <row r="1251" spans="6:9" x14ac:dyDescent="0.35">
      <c r="F1251" s="74" t="str">
        <f t="shared" si="77"/>
        <v/>
      </c>
      <c r="G1251" s="74" t="str">
        <f t="shared" si="78"/>
        <v/>
      </c>
      <c r="H1251" s="74" t="str">
        <f t="shared" si="79"/>
        <v/>
      </c>
      <c r="I1251" s="74" t="str">
        <f t="shared" si="80"/>
        <v/>
      </c>
    </row>
    <row r="1252" spans="6:9" x14ac:dyDescent="0.35">
      <c r="F1252" s="74" t="str">
        <f t="shared" si="77"/>
        <v/>
      </c>
      <c r="G1252" s="74" t="str">
        <f t="shared" si="78"/>
        <v/>
      </c>
      <c r="H1252" s="74" t="str">
        <f t="shared" si="79"/>
        <v/>
      </c>
      <c r="I1252" s="74" t="str">
        <f t="shared" si="80"/>
        <v/>
      </c>
    </row>
    <row r="1253" spans="6:9" x14ac:dyDescent="0.35">
      <c r="F1253" s="74" t="str">
        <f t="shared" si="77"/>
        <v/>
      </c>
      <c r="G1253" s="74" t="str">
        <f t="shared" si="78"/>
        <v/>
      </c>
      <c r="H1253" s="74" t="str">
        <f t="shared" si="79"/>
        <v/>
      </c>
      <c r="I1253" s="74" t="str">
        <f t="shared" si="80"/>
        <v/>
      </c>
    </row>
    <row r="1254" spans="6:9" x14ac:dyDescent="0.35">
      <c r="F1254" s="74" t="str">
        <f t="shared" si="77"/>
        <v/>
      </c>
      <c r="G1254" s="74" t="str">
        <f t="shared" si="78"/>
        <v/>
      </c>
      <c r="H1254" s="74" t="str">
        <f t="shared" si="79"/>
        <v/>
      </c>
      <c r="I1254" s="74" t="str">
        <f t="shared" si="80"/>
        <v/>
      </c>
    </row>
    <row r="1255" spans="6:9" x14ac:dyDescent="0.35">
      <c r="F1255" s="74" t="str">
        <f t="shared" si="77"/>
        <v/>
      </c>
      <c r="G1255" s="74" t="str">
        <f t="shared" si="78"/>
        <v/>
      </c>
      <c r="H1255" s="74" t="str">
        <f t="shared" si="79"/>
        <v/>
      </c>
      <c r="I1255" s="74" t="str">
        <f t="shared" si="80"/>
        <v/>
      </c>
    </row>
    <row r="1256" spans="6:9" x14ac:dyDescent="0.35">
      <c r="F1256" s="74" t="str">
        <f t="shared" si="77"/>
        <v/>
      </c>
      <c r="G1256" s="74" t="str">
        <f t="shared" si="78"/>
        <v/>
      </c>
      <c r="H1256" s="74" t="str">
        <f t="shared" si="79"/>
        <v/>
      </c>
      <c r="I1256" s="74" t="str">
        <f t="shared" si="80"/>
        <v/>
      </c>
    </row>
    <row r="1257" spans="6:9" x14ac:dyDescent="0.35">
      <c r="F1257" s="74" t="str">
        <f t="shared" si="77"/>
        <v/>
      </c>
      <c r="G1257" s="74" t="str">
        <f t="shared" si="78"/>
        <v/>
      </c>
      <c r="H1257" s="74" t="str">
        <f t="shared" si="79"/>
        <v/>
      </c>
      <c r="I1257" s="74" t="str">
        <f t="shared" si="80"/>
        <v/>
      </c>
    </row>
    <row r="1258" spans="6:9" x14ac:dyDescent="0.35">
      <c r="F1258" s="74" t="str">
        <f t="shared" si="77"/>
        <v/>
      </c>
      <c r="G1258" s="74" t="str">
        <f t="shared" si="78"/>
        <v/>
      </c>
      <c r="H1258" s="74" t="str">
        <f t="shared" si="79"/>
        <v/>
      </c>
      <c r="I1258" s="74" t="str">
        <f t="shared" si="80"/>
        <v/>
      </c>
    </row>
    <row r="1259" spans="6:9" x14ac:dyDescent="0.35">
      <c r="F1259" s="74" t="str">
        <f t="shared" si="77"/>
        <v/>
      </c>
      <c r="G1259" s="74" t="str">
        <f t="shared" si="78"/>
        <v/>
      </c>
      <c r="H1259" s="74" t="str">
        <f t="shared" si="79"/>
        <v/>
      </c>
      <c r="I1259" s="74" t="str">
        <f t="shared" si="80"/>
        <v/>
      </c>
    </row>
    <row r="1260" spans="6:9" x14ac:dyDescent="0.35">
      <c r="F1260" s="74" t="str">
        <f t="shared" si="77"/>
        <v/>
      </c>
      <c r="G1260" s="74" t="str">
        <f t="shared" si="78"/>
        <v/>
      </c>
      <c r="H1260" s="74" t="str">
        <f t="shared" si="79"/>
        <v/>
      </c>
      <c r="I1260" s="74" t="str">
        <f t="shared" si="80"/>
        <v/>
      </c>
    </row>
    <row r="1261" spans="6:9" x14ac:dyDescent="0.35">
      <c r="F1261" s="74" t="str">
        <f t="shared" si="77"/>
        <v/>
      </c>
      <c r="G1261" s="74" t="str">
        <f t="shared" si="78"/>
        <v/>
      </c>
      <c r="H1261" s="74" t="str">
        <f t="shared" si="79"/>
        <v/>
      </c>
      <c r="I1261" s="74" t="str">
        <f t="shared" si="80"/>
        <v/>
      </c>
    </row>
    <row r="1262" spans="6:9" x14ac:dyDescent="0.35">
      <c r="F1262" s="74" t="str">
        <f t="shared" si="77"/>
        <v/>
      </c>
      <c r="G1262" s="74" t="str">
        <f t="shared" si="78"/>
        <v/>
      </c>
      <c r="H1262" s="74" t="str">
        <f t="shared" si="79"/>
        <v/>
      </c>
      <c r="I1262" s="74" t="str">
        <f t="shared" si="80"/>
        <v/>
      </c>
    </row>
    <row r="1263" spans="6:9" x14ac:dyDescent="0.35">
      <c r="F1263" s="74" t="str">
        <f t="shared" si="77"/>
        <v/>
      </c>
      <c r="G1263" s="74" t="str">
        <f t="shared" si="78"/>
        <v/>
      </c>
      <c r="H1263" s="74" t="str">
        <f t="shared" si="79"/>
        <v/>
      </c>
      <c r="I1263" s="74" t="str">
        <f t="shared" si="80"/>
        <v/>
      </c>
    </row>
    <row r="1264" spans="6:9" x14ac:dyDescent="0.35">
      <c r="F1264" s="74" t="str">
        <f t="shared" si="77"/>
        <v/>
      </c>
      <c r="G1264" s="74" t="str">
        <f t="shared" si="78"/>
        <v/>
      </c>
      <c r="H1264" s="74" t="str">
        <f t="shared" si="79"/>
        <v/>
      </c>
      <c r="I1264" s="74" t="str">
        <f t="shared" si="80"/>
        <v/>
      </c>
    </row>
    <row r="1265" spans="6:9" x14ac:dyDescent="0.35">
      <c r="F1265" s="74" t="str">
        <f t="shared" si="77"/>
        <v/>
      </c>
      <c r="G1265" s="74" t="str">
        <f t="shared" si="78"/>
        <v/>
      </c>
      <c r="H1265" s="74" t="str">
        <f t="shared" si="79"/>
        <v/>
      </c>
      <c r="I1265" s="74" t="str">
        <f t="shared" si="80"/>
        <v/>
      </c>
    </row>
    <row r="1266" spans="6:9" x14ac:dyDescent="0.35">
      <c r="F1266" s="74" t="str">
        <f t="shared" si="77"/>
        <v/>
      </c>
      <c r="G1266" s="74" t="str">
        <f t="shared" si="78"/>
        <v/>
      </c>
      <c r="H1266" s="74" t="str">
        <f t="shared" si="79"/>
        <v/>
      </c>
      <c r="I1266" s="74" t="str">
        <f t="shared" si="80"/>
        <v/>
      </c>
    </row>
    <row r="1267" spans="6:9" x14ac:dyDescent="0.35">
      <c r="F1267" s="74" t="str">
        <f t="shared" si="77"/>
        <v/>
      </c>
      <c r="G1267" s="74" t="str">
        <f t="shared" si="78"/>
        <v/>
      </c>
      <c r="H1267" s="74" t="str">
        <f t="shared" si="79"/>
        <v/>
      </c>
      <c r="I1267" s="74" t="str">
        <f t="shared" si="80"/>
        <v/>
      </c>
    </row>
    <row r="1268" spans="6:9" x14ac:dyDescent="0.35">
      <c r="F1268" s="74" t="str">
        <f t="shared" si="77"/>
        <v/>
      </c>
      <c r="G1268" s="74" t="str">
        <f t="shared" si="78"/>
        <v/>
      </c>
      <c r="H1268" s="74" t="str">
        <f t="shared" si="79"/>
        <v/>
      </c>
      <c r="I1268" s="74" t="str">
        <f t="shared" si="80"/>
        <v/>
      </c>
    </row>
    <row r="1269" spans="6:9" x14ac:dyDescent="0.35">
      <c r="F1269" s="74" t="str">
        <f t="shared" si="77"/>
        <v/>
      </c>
      <c r="G1269" s="74" t="str">
        <f t="shared" si="78"/>
        <v/>
      </c>
      <c r="H1269" s="74" t="str">
        <f t="shared" si="79"/>
        <v/>
      </c>
      <c r="I1269" s="74" t="str">
        <f t="shared" si="80"/>
        <v/>
      </c>
    </row>
    <row r="1270" spans="6:9" x14ac:dyDescent="0.35">
      <c r="F1270" s="74" t="str">
        <f t="shared" si="77"/>
        <v/>
      </c>
      <c r="G1270" s="74" t="str">
        <f t="shared" si="78"/>
        <v/>
      </c>
      <c r="H1270" s="74" t="str">
        <f t="shared" si="79"/>
        <v/>
      </c>
      <c r="I1270" s="74" t="str">
        <f t="shared" si="80"/>
        <v/>
      </c>
    </row>
    <row r="1271" spans="6:9" x14ac:dyDescent="0.35">
      <c r="F1271" s="74" t="str">
        <f t="shared" si="77"/>
        <v/>
      </c>
      <c r="G1271" s="74" t="str">
        <f t="shared" si="78"/>
        <v/>
      </c>
      <c r="H1271" s="74" t="str">
        <f t="shared" si="79"/>
        <v/>
      </c>
      <c r="I1271" s="74" t="str">
        <f t="shared" si="80"/>
        <v/>
      </c>
    </row>
    <row r="1272" spans="6:9" x14ac:dyDescent="0.35">
      <c r="F1272" s="74" t="str">
        <f t="shared" si="77"/>
        <v/>
      </c>
      <c r="G1272" s="74" t="str">
        <f t="shared" si="78"/>
        <v/>
      </c>
      <c r="H1272" s="74" t="str">
        <f t="shared" si="79"/>
        <v/>
      </c>
      <c r="I1272" s="74" t="str">
        <f t="shared" si="80"/>
        <v/>
      </c>
    </row>
    <row r="1273" spans="6:9" x14ac:dyDescent="0.35">
      <c r="F1273" s="74" t="str">
        <f t="shared" si="77"/>
        <v/>
      </c>
      <c r="G1273" s="74" t="str">
        <f t="shared" si="78"/>
        <v/>
      </c>
      <c r="H1273" s="74" t="str">
        <f t="shared" si="79"/>
        <v/>
      </c>
      <c r="I1273" s="74" t="str">
        <f t="shared" si="80"/>
        <v/>
      </c>
    </row>
    <row r="1274" spans="6:9" x14ac:dyDescent="0.35">
      <c r="F1274" s="74" t="str">
        <f t="shared" si="77"/>
        <v/>
      </c>
      <c r="G1274" s="74" t="str">
        <f t="shared" si="78"/>
        <v/>
      </c>
      <c r="H1274" s="74" t="str">
        <f t="shared" si="79"/>
        <v/>
      </c>
      <c r="I1274" s="74" t="str">
        <f t="shared" si="80"/>
        <v/>
      </c>
    </row>
    <row r="1275" spans="6:9" x14ac:dyDescent="0.35">
      <c r="F1275" s="74" t="str">
        <f t="shared" si="77"/>
        <v/>
      </c>
      <c r="G1275" s="74" t="str">
        <f t="shared" si="78"/>
        <v/>
      </c>
      <c r="H1275" s="74" t="str">
        <f t="shared" si="79"/>
        <v/>
      </c>
      <c r="I1275" s="74" t="str">
        <f t="shared" si="80"/>
        <v/>
      </c>
    </row>
    <row r="1276" spans="6:9" x14ac:dyDescent="0.35">
      <c r="F1276" s="74" t="str">
        <f t="shared" si="77"/>
        <v/>
      </c>
      <c r="G1276" s="74" t="str">
        <f t="shared" si="78"/>
        <v/>
      </c>
      <c r="H1276" s="74" t="str">
        <f t="shared" si="79"/>
        <v/>
      </c>
      <c r="I1276" s="74" t="str">
        <f t="shared" si="80"/>
        <v/>
      </c>
    </row>
    <row r="1277" spans="6:9" x14ac:dyDescent="0.35">
      <c r="F1277" s="74" t="str">
        <f t="shared" si="77"/>
        <v/>
      </c>
      <c r="G1277" s="74" t="str">
        <f t="shared" si="78"/>
        <v/>
      </c>
      <c r="H1277" s="74" t="str">
        <f t="shared" si="79"/>
        <v/>
      </c>
      <c r="I1277" s="74" t="str">
        <f t="shared" si="80"/>
        <v/>
      </c>
    </row>
    <row r="1278" spans="6:9" x14ac:dyDescent="0.35">
      <c r="F1278" s="74" t="str">
        <f t="shared" si="77"/>
        <v/>
      </c>
      <c r="G1278" s="74" t="str">
        <f t="shared" si="78"/>
        <v/>
      </c>
      <c r="H1278" s="74" t="str">
        <f t="shared" si="79"/>
        <v/>
      </c>
      <c r="I1278" s="74" t="str">
        <f t="shared" si="80"/>
        <v/>
      </c>
    </row>
    <row r="1279" spans="6:9" x14ac:dyDescent="0.35">
      <c r="F1279" s="74" t="str">
        <f t="shared" si="77"/>
        <v/>
      </c>
      <c r="G1279" s="74" t="str">
        <f t="shared" si="78"/>
        <v/>
      </c>
      <c r="H1279" s="74" t="str">
        <f t="shared" si="79"/>
        <v/>
      </c>
      <c r="I1279" s="74" t="str">
        <f t="shared" si="80"/>
        <v/>
      </c>
    </row>
    <row r="1280" spans="6:9" x14ac:dyDescent="0.35">
      <c r="F1280" s="74" t="str">
        <f t="shared" si="77"/>
        <v/>
      </c>
      <c r="G1280" s="74" t="str">
        <f t="shared" si="78"/>
        <v/>
      </c>
      <c r="H1280" s="74" t="str">
        <f t="shared" si="79"/>
        <v/>
      </c>
      <c r="I1280" s="74" t="str">
        <f t="shared" si="80"/>
        <v/>
      </c>
    </row>
    <row r="1281" spans="6:9" x14ac:dyDescent="0.35">
      <c r="F1281" s="74" t="str">
        <f t="shared" si="77"/>
        <v/>
      </c>
      <c r="G1281" s="74" t="str">
        <f t="shared" si="78"/>
        <v/>
      </c>
      <c r="H1281" s="74" t="str">
        <f t="shared" si="79"/>
        <v/>
      </c>
      <c r="I1281" s="74" t="str">
        <f t="shared" si="80"/>
        <v/>
      </c>
    </row>
    <row r="1282" spans="6:9" x14ac:dyDescent="0.35">
      <c r="F1282" s="74" t="str">
        <f t="shared" si="77"/>
        <v/>
      </c>
      <c r="G1282" s="74" t="str">
        <f t="shared" si="78"/>
        <v/>
      </c>
      <c r="H1282" s="74" t="str">
        <f t="shared" si="79"/>
        <v/>
      </c>
      <c r="I1282" s="74" t="str">
        <f t="shared" si="80"/>
        <v/>
      </c>
    </row>
    <row r="1283" spans="6:9" x14ac:dyDescent="0.35">
      <c r="F1283" s="74" t="str">
        <f t="shared" si="77"/>
        <v/>
      </c>
      <c r="G1283" s="74" t="str">
        <f t="shared" si="78"/>
        <v/>
      </c>
      <c r="H1283" s="74" t="str">
        <f t="shared" si="79"/>
        <v/>
      </c>
      <c r="I1283" s="74" t="str">
        <f t="shared" si="80"/>
        <v/>
      </c>
    </row>
    <row r="1284" spans="6:9" x14ac:dyDescent="0.35">
      <c r="F1284" s="74" t="str">
        <f t="shared" ref="F1284:F1347" si="81">IF(B1284="","",B1284/SUM($B$3:$B$1048576))</f>
        <v/>
      </c>
      <c r="G1284" s="74" t="str">
        <f t="shared" ref="G1284:G1347" si="82">IF(C1284="","",C1284/SUM($C$3:$C$1048576))</f>
        <v/>
      </c>
      <c r="H1284" s="74" t="str">
        <f t="shared" ref="H1284:H1347" si="83">IF(D1284="","",D1284/SUM($D$3:$D$1048576))</f>
        <v/>
      </c>
      <c r="I1284" s="74" t="str">
        <f t="shared" ref="I1284:I1347" si="84">IF(E1284="","",E1284/SUM($E$3:$E$1048576))</f>
        <v/>
      </c>
    </row>
    <row r="1285" spans="6:9" x14ac:dyDescent="0.35">
      <c r="F1285" s="74" t="str">
        <f t="shared" si="81"/>
        <v/>
      </c>
      <c r="G1285" s="74" t="str">
        <f t="shared" si="82"/>
        <v/>
      </c>
      <c r="H1285" s="74" t="str">
        <f t="shared" si="83"/>
        <v/>
      </c>
      <c r="I1285" s="74" t="str">
        <f t="shared" si="84"/>
        <v/>
      </c>
    </row>
    <row r="1286" spans="6:9" x14ac:dyDescent="0.35">
      <c r="F1286" s="74" t="str">
        <f t="shared" si="81"/>
        <v/>
      </c>
      <c r="G1286" s="74" t="str">
        <f t="shared" si="82"/>
        <v/>
      </c>
      <c r="H1286" s="74" t="str">
        <f t="shared" si="83"/>
        <v/>
      </c>
      <c r="I1286" s="74" t="str">
        <f t="shared" si="84"/>
        <v/>
      </c>
    </row>
    <row r="1287" spans="6:9" x14ac:dyDescent="0.35">
      <c r="F1287" s="74" t="str">
        <f t="shared" si="81"/>
        <v/>
      </c>
      <c r="G1287" s="74" t="str">
        <f t="shared" si="82"/>
        <v/>
      </c>
      <c r="H1287" s="74" t="str">
        <f t="shared" si="83"/>
        <v/>
      </c>
      <c r="I1287" s="74" t="str">
        <f t="shared" si="84"/>
        <v/>
      </c>
    </row>
    <row r="1288" spans="6:9" x14ac:dyDescent="0.35">
      <c r="F1288" s="74" t="str">
        <f t="shared" si="81"/>
        <v/>
      </c>
      <c r="G1288" s="74" t="str">
        <f t="shared" si="82"/>
        <v/>
      </c>
      <c r="H1288" s="74" t="str">
        <f t="shared" si="83"/>
        <v/>
      </c>
      <c r="I1288" s="74" t="str">
        <f t="shared" si="84"/>
        <v/>
      </c>
    </row>
    <row r="1289" spans="6:9" x14ac:dyDescent="0.35">
      <c r="F1289" s="74" t="str">
        <f t="shared" si="81"/>
        <v/>
      </c>
      <c r="G1289" s="74" t="str">
        <f t="shared" si="82"/>
        <v/>
      </c>
      <c r="H1289" s="74" t="str">
        <f t="shared" si="83"/>
        <v/>
      </c>
      <c r="I1289" s="74" t="str">
        <f t="shared" si="84"/>
        <v/>
      </c>
    </row>
    <row r="1290" spans="6:9" x14ac:dyDescent="0.35">
      <c r="F1290" s="74" t="str">
        <f t="shared" si="81"/>
        <v/>
      </c>
      <c r="G1290" s="74" t="str">
        <f t="shared" si="82"/>
        <v/>
      </c>
      <c r="H1290" s="74" t="str">
        <f t="shared" si="83"/>
        <v/>
      </c>
      <c r="I1290" s="74" t="str">
        <f t="shared" si="84"/>
        <v/>
      </c>
    </row>
    <row r="1291" spans="6:9" x14ac:dyDescent="0.35">
      <c r="F1291" s="74" t="str">
        <f t="shared" si="81"/>
        <v/>
      </c>
      <c r="G1291" s="74" t="str">
        <f t="shared" si="82"/>
        <v/>
      </c>
      <c r="H1291" s="74" t="str">
        <f t="shared" si="83"/>
        <v/>
      </c>
      <c r="I1291" s="74" t="str">
        <f t="shared" si="84"/>
        <v/>
      </c>
    </row>
    <row r="1292" spans="6:9" x14ac:dyDescent="0.35">
      <c r="F1292" s="74" t="str">
        <f t="shared" si="81"/>
        <v/>
      </c>
      <c r="G1292" s="74" t="str">
        <f t="shared" si="82"/>
        <v/>
      </c>
      <c r="H1292" s="74" t="str">
        <f t="shared" si="83"/>
        <v/>
      </c>
      <c r="I1292" s="74" t="str">
        <f t="shared" si="84"/>
        <v/>
      </c>
    </row>
    <row r="1293" spans="6:9" x14ac:dyDescent="0.35">
      <c r="F1293" s="74" t="str">
        <f t="shared" si="81"/>
        <v/>
      </c>
      <c r="G1293" s="74" t="str">
        <f t="shared" si="82"/>
        <v/>
      </c>
      <c r="H1293" s="74" t="str">
        <f t="shared" si="83"/>
        <v/>
      </c>
      <c r="I1293" s="74" t="str">
        <f t="shared" si="84"/>
        <v/>
      </c>
    </row>
    <row r="1294" spans="6:9" x14ac:dyDescent="0.35">
      <c r="F1294" s="74" t="str">
        <f t="shared" si="81"/>
        <v/>
      </c>
      <c r="G1294" s="74" t="str">
        <f t="shared" si="82"/>
        <v/>
      </c>
      <c r="H1294" s="74" t="str">
        <f t="shared" si="83"/>
        <v/>
      </c>
      <c r="I1294" s="74" t="str">
        <f t="shared" si="84"/>
        <v/>
      </c>
    </row>
    <row r="1295" spans="6:9" x14ac:dyDescent="0.35">
      <c r="F1295" s="74" t="str">
        <f t="shared" si="81"/>
        <v/>
      </c>
      <c r="G1295" s="74" t="str">
        <f t="shared" si="82"/>
        <v/>
      </c>
      <c r="H1295" s="74" t="str">
        <f t="shared" si="83"/>
        <v/>
      </c>
      <c r="I1295" s="74" t="str">
        <f t="shared" si="84"/>
        <v/>
      </c>
    </row>
    <row r="1296" spans="6:9" x14ac:dyDescent="0.35">
      <c r="F1296" s="74" t="str">
        <f t="shared" si="81"/>
        <v/>
      </c>
      <c r="G1296" s="74" t="str">
        <f t="shared" si="82"/>
        <v/>
      </c>
      <c r="H1296" s="74" t="str">
        <f t="shared" si="83"/>
        <v/>
      </c>
      <c r="I1296" s="74" t="str">
        <f t="shared" si="84"/>
        <v/>
      </c>
    </row>
    <row r="1297" spans="6:9" x14ac:dyDescent="0.35">
      <c r="F1297" s="74" t="str">
        <f t="shared" si="81"/>
        <v/>
      </c>
      <c r="G1297" s="74" t="str">
        <f t="shared" si="82"/>
        <v/>
      </c>
      <c r="H1297" s="74" t="str">
        <f t="shared" si="83"/>
        <v/>
      </c>
      <c r="I1297" s="74" t="str">
        <f t="shared" si="84"/>
        <v/>
      </c>
    </row>
    <row r="1298" spans="6:9" x14ac:dyDescent="0.35">
      <c r="F1298" s="74" t="str">
        <f t="shared" si="81"/>
        <v/>
      </c>
      <c r="G1298" s="74" t="str">
        <f t="shared" si="82"/>
        <v/>
      </c>
      <c r="H1298" s="74" t="str">
        <f t="shared" si="83"/>
        <v/>
      </c>
      <c r="I1298" s="74" t="str">
        <f t="shared" si="84"/>
        <v/>
      </c>
    </row>
    <row r="1299" spans="6:9" x14ac:dyDescent="0.35">
      <c r="F1299" s="74" t="str">
        <f t="shared" si="81"/>
        <v/>
      </c>
      <c r="G1299" s="74" t="str">
        <f t="shared" si="82"/>
        <v/>
      </c>
      <c r="H1299" s="74" t="str">
        <f t="shared" si="83"/>
        <v/>
      </c>
      <c r="I1299" s="74" t="str">
        <f t="shared" si="84"/>
        <v/>
      </c>
    </row>
    <row r="1300" spans="6:9" x14ac:dyDescent="0.35">
      <c r="F1300" s="74" t="str">
        <f t="shared" si="81"/>
        <v/>
      </c>
      <c r="G1300" s="74" t="str">
        <f t="shared" si="82"/>
        <v/>
      </c>
      <c r="H1300" s="74" t="str">
        <f t="shared" si="83"/>
        <v/>
      </c>
      <c r="I1300" s="74" t="str">
        <f t="shared" si="84"/>
        <v/>
      </c>
    </row>
    <row r="1301" spans="6:9" x14ac:dyDescent="0.35">
      <c r="F1301" s="74" t="str">
        <f t="shared" si="81"/>
        <v/>
      </c>
      <c r="G1301" s="74" t="str">
        <f t="shared" si="82"/>
        <v/>
      </c>
      <c r="H1301" s="74" t="str">
        <f t="shared" si="83"/>
        <v/>
      </c>
      <c r="I1301" s="74" t="str">
        <f t="shared" si="84"/>
        <v/>
      </c>
    </row>
    <row r="1302" spans="6:9" x14ac:dyDescent="0.35">
      <c r="F1302" s="74" t="str">
        <f t="shared" si="81"/>
        <v/>
      </c>
      <c r="G1302" s="74" t="str">
        <f t="shared" si="82"/>
        <v/>
      </c>
      <c r="H1302" s="74" t="str">
        <f t="shared" si="83"/>
        <v/>
      </c>
      <c r="I1302" s="74" t="str">
        <f t="shared" si="84"/>
        <v/>
      </c>
    </row>
    <row r="1303" spans="6:9" x14ac:dyDescent="0.35">
      <c r="F1303" s="74" t="str">
        <f t="shared" si="81"/>
        <v/>
      </c>
      <c r="G1303" s="74" t="str">
        <f t="shared" si="82"/>
        <v/>
      </c>
      <c r="H1303" s="74" t="str">
        <f t="shared" si="83"/>
        <v/>
      </c>
      <c r="I1303" s="74" t="str">
        <f t="shared" si="84"/>
        <v/>
      </c>
    </row>
    <row r="1304" spans="6:9" x14ac:dyDescent="0.35">
      <c r="F1304" s="74" t="str">
        <f t="shared" si="81"/>
        <v/>
      </c>
      <c r="G1304" s="74" t="str">
        <f t="shared" si="82"/>
        <v/>
      </c>
      <c r="H1304" s="74" t="str">
        <f t="shared" si="83"/>
        <v/>
      </c>
      <c r="I1304" s="74" t="str">
        <f t="shared" si="84"/>
        <v/>
      </c>
    </row>
    <row r="1305" spans="6:9" x14ac:dyDescent="0.35">
      <c r="F1305" s="74" t="str">
        <f t="shared" si="81"/>
        <v/>
      </c>
      <c r="G1305" s="74" t="str">
        <f t="shared" si="82"/>
        <v/>
      </c>
      <c r="H1305" s="74" t="str">
        <f t="shared" si="83"/>
        <v/>
      </c>
      <c r="I1305" s="74" t="str">
        <f t="shared" si="84"/>
        <v/>
      </c>
    </row>
    <row r="1306" spans="6:9" x14ac:dyDescent="0.35">
      <c r="F1306" s="74" t="str">
        <f t="shared" si="81"/>
        <v/>
      </c>
      <c r="G1306" s="74" t="str">
        <f t="shared" si="82"/>
        <v/>
      </c>
      <c r="H1306" s="74" t="str">
        <f t="shared" si="83"/>
        <v/>
      </c>
      <c r="I1306" s="74" t="str">
        <f t="shared" si="84"/>
        <v/>
      </c>
    </row>
    <row r="1307" spans="6:9" x14ac:dyDescent="0.35">
      <c r="F1307" s="74" t="str">
        <f t="shared" si="81"/>
        <v/>
      </c>
      <c r="G1307" s="74" t="str">
        <f t="shared" si="82"/>
        <v/>
      </c>
      <c r="H1307" s="74" t="str">
        <f t="shared" si="83"/>
        <v/>
      </c>
      <c r="I1307" s="74" t="str">
        <f t="shared" si="84"/>
        <v/>
      </c>
    </row>
    <row r="1308" spans="6:9" x14ac:dyDescent="0.35">
      <c r="F1308" s="74" t="str">
        <f t="shared" si="81"/>
        <v/>
      </c>
      <c r="G1308" s="74" t="str">
        <f t="shared" si="82"/>
        <v/>
      </c>
      <c r="H1308" s="74" t="str">
        <f t="shared" si="83"/>
        <v/>
      </c>
      <c r="I1308" s="74" t="str">
        <f t="shared" si="84"/>
        <v/>
      </c>
    </row>
    <row r="1309" spans="6:9" x14ac:dyDescent="0.35">
      <c r="F1309" s="74" t="str">
        <f t="shared" si="81"/>
        <v/>
      </c>
      <c r="G1309" s="74" t="str">
        <f t="shared" si="82"/>
        <v/>
      </c>
      <c r="H1309" s="74" t="str">
        <f t="shared" si="83"/>
        <v/>
      </c>
      <c r="I1309" s="74" t="str">
        <f t="shared" si="84"/>
        <v/>
      </c>
    </row>
    <row r="1310" spans="6:9" x14ac:dyDescent="0.35">
      <c r="F1310" s="74" t="str">
        <f t="shared" si="81"/>
        <v/>
      </c>
      <c r="G1310" s="74" t="str">
        <f t="shared" si="82"/>
        <v/>
      </c>
      <c r="H1310" s="74" t="str">
        <f t="shared" si="83"/>
        <v/>
      </c>
      <c r="I1310" s="74" t="str">
        <f t="shared" si="84"/>
        <v/>
      </c>
    </row>
    <row r="1311" spans="6:9" x14ac:dyDescent="0.35">
      <c r="F1311" s="74" t="str">
        <f t="shared" si="81"/>
        <v/>
      </c>
      <c r="G1311" s="74" t="str">
        <f t="shared" si="82"/>
        <v/>
      </c>
      <c r="H1311" s="74" t="str">
        <f t="shared" si="83"/>
        <v/>
      </c>
      <c r="I1311" s="74" t="str">
        <f t="shared" si="84"/>
        <v/>
      </c>
    </row>
    <row r="1312" spans="6:9" x14ac:dyDescent="0.35">
      <c r="F1312" s="74" t="str">
        <f t="shared" si="81"/>
        <v/>
      </c>
      <c r="G1312" s="74" t="str">
        <f t="shared" si="82"/>
        <v/>
      </c>
      <c r="H1312" s="74" t="str">
        <f t="shared" si="83"/>
        <v/>
      </c>
      <c r="I1312" s="74" t="str">
        <f t="shared" si="84"/>
        <v/>
      </c>
    </row>
    <row r="1313" spans="6:9" x14ac:dyDescent="0.35">
      <c r="F1313" s="74" t="str">
        <f t="shared" si="81"/>
        <v/>
      </c>
      <c r="G1313" s="74" t="str">
        <f t="shared" si="82"/>
        <v/>
      </c>
      <c r="H1313" s="74" t="str">
        <f t="shared" si="83"/>
        <v/>
      </c>
      <c r="I1313" s="74" t="str">
        <f t="shared" si="84"/>
        <v/>
      </c>
    </row>
    <row r="1314" spans="6:9" x14ac:dyDescent="0.35">
      <c r="F1314" s="74" t="str">
        <f t="shared" si="81"/>
        <v/>
      </c>
      <c r="G1314" s="74" t="str">
        <f t="shared" si="82"/>
        <v/>
      </c>
      <c r="H1314" s="74" t="str">
        <f t="shared" si="83"/>
        <v/>
      </c>
      <c r="I1314" s="74" t="str">
        <f t="shared" si="84"/>
        <v/>
      </c>
    </row>
    <row r="1315" spans="6:9" x14ac:dyDescent="0.35">
      <c r="F1315" s="74" t="str">
        <f t="shared" si="81"/>
        <v/>
      </c>
      <c r="G1315" s="74" t="str">
        <f t="shared" si="82"/>
        <v/>
      </c>
      <c r="H1315" s="74" t="str">
        <f t="shared" si="83"/>
        <v/>
      </c>
      <c r="I1315" s="74" t="str">
        <f t="shared" si="84"/>
        <v/>
      </c>
    </row>
    <row r="1316" spans="6:9" x14ac:dyDescent="0.35">
      <c r="F1316" s="74" t="str">
        <f t="shared" si="81"/>
        <v/>
      </c>
      <c r="G1316" s="74" t="str">
        <f t="shared" si="82"/>
        <v/>
      </c>
      <c r="H1316" s="74" t="str">
        <f t="shared" si="83"/>
        <v/>
      </c>
      <c r="I1316" s="74" t="str">
        <f t="shared" si="84"/>
        <v/>
      </c>
    </row>
    <row r="1317" spans="6:9" x14ac:dyDescent="0.35">
      <c r="F1317" s="74" t="str">
        <f t="shared" si="81"/>
        <v/>
      </c>
      <c r="G1317" s="74" t="str">
        <f t="shared" si="82"/>
        <v/>
      </c>
      <c r="H1317" s="74" t="str">
        <f t="shared" si="83"/>
        <v/>
      </c>
      <c r="I1317" s="74" t="str">
        <f t="shared" si="84"/>
        <v/>
      </c>
    </row>
    <row r="1318" spans="6:9" x14ac:dyDescent="0.35">
      <c r="F1318" s="74" t="str">
        <f t="shared" si="81"/>
        <v/>
      </c>
      <c r="G1318" s="74" t="str">
        <f t="shared" si="82"/>
        <v/>
      </c>
      <c r="H1318" s="74" t="str">
        <f t="shared" si="83"/>
        <v/>
      </c>
      <c r="I1318" s="74" t="str">
        <f t="shared" si="84"/>
        <v/>
      </c>
    </row>
    <row r="1319" spans="6:9" x14ac:dyDescent="0.35">
      <c r="F1319" s="74" t="str">
        <f t="shared" si="81"/>
        <v/>
      </c>
      <c r="G1319" s="74" t="str">
        <f t="shared" si="82"/>
        <v/>
      </c>
      <c r="H1319" s="74" t="str">
        <f t="shared" si="83"/>
        <v/>
      </c>
      <c r="I1319" s="74" t="str">
        <f t="shared" si="84"/>
        <v/>
      </c>
    </row>
    <row r="1320" spans="6:9" x14ac:dyDescent="0.35">
      <c r="F1320" s="74" t="str">
        <f t="shared" si="81"/>
        <v/>
      </c>
      <c r="G1320" s="74" t="str">
        <f t="shared" si="82"/>
        <v/>
      </c>
      <c r="H1320" s="74" t="str">
        <f t="shared" si="83"/>
        <v/>
      </c>
      <c r="I1320" s="74" t="str">
        <f t="shared" si="84"/>
        <v/>
      </c>
    </row>
    <row r="1321" spans="6:9" x14ac:dyDescent="0.35">
      <c r="F1321" s="74" t="str">
        <f t="shared" si="81"/>
        <v/>
      </c>
      <c r="G1321" s="74" t="str">
        <f t="shared" si="82"/>
        <v/>
      </c>
      <c r="H1321" s="74" t="str">
        <f t="shared" si="83"/>
        <v/>
      </c>
      <c r="I1321" s="74" t="str">
        <f t="shared" si="84"/>
        <v/>
      </c>
    </row>
    <row r="1322" spans="6:9" x14ac:dyDescent="0.35">
      <c r="F1322" s="74" t="str">
        <f t="shared" si="81"/>
        <v/>
      </c>
      <c r="G1322" s="74" t="str">
        <f t="shared" si="82"/>
        <v/>
      </c>
      <c r="H1322" s="74" t="str">
        <f t="shared" si="83"/>
        <v/>
      </c>
      <c r="I1322" s="74" t="str">
        <f t="shared" si="84"/>
        <v/>
      </c>
    </row>
    <row r="1323" spans="6:9" x14ac:dyDescent="0.35">
      <c r="F1323" s="74" t="str">
        <f t="shared" si="81"/>
        <v/>
      </c>
      <c r="G1323" s="74" t="str">
        <f t="shared" si="82"/>
        <v/>
      </c>
      <c r="H1323" s="74" t="str">
        <f t="shared" si="83"/>
        <v/>
      </c>
      <c r="I1323" s="74" t="str">
        <f t="shared" si="84"/>
        <v/>
      </c>
    </row>
    <row r="1324" spans="6:9" x14ac:dyDescent="0.35">
      <c r="F1324" s="74" t="str">
        <f t="shared" si="81"/>
        <v/>
      </c>
      <c r="G1324" s="74" t="str">
        <f t="shared" si="82"/>
        <v/>
      </c>
      <c r="H1324" s="74" t="str">
        <f t="shared" si="83"/>
        <v/>
      </c>
      <c r="I1324" s="74" t="str">
        <f t="shared" si="84"/>
        <v/>
      </c>
    </row>
    <row r="1325" spans="6:9" x14ac:dyDescent="0.35">
      <c r="F1325" s="74" t="str">
        <f t="shared" si="81"/>
        <v/>
      </c>
      <c r="G1325" s="74" t="str">
        <f t="shared" si="82"/>
        <v/>
      </c>
      <c r="H1325" s="74" t="str">
        <f t="shared" si="83"/>
        <v/>
      </c>
      <c r="I1325" s="74" t="str">
        <f t="shared" si="84"/>
        <v/>
      </c>
    </row>
    <row r="1326" spans="6:9" x14ac:dyDescent="0.35">
      <c r="F1326" s="74" t="str">
        <f t="shared" si="81"/>
        <v/>
      </c>
      <c r="G1326" s="74" t="str">
        <f t="shared" si="82"/>
        <v/>
      </c>
      <c r="H1326" s="74" t="str">
        <f t="shared" si="83"/>
        <v/>
      </c>
      <c r="I1326" s="74" t="str">
        <f t="shared" si="84"/>
        <v/>
      </c>
    </row>
    <row r="1327" spans="6:9" x14ac:dyDescent="0.35">
      <c r="F1327" s="74" t="str">
        <f t="shared" si="81"/>
        <v/>
      </c>
      <c r="G1327" s="74" t="str">
        <f t="shared" si="82"/>
        <v/>
      </c>
      <c r="H1327" s="74" t="str">
        <f t="shared" si="83"/>
        <v/>
      </c>
      <c r="I1327" s="74" t="str">
        <f t="shared" si="84"/>
        <v/>
      </c>
    </row>
    <row r="1328" spans="6:9" x14ac:dyDescent="0.35">
      <c r="F1328" s="74" t="str">
        <f t="shared" si="81"/>
        <v/>
      </c>
      <c r="G1328" s="74" t="str">
        <f t="shared" si="82"/>
        <v/>
      </c>
      <c r="H1328" s="74" t="str">
        <f t="shared" si="83"/>
        <v/>
      </c>
      <c r="I1328" s="74" t="str">
        <f t="shared" si="84"/>
        <v/>
      </c>
    </row>
    <row r="1329" spans="6:9" x14ac:dyDescent="0.35">
      <c r="F1329" s="74" t="str">
        <f t="shared" si="81"/>
        <v/>
      </c>
      <c r="G1329" s="74" t="str">
        <f t="shared" si="82"/>
        <v/>
      </c>
      <c r="H1329" s="74" t="str">
        <f t="shared" si="83"/>
        <v/>
      </c>
      <c r="I1329" s="74" t="str">
        <f t="shared" si="84"/>
        <v/>
      </c>
    </row>
    <row r="1330" spans="6:9" x14ac:dyDescent="0.35">
      <c r="F1330" s="74" t="str">
        <f t="shared" si="81"/>
        <v/>
      </c>
      <c r="G1330" s="74" t="str">
        <f t="shared" si="82"/>
        <v/>
      </c>
      <c r="H1330" s="74" t="str">
        <f t="shared" si="83"/>
        <v/>
      </c>
      <c r="I1330" s="74" t="str">
        <f t="shared" si="84"/>
        <v/>
      </c>
    </row>
    <row r="1331" spans="6:9" x14ac:dyDescent="0.35">
      <c r="F1331" s="74" t="str">
        <f t="shared" si="81"/>
        <v/>
      </c>
      <c r="G1331" s="74" t="str">
        <f t="shared" si="82"/>
        <v/>
      </c>
      <c r="H1331" s="74" t="str">
        <f t="shared" si="83"/>
        <v/>
      </c>
      <c r="I1331" s="74" t="str">
        <f t="shared" si="84"/>
        <v/>
      </c>
    </row>
    <row r="1332" spans="6:9" x14ac:dyDescent="0.35">
      <c r="F1332" s="74" t="str">
        <f t="shared" si="81"/>
        <v/>
      </c>
      <c r="G1332" s="74" t="str">
        <f t="shared" si="82"/>
        <v/>
      </c>
      <c r="H1332" s="74" t="str">
        <f t="shared" si="83"/>
        <v/>
      </c>
      <c r="I1332" s="74" t="str">
        <f t="shared" si="84"/>
        <v/>
      </c>
    </row>
    <row r="1333" spans="6:9" x14ac:dyDescent="0.35">
      <c r="F1333" s="74" t="str">
        <f t="shared" si="81"/>
        <v/>
      </c>
      <c r="G1333" s="74" t="str">
        <f t="shared" si="82"/>
        <v/>
      </c>
      <c r="H1333" s="74" t="str">
        <f t="shared" si="83"/>
        <v/>
      </c>
      <c r="I1333" s="74" t="str">
        <f t="shared" si="84"/>
        <v/>
      </c>
    </row>
    <row r="1334" spans="6:9" x14ac:dyDescent="0.35">
      <c r="F1334" s="74" t="str">
        <f t="shared" si="81"/>
        <v/>
      </c>
      <c r="G1334" s="74" t="str">
        <f t="shared" si="82"/>
        <v/>
      </c>
      <c r="H1334" s="74" t="str">
        <f t="shared" si="83"/>
        <v/>
      </c>
      <c r="I1334" s="74" t="str">
        <f t="shared" si="84"/>
        <v/>
      </c>
    </row>
    <row r="1335" spans="6:9" x14ac:dyDescent="0.35">
      <c r="F1335" s="74" t="str">
        <f t="shared" si="81"/>
        <v/>
      </c>
      <c r="G1335" s="74" t="str">
        <f t="shared" si="82"/>
        <v/>
      </c>
      <c r="H1335" s="74" t="str">
        <f t="shared" si="83"/>
        <v/>
      </c>
      <c r="I1335" s="74" t="str">
        <f t="shared" si="84"/>
        <v/>
      </c>
    </row>
    <row r="1336" spans="6:9" x14ac:dyDescent="0.35">
      <c r="F1336" s="74" t="str">
        <f t="shared" si="81"/>
        <v/>
      </c>
      <c r="G1336" s="74" t="str">
        <f t="shared" si="82"/>
        <v/>
      </c>
      <c r="H1336" s="74" t="str">
        <f t="shared" si="83"/>
        <v/>
      </c>
      <c r="I1336" s="74" t="str">
        <f t="shared" si="84"/>
        <v/>
      </c>
    </row>
    <row r="1337" spans="6:9" x14ac:dyDescent="0.35">
      <c r="F1337" s="74" t="str">
        <f t="shared" si="81"/>
        <v/>
      </c>
      <c r="G1337" s="74" t="str">
        <f t="shared" si="82"/>
        <v/>
      </c>
      <c r="H1337" s="74" t="str">
        <f t="shared" si="83"/>
        <v/>
      </c>
      <c r="I1337" s="74" t="str">
        <f t="shared" si="84"/>
        <v/>
      </c>
    </row>
    <row r="1338" spans="6:9" x14ac:dyDescent="0.35">
      <c r="F1338" s="74" t="str">
        <f t="shared" si="81"/>
        <v/>
      </c>
      <c r="G1338" s="74" t="str">
        <f t="shared" si="82"/>
        <v/>
      </c>
      <c r="H1338" s="74" t="str">
        <f t="shared" si="83"/>
        <v/>
      </c>
      <c r="I1338" s="74" t="str">
        <f t="shared" si="84"/>
        <v/>
      </c>
    </row>
    <row r="1339" spans="6:9" x14ac:dyDescent="0.35">
      <c r="F1339" s="74" t="str">
        <f t="shared" si="81"/>
        <v/>
      </c>
      <c r="G1339" s="74" t="str">
        <f t="shared" si="82"/>
        <v/>
      </c>
      <c r="H1339" s="74" t="str">
        <f t="shared" si="83"/>
        <v/>
      </c>
      <c r="I1339" s="74" t="str">
        <f t="shared" si="84"/>
        <v/>
      </c>
    </row>
    <row r="1340" spans="6:9" x14ac:dyDescent="0.35">
      <c r="F1340" s="74" t="str">
        <f t="shared" si="81"/>
        <v/>
      </c>
      <c r="G1340" s="74" t="str">
        <f t="shared" si="82"/>
        <v/>
      </c>
      <c r="H1340" s="74" t="str">
        <f t="shared" si="83"/>
        <v/>
      </c>
      <c r="I1340" s="74" t="str">
        <f t="shared" si="84"/>
        <v/>
      </c>
    </row>
    <row r="1341" spans="6:9" x14ac:dyDescent="0.35">
      <c r="F1341" s="74" t="str">
        <f t="shared" si="81"/>
        <v/>
      </c>
      <c r="G1341" s="74" t="str">
        <f t="shared" si="82"/>
        <v/>
      </c>
      <c r="H1341" s="74" t="str">
        <f t="shared" si="83"/>
        <v/>
      </c>
      <c r="I1341" s="74" t="str">
        <f t="shared" si="84"/>
        <v/>
      </c>
    </row>
    <row r="1342" spans="6:9" x14ac:dyDescent="0.35">
      <c r="F1342" s="74" t="str">
        <f t="shared" si="81"/>
        <v/>
      </c>
      <c r="G1342" s="74" t="str">
        <f t="shared" si="82"/>
        <v/>
      </c>
      <c r="H1342" s="74" t="str">
        <f t="shared" si="83"/>
        <v/>
      </c>
      <c r="I1342" s="74" t="str">
        <f t="shared" si="84"/>
        <v/>
      </c>
    </row>
    <row r="1343" spans="6:9" x14ac:dyDescent="0.35">
      <c r="F1343" s="74" t="str">
        <f t="shared" si="81"/>
        <v/>
      </c>
      <c r="G1343" s="74" t="str">
        <f t="shared" si="82"/>
        <v/>
      </c>
      <c r="H1343" s="74" t="str">
        <f t="shared" si="83"/>
        <v/>
      </c>
      <c r="I1343" s="74" t="str">
        <f t="shared" si="84"/>
        <v/>
      </c>
    </row>
    <row r="1344" spans="6:9" x14ac:dyDescent="0.35">
      <c r="F1344" s="74" t="str">
        <f t="shared" si="81"/>
        <v/>
      </c>
      <c r="G1344" s="74" t="str">
        <f t="shared" si="82"/>
        <v/>
      </c>
      <c r="H1344" s="74" t="str">
        <f t="shared" si="83"/>
        <v/>
      </c>
      <c r="I1344" s="74" t="str">
        <f t="shared" si="84"/>
        <v/>
      </c>
    </row>
    <row r="1345" spans="6:9" x14ac:dyDescent="0.35">
      <c r="F1345" s="74" t="str">
        <f t="shared" si="81"/>
        <v/>
      </c>
      <c r="G1345" s="74" t="str">
        <f t="shared" si="82"/>
        <v/>
      </c>
      <c r="H1345" s="74" t="str">
        <f t="shared" si="83"/>
        <v/>
      </c>
      <c r="I1345" s="74" t="str">
        <f t="shared" si="84"/>
        <v/>
      </c>
    </row>
    <row r="1346" spans="6:9" x14ac:dyDescent="0.35">
      <c r="F1346" s="74" t="str">
        <f t="shared" si="81"/>
        <v/>
      </c>
      <c r="G1346" s="74" t="str">
        <f t="shared" si="82"/>
        <v/>
      </c>
      <c r="H1346" s="74" t="str">
        <f t="shared" si="83"/>
        <v/>
      </c>
      <c r="I1346" s="74" t="str">
        <f t="shared" si="84"/>
        <v/>
      </c>
    </row>
    <row r="1347" spans="6:9" x14ac:dyDescent="0.35">
      <c r="F1347" s="74" t="str">
        <f t="shared" si="81"/>
        <v/>
      </c>
      <c r="G1347" s="74" t="str">
        <f t="shared" si="82"/>
        <v/>
      </c>
      <c r="H1347" s="74" t="str">
        <f t="shared" si="83"/>
        <v/>
      </c>
      <c r="I1347" s="74" t="str">
        <f t="shared" si="84"/>
        <v/>
      </c>
    </row>
    <row r="1348" spans="6:9" x14ac:dyDescent="0.35">
      <c r="F1348" s="74" t="str">
        <f t="shared" ref="F1348:F1411" si="85">IF(B1348="","",B1348/SUM($B$3:$B$1048576))</f>
        <v/>
      </c>
      <c r="G1348" s="74" t="str">
        <f t="shared" ref="G1348:G1411" si="86">IF(C1348="","",C1348/SUM($C$3:$C$1048576))</f>
        <v/>
      </c>
      <c r="H1348" s="74" t="str">
        <f t="shared" ref="H1348:H1411" si="87">IF(D1348="","",D1348/SUM($D$3:$D$1048576))</f>
        <v/>
      </c>
      <c r="I1348" s="74" t="str">
        <f t="shared" ref="I1348:I1411" si="88">IF(E1348="","",E1348/SUM($E$3:$E$1048576))</f>
        <v/>
      </c>
    </row>
    <row r="1349" spans="6:9" x14ac:dyDescent="0.35">
      <c r="F1349" s="74" t="str">
        <f t="shared" si="85"/>
        <v/>
      </c>
      <c r="G1349" s="74" t="str">
        <f t="shared" si="86"/>
        <v/>
      </c>
      <c r="H1349" s="74" t="str">
        <f t="shared" si="87"/>
        <v/>
      </c>
      <c r="I1349" s="74" t="str">
        <f t="shared" si="88"/>
        <v/>
      </c>
    </row>
    <row r="1350" spans="6:9" x14ac:dyDescent="0.35">
      <c r="F1350" s="74" t="str">
        <f t="shared" si="85"/>
        <v/>
      </c>
      <c r="G1350" s="74" t="str">
        <f t="shared" si="86"/>
        <v/>
      </c>
      <c r="H1350" s="74" t="str">
        <f t="shared" si="87"/>
        <v/>
      </c>
      <c r="I1350" s="74" t="str">
        <f t="shared" si="88"/>
        <v/>
      </c>
    </row>
    <row r="1351" spans="6:9" x14ac:dyDescent="0.35">
      <c r="F1351" s="74" t="str">
        <f t="shared" si="85"/>
        <v/>
      </c>
      <c r="G1351" s="74" t="str">
        <f t="shared" si="86"/>
        <v/>
      </c>
      <c r="H1351" s="74" t="str">
        <f t="shared" si="87"/>
        <v/>
      </c>
      <c r="I1351" s="74" t="str">
        <f t="shared" si="88"/>
        <v/>
      </c>
    </row>
    <row r="1352" spans="6:9" x14ac:dyDescent="0.35">
      <c r="F1352" s="74" t="str">
        <f t="shared" si="85"/>
        <v/>
      </c>
      <c r="G1352" s="74" t="str">
        <f t="shared" si="86"/>
        <v/>
      </c>
      <c r="H1352" s="74" t="str">
        <f t="shared" si="87"/>
        <v/>
      </c>
      <c r="I1352" s="74" t="str">
        <f t="shared" si="88"/>
        <v/>
      </c>
    </row>
    <row r="1353" spans="6:9" x14ac:dyDescent="0.35">
      <c r="F1353" s="74" t="str">
        <f t="shared" si="85"/>
        <v/>
      </c>
      <c r="G1353" s="74" t="str">
        <f t="shared" si="86"/>
        <v/>
      </c>
      <c r="H1353" s="74" t="str">
        <f t="shared" si="87"/>
        <v/>
      </c>
      <c r="I1353" s="74" t="str">
        <f t="shared" si="88"/>
        <v/>
      </c>
    </row>
    <row r="1354" spans="6:9" x14ac:dyDescent="0.35">
      <c r="F1354" s="74" t="str">
        <f t="shared" si="85"/>
        <v/>
      </c>
      <c r="G1354" s="74" t="str">
        <f t="shared" si="86"/>
        <v/>
      </c>
      <c r="H1354" s="74" t="str">
        <f t="shared" si="87"/>
        <v/>
      </c>
      <c r="I1354" s="74" t="str">
        <f t="shared" si="88"/>
        <v/>
      </c>
    </row>
    <row r="1355" spans="6:9" x14ac:dyDescent="0.35">
      <c r="F1355" s="74" t="str">
        <f t="shared" si="85"/>
        <v/>
      </c>
      <c r="G1355" s="74" t="str">
        <f t="shared" si="86"/>
        <v/>
      </c>
      <c r="H1355" s="74" t="str">
        <f t="shared" si="87"/>
        <v/>
      </c>
      <c r="I1355" s="74" t="str">
        <f t="shared" si="88"/>
        <v/>
      </c>
    </row>
    <row r="1356" spans="6:9" x14ac:dyDescent="0.35">
      <c r="F1356" s="74" t="str">
        <f t="shared" si="85"/>
        <v/>
      </c>
      <c r="G1356" s="74" t="str">
        <f t="shared" si="86"/>
        <v/>
      </c>
      <c r="H1356" s="74" t="str">
        <f t="shared" si="87"/>
        <v/>
      </c>
      <c r="I1356" s="74" t="str">
        <f t="shared" si="88"/>
        <v/>
      </c>
    </row>
    <row r="1357" spans="6:9" x14ac:dyDescent="0.35">
      <c r="F1357" s="74" t="str">
        <f t="shared" si="85"/>
        <v/>
      </c>
      <c r="G1357" s="74" t="str">
        <f t="shared" si="86"/>
        <v/>
      </c>
      <c r="H1357" s="74" t="str">
        <f t="shared" si="87"/>
        <v/>
      </c>
      <c r="I1357" s="74" t="str">
        <f t="shared" si="88"/>
        <v/>
      </c>
    </row>
    <row r="1358" spans="6:9" x14ac:dyDescent="0.35">
      <c r="F1358" s="74" t="str">
        <f t="shared" si="85"/>
        <v/>
      </c>
      <c r="G1358" s="74" t="str">
        <f t="shared" si="86"/>
        <v/>
      </c>
      <c r="H1358" s="74" t="str">
        <f t="shared" si="87"/>
        <v/>
      </c>
      <c r="I1358" s="74" t="str">
        <f t="shared" si="88"/>
        <v/>
      </c>
    </row>
    <row r="1359" spans="6:9" x14ac:dyDescent="0.35">
      <c r="F1359" s="74" t="str">
        <f t="shared" si="85"/>
        <v/>
      </c>
      <c r="G1359" s="74" t="str">
        <f t="shared" si="86"/>
        <v/>
      </c>
      <c r="H1359" s="74" t="str">
        <f t="shared" si="87"/>
        <v/>
      </c>
      <c r="I1359" s="74" t="str">
        <f t="shared" si="88"/>
        <v/>
      </c>
    </row>
    <row r="1360" spans="6:9" x14ac:dyDescent="0.35">
      <c r="F1360" s="74" t="str">
        <f t="shared" si="85"/>
        <v/>
      </c>
      <c r="G1360" s="74" t="str">
        <f t="shared" si="86"/>
        <v/>
      </c>
      <c r="H1360" s="74" t="str">
        <f t="shared" si="87"/>
        <v/>
      </c>
      <c r="I1360" s="74" t="str">
        <f t="shared" si="88"/>
        <v/>
      </c>
    </row>
    <row r="1361" spans="6:9" x14ac:dyDescent="0.35">
      <c r="F1361" s="74" t="str">
        <f t="shared" si="85"/>
        <v/>
      </c>
      <c r="G1361" s="74" t="str">
        <f t="shared" si="86"/>
        <v/>
      </c>
      <c r="H1361" s="74" t="str">
        <f t="shared" si="87"/>
        <v/>
      </c>
      <c r="I1361" s="74" t="str">
        <f t="shared" si="88"/>
        <v/>
      </c>
    </row>
    <row r="1362" spans="6:9" x14ac:dyDescent="0.35">
      <c r="F1362" s="74" t="str">
        <f t="shared" si="85"/>
        <v/>
      </c>
      <c r="G1362" s="74" t="str">
        <f t="shared" si="86"/>
        <v/>
      </c>
      <c r="H1362" s="74" t="str">
        <f t="shared" si="87"/>
        <v/>
      </c>
      <c r="I1362" s="74" t="str">
        <f t="shared" si="88"/>
        <v/>
      </c>
    </row>
    <row r="1363" spans="6:9" x14ac:dyDescent="0.35">
      <c r="F1363" s="74" t="str">
        <f t="shared" si="85"/>
        <v/>
      </c>
      <c r="G1363" s="74" t="str">
        <f t="shared" si="86"/>
        <v/>
      </c>
      <c r="H1363" s="74" t="str">
        <f t="shared" si="87"/>
        <v/>
      </c>
      <c r="I1363" s="74" t="str">
        <f t="shared" si="88"/>
        <v/>
      </c>
    </row>
    <row r="1364" spans="6:9" x14ac:dyDescent="0.35">
      <c r="F1364" s="74" t="str">
        <f t="shared" si="85"/>
        <v/>
      </c>
      <c r="G1364" s="74" t="str">
        <f t="shared" si="86"/>
        <v/>
      </c>
      <c r="H1364" s="74" t="str">
        <f t="shared" si="87"/>
        <v/>
      </c>
      <c r="I1364" s="74" t="str">
        <f t="shared" si="88"/>
        <v/>
      </c>
    </row>
    <row r="1365" spans="6:9" x14ac:dyDescent="0.35">
      <c r="F1365" s="74" t="str">
        <f t="shared" si="85"/>
        <v/>
      </c>
      <c r="G1365" s="74" t="str">
        <f t="shared" si="86"/>
        <v/>
      </c>
      <c r="H1365" s="74" t="str">
        <f t="shared" si="87"/>
        <v/>
      </c>
      <c r="I1365" s="74" t="str">
        <f t="shared" si="88"/>
        <v/>
      </c>
    </row>
    <row r="1366" spans="6:9" x14ac:dyDescent="0.35">
      <c r="F1366" s="74" t="str">
        <f t="shared" si="85"/>
        <v/>
      </c>
      <c r="G1366" s="74" t="str">
        <f t="shared" si="86"/>
        <v/>
      </c>
      <c r="H1366" s="74" t="str">
        <f t="shared" si="87"/>
        <v/>
      </c>
      <c r="I1366" s="74" t="str">
        <f t="shared" si="88"/>
        <v/>
      </c>
    </row>
    <row r="1367" spans="6:9" x14ac:dyDescent="0.35">
      <c r="F1367" s="74" t="str">
        <f t="shared" si="85"/>
        <v/>
      </c>
      <c r="G1367" s="74" t="str">
        <f t="shared" si="86"/>
        <v/>
      </c>
      <c r="H1367" s="74" t="str">
        <f t="shared" si="87"/>
        <v/>
      </c>
      <c r="I1367" s="74" t="str">
        <f t="shared" si="88"/>
        <v/>
      </c>
    </row>
    <row r="1368" spans="6:9" x14ac:dyDescent="0.35">
      <c r="F1368" s="74" t="str">
        <f t="shared" si="85"/>
        <v/>
      </c>
      <c r="G1368" s="74" t="str">
        <f t="shared" si="86"/>
        <v/>
      </c>
      <c r="H1368" s="74" t="str">
        <f t="shared" si="87"/>
        <v/>
      </c>
      <c r="I1368" s="74" t="str">
        <f t="shared" si="88"/>
        <v/>
      </c>
    </row>
    <row r="1369" spans="6:9" x14ac:dyDescent="0.35">
      <c r="F1369" s="74" t="str">
        <f t="shared" si="85"/>
        <v/>
      </c>
      <c r="G1369" s="74" t="str">
        <f t="shared" si="86"/>
        <v/>
      </c>
      <c r="H1369" s="74" t="str">
        <f t="shared" si="87"/>
        <v/>
      </c>
      <c r="I1369" s="74" t="str">
        <f t="shared" si="88"/>
        <v/>
      </c>
    </row>
    <row r="1370" spans="6:9" x14ac:dyDescent="0.35">
      <c r="F1370" s="74" t="str">
        <f t="shared" si="85"/>
        <v/>
      </c>
      <c r="G1370" s="74" t="str">
        <f t="shared" si="86"/>
        <v/>
      </c>
      <c r="H1370" s="74" t="str">
        <f t="shared" si="87"/>
        <v/>
      </c>
      <c r="I1370" s="74" t="str">
        <f t="shared" si="88"/>
        <v/>
      </c>
    </row>
    <row r="1371" spans="6:9" x14ac:dyDescent="0.35">
      <c r="F1371" s="74" t="str">
        <f t="shared" si="85"/>
        <v/>
      </c>
      <c r="G1371" s="74" t="str">
        <f t="shared" si="86"/>
        <v/>
      </c>
      <c r="H1371" s="74" t="str">
        <f t="shared" si="87"/>
        <v/>
      </c>
      <c r="I1371" s="74" t="str">
        <f t="shared" si="88"/>
        <v/>
      </c>
    </row>
    <row r="1372" spans="6:9" x14ac:dyDescent="0.35">
      <c r="F1372" s="74" t="str">
        <f t="shared" si="85"/>
        <v/>
      </c>
      <c r="G1372" s="74" t="str">
        <f t="shared" si="86"/>
        <v/>
      </c>
      <c r="H1372" s="74" t="str">
        <f t="shared" si="87"/>
        <v/>
      </c>
      <c r="I1372" s="74" t="str">
        <f t="shared" si="88"/>
        <v/>
      </c>
    </row>
    <row r="1373" spans="6:9" x14ac:dyDescent="0.35">
      <c r="F1373" s="74" t="str">
        <f t="shared" si="85"/>
        <v/>
      </c>
      <c r="G1373" s="74" t="str">
        <f t="shared" si="86"/>
        <v/>
      </c>
      <c r="H1373" s="74" t="str">
        <f t="shared" si="87"/>
        <v/>
      </c>
      <c r="I1373" s="74" t="str">
        <f t="shared" si="88"/>
        <v/>
      </c>
    </row>
    <row r="1374" spans="6:9" x14ac:dyDescent="0.35">
      <c r="F1374" s="74" t="str">
        <f t="shared" si="85"/>
        <v/>
      </c>
      <c r="G1374" s="74" t="str">
        <f t="shared" si="86"/>
        <v/>
      </c>
      <c r="H1374" s="74" t="str">
        <f t="shared" si="87"/>
        <v/>
      </c>
      <c r="I1374" s="74" t="str">
        <f t="shared" si="88"/>
        <v/>
      </c>
    </row>
    <row r="1375" spans="6:9" x14ac:dyDescent="0.35">
      <c r="F1375" s="74" t="str">
        <f t="shared" si="85"/>
        <v/>
      </c>
      <c r="G1375" s="74" t="str">
        <f t="shared" si="86"/>
        <v/>
      </c>
      <c r="H1375" s="74" t="str">
        <f t="shared" si="87"/>
        <v/>
      </c>
      <c r="I1375" s="74" t="str">
        <f t="shared" si="88"/>
        <v/>
      </c>
    </row>
    <row r="1376" spans="6:9" x14ac:dyDescent="0.35">
      <c r="F1376" s="74" t="str">
        <f t="shared" si="85"/>
        <v/>
      </c>
      <c r="G1376" s="74" t="str">
        <f t="shared" si="86"/>
        <v/>
      </c>
      <c r="H1376" s="74" t="str">
        <f t="shared" si="87"/>
        <v/>
      </c>
      <c r="I1376" s="74" t="str">
        <f t="shared" si="88"/>
        <v/>
      </c>
    </row>
    <row r="1377" spans="6:9" x14ac:dyDescent="0.35">
      <c r="F1377" s="74" t="str">
        <f t="shared" si="85"/>
        <v/>
      </c>
      <c r="G1377" s="74" t="str">
        <f t="shared" si="86"/>
        <v/>
      </c>
      <c r="H1377" s="74" t="str">
        <f t="shared" si="87"/>
        <v/>
      </c>
      <c r="I1377" s="74" t="str">
        <f t="shared" si="88"/>
        <v/>
      </c>
    </row>
    <row r="1378" spans="6:9" x14ac:dyDescent="0.35">
      <c r="F1378" s="74" t="str">
        <f t="shared" si="85"/>
        <v/>
      </c>
      <c r="G1378" s="74" t="str">
        <f t="shared" si="86"/>
        <v/>
      </c>
      <c r="H1378" s="74" t="str">
        <f t="shared" si="87"/>
        <v/>
      </c>
      <c r="I1378" s="74" t="str">
        <f t="shared" si="88"/>
        <v/>
      </c>
    </row>
    <row r="1379" spans="6:9" x14ac:dyDescent="0.35">
      <c r="F1379" s="74" t="str">
        <f t="shared" si="85"/>
        <v/>
      </c>
      <c r="G1379" s="74" t="str">
        <f t="shared" si="86"/>
        <v/>
      </c>
      <c r="H1379" s="74" t="str">
        <f t="shared" si="87"/>
        <v/>
      </c>
      <c r="I1379" s="74" t="str">
        <f t="shared" si="88"/>
        <v/>
      </c>
    </row>
    <row r="1380" spans="6:9" x14ac:dyDescent="0.35">
      <c r="F1380" s="74" t="str">
        <f t="shared" si="85"/>
        <v/>
      </c>
      <c r="G1380" s="74" t="str">
        <f t="shared" si="86"/>
        <v/>
      </c>
      <c r="H1380" s="74" t="str">
        <f t="shared" si="87"/>
        <v/>
      </c>
      <c r="I1380" s="74" t="str">
        <f t="shared" si="88"/>
        <v/>
      </c>
    </row>
    <row r="1381" spans="6:9" x14ac:dyDescent="0.35">
      <c r="F1381" s="74" t="str">
        <f t="shared" si="85"/>
        <v/>
      </c>
      <c r="G1381" s="74" t="str">
        <f t="shared" si="86"/>
        <v/>
      </c>
      <c r="H1381" s="74" t="str">
        <f t="shared" si="87"/>
        <v/>
      </c>
      <c r="I1381" s="74" t="str">
        <f t="shared" si="88"/>
        <v/>
      </c>
    </row>
    <row r="1382" spans="6:9" x14ac:dyDescent="0.35">
      <c r="F1382" s="74" t="str">
        <f t="shared" si="85"/>
        <v/>
      </c>
      <c r="G1382" s="74" t="str">
        <f t="shared" si="86"/>
        <v/>
      </c>
      <c r="H1382" s="74" t="str">
        <f t="shared" si="87"/>
        <v/>
      </c>
      <c r="I1382" s="74" t="str">
        <f t="shared" si="88"/>
        <v/>
      </c>
    </row>
    <row r="1383" spans="6:9" x14ac:dyDescent="0.35">
      <c r="F1383" s="74" t="str">
        <f t="shared" si="85"/>
        <v/>
      </c>
      <c r="G1383" s="74" t="str">
        <f t="shared" si="86"/>
        <v/>
      </c>
      <c r="H1383" s="74" t="str">
        <f t="shared" si="87"/>
        <v/>
      </c>
      <c r="I1383" s="74" t="str">
        <f t="shared" si="88"/>
        <v/>
      </c>
    </row>
    <row r="1384" spans="6:9" x14ac:dyDescent="0.35">
      <c r="F1384" s="74" t="str">
        <f t="shared" si="85"/>
        <v/>
      </c>
      <c r="G1384" s="74" t="str">
        <f t="shared" si="86"/>
        <v/>
      </c>
      <c r="H1384" s="74" t="str">
        <f t="shared" si="87"/>
        <v/>
      </c>
      <c r="I1384" s="74" t="str">
        <f t="shared" si="88"/>
        <v/>
      </c>
    </row>
    <row r="1385" spans="6:9" x14ac:dyDescent="0.35">
      <c r="F1385" s="74" t="str">
        <f t="shared" si="85"/>
        <v/>
      </c>
      <c r="G1385" s="74" t="str">
        <f t="shared" si="86"/>
        <v/>
      </c>
      <c r="H1385" s="74" t="str">
        <f t="shared" si="87"/>
        <v/>
      </c>
      <c r="I1385" s="74" t="str">
        <f t="shared" si="88"/>
        <v/>
      </c>
    </row>
    <row r="1386" spans="6:9" x14ac:dyDescent="0.35">
      <c r="F1386" s="74" t="str">
        <f t="shared" si="85"/>
        <v/>
      </c>
      <c r="G1386" s="74" t="str">
        <f t="shared" si="86"/>
        <v/>
      </c>
      <c r="H1386" s="74" t="str">
        <f t="shared" si="87"/>
        <v/>
      </c>
      <c r="I1386" s="74" t="str">
        <f t="shared" si="88"/>
        <v/>
      </c>
    </row>
    <row r="1387" spans="6:9" x14ac:dyDescent="0.35">
      <c r="F1387" s="74" t="str">
        <f t="shared" si="85"/>
        <v/>
      </c>
      <c r="G1387" s="74" t="str">
        <f t="shared" si="86"/>
        <v/>
      </c>
      <c r="H1387" s="74" t="str">
        <f t="shared" si="87"/>
        <v/>
      </c>
      <c r="I1387" s="74" t="str">
        <f t="shared" si="88"/>
        <v/>
      </c>
    </row>
    <row r="1388" spans="6:9" x14ac:dyDescent="0.35">
      <c r="F1388" s="74" t="str">
        <f t="shared" si="85"/>
        <v/>
      </c>
      <c r="G1388" s="74" t="str">
        <f t="shared" si="86"/>
        <v/>
      </c>
      <c r="H1388" s="74" t="str">
        <f t="shared" si="87"/>
        <v/>
      </c>
      <c r="I1388" s="74" t="str">
        <f t="shared" si="88"/>
        <v/>
      </c>
    </row>
    <row r="1389" spans="6:9" x14ac:dyDescent="0.35">
      <c r="F1389" s="74" t="str">
        <f t="shared" si="85"/>
        <v/>
      </c>
      <c r="G1389" s="74" t="str">
        <f t="shared" si="86"/>
        <v/>
      </c>
      <c r="H1389" s="74" t="str">
        <f t="shared" si="87"/>
        <v/>
      </c>
      <c r="I1389" s="74" t="str">
        <f t="shared" si="88"/>
        <v/>
      </c>
    </row>
    <row r="1390" spans="6:9" x14ac:dyDescent="0.35">
      <c r="F1390" s="74" t="str">
        <f t="shared" si="85"/>
        <v/>
      </c>
      <c r="G1390" s="74" t="str">
        <f t="shared" si="86"/>
        <v/>
      </c>
      <c r="H1390" s="74" t="str">
        <f t="shared" si="87"/>
        <v/>
      </c>
      <c r="I1390" s="74" t="str">
        <f t="shared" si="88"/>
        <v/>
      </c>
    </row>
    <row r="1391" spans="6:9" x14ac:dyDescent="0.35">
      <c r="F1391" s="74" t="str">
        <f t="shared" si="85"/>
        <v/>
      </c>
      <c r="G1391" s="74" t="str">
        <f t="shared" si="86"/>
        <v/>
      </c>
      <c r="H1391" s="74" t="str">
        <f t="shared" si="87"/>
        <v/>
      </c>
      <c r="I1391" s="74" t="str">
        <f t="shared" si="88"/>
        <v/>
      </c>
    </row>
    <row r="1392" spans="6:9" x14ac:dyDescent="0.35">
      <c r="F1392" s="74" t="str">
        <f t="shared" si="85"/>
        <v/>
      </c>
      <c r="G1392" s="74" t="str">
        <f t="shared" si="86"/>
        <v/>
      </c>
      <c r="H1392" s="74" t="str">
        <f t="shared" si="87"/>
        <v/>
      </c>
      <c r="I1392" s="74" t="str">
        <f t="shared" si="88"/>
        <v/>
      </c>
    </row>
    <row r="1393" spans="6:9" x14ac:dyDescent="0.35">
      <c r="F1393" s="74" t="str">
        <f t="shared" si="85"/>
        <v/>
      </c>
      <c r="G1393" s="74" t="str">
        <f t="shared" si="86"/>
        <v/>
      </c>
      <c r="H1393" s="74" t="str">
        <f t="shared" si="87"/>
        <v/>
      </c>
      <c r="I1393" s="74" t="str">
        <f t="shared" si="88"/>
        <v/>
      </c>
    </row>
    <row r="1394" spans="6:9" x14ac:dyDescent="0.35">
      <c r="F1394" s="74" t="str">
        <f t="shared" si="85"/>
        <v/>
      </c>
      <c r="G1394" s="74" t="str">
        <f t="shared" si="86"/>
        <v/>
      </c>
      <c r="H1394" s="74" t="str">
        <f t="shared" si="87"/>
        <v/>
      </c>
      <c r="I1394" s="74" t="str">
        <f t="shared" si="88"/>
        <v/>
      </c>
    </row>
    <row r="1395" spans="6:9" x14ac:dyDescent="0.35">
      <c r="F1395" s="74" t="str">
        <f t="shared" si="85"/>
        <v/>
      </c>
      <c r="G1395" s="74" t="str">
        <f t="shared" si="86"/>
        <v/>
      </c>
      <c r="H1395" s="74" t="str">
        <f t="shared" si="87"/>
        <v/>
      </c>
      <c r="I1395" s="74" t="str">
        <f t="shared" si="88"/>
        <v/>
      </c>
    </row>
    <row r="1396" spans="6:9" x14ac:dyDescent="0.35">
      <c r="F1396" s="74" t="str">
        <f t="shared" si="85"/>
        <v/>
      </c>
      <c r="G1396" s="74" t="str">
        <f t="shared" si="86"/>
        <v/>
      </c>
      <c r="H1396" s="74" t="str">
        <f t="shared" si="87"/>
        <v/>
      </c>
      <c r="I1396" s="74" t="str">
        <f t="shared" si="88"/>
        <v/>
      </c>
    </row>
    <row r="1397" spans="6:9" x14ac:dyDescent="0.35">
      <c r="F1397" s="74" t="str">
        <f t="shared" si="85"/>
        <v/>
      </c>
      <c r="G1397" s="74" t="str">
        <f t="shared" si="86"/>
        <v/>
      </c>
      <c r="H1397" s="74" t="str">
        <f t="shared" si="87"/>
        <v/>
      </c>
      <c r="I1397" s="74" t="str">
        <f t="shared" si="88"/>
        <v/>
      </c>
    </row>
    <row r="1398" spans="6:9" x14ac:dyDescent="0.35">
      <c r="F1398" s="74" t="str">
        <f t="shared" si="85"/>
        <v/>
      </c>
      <c r="G1398" s="74" t="str">
        <f t="shared" si="86"/>
        <v/>
      </c>
      <c r="H1398" s="74" t="str">
        <f t="shared" si="87"/>
        <v/>
      </c>
      <c r="I1398" s="74" t="str">
        <f t="shared" si="88"/>
        <v/>
      </c>
    </row>
    <row r="1399" spans="6:9" x14ac:dyDescent="0.35">
      <c r="F1399" s="74" t="str">
        <f t="shared" si="85"/>
        <v/>
      </c>
      <c r="G1399" s="74" t="str">
        <f t="shared" si="86"/>
        <v/>
      </c>
      <c r="H1399" s="74" t="str">
        <f t="shared" si="87"/>
        <v/>
      </c>
      <c r="I1399" s="74" t="str">
        <f t="shared" si="88"/>
        <v/>
      </c>
    </row>
    <row r="1400" spans="6:9" x14ac:dyDescent="0.35">
      <c r="F1400" s="74" t="str">
        <f t="shared" si="85"/>
        <v/>
      </c>
      <c r="G1400" s="74" t="str">
        <f t="shared" si="86"/>
        <v/>
      </c>
      <c r="H1400" s="74" t="str">
        <f t="shared" si="87"/>
        <v/>
      </c>
      <c r="I1400" s="74" t="str">
        <f t="shared" si="88"/>
        <v/>
      </c>
    </row>
    <row r="1401" spans="6:9" x14ac:dyDescent="0.35">
      <c r="F1401" s="74" t="str">
        <f t="shared" si="85"/>
        <v/>
      </c>
      <c r="G1401" s="74" t="str">
        <f t="shared" si="86"/>
        <v/>
      </c>
      <c r="H1401" s="74" t="str">
        <f t="shared" si="87"/>
        <v/>
      </c>
      <c r="I1401" s="74" t="str">
        <f t="shared" si="88"/>
        <v/>
      </c>
    </row>
    <row r="1402" spans="6:9" x14ac:dyDescent="0.35">
      <c r="F1402" s="74" t="str">
        <f t="shared" si="85"/>
        <v/>
      </c>
      <c r="G1402" s="74" t="str">
        <f t="shared" si="86"/>
        <v/>
      </c>
      <c r="H1402" s="74" t="str">
        <f t="shared" si="87"/>
        <v/>
      </c>
      <c r="I1402" s="74" t="str">
        <f t="shared" si="88"/>
        <v/>
      </c>
    </row>
    <row r="1403" spans="6:9" x14ac:dyDescent="0.35">
      <c r="F1403" s="74" t="str">
        <f t="shared" si="85"/>
        <v/>
      </c>
      <c r="G1403" s="74" t="str">
        <f t="shared" si="86"/>
        <v/>
      </c>
      <c r="H1403" s="74" t="str">
        <f t="shared" si="87"/>
        <v/>
      </c>
      <c r="I1403" s="74" t="str">
        <f t="shared" si="88"/>
        <v/>
      </c>
    </row>
    <row r="1404" spans="6:9" x14ac:dyDescent="0.35">
      <c r="F1404" s="74" t="str">
        <f t="shared" si="85"/>
        <v/>
      </c>
      <c r="G1404" s="74" t="str">
        <f t="shared" si="86"/>
        <v/>
      </c>
      <c r="H1404" s="74" t="str">
        <f t="shared" si="87"/>
        <v/>
      </c>
      <c r="I1404" s="74" t="str">
        <f t="shared" si="88"/>
        <v/>
      </c>
    </row>
    <row r="1405" spans="6:9" x14ac:dyDescent="0.35">
      <c r="F1405" s="74" t="str">
        <f t="shared" si="85"/>
        <v/>
      </c>
      <c r="G1405" s="74" t="str">
        <f t="shared" si="86"/>
        <v/>
      </c>
      <c r="H1405" s="74" t="str">
        <f t="shared" si="87"/>
        <v/>
      </c>
      <c r="I1405" s="74" t="str">
        <f t="shared" si="88"/>
        <v/>
      </c>
    </row>
    <row r="1406" spans="6:9" x14ac:dyDescent="0.35">
      <c r="F1406" s="74" t="str">
        <f t="shared" si="85"/>
        <v/>
      </c>
      <c r="G1406" s="74" t="str">
        <f t="shared" si="86"/>
        <v/>
      </c>
      <c r="H1406" s="74" t="str">
        <f t="shared" si="87"/>
        <v/>
      </c>
      <c r="I1406" s="74" t="str">
        <f t="shared" si="88"/>
        <v/>
      </c>
    </row>
    <row r="1407" spans="6:9" x14ac:dyDescent="0.35">
      <c r="F1407" s="74" t="str">
        <f t="shared" si="85"/>
        <v/>
      </c>
      <c r="G1407" s="74" t="str">
        <f t="shared" si="86"/>
        <v/>
      </c>
      <c r="H1407" s="74" t="str">
        <f t="shared" si="87"/>
        <v/>
      </c>
      <c r="I1407" s="74" t="str">
        <f t="shared" si="88"/>
        <v/>
      </c>
    </row>
    <row r="1408" spans="6:9" x14ac:dyDescent="0.35">
      <c r="F1408" s="74" t="str">
        <f t="shared" si="85"/>
        <v/>
      </c>
      <c r="G1408" s="74" t="str">
        <f t="shared" si="86"/>
        <v/>
      </c>
      <c r="H1408" s="74" t="str">
        <f t="shared" si="87"/>
        <v/>
      </c>
      <c r="I1408" s="74" t="str">
        <f t="shared" si="88"/>
        <v/>
      </c>
    </row>
    <row r="1409" spans="6:9" x14ac:dyDescent="0.35">
      <c r="F1409" s="74" t="str">
        <f t="shared" si="85"/>
        <v/>
      </c>
      <c r="G1409" s="74" t="str">
        <f t="shared" si="86"/>
        <v/>
      </c>
      <c r="H1409" s="74" t="str">
        <f t="shared" si="87"/>
        <v/>
      </c>
      <c r="I1409" s="74" t="str">
        <f t="shared" si="88"/>
        <v/>
      </c>
    </row>
    <row r="1410" spans="6:9" x14ac:dyDescent="0.35">
      <c r="F1410" s="74" t="str">
        <f t="shared" si="85"/>
        <v/>
      </c>
      <c r="G1410" s="74" t="str">
        <f t="shared" si="86"/>
        <v/>
      </c>
      <c r="H1410" s="74" t="str">
        <f t="shared" si="87"/>
        <v/>
      </c>
      <c r="I1410" s="74" t="str">
        <f t="shared" si="88"/>
        <v/>
      </c>
    </row>
    <row r="1411" spans="6:9" x14ac:dyDescent="0.35">
      <c r="F1411" s="74" t="str">
        <f t="shared" si="85"/>
        <v/>
      </c>
      <c r="G1411" s="74" t="str">
        <f t="shared" si="86"/>
        <v/>
      </c>
      <c r="H1411" s="74" t="str">
        <f t="shared" si="87"/>
        <v/>
      </c>
      <c r="I1411" s="74" t="str">
        <f t="shared" si="88"/>
        <v/>
      </c>
    </row>
    <row r="1412" spans="6:9" x14ac:dyDescent="0.35">
      <c r="F1412" s="74" t="str">
        <f t="shared" ref="F1412:F1475" si="89">IF(B1412="","",B1412/SUM($B$3:$B$1048576))</f>
        <v/>
      </c>
      <c r="G1412" s="74" t="str">
        <f t="shared" ref="G1412:G1475" si="90">IF(C1412="","",C1412/SUM($C$3:$C$1048576))</f>
        <v/>
      </c>
      <c r="H1412" s="74" t="str">
        <f t="shared" ref="H1412:H1475" si="91">IF(D1412="","",D1412/SUM($D$3:$D$1048576))</f>
        <v/>
      </c>
      <c r="I1412" s="74" t="str">
        <f t="shared" ref="I1412:I1475" si="92">IF(E1412="","",E1412/SUM($E$3:$E$1048576))</f>
        <v/>
      </c>
    </row>
    <row r="1413" spans="6:9" x14ac:dyDescent="0.35">
      <c r="F1413" s="74" t="str">
        <f t="shared" si="89"/>
        <v/>
      </c>
      <c r="G1413" s="74" t="str">
        <f t="shared" si="90"/>
        <v/>
      </c>
      <c r="H1413" s="74" t="str">
        <f t="shared" si="91"/>
        <v/>
      </c>
      <c r="I1413" s="74" t="str">
        <f t="shared" si="92"/>
        <v/>
      </c>
    </row>
    <row r="1414" spans="6:9" x14ac:dyDescent="0.35">
      <c r="F1414" s="74" t="str">
        <f t="shared" si="89"/>
        <v/>
      </c>
      <c r="G1414" s="74" t="str">
        <f t="shared" si="90"/>
        <v/>
      </c>
      <c r="H1414" s="74" t="str">
        <f t="shared" si="91"/>
        <v/>
      </c>
      <c r="I1414" s="74" t="str">
        <f t="shared" si="92"/>
        <v/>
      </c>
    </row>
    <row r="1415" spans="6:9" x14ac:dyDescent="0.35">
      <c r="F1415" s="74" t="str">
        <f t="shared" si="89"/>
        <v/>
      </c>
      <c r="G1415" s="74" t="str">
        <f t="shared" si="90"/>
        <v/>
      </c>
      <c r="H1415" s="74" t="str">
        <f t="shared" si="91"/>
        <v/>
      </c>
      <c r="I1415" s="74" t="str">
        <f t="shared" si="92"/>
        <v/>
      </c>
    </row>
    <row r="1416" spans="6:9" x14ac:dyDescent="0.35">
      <c r="F1416" s="74" t="str">
        <f t="shared" si="89"/>
        <v/>
      </c>
      <c r="G1416" s="74" t="str">
        <f t="shared" si="90"/>
        <v/>
      </c>
      <c r="H1416" s="74" t="str">
        <f t="shared" si="91"/>
        <v/>
      </c>
      <c r="I1416" s="74" t="str">
        <f t="shared" si="92"/>
        <v/>
      </c>
    </row>
    <row r="1417" spans="6:9" x14ac:dyDescent="0.35">
      <c r="F1417" s="74" t="str">
        <f t="shared" si="89"/>
        <v/>
      </c>
      <c r="G1417" s="74" t="str">
        <f t="shared" si="90"/>
        <v/>
      </c>
      <c r="H1417" s="74" t="str">
        <f t="shared" si="91"/>
        <v/>
      </c>
      <c r="I1417" s="74" t="str">
        <f t="shared" si="92"/>
        <v/>
      </c>
    </row>
    <row r="1418" spans="6:9" x14ac:dyDescent="0.35">
      <c r="F1418" s="74" t="str">
        <f t="shared" si="89"/>
        <v/>
      </c>
      <c r="G1418" s="74" t="str">
        <f t="shared" si="90"/>
        <v/>
      </c>
      <c r="H1418" s="74" t="str">
        <f t="shared" si="91"/>
        <v/>
      </c>
      <c r="I1418" s="74" t="str">
        <f t="shared" si="92"/>
        <v/>
      </c>
    </row>
    <row r="1419" spans="6:9" x14ac:dyDescent="0.35">
      <c r="F1419" s="74" t="str">
        <f t="shared" si="89"/>
        <v/>
      </c>
      <c r="G1419" s="74" t="str">
        <f t="shared" si="90"/>
        <v/>
      </c>
      <c r="H1419" s="74" t="str">
        <f t="shared" si="91"/>
        <v/>
      </c>
      <c r="I1419" s="74" t="str">
        <f t="shared" si="92"/>
        <v/>
      </c>
    </row>
    <row r="1420" spans="6:9" x14ac:dyDescent="0.35">
      <c r="F1420" s="74" t="str">
        <f t="shared" si="89"/>
        <v/>
      </c>
      <c r="G1420" s="74" t="str">
        <f t="shared" si="90"/>
        <v/>
      </c>
      <c r="H1420" s="74" t="str">
        <f t="shared" si="91"/>
        <v/>
      </c>
      <c r="I1420" s="74" t="str">
        <f t="shared" si="92"/>
        <v/>
      </c>
    </row>
    <row r="1421" spans="6:9" x14ac:dyDescent="0.35">
      <c r="F1421" s="74" t="str">
        <f t="shared" si="89"/>
        <v/>
      </c>
      <c r="G1421" s="74" t="str">
        <f t="shared" si="90"/>
        <v/>
      </c>
      <c r="H1421" s="74" t="str">
        <f t="shared" si="91"/>
        <v/>
      </c>
      <c r="I1421" s="74" t="str">
        <f t="shared" si="92"/>
        <v/>
      </c>
    </row>
    <row r="1422" spans="6:9" x14ac:dyDescent="0.35">
      <c r="F1422" s="74" t="str">
        <f t="shared" si="89"/>
        <v/>
      </c>
      <c r="G1422" s="74" t="str">
        <f t="shared" si="90"/>
        <v/>
      </c>
      <c r="H1422" s="74" t="str">
        <f t="shared" si="91"/>
        <v/>
      </c>
      <c r="I1422" s="74" t="str">
        <f t="shared" si="92"/>
        <v/>
      </c>
    </row>
    <row r="1423" spans="6:9" x14ac:dyDescent="0.35">
      <c r="F1423" s="74" t="str">
        <f t="shared" si="89"/>
        <v/>
      </c>
      <c r="G1423" s="74" t="str">
        <f t="shared" si="90"/>
        <v/>
      </c>
      <c r="H1423" s="74" t="str">
        <f t="shared" si="91"/>
        <v/>
      </c>
      <c r="I1423" s="74" t="str">
        <f t="shared" si="92"/>
        <v/>
      </c>
    </row>
    <row r="1424" spans="6:9" x14ac:dyDescent="0.35">
      <c r="F1424" s="74" t="str">
        <f t="shared" si="89"/>
        <v/>
      </c>
      <c r="G1424" s="74" t="str">
        <f t="shared" si="90"/>
        <v/>
      </c>
      <c r="H1424" s="74" t="str">
        <f t="shared" si="91"/>
        <v/>
      </c>
      <c r="I1424" s="74" t="str">
        <f t="shared" si="92"/>
        <v/>
      </c>
    </row>
    <row r="1425" spans="6:9" x14ac:dyDescent="0.35">
      <c r="F1425" s="74" t="str">
        <f t="shared" si="89"/>
        <v/>
      </c>
      <c r="G1425" s="74" t="str">
        <f t="shared" si="90"/>
        <v/>
      </c>
      <c r="H1425" s="74" t="str">
        <f t="shared" si="91"/>
        <v/>
      </c>
      <c r="I1425" s="74" t="str">
        <f t="shared" si="92"/>
        <v/>
      </c>
    </row>
    <row r="1426" spans="6:9" x14ac:dyDescent="0.35">
      <c r="F1426" s="74" t="str">
        <f t="shared" si="89"/>
        <v/>
      </c>
      <c r="G1426" s="74" t="str">
        <f t="shared" si="90"/>
        <v/>
      </c>
      <c r="H1426" s="74" t="str">
        <f t="shared" si="91"/>
        <v/>
      </c>
      <c r="I1426" s="74" t="str">
        <f t="shared" si="92"/>
        <v/>
      </c>
    </row>
    <row r="1427" spans="6:9" x14ac:dyDescent="0.35">
      <c r="F1427" s="74" t="str">
        <f t="shared" si="89"/>
        <v/>
      </c>
      <c r="G1427" s="74" t="str">
        <f t="shared" si="90"/>
        <v/>
      </c>
      <c r="H1427" s="74" t="str">
        <f t="shared" si="91"/>
        <v/>
      </c>
      <c r="I1427" s="74" t="str">
        <f t="shared" si="92"/>
        <v/>
      </c>
    </row>
    <row r="1428" spans="6:9" x14ac:dyDescent="0.35">
      <c r="F1428" s="74" t="str">
        <f t="shared" si="89"/>
        <v/>
      </c>
      <c r="G1428" s="74" t="str">
        <f t="shared" si="90"/>
        <v/>
      </c>
      <c r="H1428" s="74" t="str">
        <f t="shared" si="91"/>
        <v/>
      </c>
      <c r="I1428" s="74" t="str">
        <f t="shared" si="92"/>
        <v/>
      </c>
    </row>
    <row r="1429" spans="6:9" x14ac:dyDescent="0.35">
      <c r="F1429" s="74" t="str">
        <f t="shared" si="89"/>
        <v/>
      </c>
      <c r="G1429" s="74" t="str">
        <f t="shared" si="90"/>
        <v/>
      </c>
      <c r="H1429" s="74" t="str">
        <f t="shared" si="91"/>
        <v/>
      </c>
      <c r="I1429" s="74" t="str">
        <f t="shared" si="92"/>
        <v/>
      </c>
    </row>
    <row r="1430" spans="6:9" x14ac:dyDescent="0.35">
      <c r="F1430" s="74" t="str">
        <f t="shared" si="89"/>
        <v/>
      </c>
      <c r="G1430" s="74" t="str">
        <f t="shared" si="90"/>
        <v/>
      </c>
      <c r="H1430" s="74" t="str">
        <f t="shared" si="91"/>
        <v/>
      </c>
      <c r="I1430" s="74" t="str">
        <f t="shared" si="92"/>
        <v/>
      </c>
    </row>
    <row r="1431" spans="6:9" x14ac:dyDescent="0.35">
      <c r="F1431" s="74" t="str">
        <f t="shared" si="89"/>
        <v/>
      </c>
      <c r="G1431" s="74" t="str">
        <f t="shared" si="90"/>
        <v/>
      </c>
      <c r="H1431" s="74" t="str">
        <f t="shared" si="91"/>
        <v/>
      </c>
      <c r="I1431" s="74" t="str">
        <f t="shared" si="92"/>
        <v/>
      </c>
    </row>
    <row r="1432" spans="6:9" x14ac:dyDescent="0.35">
      <c r="F1432" s="74" t="str">
        <f t="shared" si="89"/>
        <v/>
      </c>
      <c r="G1432" s="74" t="str">
        <f t="shared" si="90"/>
        <v/>
      </c>
      <c r="H1432" s="74" t="str">
        <f t="shared" si="91"/>
        <v/>
      </c>
      <c r="I1432" s="74" t="str">
        <f t="shared" si="92"/>
        <v/>
      </c>
    </row>
    <row r="1433" spans="6:9" x14ac:dyDescent="0.35">
      <c r="F1433" s="74" t="str">
        <f t="shared" si="89"/>
        <v/>
      </c>
      <c r="G1433" s="74" t="str">
        <f t="shared" si="90"/>
        <v/>
      </c>
      <c r="H1433" s="74" t="str">
        <f t="shared" si="91"/>
        <v/>
      </c>
      <c r="I1433" s="74" t="str">
        <f t="shared" si="92"/>
        <v/>
      </c>
    </row>
    <row r="1434" spans="6:9" x14ac:dyDescent="0.35">
      <c r="F1434" s="74" t="str">
        <f t="shared" si="89"/>
        <v/>
      </c>
      <c r="G1434" s="74" t="str">
        <f t="shared" si="90"/>
        <v/>
      </c>
      <c r="H1434" s="74" t="str">
        <f t="shared" si="91"/>
        <v/>
      </c>
      <c r="I1434" s="74" t="str">
        <f t="shared" si="92"/>
        <v/>
      </c>
    </row>
    <row r="1435" spans="6:9" x14ac:dyDescent="0.35">
      <c r="F1435" s="74" t="str">
        <f t="shared" si="89"/>
        <v/>
      </c>
      <c r="G1435" s="74" t="str">
        <f t="shared" si="90"/>
        <v/>
      </c>
      <c r="H1435" s="74" t="str">
        <f t="shared" si="91"/>
        <v/>
      </c>
      <c r="I1435" s="74" t="str">
        <f t="shared" si="92"/>
        <v/>
      </c>
    </row>
    <row r="1436" spans="6:9" x14ac:dyDescent="0.35">
      <c r="F1436" s="74" t="str">
        <f t="shared" si="89"/>
        <v/>
      </c>
      <c r="G1436" s="74" t="str">
        <f t="shared" si="90"/>
        <v/>
      </c>
      <c r="H1436" s="74" t="str">
        <f t="shared" si="91"/>
        <v/>
      </c>
      <c r="I1436" s="74" t="str">
        <f t="shared" si="92"/>
        <v/>
      </c>
    </row>
    <row r="1437" spans="6:9" x14ac:dyDescent="0.35">
      <c r="F1437" s="74" t="str">
        <f t="shared" si="89"/>
        <v/>
      </c>
      <c r="G1437" s="74" t="str">
        <f t="shared" si="90"/>
        <v/>
      </c>
      <c r="H1437" s="74" t="str">
        <f t="shared" si="91"/>
        <v/>
      </c>
      <c r="I1437" s="74" t="str">
        <f t="shared" si="92"/>
        <v/>
      </c>
    </row>
    <row r="1438" spans="6:9" x14ac:dyDescent="0.35">
      <c r="F1438" s="74" t="str">
        <f t="shared" si="89"/>
        <v/>
      </c>
      <c r="G1438" s="74" t="str">
        <f t="shared" si="90"/>
        <v/>
      </c>
      <c r="H1438" s="74" t="str">
        <f t="shared" si="91"/>
        <v/>
      </c>
      <c r="I1438" s="74" t="str">
        <f t="shared" si="92"/>
        <v/>
      </c>
    </row>
    <row r="1439" spans="6:9" x14ac:dyDescent="0.35">
      <c r="F1439" s="74" t="str">
        <f t="shared" si="89"/>
        <v/>
      </c>
      <c r="G1439" s="74" t="str">
        <f t="shared" si="90"/>
        <v/>
      </c>
      <c r="H1439" s="74" t="str">
        <f t="shared" si="91"/>
        <v/>
      </c>
      <c r="I1439" s="74" t="str">
        <f t="shared" si="92"/>
        <v/>
      </c>
    </row>
    <row r="1440" spans="6:9" x14ac:dyDescent="0.35">
      <c r="F1440" s="74" t="str">
        <f t="shared" si="89"/>
        <v/>
      </c>
      <c r="G1440" s="74" t="str">
        <f t="shared" si="90"/>
        <v/>
      </c>
      <c r="H1440" s="74" t="str">
        <f t="shared" si="91"/>
        <v/>
      </c>
      <c r="I1440" s="74" t="str">
        <f t="shared" si="92"/>
        <v/>
      </c>
    </row>
    <row r="1441" spans="6:9" x14ac:dyDescent="0.35">
      <c r="F1441" s="74" t="str">
        <f t="shared" si="89"/>
        <v/>
      </c>
      <c r="G1441" s="74" t="str">
        <f t="shared" si="90"/>
        <v/>
      </c>
      <c r="H1441" s="74" t="str">
        <f t="shared" si="91"/>
        <v/>
      </c>
      <c r="I1441" s="74" t="str">
        <f t="shared" si="92"/>
        <v/>
      </c>
    </row>
    <row r="1442" spans="6:9" x14ac:dyDescent="0.35">
      <c r="F1442" s="74" t="str">
        <f t="shared" si="89"/>
        <v/>
      </c>
      <c r="G1442" s="74" t="str">
        <f t="shared" si="90"/>
        <v/>
      </c>
      <c r="H1442" s="74" t="str">
        <f t="shared" si="91"/>
        <v/>
      </c>
      <c r="I1442" s="74" t="str">
        <f t="shared" si="92"/>
        <v/>
      </c>
    </row>
    <row r="1443" spans="6:9" x14ac:dyDescent="0.35">
      <c r="F1443" s="74" t="str">
        <f t="shared" si="89"/>
        <v/>
      </c>
      <c r="G1443" s="74" t="str">
        <f t="shared" si="90"/>
        <v/>
      </c>
      <c r="H1443" s="74" t="str">
        <f t="shared" si="91"/>
        <v/>
      </c>
      <c r="I1443" s="74" t="str">
        <f t="shared" si="92"/>
        <v/>
      </c>
    </row>
    <row r="1444" spans="6:9" x14ac:dyDescent="0.35">
      <c r="F1444" s="74" t="str">
        <f t="shared" si="89"/>
        <v/>
      </c>
      <c r="G1444" s="74" t="str">
        <f t="shared" si="90"/>
        <v/>
      </c>
      <c r="H1444" s="74" t="str">
        <f t="shared" si="91"/>
        <v/>
      </c>
      <c r="I1444" s="74" t="str">
        <f t="shared" si="92"/>
        <v/>
      </c>
    </row>
    <row r="1445" spans="6:9" x14ac:dyDescent="0.35">
      <c r="F1445" s="74" t="str">
        <f t="shared" si="89"/>
        <v/>
      </c>
      <c r="G1445" s="74" t="str">
        <f t="shared" si="90"/>
        <v/>
      </c>
      <c r="H1445" s="74" t="str">
        <f t="shared" si="91"/>
        <v/>
      </c>
      <c r="I1445" s="74" t="str">
        <f t="shared" si="92"/>
        <v/>
      </c>
    </row>
    <row r="1446" spans="6:9" x14ac:dyDescent="0.35">
      <c r="F1446" s="74" t="str">
        <f t="shared" si="89"/>
        <v/>
      </c>
      <c r="G1446" s="74" t="str">
        <f t="shared" si="90"/>
        <v/>
      </c>
      <c r="H1446" s="74" t="str">
        <f t="shared" si="91"/>
        <v/>
      </c>
      <c r="I1446" s="74" t="str">
        <f t="shared" si="92"/>
        <v/>
      </c>
    </row>
    <row r="1447" spans="6:9" x14ac:dyDescent="0.35">
      <c r="F1447" s="74" t="str">
        <f t="shared" si="89"/>
        <v/>
      </c>
      <c r="G1447" s="74" t="str">
        <f t="shared" si="90"/>
        <v/>
      </c>
      <c r="H1447" s="74" t="str">
        <f t="shared" si="91"/>
        <v/>
      </c>
      <c r="I1447" s="74" t="str">
        <f t="shared" si="92"/>
        <v/>
      </c>
    </row>
    <row r="1448" spans="6:9" x14ac:dyDescent="0.35">
      <c r="F1448" s="74" t="str">
        <f t="shared" si="89"/>
        <v/>
      </c>
      <c r="G1448" s="74" t="str">
        <f t="shared" si="90"/>
        <v/>
      </c>
      <c r="H1448" s="74" t="str">
        <f t="shared" si="91"/>
        <v/>
      </c>
      <c r="I1448" s="74" t="str">
        <f t="shared" si="92"/>
        <v/>
      </c>
    </row>
    <row r="1449" spans="6:9" x14ac:dyDescent="0.35">
      <c r="F1449" s="74" t="str">
        <f t="shared" si="89"/>
        <v/>
      </c>
      <c r="G1449" s="74" t="str">
        <f t="shared" si="90"/>
        <v/>
      </c>
      <c r="H1449" s="74" t="str">
        <f t="shared" si="91"/>
        <v/>
      </c>
      <c r="I1449" s="74" t="str">
        <f t="shared" si="92"/>
        <v/>
      </c>
    </row>
    <row r="1450" spans="6:9" x14ac:dyDescent="0.35">
      <c r="F1450" s="74" t="str">
        <f t="shared" si="89"/>
        <v/>
      </c>
      <c r="G1450" s="74" t="str">
        <f t="shared" si="90"/>
        <v/>
      </c>
      <c r="H1450" s="74" t="str">
        <f t="shared" si="91"/>
        <v/>
      </c>
      <c r="I1450" s="74" t="str">
        <f t="shared" si="92"/>
        <v/>
      </c>
    </row>
    <row r="1451" spans="6:9" x14ac:dyDescent="0.35">
      <c r="F1451" s="74" t="str">
        <f t="shared" si="89"/>
        <v/>
      </c>
      <c r="G1451" s="74" t="str">
        <f t="shared" si="90"/>
        <v/>
      </c>
      <c r="H1451" s="74" t="str">
        <f t="shared" si="91"/>
        <v/>
      </c>
      <c r="I1451" s="74" t="str">
        <f t="shared" si="92"/>
        <v/>
      </c>
    </row>
    <row r="1452" spans="6:9" x14ac:dyDescent="0.35">
      <c r="F1452" s="74" t="str">
        <f t="shared" si="89"/>
        <v/>
      </c>
      <c r="G1452" s="74" t="str">
        <f t="shared" si="90"/>
        <v/>
      </c>
      <c r="H1452" s="74" t="str">
        <f t="shared" si="91"/>
        <v/>
      </c>
      <c r="I1452" s="74" t="str">
        <f t="shared" si="92"/>
        <v/>
      </c>
    </row>
    <row r="1453" spans="6:9" x14ac:dyDescent="0.35">
      <c r="F1453" s="74" t="str">
        <f t="shared" si="89"/>
        <v/>
      </c>
      <c r="G1453" s="74" t="str">
        <f t="shared" si="90"/>
        <v/>
      </c>
      <c r="H1453" s="74" t="str">
        <f t="shared" si="91"/>
        <v/>
      </c>
      <c r="I1453" s="74" t="str">
        <f t="shared" si="92"/>
        <v/>
      </c>
    </row>
    <row r="1454" spans="6:9" x14ac:dyDescent="0.35">
      <c r="F1454" s="74" t="str">
        <f t="shared" si="89"/>
        <v/>
      </c>
      <c r="G1454" s="74" t="str">
        <f t="shared" si="90"/>
        <v/>
      </c>
      <c r="H1454" s="74" t="str">
        <f t="shared" si="91"/>
        <v/>
      </c>
      <c r="I1454" s="74" t="str">
        <f t="shared" si="92"/>
        <v/>
      </c>
    </row>
    <row r="1455" spans="6:9" x14ac:dyDescent="0.35">
      <c r="F1455" s="74" t="str">
        <f t="shared" si="89"/>
        <v/>
      </c>
      <c r="G1455" s="74" t="str">
        <f t="shared" si="90"/>
        <v/>
      </c>
      <c r="H1455" s="74" t="str">
        <f t="shared" si="91"/>
        <v/>
      </c>
      <c r="I1455" s="74" t="str">
        <f t="shared" si="92"/>
        <v/>
      </c>
    </row>
    <row r="1456" spans="6:9" x14ac:dyDescent="0.35">
      <c r="F1456" s="74" t="str">
        <f t="shared" si="89"/>
        <v/>
      </c>
      <c r="G1456" s="74" t="str">
        <f t="shared" si="90"/>
        <v/>
      </c>
      <c r="H1456" s="74" t="str">
        <f t="shared" si="91"/>
        <v/>
      </c>
      <c r="I1456" s="74" t="str">
        <f t="shared" si="92"/>
        <v/>
      </c>
    </row>
    <row r="1457" spans="6:9" x14ac:dyDescent="0.35">
      <c r="F1457" s="74" t="str">
        <f t="shared" si="89"/>
        <v/>
      </c>
      <c r="G1457" s="74" t="str">
        <f t="shared" si="90"/>
        <v/>
      </c>
      <c r="H1457" s="74" t="str">
        <f t="shared" si="91"/>
        <v/>
      </c>
      <c r="I1457" s="74" t="str">
        <f t="shared" si="92"/>
        <v/>
      </c>
    </row>
    <row r="1458" spans="6:9" x14ac:dyDescent="0.35">
      <c r="F1458" s="74" t="str">
        <f t="shared" si="89"/>
        <v/>
      </c>
      <c r="G1458" s="74" t="str">
        <f t="shared" si="90"/>
        <v/>
      </c>
      <c r="H1458" s="74" t="str">
        <f t="shared" si="91"/>
        <v/>
      </c>
      <c r="I1458" s="74" t="str">
        <f t="shared" si="92"/>
        <v/>
      </c>
    </row>
    <row r="1459" spans="6:9" x14ac:dyDescent="0.35">
      <c r="F1459" s="74" t="str">
        <f t="shared" si="89"/>
        <v/>
      </c>
      <c r="G1459" s="74" t="str">
        <f t="shared" si="90"/>
        <v/>
      </c>
      <c r="H1459" s="74" t="str">
        <f t="shared" si="91"/>
        <v/>
      </c>
      <c r="I1459" s="74" t="str">
        <f t="shared" si="92"/>
        <v/>
      </c>
    </row>
    <row r="1460" spans="6:9" x14ac:dyDescent="0.35">
      <c r="F1460" s="74" t="str">
        <f t="shared" si="89"/>
        <v/>
      </c>
      <c r="G1460" s="74" t="str">
        <f t="shared" si="90"/>
        <v/>
      </c>
      <c r="H1460" s="74" t="str">
        <f t="shared" si="91"/>
        <v/>
      </c>
      <c r="I1460" s="74" t="str">
        <f t="shared" si="92"/>
        <v/>
      </c>
    </row>
    <row r="1461" spans="6:9" x14ac:dyDescent="0.35">
      <c r="F1461" s="74" t="str">
        <f t="shared" si="89"/>
        <v/>
      </c>
      <c r="G1461" s="74" t="str">
        <f t="shared" si="90"/>
        <v/>
      </c>
      <c r="H1461" s="74" t="str">
        <f t="shared" si="91"/>
        <v/>
      </c>
      <c r="I1461" s="74" t="str">
        <f t="shared" si="92"/>
        <v/>
      </c>
    </row>
    <row r="1462" spans="6:9" x14ac:dyDescent="0.35">
      <c r="F1462" s="74" t="str">
        <f t="shared" si="89"/>
        <v/>
      </c>
      <c r="G1462" s="74" t="str">
        <f t="shared" si="90"/>
        <v/>
      </c>
      <c r="H1462" s="74" t="str">
        <f t="shared" si="91"/>
        <v/>
      </c>
      <c r="I1462" s="74" t="str">
        <f t="shared" si="92"/>
        <v/>
      </c>
    </row>
    <row r="1463" spans="6:9" x14ac:dyDescent="0.35">
      <c r="F1463" s="74" t="str">
        <f t="shared" si="89"/>
        <v/>
      </c>
      <c r="G1463" s="74" t="str">
        <f t="shared" si="90"/>
        <v/>
      </c>
      <c r="H1463" s="74" t="str">
        <f t="shared" si="91"/>
        <v/>
      </c>
      <c r="I1463" s="74" t="str">
        <f t="shared" si="92"/>
        <v/>
      </c>
    </row>
    <row r="1464" spans="6:9" x14ac:dyDescent="0.35">
      <c r="F1464" s="74" t="str">
        <f t="shared" si="89"/>
        <v/>
      </c>
      <c r="G1464" s="74" t="str">
        <f t="shared" si="90"/>
        <v/>
      </c>
      <c r="H1464" s="74" t="str">
        <f t="shared" si="91"/>
        <v/>
      </c>
      <c r="I1464" s="74" t="str">
        <f t="shared" si="92"/>
        <v/>
      </c>
    </row>
    <row r="1465" spans="6:9" x14ac:dyDescent="0.35">
      <c r="F1465" s="74" t="str">
        <f t="shared" si="89"/>
        <v/>
      </c>
      <c r="G1465" s="74" t="str">
        <f t="shared" si="90"/>
        <v/>
      </c>
      <c r="H1465" s="74" t="str">
        <f t="shared" si="91"/>
        <v/>
      </c>
      <c r="I1465" s="74" t="str">
        <f t="shared" si="92"/>
        <v/>
      </c>
    </row>
    <row r="1466" spans="6:9" x14ac:dyDescent="0.35">
      <c r="F1466" s="74" t="str">
        <f t="shared" si="89"/>
        <v/>
      </c>
      <c r="G1466" s="74" t="str">
        <f t="shared" si="90"/>
        <v/>
      </c>
      <c r="H1466" s="74" t="str">
        <f t="shared" si="91"/>
        <v/>
      </c>
      <c r="I1466" s="74" t="str">
        <f t="shared" si="92"/>
        <v/>
      </c>
    </row>
    <row r="1467" spans="6:9" x14ac:dyDescent="0.35">
      <c r="F1467" s="74" t="str">
        <f t="shared" si="89"/>
        <v/>
      </c>
      <c r="G1467" s="74" t="str">
        <f t="shared" si="90"/>
        <v/>
      </c>
      <c r="H1467" s="74" t="str">
        <f t="shared" si="91"/>
        <v/>
      </c>
      <c r="I1467" s="74" t="str">
        <f t="shared" si="92"/>
        <v/>
      </c>
    </row>
    <row r="1468" spans="6:9" x14ac:dyDescent="0.35">
      <c r="F1468" s="74" t="str">
        <f t="shared" si="89"/>
        <v/>
      </c>
      <c r="G1468" s="74" t="str">
        <f t="shared" si="90"/>
        <v/>
      </c>
      <c r="H1468" s="74" t="str">
        <f t="shared" si="91"/>
        <v/>
      </c>
      <c r="I1468" s="74" t="str">
        <f t="shared" si="92"/>
        <v/>
      </c>
    </row>
    <row r="1469" spans="6:9" x14ac:dyDescent="0.35">
      <c r="F1469" s="74" t="str">
        <f t="shared" si="89"/>
        <v/>
      </c>
      <c r="G1469" s="74" t="str">
        <f t="shared" si="90"/>
        <v/>
      </c>
      <c r="H1469" s="74" t="str">
        <f t="shared" si="91"/>
        <v/>
      </c>
      <c r="I1469" s="74" t="str">
        <f t="shared" si="92"/>
        <v/>
      </c>
    </row>
    <row r="1470" spans="6:9" x14ac:dyDescent="0.35">
      <c r="F1470" s="74" t="str">
        <f t="shared" si="89"/>
        <v/>
      </c>
      <c r="G1470" s="74" t="str">
        <f t="shared" si="90"/>
        <v/>
      </c>
      <c r="H1470" s="74" t="str">
        <f t="shared" si="91"/>
        <v/>
      </c>
      <c r="I1470" s="74" t="str">
        <f t="shared" si="92"/>
        <v/>
      </c>
    </row>
    <row r="1471" spans="6:9" x14ac:dyDescent="0.35">
      <c r="F1471" s="74" t="str">
        <f t="shared" si="89"/>
        <v/>
      </c>
      <c r="G1471" s="74" t="str">
        <f t="shared" si="90"/>
        <v/>
      </c>
      <c r="H1471" s="74" t="str">
        <f t="shared" si="91"/>
        <v/>
      </c>
      <c r="I1471" s="74" t="str">
        <f t="shared" si="92"/>
        <v/>
      </c>
    </row>
    <row r="1472" spans="6:9" x14ac:dyDescent="0.35">
      <c r="F1472" s="74" t="str">
        <f t="shared" si="89"/>
        <v/>
      </c>
      <c r="G1472" s="74" t="str">
        <f t="shared" si="90"/>
        <v/>
      </c>
      <c r="H1472" s="74" t="str">
        <f t="shared" si="91"/>
        <v/>
      </c>
      <c r="I1472" s="74" t="str">
        <f t="shared" si="92"/>
        <v/>
      </c>
    </row>
    <row r="1473" spans="6:9" x14ac:dyDescent="0.35">
      <c r="F1473" s="74" t="str">
        <f t="shared" si="89"/>
        <v/>
      </c>
      <c r="G1473" s="74" t="str">
        <f t="shared" si="90"/>
        <v/>
      </c>
      <c r="H1473" s="74" t="str">
        <f t="shared" si="91"/>
        <v/>
      </c>
      <c r="I1473" s="74" t="str">
        <f t="shared" si="92"/>
        <v/>
      </c>
    </row>
    <row r="1474" spans="6:9" x14ac:dyDescent="0.35">
      <c r="F1474" s="74" t="str">
        <f t="shared" si="89"/>
        <v/>
      </c>
      <c r="G1474" s="74" t="str">
        <f t="shared" si="90"/>
        <v/>
      </c>
      <c r="H1474" s="74" t="str">
        <f t="shared" si="91"/>
        <v/>
      </c>
      <c r="I1474" s="74" t="str">
        <f t="shared" si="92"/>
        <v/>
      </c>
    </row>
    <row r="1475" spans="6:9" x14ac:dyDescent="0.35">
      <c r="F1475" s="74" t="str">
        <f t="shared" si="89"/>
        <v/>
      </c>
      <c r="G1475" s="74" t="str">
        <f t="shared" si="90"/>
        <v/>
      </c>
      <c r="H1475" s="74" t="str">
        <f t="shared" si="91"/>
        <v/>
      </c>
      <c r="I1475" s="74" t="str">
        <f t="shared" si="92"/>
        <v/>
      </c>
    </row>
    <row r="1476" spans="6:9" x14ac:dyDescent="0.35">
      <c r="F1476" s="74" t="str">
        <f t="shared" ref="F1476:F1539" si="93">IF(B1476="","",B1476/SUM($B$3:$B$1048576))</f>
        <v/>
      </c>
      <c r="G1476" s="74" t="str">
        <f t="shared" ref="G1476:G1539" si="94">IF(C1476="","",C1476/SUM($C$3:$C$1048576))</f>
        <v/>
      </c>
      <c r="H1476" s="74" t="str">
        <f t="shared" ref="H1476:H1539" si="95">IF(D1476="","",D1476/SUM($D$3:$D$1048576))</f>
        <v/>
      </c>
      <c r="I1476" s="74" t="str">
        <f t="shared" ref="I1476:I1539" si="96">IF(E1476="","",E1476/SUM($E$3:$E$1048576))</f>
        <v/>
      </c>
    </row>
    <row r="1477" spans="6:9" x14ac:dyDescent="0.35">
      <c r="F1477" s="74" t="str">
        <f t="shared" si="93"/>
        <v/>
      </c>
      <c r="G1477" s="74" t="str">
        <f t="shared" si="94"/>
        <v/>
      </c>
      <c r="H1477" s="74" t="str">
        <f t="shared" si="95"/>
        <v/>
      </c>
      <c r="I1477" s="74" t="str">
        <f t="shared" si="96"/>
        <v/>
      </c>
    </row>
    <row r="1478" spans="6:9" x14ac:dyDescent="0.35">
      <c r="F1478" s="74" t="str">
        <f t="shared" si="93"/>
        <v/>
      </c>
      <c r="G1478" s="74" t="str">
        <f t="shared" si="94"/>
        <v/>
      </c>
      <c r="H1478" s="74" t="str">
        <f t="shared" si="95"/>
        <v/>
      </c>
      <c r="I1478" s="74" t="str">
        <f t="shared" si="96"/>
        <v/>
      </c>
    </row>
    <row r="1479" spans="6:9" x14ac:dyDescent="0.35">
      <c r="F1479" s="74" t="str">
        <f t="shared" si="93"/>
        <v/>
      </c>
      <c r="G1479" s="74" t="str">
        <f t="shared" si="94"/>
        <v/>
      </c>
      <c r="H1479" s="74" t="str">
        <f t="shared" si="95"/>
        <v/>
      </c>
      <c r="I1479" s="74" t="str">
        <f t="shared" si="96"/>
        <v/>
      </c>
    </row>
    <row r="1480" spans="6:9" x14ac:dyDescent="0.35">
      <c r="F1480" s="74" t="str">
        <f t="shared" si="93"/>
        <v/>
      </c>
      <c r="G1480" s="74" t="str">
        <f t="shared" si="94"/>
        <v/>
      </c>
      <c r="H1480" s="74" t="str">
        <f t="shared" si="95"/>
        <v/>
      </c>
      <c r="I1480" s="74" t="str">
        <f t="shared" si="96"/>
        <v/>
      </c>
    </row>
    <row r="1481" spans="6:9" x14ac:dyDescent="0.35">
      <c r="F1481" s="74" t="str">
        <f t="shared" si="93"/>
        <v/>
      </c>
      <c r="G1481" s="74" t="str">
        <f t="shared" si="94"/>
        <v/>
      </c>
      <c r="H1481" s="74" t="str">
        <f t="shared" si="95"/>
        <v/>
      </c>
      <c r="I1481" s="74" t="str">
        <f t="shared" si="96"/>
        <v/>
      </c>
    </row>
    <row r="1482" spans="6:9" x14ac:dyDescent="0.35">
      <c r="F1482" s="74" t="str">
        <f t="shared" si="93"/>
        <v/>
      </c>
      <c r="G1482" s="74" t="str">
        <f t="shared" si="94"/>
        <v/>
      </c>
      <c r="H1482" s="74" t="str">
        <f t="shared" si="95"/>
        <v/>
      </c>
      <c r="I1482" s="74" t="str">
        <f t="shared" si="96"/>
        <v/>
      </c>
    </row>
    <row r="1483" spans="6:9" x14ac:dyDescent="0.35">
      <c r="F1483" s="74" t="str">
        <f t="shared" si="93"/>
        <v/>
      </c>
      <c r="G1483" s="74" t="str">
        <f t="shared" si="94"/>
        <v/>
      </c>
      <c r="H1483" s="74" t="str">
        <f t="shared" si="95"/>
        <v/>
      </c>
      <c r="I1483" s="74" t="str">
        <f t="shared" si="96"/>
        <v/>
      </c>
    </row>
    <row r="1484" spans="6:9" x14ac:dyDescent="0.35">
      <c r="F1484" s="74" t="str">
        <f t="shared" si="93"/>
        <v/>
      </c>
      <c r="G1484" s="74" t="str">
        <f t="shared" si="94"/>
        <v/>
      </c>
      <c r="H1484" s="74" t="str">
        <f t="shared" si="95"/>
        <v/>
      </c>
      <c r="I1484" s="74" t="str">
        <f t="shared" si="96"/>
        <v/>
      </c>
    </row>
    <row r="1485" spans="6:9" x14ac:dyDescent="0.35">
      <c r="F1485" s="74" t="str">
        <f t="shared" si="93"/>
        <v/>
      </c>
      <c r="G1485" s="74" t="str">
        <f t="shared" si="94"/>
        <v/>
      </c>
      <c r="H1485" s="74" t="str">
        <f t="shared" si="95"/>
        <v/>
      </c>
      <c r="I1485" s="74" t="str">
        <f t="shared" si="96"/>
        <v/>
      </c>
    </row>
    <row r="1486" spans="6:9" x14ac:dyDescent="0.35">
      <c r="F1486" s="74" t="str">
        <f t="shared" si="93"/>
        <v/>
      </c>
      <c r="G1486" s="74" t="str">
        <f t="shared" si="94"/>
        <v/>
      </c>
      <c r="H1486" s="74" t="str">
        <f t="shared" si="95"/>
        <v/>
      </c>
      <c r="I1486" s="74" t="str">
        <f t="shared" si="96"/>
        <v/>
      </c>
    </row>
    <row r="1487" spans="6:9" x14ac:dyDescent="0.35">
      <c r="F1487" s="74" t="str">
        <f t="shared" si="93"/>
        <v/>
      </c>
      <c r="G1487" s="74" t="str">
        <f t="shared" si="94"/>
        <v/>
      </c>
      <c r="H1487" s="74" t="str">
        <f t="shared" si="95"/>
        <v/>
      </c>
      <c r="I1487" s="74" t="str">
        <f t="shared" si="96"/>
        <v/>
      </c>
    </row>
    <row r="1488" spans="6:9" x14ac:dyDescent="0.35">
      <c r="F1488" s="74" t="str">
        <f t="shared" si="93"/>
        <v/>
      </c>
      <c r="G1488" s="74" t="str">
        <f t="shared" si="94"/>
        <v/>
      </c>
      <c r="H1488" s="74" t="str">
        <f t="shared" si="95"/>
        <v/>
      </c>
      <c r="I1488" s="74" t="str">
        <f t="shared" si="96"/>
        <v/>
      </c>
    </row>
    <row r="1489" spans="6:9" x14ac:dyDescent="0.35">
      <c r="F1489" s="74" t="str">
        <f t="shared" si="93"/>
        <v/>
      </c>
      <c r="G1489" s="74" t="str">
        <f t="shared" si="94"/>
        <v/>
      </c>
      <c r="H1489" s="74" t="str">
        <f t="shared" si="95"/>
        <v/>
      </c>
      <c r="I1489" s="74" t="str">
        <f t="shared" si="96"/>
        <v/>
      </c>
    </row>
    <row r="1490" spans="6:9" x14ac:dyDescent="0.35">
      <c r="F1490" s="74" t="str">
        <f t="shared" si="93"/>
        <v/>
      </c>
      <c r="G1490" s="74" t="str">
        <f t="shared" si="94"/>
        <v/>
      </c>
      <c r="H1490" s="74" t="str">
        <f t="shared" si="95"/>
        <v/>
      </c>
      <c r="I1490" s="74" t="str">
        <f t="shared" si="96"/>
        <v/>
      </c>
    </row>
    <row r="1491" spans="6:9" x14ac:dyDescent="0.35">
      <c r="F1491" s="74" t="str">
        <f t="shared" si="93"/>
        <v/>
      </c>
      <c r="G1491" s="74" t="str">
        <f t="shared" si="94"/>
        <v/>
      </c>
      <c r="H1491" s="74" t="str">
        <f t="shared" si="95"/>
        <v/>
      </c>
      <c r="I1491" s="74" t="str">
        <f t="shared" si="96"/>
        <v/>
      </c>
    </row>
    <row r="1492" spans="6:9" x14ac:dyDescent="0.35">
      <c r="F1492" s="74" t="str">
        <f t="shared" si="93"/>
        <v/>
      </c>
      <c r="G1492" s="74" t="str">
        <f t="shared" si="94"/>
        <v/>
      </c>
      <c r="H1492" s="74" t="str">
        <f t="shared" si="95"/>
        <v/>
      </c>
      <c r="I1492" s="74" t="str">
        <f t="shared" si="96"/>
        <v/>
      </c>
    </row>
    <row r="1493" spans="6:9" x14ac:dyDescent="0.35">
      <c r="F1493" s="74" t="str">
        <f t="shared" si="93"/>
        <v/>
      </c>
      <c r="G1493" s="74" t="str">
        <f t="shared" si="94"/>
        <v/>
      </c>
      <c r="H1493" s="74" t="str">
        <f t="shared" si="95"/>
        <v/>
      </c>
      <c r="I1493" s="74" t="str">
        <f t="shared" si="96"/>
        <v/>
      </c>
    </row>
    <row r="1494" spans="6:9" x14ac:dyDescent="0.35">
      <c r="F1494" s="74" t="str">
        <f t="shared" si="93"/>
        <v/>
      </c>
      <c r="G1494" s="74" t="str">
        <f t="shared" si="94"/>
        <v/>
      </c>
      <c r="H1494" s="74" t="str">
        <f t="shared" si="95"/>
        <v/>
      </c>
      <c r="I1494" s="74" t="str">
        <f t="shared" si="96"/>
        <v/>
      </c>
    </row>
    <row r="1495" spans="6:9" x14ac:dyDescent="0.35">
      <c r="F1495" s="74" t="str">
        <f t="shared" si="93"/>
        <v/>
      </c>
      <c r="G1495" s="74" t="str">
        <f t="shared" si="94"/>
        <v/>
      </c>
      <c r="H1495" s="74" t="str">
        <f t="shared" si="95"/>
        <v/>
      </c>
      <c r="I1495" s="74" t="str">
        <f t="shared" si="96"/>
        <v/>
      </c>
    </row>
    <row r="1496" spans="6:9" x14ac:dyDescent="0.35">
      <c r="F1496" s="74" t="str">
        <f t="shared" si="93"/>
        <v/>
      </c>
      <c r="G1496" s="74" t="str">
        <f t="shared" si="94"/>
        <v/>
      </c>
      <c r="H1496" s="74" t="str">
        <f t="shared" si="95"/>
        <v/>
      </c>
      <c r="I1496" s="74" t="str">
        <f t="shared" si="96"/>
        <v/>
      </c>
    </row>
    <row r="1497" spans="6:9" x14ac:dyDescent="0.35">
      <c r="F1497" s="74" t="str">
        <f t="shared" si="93"/>
        <v/>
      </c>
      <c r="G1497" s="74" t="str">
        <f t="shared" si="94"/>
        <v/>
      </c>
      <c r="H1497" s="74" t="str">
        <f t="shared" si="95"/>
        <v/>
      </c>
      <c r="I1497" s="74" t="str">
        <f t="shared" si="96"/>
        <v/>
      </c>
    </row>
    <row r="1498" spans="6:9" x14ac:dyDescent="0.35">
      <c r="F1498" s="74" t="str">
        <f t="shared" si="93"/>
        <v/>
      </c>
      <c r="G1498" s="74" t="str">
        <f t="shared" si="94"/>
        <v/>
      </c>
      <c r="H1498" s="74" t="str">
        <f t="shared" si="95"/>
        <v/>
      </c>
      <c r="I1498" s="74" t="str">
        <f t="shared" si="96"/>
        <v/>
      </c>
    </row>
    <row r="1499" spans="6:9" x14ac:dyDescent="0.35">
      <c r="F1499" s="74" t="str">
        <f t="shared" si="93"/>
        <v/>
      </c>
      <c r="G1499" s="74" t="str">
        <f t="shared" si="94"/>
        <v/>
      </c>
      <c r="H1499" s="74" t="str">
        <f t="shared" si="95"/>
        <v/>
      </c>
      <c r="I1499" s="74" t="str">
        <f t="shared" si="96"/>
        <v/>
      </c>
    </row>
    <row r="1500" spans="6:9" x14ac:dyDescent="0.35">
      <c r="F1500" s="74" t="str">
        <f t="shared" si="93"/>
        <v/>
      </c>
      <c r="G1500" s="74" t="str">
        <f t="shared" si="94"/>
        <v/>
      </c>
      <c r="H1500" s="74" t="str">
        <f t="shared" si="95"/>
        <v/>
      </c>
      <c r="I1500" s="74" t="str">
        <f t="shared" si="96"/>
        <v/>
      </c>
    </row>
    <row r="1501" spans="6:9" x14ac:dyDescent="0.35">
      <c r="F1501" s="74" t="str">
        <f t="shared" si="93"/>
        <v/>
      </c>
      <c r="G1501" s="74" t="str">
        <f t="shared" si="94"/>
        <v/>
      </c>
      <c r="H1501" s="74" t="str">
        <f t="shared" si="95"/>
        <v/>
      </c>
      <c r="I1501" s="74" t="str">
        <f t="shared" si="96"/>
        <v/>
      </c>
    </row>
    <row r="1502" spans="6:9" x14ac:dyDescent="0.35">
      <c r="F1502" s="74" t="str">
        <f t="shared" si="93"/>
        <v/>
      </c>
      <c r="G1502" s="74" t="str">
        <f t="shared" si="94"/>
        <v/>
      </c>
      <c r="H1502" s="74" t="str">
        <f t="shared" si="95"/>
        <v/>
      </c>
      <c r="I1502" s="74" t="str">
        <f t="shared" si="96"/>
        <v/>
      </c>
    </row>
    <row r="1503" spans="6:9" x14ac:dyDescent="0.35">
      <c r="F1503" s="74" t="str">
        <f t="shared" si="93"/>
        <v/>
      </c>
      <c r="G1503" s="74" t="str">
        <f t="shared" si="94"/>
        <v/>
      </c>
      <c r="H1503" s="74" t="str">
        <f t="shared" si="95"/>
        <v/>
      </c>
      <c r="I1503" s="74" t="str">
        <f t="shared" si="96"/>
        <v/>
      </c>
    </row>
    <row r="1504" spans="6:9" x14ac:dyDescent="0.35">
      <c r="F1504" s="74" t="str">
        <f t="shared" si="93"/>
        <v/>
      </c>
      <c r="G1504" s="74" t="str">
        <f t="shared" si="94"/>
        <v/>
      </c>
      <c r="H1504" s="74" t="str">
        <f t="shared" si="95"/>
        <v/>
      </c>
      <c r="I1504" s="74" t="str">
        <f t="shared" si="96"/>
        <v/>
      </c>
    </row>
    <row r="1505" spans="6:9" x14ac:dyDescent="0.35">
      <c r="F1505" s="74" t="str">
        <f t="shared" si="93"/>
        <v/>
      </c>
      <c r="G1505" s="74" t="str">
        <f t="shared" si="94"/>
        <v/>
      </c>
      <c r="H1505" s="74" t="str">
        <f t="shared" si="95"/>
        <v/>
      </c>
      <c r="I1505" s="74" t="str">
        <f t="shared" si="96"/>
        <v/>
      </c>
    </row>
    <row r="1506" spans="6:9" x14ac:dyDescent="0.35">
      <c r="F1506" s="74" t="str">
        <f t="shared" si="93"/>
        <v/>
      </c>
      <c r="G1506" s="74" t="str">
        <f t="shared" si="94"/>
        <v/>
      </c>
      <c r="H1506" s="74" t="str">
        <f t="shared" si="95"/>
        <v/>
      </c>
      <c r="I1506" s="74" t="str">
        <f t="shared" si="96"/>
        <v/>
      </c>
    </row>
    <row r="1507" spans="6:9" x14ac:dyDescent="0.35">
      <c r="F1507" s="74" t="str">
        <f t="shared" si="93"/>
        <v/>
      </c>
      <c r="G1507" s="74" t="str">
        <f t="shared" si="94"/>
        <v/>
      </c>
      <c r="H1507" s="74" t="str">
        <f t="shared" si="95"/>
        <v/>
      </c>
      <c r="I1507" s="74" t="str">
        <f t="shared" si="96"/>
        <v/>
      </c>
    </row>
    <row r="1508" spans="6:9" x14ac:dyDescent="0.35">
      <c r="F1508" s="74" t="str">
        <f t="shared" si="93"/>
        <v/>
      </c>
      <c r="G1508" s="74" t="str">
        <f t="shared" si="94"/>
        <v/>
      </c>
      <c r="H1508" s="74" t="str">
        <f t="shared" si="95"/>
        <v/>
      </c>
      <c r="I1508" s="74" t="str">
        <f t="shared" si="96"/>
        <v/>
      </c>
    </row>
    <row r="1509" spans="6:9" x14ac:dyDescent="0.35">
      <c r="F1509" s="74" t="str">
        <f t="shared" si="93"/>
        <v/>
      </c>
      <c r="G1509" s="74" t="str">
        <f t="shared" si="94"/>
        <v/>
      </c>
      <c r="H1509" s="74" t="str">
        <f t="shared" si="95"/>
        <v/>
      </c>
      <c r="I1509" s="74" t="str">
        <f t="shared" si="96"/>
        <v/>
      </c>
    </row>
    <row r="1510" spans="6:9" x14ac:dyDescent="0.35">
      <c r="F1510" s="74" t="str">
        <f t="shared" si="93"/>
        <v/>
      </c>
      <c r="G1510" s="74" t="str">
        <f t="shared" si="94"/>
        <v/>
      </c>
      <c r="H1510" s="74" t="str">
        <f t="shared" si="95"/>
        <v/>
      </c>
      <c r="I1510" s="74" t="str">
        <f t="shared" si="96"/>
        <v/>
      </c>
    </row>
    <row r="1511" spans="6:9" x14ac:dyDescent="0.35">
      <c r="F1511" s="74" t="str">
        <f t="shared" si="93"/>
        <v/>
      </c>
      <c r="G1511" s="74" t="str">
        <f t="shared" si="94"/>
        <v/>
      </c>
      <c r="H1511" s="74" t="str">
        <f t="shared" si="95"/>
        <v/>
      </c>
      <c r="I1511" s="74" t="str">
        <f t="shared" si="96"/>
        <v/>
      </c>
    </row>
    <row r="1512" spans="6:9" x14ac:dyDescent="0.35">
      <c r="F1512" s="74" t="str">
        <f t="shared" si="93"/>
        <v/>
      </c>
      <c r="G1512" s="74" t="str">
        <f t="shared" si="94"/>
        <v/>
      </c>
      <c r="H1512" s="74" t="str">
        <f t="shared" si="95"/>
        <v/>
      </c>
      <c r="I1512" s="74" t="str">
        <f t="shared" si="96"/>
        <v/>
      </c>
    </row>
    <row r="1513" spans="6:9" x14ac:dyDescent="0.35">
      <c r="F1513" s="74" t="str">
        <f t="shared" si="93"/>
        <v/>
      </c>
      <c r="G1513" s="74" t="str">
        <f t="shared" si="94"/>
        <v/>
      </c>
      <c r="H1513" s="74" t="str">
        <f t="shared" si="95"/>
        <v/>
      </c>
      <c r="I1513" s="74" t="str">
        <f t="shared" si="96"/>
        <v/>
      </c>
    </row>
    <row r="1514" spans="6:9" x14ac:dyDescent="0.35">
      <c r="F1514" s="74" t="str">
        <f t="shared" si="93"/>
        <v/>
      </c>
      <c r="G1514" s="74" t="str">
        <f t="shared" si="94"/>
        <v/>
      </c>
      <c r="H1514" s="74" t="str">
        <f t="shared" si="95"/>
        <v/>
      </c>
      <c r="I1514" s="74" t="str">
        <f t="shared" si="96"/>
        <v/>
      </c>
    </row>
    <row r="1515" spans="6:9" x14ac:dyDescent="0.35">
      <c r="F1515" s="74" t="str">
        <f t="shared" si="93"/>
        <v/>
      </c>
      <c r="G1515" s="74" t="str">
        <f t="shared" si="94"/>
        <v/>
      </c>
      <c r="H1515" s="74" t="str">
        <f t="shared" si="95"/>
        <v/>
      </c>
      <c r="I1515" s="74" t="str">
        <f t="shared" si="96"/>
        <v/>
      </c>
    </row>
    <row r="1516" spans="6:9" x14ac:dyDescent="0.35">
      <c r="F1516" s="74" t="str">
        <f t="shared" si="93"/>
        <v/>
      </c>
      <c r="G1516" s="74" t="str">
        <f t="shared" si="94"/>
        <v/>
      </c>
      <c r="H1516" s="74" t="str">
        <f t="shared" si="95"/>
        <v/>
      </c>
      <c r="I1516" s="74" t="str">
        <f t="shared" si="96"/>
        <v/>
      </c>
    </row>
    <row r="1517" spans="6:9" x14ac:dyDescent="0.35">
      <c r="F1517" s="74" t="str">
        <f t="shared" si="93"/>
        <v/>
      </c>
      <c r="G1517" s="74" t="str">
        <f t="shared" si="94"/>
        <v/>
      </c>
      <c r="H1517" s="74" t="str">
        <f t="shared" si="95"/>
        <v/>
      </c>
      <c r="I1517" s="74" t="str">
        <f t="shared" si="96"/>
        <v/>
      </c>
    </row>
    <row r="1518" spans="6:9" x14ac:dyDescent="0.35">
      <c r="F1518" s="74" t="str">
        <f t="shared" si="93"/>
        <v/>
      </c>
      <c r="G1518" s="74" t="str">
        <f t="shared" si="94"/>
        <v/>
      </c>
      <c r="H1518" s="74" t="str">
        <f t="shared" si="95"/>
        <v/>
      </c>
      <c r="I1518" s="74" t="str">
        <f t="shared" si="96"/>
        <v/>
      </c>
    </row>
    <row r="1519" spans="6:9" x14ac:dyDescent="0.35">
      <c r="F1519" s="74" t="str">
        <f t="shared" si="93"/>
        <v/>
      </c>
      <c r="G1519" s="74" t="str">
        <f t="shared" si="94"/>
        <v/>
      </c>
      <c r="H1519" s="74" t="str">
        <f t="shared" si="95"/>
        <v/>
      </c>
      <c r="I1519" s="74" t="str">
        <f t="shared" si="96"/>
        <v/>
      </c>
    </row>
    <row r="1520" spans="6:9" x14ac:dyDescent="0.35">
      <c r="F1520" s="74" t="str">
        <f t="shared" si="93"/>
        <v/>
      </c>
      <c r="G1520" s="74" t="str">
        <f t="shared" si="94"/>
        <v/>
      </c>
      <c r="H1520" s="74" t="str">
        <f t="shared" si="95"/>
        <v/>
      </c>
      <c r="I1520" s="74" t="str">
        <f t="shared" si="96"/>
        <v/>
      </c>
    </row>
    <row r="1521" spans="6:9" x14ac:dyDescent="0.35">
      <c r="F1521" s="74" t="str">
        <f t="shared" si="93"/>
        <v/>
      </c>
      <c r="G1521" s="74" t="str">
        <f t="shared" si="94"/>
        <v/>
      </c>
      <c r="H1521" s="74" t="str">
        <f t="shared" si="95"/>
        <v/>
      </c>
      <c r="I1521" s="74" t="str">
        <f t="shared" si="96"/>
        <v/>
      </c>
    </row>
    <row r="1522" spans="6:9" x14ac:dyDescent="0.35">
      <c r="F1522" s="74" t="str">
        <f t="shared" si="93"/>
        <v/>
      </c>
      <c r="G1522" s="74" t="str">
        <f t="shared" si="94"/>
        <v/>
      </c>
      <c r="H1522" s="74" t="str">
        <f t="shared" si="95"/>
        <v/>
      </c>
      <c r="I1522" s="74" t="str">
        <f t="shared" si="96"/>
        <v/>
      </c>
    </row>
    <row r="1523" spans="6:9" x14ac:dyDescent="0.35">
      <c r="F1523" s="74" t="str">
        <f t="shared" si="93"/>
        <v/>
      </c>
      <c r="G1523" s="74" t="str">
        <f t="shared" si="94"/>
        <v/>
      </c>
      <c r="H1523" s="74" t="str">
        <f t="shared" si="95"/>
        <v/>
      </c>
      <c r="I1523" s="74" t="str">
        <f t="shared" si="96"/>
        <v/>
      </c>
    </row>
    <row r="1524" spans="6:9" x14ac:dyDescent="0.35">
      <c r="F1524" s="74" t="str">
        <f t="shared" si="93"/>
        <v/>
      </c>
      <c r="G1524" s="74" t="str">
        <f t="shared" si="94"/>
        <v/>
      </c>
      <c r="H1524" s="74" t="str">
        <f t="shared" si="95"/>
        <v/>
      </c>
      <c r="I1524" s="74" t="str">
        <f t="shared" si="96"/>
        <v/>
      </c>
    </row>
    <row r="1525" spans="6:9" x14ac:dyDescent="0.35">
      <c r="F1525" s="74" t="str">
        <f t="shared" si="93"/>
        <v/>
      </c>
      <c r="G1525" s="74" t="str">
        <f t="shared" si="94"/>
        <v/>
      </c>
      <c r="H1525" s="74" t="str">
        <f t="shared" si="95"/>
        <v/>
      </c>
      <c r="I1525" s="74" t="str">
        <f t="shared" si="96"/>
        <v/>
      </c>
    </row>
    <row r="1526" spans="6:9" x14ac:dyDescent="0.35">
      <c r="F1526" s="74" t="str">
        <f t="shared" si="93"/>
        <v/>
      </c>
      <c r="G1526" s="74" t="str">
        <f t="shared" si="94"/>
        <v/>
      </c>
      <c r="H1526" s="74" t="str">
        <f t="shared" si="95"/>
        <v/>
      </c>
      <c r="I1526" s="74" t="str">
        <f t="shared" si="96"/>
        <v/>
      </c>
    </row>
    <row r="1527" spans="6:9" x14ac:dyDescent="0.35">
      <c r="F1527" s="74" t="str">
        <f t="shared" si="93"/>
        <v/>
      </c>
      <c r="G1527" s="74" t="str">
        <f t="shared" si="94"/>
        <v/>
      </c>
      <c r="H1527" s="74" t="str">
        <f t="shared" si="95"/>
        <v/>
      </c>
      <c r="I1527" s="74" t="str">
        <f t="shared" si="96"/>
        <v/>
      </c>
    </row>
    <row r="1528" spans="6:9" x14ac:dyDescent="0.35">
      <c r="F1528" s="74" t="str">
        <f t="shared" si="93"/>
        <v/>
      </c>
      <c r="G1528" s="74" t="str">
        <f t="shared" si="94"/>
        <v/>
      </c>
      <c r="H1528" s="74" t="str">
        <f t="shared" si="95"/>
        <v/>
      </c>
      <c r="I1528" s="74" t="str">
        <f t="shared" si="96"/>
        <v/>
      </c>
    </row>
    <row r="1529" spans="6:9" x14ac:dyDescent="0.35">
      <c r="F1529" s="74" t="str">
        <f t="shared" si="93"/>
        <v/>
      </c>
      <c r="G1529" s="74" t="str">
        <f t="shared" si="94"/>
        <v/>
      </c>
      <c r="H1529" s="74" t="str">
        <f t="shared" si="95"/>
        <v/>
      </c>
      <c r="I1529" s="74" t="str">
        <f t="shared" si="96"/>
        <v/>
      </c>
    </row>
    <row r="1530" spans="6:9" x14ac:dyDescent="0.35">
      <c r="F1530" s="74" t="str">
        <f t="shared" si="93"/>
        <v/>
      </c>
      <c r="G1530" s="74" t="str">
        <f t="shared" si="94"/>
        <v/>
      </c>
      <c r="H1530" s="74" t="str">
        <f t="shared" si="95"/>
        <v/>
      </c>
      <c r="I1530" s="74" t="str">
        <f t="shared" si="96"/>
        <v/>
      </c>
    </row>
    <row r="1531" spans="6:9" x14ac:dyDescent="0.35">
      <c r="F1531" s="74" t="str">
        <f t="shared" si="93"/>
        <v/>
      </c>
      <c r="G1531" s="74" t="str">
        <f t="shared" si="94"/>
        <v/>
      </c>
      <c r="H1531" s="74" t="str">
        <f t="shared" si="95"/>
        <v/>
      </c>
      <c r="I1531" s="74" t="str">
        <f t="shared" si="96"/>
        <v/>
      </c>
    </row>
    <row r="1532" spans="6:9" x14ac:dyDescent="0.35">
      <c r="F1532" s="74" t="str">
        <f t="shared" si="93"/>
        <v/>
      </c>
      <c r="G1532" s="74" t="str">
        <f t="shared" si="94"/>
        <v/>
      </c>
      <c r="H1532" s="74" t="str">
        <f t="shared" si="95"/>
        <v/>
      </c>
      <c r="I1532" s="74" t="str">
        <f t="shared" si="96"/>
        <v/>
      </c>
    </row>
    <row r="1533" spans="6:9" x14ac:dyDescent="0.35">
      <c r="F1533" s="74" t="str">
        <f t="shared" si="93"/>
        <v/>
      </c>
      <c r="G1533" s="74" t="str">
        <f t="shared" si="94"/>
        <v/>
      </c>
      <c r="H1533" s="74" t="str">
        <f t="shared" si="95"/>
        <v/>
      </c>
      <c r="I1533" s="74" t="str">
        <f t="shared" si="96"/>
        <v/>
      </c>
    </row>
    <row r="1534" spans="6:9" x14ac:dyDescent="0.35">
      <c r="F1534" s="74" t="str">
        <f t="shared" si="93"/>
        <v/>
      </c>
      <c r="G1534" s="74" t="str">
        <f t="shared" si="94"/>
        <v/>
      </c>
      <c r="H1534" s="74" t="str">
        <f t="shared" si="95"/>
        <v/>
      </c>
      <c r="I1534" s="74" t="str">
        <f t="shared" si="96"/>
        <v/>
      </c>
    </row>
    <row r="1535" spans="6:9" x14ac:dyDescent="0.35">
      <c r="F1535" s="74" t="str">
        <f t="shared" si="93"/>
        <v/>
      </c>
      <c r="G1535" s="74" t="str">
        <f t="shared" si="94"/>
        <v/>
      </c>
      <c r="H1535" s="74" t="str">
        <f t="shared" si="95"/>
        <v/>
      </c>
      <c r="I1535" s="74" t="str">
        <f t="shared" si="96"/>
        <v/>
      </c>
    </row>
    <row r="1536" spans="6:9" x14ac:dyDescent="0.35">
      <c r="F1536" s="74" t="str">
        <f t="shared" si="93"/>
        <v/>
      </c>
      <c r="G1536" s="74" t="str">
        <f t="shared" si="94"/>
        <v/>
      </c>
      <c r="H1536" s="74" t="str">
        <f t="shared" si="95"/>
        <v/>
      </c>
      <c r="I1536" s="74" t="str">
        <f t="shared" si="96"/>
        <v/>
      </c>
    </row>
    <row r="1537" spans="6:9" x14ac:dyDescent="0.35">
      <c r="F1537" s="74" t="str">
        <f t="shared" si="93"/>
        <v/>
      </c>
      <c r="G1537" s="74" t="str">
        <f t="shared" si="94"/>
        <v/>
      </c>
      <c r="H1537" s="74" t="str">
        <f t="shared" si="95"/>
        <v/>
      </c>
      <c r="I1537" s="74" t="str">
        <f t="shared" si="96"/>
        <v/>
      </c>
    </row>
    <row r="1538" spans="6:9" x14ac:dyDescent="0.35">
      <c r="F1538" s="74" t="str">
        <f t="shared" si="93"/>
        <v/>
      </c>
      <c r="G1538" s="74" t="str">
        <f t="shared" si="94"/>
        <v/>
      </c>
      <c r="H1538" s="74" t="str">
        <f t="shared" si="95"/>
        <v/>
      </c>
      <c r="I1538" s="74" t="str">
        <f t="shared" si="96"/>
        <v/>
      </c>
    </row>
    <row r="1539" spans="6:9" x14ac:dyDescent="0.35">
      <c r="F1539" s="74" t="str">
        <f t="shared" si="93"/>
        <v/>
      </c>
      <c r="G1539" s="74" t="str">
        <f t="shared" si="94"/>
        <v/>
      </c>
      <c r="H1539" s="74" t="str">
        <f t="shared" si="95"/>
        <v/>
      </c>
      <c r="I1539" s="74" t="str">
        <f t="shared" si="96"/>
        <v/>
      </c>
    </row>
    <row r="1540" spans="6:9" x14ac:dyDescent="0.35">
      <c r="F1540" s="74" t="str">
        <f t="shared" ref="F1540:F1603" si="97">IF(B1540="","",B1540/SUM($B$3:$B$1048576))</f>
        <v/>
      </c>
      <c r="G1540" s="74" t="str">
        <f t="shared" ref="G1540:G1603" si="98">IF(C1540="","",C1540/SUM($C$3:$C$1048576))</f>
        <v/>
      </c>
      <c r="H1540" s="74" t="str">
        <f t="shared" ref="H1540:H1603" si="99">IF(D1540="","",D1540/SUM($D$3:$D$1048576))</f>
        <v/>
      </c>
      <c r="I1540" s="74" t="str">
        <f t="shared" ref="I1540:I1603" si="100">IF(E1540="","",E1540/SUM($E$3:$E$1048576))</f>
        <v/>
      </c>
    </row>
    <row r="1541" spans="6:9" x14ac:dyDescent="0.35">
      <c r="F1541" s="74" t="str">
        <f t="shared" si="97"/>
        <v/>
      </c>
      <c r="G1541" s="74" t="str">
        <f t="shared" si="98"/>
        <v/>
      </c>
      <c r="H1541" s="74" t="str">
        <f t="shared" si="99"/>
        <v/>
      </c>
      <c r="I1541" s="74" t="str">
        <f t="shared" si="100"/>
        <v/>
      </c>
    </row>
    <row r="1542" spans="6:9" x14ac:dyDescent="0.35">
      <c r="F1542" s="74" t="str">
        <f t="shared" si="97"/>
        <v/>
      </c>
      <c r="G1542" s="74" t="str">
        <f t="shared" si="98"/>
        <v/>
      </c>
      <c r="H1542" s="74" t="str">
        <f t="shared" si="99"/>
        <v/>
      </c>
      <c r="I1542" s="74" t="str">
        <f t="shared" si="100"/>
        <v/>
      </c>
    </row>
    <row r="1543" spans="6:9" x14ac:dyDescent="0.35">
      <c r="F1543" s="74" t="str">
        <f t="shared" si="97"/>
        <v/>
      </c>
      <c r="G1543" s="74" t="str">
        <f t="shared" si="98"/>
        <v/>
      </c>
      <c r="H1543" s="74" t="str">
        <f t="shared" si="99"/>
        <v/>
      </c>
      <c r="I1543" s="74" t="str">
        <f t="shared" si="100"/>
        <v/>
      </c>
    </row>
    <row r="1544" spans="6:9" x14ac:dyDescent="0.35">
      <c r="F1544" s="74" t="str">
        <f t="shared" si="97"/>
        <v/>
      </c>
      <c r="G1544" s="74" t="str">
        <f t="shared" si="98"/>
        <v/>
      </c>
      <c r="H1544" s="74" t="str">
        <f t="shared" si="99"/>
        <v/>
      </c>
      <c r="I1544" s="74" t="str">
        <f t="shared" si="100"/>
        <v/>
      </c>
    </row>
    <row r="1545" spans="6:9" x14ac:dyDescent="0.35">
      <c r="F1545" s="74" t="str">
        <f t="shared" si="97"/>
        <v/>
      </c>
      <c r="G1545" s="74" t="str">
        <f t="shared" si="98"/>
        <v/>
      </c>
      <c r="H1545" s="74" t="str">
        <f t="shared" si="99"/>
        <v/>
      </c>
      <c r="I1545" s="74" t="str">
        <f t="shared" si="100"/>
        <v/>
      </c>
    </row>
    <row r="1546" spans="6:9" x14ac:dyDescent="0.35">
      <c r="F1546" s="74" t="str">
        <f t="shared" si="97"/>
        <v/>
      </c>
      <c r="G1546" s="74" t="str">
        <f t="shared" si="98"/>
        <v/>
      </c>
      <c r="H1546" s="74" t="str">
        <f t="shared" si="99"/>
        <v/>
      </c>
      <c r="I1546" s="74" t="str">
        <f t="shared" si="100"/>
        <v/>
      </c>
    </row>
    <row r="1547" spans="6:9" x14ac:dyDescent="0.35">
      <c r="F1547" s="74" t="str">
        <f t="shared" si="97"/>
        <v/>
      </c>
      <c r="G1547" s="74" t="str">
        <f t="shared" si="98"/>
        <v/>
      </c>
      <c r="H1547" s="74" t="str">
        <f t="shared" si="99"/>
        <v/>
      </c>
      <c r="I1547" s="74" t="str">
        <f t="shared" si="100"/>
        <v/>
      </c>
    </row>
    <row r="1548" spans="6:9" x14ac:dyDescent="0.35">
      <c r="F1548" s="74" t="str">
        <f t="shared" si="97"/>
        <v/>
      </c>
      <c r="G1548" s="74" t="str">
        <f t="shared" si="98"/>
        <v/>
      </c>
      <c r="H1548" s="74" t="str">
        <f t="shared" si="99"/>
        <v/>
      </c>
      <c r="I1548" s="74" t="str">
        <f t="shared" si="100"/>
        <v/>
      </c>
    </row>
    <row r="1549" spans="6:9" x14ac:dyDescent="0.35">
      <c r="F1549" s="74" t="str">
        <f t="shared" si="97"/>
        <v/>
      </c>
      <c r="G1549" s="74" t="str">
        <f t="shared" si="98"/>
        <v/>
      </c>
      <c r="H1549" s="74" t="str">
        <f t="shared" si="99"/>
        <v/>
      </c>
      <c r="I1549" s="74" t="str">
        <f t="shared" si="100"/>
        <v/>
      </c>
    </row>
    <row r="1550" spans="6:9" x14ac:dyDescent="0.35">
      <c r="F1550" s="74" t="str">
        <f t="shared" si="97"/>
        <v/>
      </c>
      <c r="G1550" s="74" t="str">
        <f t="shared" si="98"/>
        <v/>
      </c>
      <c r="H1550" s="74" t="str">
        <f t="shared" si="99"/>
        <v/>
      </c>
      <c r="I1550" s="74" t="str">
        <f t="shared" si="100"/>
        <v/>
      </c>
    </row>
    <row r="1551" spans="6:9" x14ac:dyDescent="0.35">
      <c r="F1551" s="74" t="str">
        <f t="shared" si="97"/>
        <v/>
      </c>
      <c r="G1551" s="74" t="str">
        <f t="shared" si="98"/>
        <v/>
      </c>
      <c r="H1551" s="74" t="str">
        <f t="shared" si="99"/>
        <v/>
      </c>
      <c r="I1551" s="74" t="str">
        <f t="shared" si="100"/>
        <v/>
      </c>
    </row>
    <row r="1552" spans="6:9" x14ac:dyDescent="0.35">
      <c r="F1552" s="74" t="str">
        <f t="shared" si="97"/>
        <v/>
      </c>
      <c r="G1552" s="74" t="str">
        <f t="shared" si="98"/>
        <v/>
      </c>
      <c r="H1552" s="74" t="str">
        <f t="shared" si="99"/>
        <v/>
      </c>
      <c r="I1552" s="74" t="str">
        <f t="shared" si="100"/>
        <v/>
      </c>
    </row>
    <row r="1553" spans="6:9" x14ac:dyDescent="0.35">
      <c r="F1553" s="74" t="str">
        <f t="shared" si="97"/>
        <v/>
      </c>
      <c r="G1553" s="74" t="str">
        <f t="shared" si="98"/>
        <v/>
      </c>
      <c r="H1553" s="74" t="str">
        <f t="shared" si="99"/>
        <v/>
      </c>
      <c r="I1553" s="74" t="str">
        <f t="shared" si="100"/>
        <v/>
      </c>
    </row>
    <row r="1554" spans="6:9" x14ac:dyDescent="0.35">
      <c r="F1554" s="74" t="str">
        <f t="shared" si="97"/>
        <v/>
      </c>
      <c r="G1554" s="74" t="str">
        <f t="shared" si="98"/>
        <v/>
      </c>
      <c r="H1554" s="74" t="str">
        <f t="shared" si="99"/>
        <v/>
      </c>
      <c r="I1554" s="74" t="str">
        <f t="shared" si="100"/>
        <v/>
      </c>
    </row>
    <row r="1555" spans="6:9" x14ac:dyDescent="0.35">
      <c r="F1555" s="74" t="str">
        <f t="shared" si="97"/>
        <v/>
      </c>
      <c r="G1555" s="74" t="str">
        <f t="shared" si="98"/>
        <v/>
      </c>
      <c r="H1555" s="74" t="str">
        <f t="shared" si="99"/>
        <v/>
      </c>
      <c r="I1555" s="74" t="str">
        <f t="shared" si="100"/>
        <v/>
      </c>
    </row>
    <row r="1556" spans="6:9" x14ac:dyDescent="0.35">
      <c r="F1556" s="74" t="str">
        <f t="shared" si="97"/>
        <v/>
      </c>
      <c r="G1556" s="74" t="str">
        <f t="shared" si="98"/>
        <v/>
      </c>
      <c r="H1556" s="74" t="str">
        <f t="shared" si="99"/>
        <v/>
      </c>
      <c r="I1556" s="74" t="str">
        <f t="shared" si="100"/>
        <v/>
      </c>
    </row>
    <row r="1557" spans="6:9" x14ac:dyDescent="0.35">
      <c r="F1557" s="74" t="str">
        <f t="shared" si="97"/>
        <v/>
      </c>
      <c r="G1557" s="74" t="str">
        <f t="shared" si="98"/>
        <v/>
      </c>
      <c r="H1557" s="74" t="str">
        <f t="shared" si="99"/>
        <v/>
      </c>
      <c r="I1557" s="74" t="str">
        <f t="shared" si="100"/>
        <v/>
      </c>
    </row>
    <row r="1558" spans="6:9" x14ac:dyDescent="0.35">
      <c r="F1558" s="74" t="str">
        <f t="shared" si="97"/>
        <v/>
      </c>
      <c r="G1558" s="74" t="str">
        <f t="shared" si="98"/>
        <v/>
      </c>
      <c r="H1558" s="74" t="str">
        <f t="shared" si="99"/>
        <v/>
      </c>
      <c r="I1558" s="74" t="str">
        <f t="shared" si="100"/>
        <v/>
      </c>
    </row>
    <row r="1559" spans="6:9" x14ac:dyDescent="0.35">
      <c r="F1559" s="74" t="str">
        <f t="shared" si="97"/>
        <v/>
      </c>
      <c r="G1559" s="74" t="str">
        <f t="shared" si="98"/>
        <v/>
      </c>
      <c r="H1559" s="74" t="str">
        <f t="shared" si="99"/>
        <v/>
      </c>
      <c r="I1559" s="74" t="str">
        <f t="shared" si="100"/>
        <v/>
      </c>
    </row>
    <row r="1560" spans="6:9" x14ac:dyDescent="0.35">
      <c r="F1560" s="74" t="str">
        <f t="shared" si="97"/>
        <v/>
      </c>
      <c r="G1560" s="74" t="str">
        <f t="shared" si="98"/>
        <v/>
      </c>
      <c r="H1560" s="74" t="str">
        <f t="shared" si="99"/>
        <v/>
      </c>
      <c r="I1560" s="74" t="str">
        <f t="shared" si="100"/>
        <v/>
      </c>
    </row>
    <row r="1561" spans="6:9" x14ac:dyDescent="0.35">
      <c r="F1561" s="74" t="str">
        <f t="shared" si="97"/>
        <v/>
      </c>
      <c r="G1561" s="74" t="str">
        <f t="shared" si="98"/>
        <v/>
      </c>
      <c r="H1561" s="74" t="str">
        <f t="shared" si="99"/>
        <v/>
      </c>
      <c r="I1561" s="74" t="str">
        <f t="shared" si="100"/>
        <v/>
      </c>
    </row>
    <row r="1562" spans="6:9" x14ac:dyDescent="0.35">
      <c r="F1562" s="74" t="str">
        <f t="shared" si="97"/>
        <v/>
      </c>
      <c r="G1562" s="74" t="str">
        <f t="shared" si="98"/>
        <v/>
      </c>
      <c r="H1562" s="74" t="str">
        <f t="shared" si="99"/>
        <v/>
      </c>
      <c r="I1562" s="74" t="str">
        <f t="shared" si="100"/>
        <v/>
      </c>
    </row>
    <row r="1563" spans="6:9" x14ac:dyDescent="0.35">
      <c r="F1563" s="74" t="str">
        <f t="shared" si="97"/>
        <v/>
      </c>
      <c r="G1563" s="74" t="str">
        <f t="shared" si="98"/>
        <v/>
      </c>
      <c r="H1563" s="74" t="str">
        <f t="shared" si="99"/>
        <v/>
      </c>
      <c r="I1563" s="74" t="str">
        <f t="shared" si="100"/>
        <v/>
      </c>
    </row>
    <row r="1564" spans="6:9" x14ac:dyDescent="0.35">
      <c r="F1564" s="74" t="str">
        <f t="shared" si="97"/>
        <v/>
      </c>
      <c r="G1564" s="74" t="str">
        <f t="shared" si="98"/>
        <v/>
      </c>
      <c r="H1564" s="74" t="str">
        <f t="shared" si="99"/>
        <v/>
      </c>
      <c r="I1564" s="74" t="str">
        <f t="shared" si="100"/>
        <v/>
      </c>
    </row>
    <row r="1565" spans="6:9" x14ac:dyDescent="0.35">
      <c r="F1565" s="74" t="str">
        <f t="shared" si="97"/>
        <v/>
      </c>
      <c r="G1565" s="74" t="str">
        <f t="shared" si="98"/>
        <v/>
      </c>
      <c r="H1565" s="74" t="str">
        <f t="shared" si="99"/>
        <v/>
      </c>
      <c r="I1565" s="74" t="str">
        <f t="shared" si="100"/>
        <v/>
      </c>
    </row>
    <row r="1566" spans="6:9" x14ac:dyDescent="0.35">
      <c r="F1566" s="74" t="str">
        <f t="shared" si="97"/>
        <v/>
      </c>
      <c r="G1566" s="74" t="str">
        <f t="shared" si="98"/>
        <v/>
      </c>
      <c r="H1566" s="74" t="str">
        <f t="shared" si="99"/>
        <v/>
      </c>
      <c r="I1566" s="74" t="str">
        <f t="shared" si="100"/>
        <v/>
      </c>
    </row>
    <row r="1567" spans="6:9" x14ac:dyDescent="0.35">
      <c r="F1567" s="74" t="str">
        <f t="shared" si="97"/>
        <v/>
      </c>
      <c r="G1567" s="74" t="str">
        <f t="shared" si="98"/>
        <v/>
      </c>
      <c r="H1567" s="74" t="str">
        <f t="shared" si="99"/>
        <v/>
      </c>
      <c r="I1567" s="74" t="str">
        <f t="shared" si="100"/>
        <v/>
      </c>
    </row>
    <row r="1568" spans="6:9" x14ac:dyDescent="0.35">
      <c r="F1568" s="74" t="str">
        <f t="shared" si="97"/>
        <v/>
      </c>
      <c r="G1568" s="74" t="str">
        <f t="shared" si="98"/>
        <v/>
      </c>
      <c r="H1568" s="74" t="str">
        <f t="shared" si="99"/>
        <v/>
      </c>
      <c r="I1568" s="74" t="str">
        <f t="shared" si="100"/>
        <v/>
      </c>
    </row>
    <row r="1569" spans="6:9" x14ac:dyDescent="0.35">
      <c r="F1569" s="74" t="str">
        <f t="shared" si="97"/>
        <v/>
      </c>
      <c r="G1569" s="74" t="str">
        <f t="shared" si="98"/>
        <v/>
      </c>
      <c r="H1569" s="74" t="str">
        <f t="shared" si="99"/>
        <v/>
      </c>
      <c r="I1569" s="74" t="str">
        <f t="shared" si="100"/>
        <v/>
      </c>
    </row>
    <row r="1570" spans="6:9" x14ac:dyDescent="0.35">
      <c r="F1570" s="74" t="str">
        <f t="shared" si="97"/>
        <v/>
      </c>
      <c r="G1570" s="74" t="str">
        <f t="shared" si="98"/>
        <v/>
      </c>
      <c r="H1570" s="74" t="str">
        <f t="shared" si="99"/>
        <v/>
      </c>
      <c r="I1570" s="74" t="str">
        <f t="shared" si="100"/>
        <v/>
      </c>
    </row>
    <row r="1571" spans="6:9" x14ac:dyDescent="0.35">
      <c r="F1571" s="74" t="str">
        <f t="shared" si="97"/>
        <v/>
      </c>
      <c r="G1571" s="74" t="str">
        <f t="shared" si="98"/>
        <v/>
      </c>
      <c r="H1571" s="74" t="str">
        <f t="shared" si="99"/>
        <v/>
      </c>
      <c r="I1571" s="74" t="str">
        <f t="shared" si="100"/>
        <v/>
      </c>
    </row>
    <row r="1572" spans="6:9" x14ac:dyDescent="0.35">
      <c r="F1572" s="74" t="str">
        <f t="shared" si="97"/>
        <v/>
      </c>
      <c r="G1572" s="74" t="str">
        <f t="shared" si="98"/>
        <v/>
      </c>
      <c r="H1572" s="74" t="str">
        <f t="shared" si="99"/>
        <v/>
      </c>
      <c r="I1572" s="74" t="str">
        <f t="shared" si="100"/>
        <v/>
      </c>
    </row>
    <row r="1573" spans="6:9" x14ac:dyDescent="0.35">
      <c r="F1573" s="74" t="str">
        <f t="shared" si="97"/>
        <v/>
      </c>
      <c r="G1573" s="74" t="str">
        <f t="shared" si="98"/>
        <v/>
      </c>
      <c r="H1573" s="74" t="str">
        <f t="shared" si="99"/>
        <v/>
      </c>
      <c r="I1573" s="74" t="str">
        <f t="shared" si="100"/>
        <v/>
      </c>
    </row>
    <row r="1574" spans="6:9" x14ac:dyDescent="0.35">
      <c r="F1574" s="74" t="str">
        <f t="shared" si="97"/>
        <v/>
      </c>
      <c r="G1574" s="74" t="str">
        <f t="shared" si="98"/>
        <v/>
      </c>
      <c r="H1574" s="74" t="str">
        <f t="shared" si="99"/>
        <v/>
      </c>
      <c r="I1574" s="74" t="str">
        <f t="shared" si="100"/>
        <v/>
      </c>
    </row>
    <row r="1575" spans="6:9" x14ac:dyDescent="0.35">
      <c r="F1575" s="74" t="str">
        <f t="shared" si="97"/>
        <v/>
      </c>
      <c r="G1575" s="74" t="str">
        <f t="shared" si="98"/>
        <v/>
      </c>
      <c r="H1575" s="74" t="str">
        <f t="shared" si="99"/>
        <v/>
      </c>
      <c r="I1575" s="74" t="str">
        <f t="shared" si="100"/>
        <v/>
      </c>
    </row>
    <row r="1576" spans="6:9" x14ac:dyDescent="0.35">
      <c r="F1576" s="74" t="str">
        <f t="shared" si="97"/>
        <v/>
      </c>
      <c r="G1576" s="74" t="str">
        <f t="shared" si="98"/>
        <v/>
      </c>
      <c r="H1576" s="74" t="str">
        <f t="shared" si="99"/>
        <v/>
      </c>
      <c r="I1576" s="74" t="str">
        <f t="shared" si="100"/>
        <v/>
      </c>
    </row>
    <row r="1577" spans="6:9" x14ac:dyDescent="0.35">
      <c r="F1577" s="74" t="str">
        <f t="shared" si="97"/>
        <v/>
      </c>
      <c r="G1577" s="74" t="str">
        <f t="shared" si="98"/>
        <v/>
      </c>
      <c r="H1577" s="74" t="str">
        <f t="shared" si="99"/>
        <v/>
      </c>
      <c r="I1577" s="74" t="str">
        <f t="shared" si="100"/>
        <v/>
      </c>
    </row>
    <row r="1578" spans="6:9" x14ac:dyDescent="0.35">
      <c r="F1578" s="74" t="str">
        <f t="shared" si="97"/>
        <v/>
      </c>
      <c r="G1578" s="74" t="str">
        <f t="shared" si="98"/>
        <v/>
      </c>
      <c r="H1578" s="74" t="str">
        <f t="shared" si="99"/>
        <v/>
      </c>
      <c r="I1578" s="74" t="str">
        <f t="shared" si="100"/>
        <v/>
      </c>
    </row>
    <row r="1579" spans="6:9" x14ac:dyDescent="0.35">
      <c r="F1579" s="74" t="str">
        <f t="shared" si="97"/>
        <v/>
      </c>
      <c r="G1579" s="74" t="str">
        <f t="shared" si="98"/>
        <v/>
      </c>
      <c r="H1579" s="74" t="str">
        <f t="shared" si="99"/>
        <v/>
      </c>
      <c r="I1579" s="74" t="str">
        <f t="shared" si="100"/>
        <v/>
      </c>
    </row>
    <row r="1580" spans="6:9" x14ac:dyDescent="0.35">
      <c r="F1580" s="74" t="str">
        <f t="shared" si="97"/>
        <v/>
      </c>
      <c r="G1580" s="74" t="str">
        <f t="shared" si="98"/>
        <v/>
      </c>
      <c r="H1580" s="74" t="str">
        <f t="shared" si="99"/>
        <v/>
      </c>
      <c r="I1580" s="74" t="str">
        <f t="shared" si="100"/>
        <v/>
      </c>
    </row>
    <row r="1581" spans="6:9" x14ac:dyDescent="0.35">
      <c r="F1581" s="74" t="str">
        <f t="shared" si="97"/>
        <v/>
      </c>
      <c r="G1581" s="74" t="str">
        <f t="shared" si="98"/>
        <v/>
      </c>
      <c r="H1581" s="74" t="str">
        <f t="shared" si="99"/>
        <v/>
      </c>
      <c r="I1581" s="74" t="str">
        <f t="shared" si="100"/>
        <v/>
      </c>
    </row>
    <row r="1582" spans="6:9" x14ac:dyDescent="0.35">
      <c r="F1582" s="74" t="str">
        <f t="shared" si="97"/>
        <v/>
      </c>
      <c r="G1582" s="74" t="str">
        <f t="shared" si="98"/>
        <v/>
      </c>
      <c r="H1582" s="74" t="str">
        <f t="shared" si="99"/>
        <v/>
      </c>
      <c r="I1582" s="74" t="str">
        <f t="shared" si="100"/>
        <v/>
      </c>
    </row>
    <row r="1583" spans="6:9" x14ac:dyDescent="0.35">
      <c r="F1583" s="74" t="str">
        <f t="shared" si="97"/>
        <v/>
      </c>
      <c r="G1583" s="74" t="str">
        <f t="shared" si="98"/>
        <v/>
      </c>
      <c r="H1583" s="74" t="str">
        <f t="shared" si="99"/>
        <v/>
      </c>
      <c r="I1583" s="74" t="str">
        <f t="shared" si="100"/>
        <v/>
      </c>
    </row>
    <row r="1584" spans="6:9" x14ac:dyDescent="0.35">
      <c r="F1584" s="74" t="str">
        <f t="shared" si="97"/>
        <v/>
      </c>
      <c r="G1584" s="74" t="str">
        <f t="shared" si="98"/>
        <v/>
      </c>
      <c r="H1584" s="74" t="str">
        <f t="shared" si="99"/>
        <v/>
      </c>
      <c r="I1584" s="74" t="str">
        <f t="shared" si="100"/>
        <v/>
      </c>
    </row>
    <row r="1585" spans="6:9" x14ac:dyDescent="0.35">
      <c r="F1585" s="74" t="str">
        <f t="shared" si="97"/>
        <v/>
      </c>
      <c r="G1585" s="74" t="str">
        <f t="shared" si="98"/>
        <v/>
      </c>
      <c r="H1585" s="74" t="str">
        <f t="shared" si="99"/>
        <v/>
      </c>
      <c r="I1585" s="74" t="str">
        <f t="shared" si="100"/>
        <v/>
      </c>
    </row>
    <row r="1586" spans="6:9" x14ac:dyDescent="0.35">
      <c r="F1586" s="74" t="str">
        <f t="shared" si="97"/>
        <v/>
      </c>
      <c r="G1586" s="74" t="str">
        <f t="shared" si="98"/>
        <v/>
      </c>
      <c r="H1586" s="74" t="str">
        <f t="shared" si="99"/>
        <v/>
      </c>
      <c r="I1586" s="74" t="str">
        <f t="shared" si="100"/>
        <v/>
      </c>
    </row>
    <row r="1587" spans="6:9" x14ac:dyDescent="0.35">
      <c r="F1587" s="74" t="str">
        <f t="shared" si="97"/>
        <v/>
      </c>
      <c r="G1587" s="74" t="str">
        <f t="shared" si="98"/>
        <v/>
      </c>
      <c r="H1587" s="74" t="str">
        <f t="shared" si="99"/>
        <v/>
      </c>
      <c r="I1587" s="74" t="str">
        <f t="shared" si="100"/>
        <v/>
      </c>
    </row>
    <row r="1588" spans="6:9" x14ac:dyDescent="0.35">
      <c r="F1588" s="74" t="str">
        <f t="shared" si="97"/>
        <v/>
      </c>
      <c r="G1588" s="74" t="str">
        <f t="shared" si="98"/>
        <v/>
      </c>
      <c r="H1588" s="74" t="str">
        <f t="shared" si="99"/>
        <v/>
      </c>
      <c r="I1588" s="74" t="str">
        <f t="shared" si="100"/>
        <v/>
      </c>
    </row>
    <row r="1589" spans="6:9" x14ac:dyDescent="0.35">
      <c r="F1589" s="74" t="str">
        <f t="shared" si="97"/>
        <v/>
      </c>
      <c r="G1589" s="74" t="str">
        <f t="shared" si="98"/>
        <v/>
      </c>
      <c r="H1589" s="74" t="str">
        <f t="shared" si="99"/>
        <v/>
      </c>
      <c r="I1589" s="74" t="str">
        <f t="shared" si="100"/>
        <v/>
      </c>
    </row>
    <row r="1590" spans="6:9" x14ac:dyDescent="0.35">
      <c r="F1590" s="74" t="str">
        <f t="shared" si="97"/>
        <v/>
      </c>
      <c r="G1590" s="74" t="str">
        <f t="shared" si="98"/>
        <v/>
      </c>
      <c r="H1590" s="74" t="str">
        <f t="shared" si="99"/>
        <v/>
      </c>
      <c r="I1590" s="74" t="str">
        <f t="shared" si="100"/>
        <v/>
      </c>
    </row>
    <row r="1591" spans="6:9" x14ac:dyDescent="0.35">
      <c r="F1591" s="74" t="str">
        <f t="shared" si="97"/>
        <v/>
      </c>
      <c r="G1591" s="74" t="str">
        <f t="shared" si="98"/>
        <v/>
      </c>
      <c r="H1591" s="74" t="str">
        <f t="shared" si="99"/>
        <v/>
      </c>
      <c r="I1591" s="74" t="str">
        <f t="shared" si="100"/>
        <v/>
      </c>
    </row>
    <row r="1592" spans="6:9" x14ac:dyDescent="0.35">
      <c r="F1592" s="74" t="str">
        <f t="shared" si="97"/>
        <v/>
      </c>
      <c r="G1592" s="74" t="str">
        <f t="shared" si="98"/>
        <v/>
      </c>
      <c r="H1592" s="74" t="str">
        <f t="shared" si="99"/>
        <v/>
      </c>
      <c r="I1592" s="74" t="str">
        <f t="shared" si="100"/>
        <v/>
      </c>
    </row>
    <row r="1593" spans="6:9" x14ac:dyDescent="0.35">
      <c r="F1593" s="74" t="str">
        <f t="shared" si="97"/>
        <v/>
      </c>
      <c r="G1593" s="74" t="str">
        <f t="shared" si="98"/>
        <v/>
      </c>
      <c r="H1593" s="74" t="str">
        <f t="shared" si="99"/>
        <v/>
      </c>
      <c r="I1593" s="74" t="str">
        <f t="shared" si="100"/>
        <v/>
      </c>
    </row>
    <row r="1594" spans="6:9" x14ac:dyDescent="0.35">
      <c r="F1594" s="74" t="str">
        <f t="shared" si="97"/>
        <v/>
      </c>
      <c r="G1594" s="74" t="str">
        <f t="shared" si="98"/>
        <v/>
      </c>
      <c r="H1594" s="74" t="str">
        <f t="shared" si="99"/>
        <v/>
      </c>
      <c r="I1594" s="74" t="str">
        <f t="shared" si="100"/>
        <v/>
      </c>
    </row>
    <row r="1595" spans="6:9" x14ac:dyDescent="0.35">
      <c r="F1595" s="74" t="str">
        <f t="shared" si="97"/>
        <v/>
      </c>
      <c r="G1595" s="74" t="str">
        <f t="shared" si="98"/>
        <v/>
      </c>
      <c r="H1595" s="74" t="str">
        <f t="shared" si="99"/>
        <v/>
      </c>
      <c r="I1595" s="74" t="str">
        <f t="shared" si="100"/>
        <v/>
      </c>
    </row>
    <row r="1596" spans="6:9" x14ac:dyDescent="0.35">
      <c r="F1596" s="74" t="str">
        <f t="shared" si="97"/>
        <v/>
      </c>
      <c r="G1596" s="74" t="str">
        <f t="shared" si="98"/>
        <v/>
      </c>
      <c r="H1596" s="74" t="str">
        <f t="shared" si="99"/>
        <v/>
      </c>
      <c r="I1596" s="74" t="str">
        <f t="shared" si="100"/>
        <v/>
      </c>
    </row>
    <row r="1597" spans="6:9" x14ac:dyDescent="0.35">
      <c r="F1597" s="74" t="str">
        <f t="shared" si="97"/>
        <v/>
      </c>
      <c r="G1597" s="74" t="str">
        <f t="shared" si="98"/>
        <v/>
      </c>
      <c r="H1597" s="74" t="str">
        <f t="shared" si="99"/>
        <v/>
      </c>
      <c r="I1597" s="74" t="str">
        <f t="shared" si="100"/>
        <v/>
      </c>
    </row>
    <row r="1598" spans="6:9" x14ac:dyDescent="0.35">
      <c r="F1598" s="74" t="str">
        <f t="shared" si="97"/>
        <v/>
      </c>
      <c r="G1598" s="74" t="str">
        <f t="shared" si="98"/>
        <v/>
      </c>
      <c r="H1598" s="74" t="str">
        <f t="shared" si="99"/>
        <v/>
      </c>
      <c r="I1598" s="74" t="str">
        <f t="shared" si="100"/>
        <v/>
      </c>
    </row>
    <row r="1599" spans="6:9" x14ac:dyDescent="0.35">
      <c r="F1599" s="74" t="str">
        <f t="shared" si="97"/>
        <v/>
      </c>
      <c r="G1599" s="74" t="str">
        <f t="shared" si="98"/>
        <v/>
      </c>
      <c r="H1599" s="74" t="str">
        <f t="shared" si="99"/>
        <v/>
      </c>
      <c r="I1599" s="74" t="str">
        <f t="shared" si="100"/>
        <v/>
      </c>
    </row>
    <row r="1600" spans="6:9" x14ac:dyDescent="0.35">
      <c r="F1600" s="74" t="str">
        <f t="shared" si="97"/>
        <v/>
      </c>
      <c r="G1600" s="74" t="str">
        <f t="shared" si="98"/>
        <v/>
      </c>
      <c r="H1600" s="74" t="str">
        <f t="shared" si="99"/>
        <v/>
      </c>
      <c r="I1600" s="74" t="str">
        <f t="shared" si="100"/>
        <v/>
      </c>
    </row>
    <row r="1601" spans="6:9" x14ac:dyDescent="0.35">
      <c r="F1601" s="74" t="str">
        <f t="shared" si="97"/>
        <v/>
      </c>
      <c r="G1601" s="74" t="str">
        <f t="shared" si="98"/>
        <v/>
      </c>
      <c r="H1601" s="74" t="str">
        <f t="shared" si="99"/>
        <v/>
      </c>
      <c r="I1601" s="74" t="str">
        <f t="shared" si="100"/>
        <v/>
      </c>
    </row>
    <row r="1602" spans="6:9" x14ac:dyDescent="0.35">
      <c r="F1602" s="74" t="str">
        <f t="shared" si="97"/>
        <v/>
      </c>
      <c r="G1602" s="74" t="str">
        <f t="shared" si="98"/>
        <v/>
      </c>
      <c r="H1602" s="74" t="str">
        <f t="shared" si="99"/>
        <v/>
      </c>
      <c r="I1602" s="74" t="str">
        <f t="shared" si="100"/>
        <v/>
      </c>
    </row>
    <row r="1603" spans="6:9" x14ac:dyDescent="0.35">
      <c r="F1603" s="74" t="str">
        <f t="shared" si="97"/>
        <v/>
      </c>
      <c r="G1603" s="74" t="str">
        <f t="shared" si="98"/>
        <v/>
      </c>
      <c r="H1603" s="74" t="str">
        <f t="shared" si="99"/>
        <v/>
      </c>
      <c r="I1603" s="74" t="str">
        <f t="shared" si="100"/>
        <v/>
      </c>
    </row>
    <row r="1604" spans="6:9" x14ac:dyDescent="0.35">
      <c r="F1604" s="74" t="str">
        <f t="shared" ref="F1604:F1667" si="101">IF(B1604="","",B1604/SUM($B$3:$B$1048576))</f>
        <v/>
      </c>
      <c r="G1604" s="74" t="str">
        <f t="shared" ref="G1604:G1667" si="102">IF(C1604="","",C1604/SUM($C$3:$C$1048576))</f>
        <v/>
      </c>
      <c r="H1604" s="74" t="str">
        <f t="shared" ref="H1604:H1667" si="103">IF(D1604="","",D1604/SUM($D$3:$D$1048576))</f>
        <v/>
      </c>
      <c r="I1604" s="74" t="str">
        <f t="shared" ref="I1604:I1667" si="104">IF(E1604="","",E1604/SUM($E$3:$E$1048576))</f>
        <v/>
      </c>
    </row>
    <row r="1605" spans="6:9" x14ac:dyDescent="0.35">
      <c r="F1605" s="74" t="str">
        <f t="shared" si="101"/>
        <v/>
      </c>
      <c r="G1605" s="74" t="str">
        <f t="shared" si="102"/>
        <v/>
      </c>
      <c r="H1605" s="74" t="str">
        <f t="shared" si="103"/>
        <v/>
      </c>
      <c r="I1605" s="74" t="str">
        <f t="shared" si="104"/>
        <v/>
      </c>
    </row>
    <row r="1606" spans="6:9" x14ac:dyDescent="0.35">
      <c r="F1606" s="74" t="str">
        <f t="shared" si="101"/>
        <v/>
      </c>
      <c r="G1606" s="74" t="str">
        <f t="shared" si="102"/>
        <v/>
      </c>
      <c r="H1606" s="74" t="str">
        <f t="shared" si="103"/>
        <v/>
      </c>
      <c r="I1606" s="74" t="str">
        <f t="shared" si="104"/>
        <v/>
      </c>
    </row>
    <row r="1607" spans="6:9" x14ac:dyDescent="0.35">
      <c r="F1607" s="74" t="str">
        <f t="shared" si="101"/>
        <v/>
      </c>
      <c r="G1607" s="74" t="str">
        <f t="shared" si="102"/>
        <v/>
      </c>
      <c r="H1607" s="74" t="str">
        <f t="shared" si="103"/>
        <v/>
      </c>
      <c r="I1607" s="74" t="str">
        <f t="shared" si="104"/>
        <v/>
      </c>
    </row>
    <row r="1608" spans="6:9" x14ac:dyDescent="0.35">
      <c r="F1608" s="74" t="str">
        <f t="shared" si="101"/>
        <v/>
      </c>
      <c r="G1608" s="74" t="str">
        <f t="shared" si="102"/>
        <v/>
      </c>
      <c r="H1608" s="74" t="str">
        <f t="shared" si="103"/>
        <v/>
      </c>
      <c r="I1608" s="74" t="str">
        <f t="shared" si="104"/>
        <v/>
      </c>
    </row>
    <row r="1609" spans="6:9" x14ac:dyDescent="0.35">
      <c r="F1609" s="74" t="str">
        <f t="shared" si="101"/>
        <v/>
      </c>
      <c r="G1609" s="74" t="str">
        <f t="shared" si="102"/>
        <v/>
      </c>
      <c r="H1609" s="74" t="str">
        <f t="shared" si="103"/>
        <v/>
      </c>
      <c r="I1609" s="74" t="str">
        <f t="shared" si="104"/>
        <v/>
      </c>
    </row>
    <row r="1610" spans="6:9" x14ac:dyDescent="0.35">
      <c r="F1610" s="74" t="str">
        <f t="shared" si="101"/>
        <v/>
      </c>
      <c r="G1610" s="74" t="str">
        <f t="shared" si="102"/>
        <v/>
      </c>
      <c r="H1610" s="74" t="str">
        <f t="shared" si="103"/>
        <v/>
      </c>
      <c r="I1610" s="74" t="str">
        <f t="shared" si="104"/>
        <v/>
      </c>
    </row>
    <row r="1611" spans="6:9" x14ac:dyDescent="0.35">
      <c r="F1611" s="74" t="str">
        <f t="shared" si="101"/>
        <v/>
      </c>
      <c r="G1611" s="74" t="str">
        <f t="shared" si="102"/>
        <v/>
      </c>
      <c r="H1611" s="74" t="str">
        <f t="shared" si="103"/>
        <v/>
      </c>
      <c r="I1611" s="74" t="str">
        <f t="shared" si="104"/>
        <v/>
      </c>
    </row>
    <row r="1612" spans="6:9" x14ac:dyDescent="0.35">
      <c r="F1612" s="74" t="str">
        <f t="shared" si="101"/>
        <v/>
      </c>
      <c r="G1612" s="74" t="str">
        <f t="shared" si="102"/>
        <v/>
      </c>
      <c r="H1612" s="74" t="str">
        <f t="shared" si="103"/>
        <v/>
      </c>
      <c r="I1612" s="74" t="str">
        <f t="shared" si="104"/>
        <v/>
      </c>
    </row>
    <row r="1613" spans="6:9" x14ac:dyDescent="0.35">
      <c r="F1613" s="74" t="str">
        <f t="shared" si="101"/>
        <v/>
      </c>
      <c r="G1613" s="74" t="str">
        <f t="shared" si="102"/>
        <v/>
      </c>
      <c r="H1613" s="74" t="str">
        <f t="shared" si="103"/>
        <v/>
      </c>
      <c r="I1613" s="74" t="str">
        <f t="shared" si="104"/>
        <v/>
      </c>
    </row>
    <row r="1614" spans="6:9" x14ac:dyDescent="0.35">
      <c r="F1614" s="74" t="str">
        <f t="shared" si="101"/>
        <v/>
      </c>
      <c r="G1614" s="74" t="str">
        <f t="shared" si="102"/>
        <v/>
      </c>
      <c r="H1614" s="74" t="str">
        <f t="shared" si="103"/>
        <v/>
      </c>
      <c r="I1614" s="74" t="str">
        <f t="shared" si="104"/>
        <v/>
      </c>
    </row>
    <row r="1615" spans="6:9" x14ac:dyDescent="0.35">
      <c r="F1615" s="74" t="str">
        <f t="shared" si="101"/>
        <v/>
      </c>
      <c r="G1615" s="74" t="str">
        <f t="shared" si="102"/>
        <v/>
      </c>
      <c r="H1615" s="74" t="str">
        <f t="shared" si="103"/>
        <v/>
      </c>
      <c r="I1615" s="74" t="str">
        <f t="shared" si="104"/>
        <v/>
      </c>
    </row>
    <row r="1616" spans="6:9" x14ac:dyDescent="0.35">
      <c r="F1616" s="74" t="str">
        <f t="shared" si="101"/>
        <v/>
      </c>
      <c r="G1616" s="74" t="str">
        <f t="shared" si="102"/>
        <v/>
      </c>
      <c r="H1616" s="74" t="str">
        <f t="shared" si="103"/>
        <v/>
      </c>
      <c r="I1616" s="74" t="str">
        <f t="shared" si="104"/>
        <v/>
      </c>
    </row>
    <row r="1617" spans="6:9" x14ac:dyDescent="0.35">
      <c r="F1617" s="74" t="str">
        <f t="shared" si="101"/>
        <v/>
      </c>
      <c r="G1617" s="74" t="str">
        <f t="shared" si="102"/>
        <v/>
      </c>
      <c r="H1617" s="74" t="str">
        <f t="shared" si="103"/>
        <v/>
      </c>
      <c r="I1617" s="74" t="str">
        <f t="shared" si="104"/>
        <v/>
      </c>
    </row>
    <row r="1618" spans="6:9" x14ac:dyDescent="0.35">
      <c r="F1618" s="74" t="str">
        <f t="shared" si="101"/>
        <v/>
      </c>
      <c r="G1618" s="74" t="str">
        <f t="shared" si="102"/>
        <v/>
      </c>
      <c r="H1618" s="74" t="str">
        <f t="shared" si="103"/>
        <v/>
      </c>
      <c r="I1618" s="74" t="str">
        <f t="shared" si="104"/>
        <v/>
      </c>
    </row>
    <row r="1619" spans="6:9" x14ac:dyDescent="0.35">
      <c r="F1619" s="74" t="str">
        <f t="shared" si="101"/>
        <v/>
      </c>
      <c r="G1619" s="74" t="str">
        <f t="shared" si="102"/>
        <v/>
      </c>
      <c r="H1619" s="74" t="str">
        <f t="shared" si="103"/>
        <v/>
      </c>
      <c r="I1619" s="74" t="str">
        <f t="shared" si="104"/>
        <v/>
      </c>
    </row>
    <row r="1620" spans="6:9" x14ac:dyDescent="0.35">
      <c r="F1620" s="74" t="str">
        <f t="shared" si="101"/>
        <v/>
      </c>
      <c r="G1620" s="74" t="str">
        <f t="shared" si="102"/>
        <v/>
      </c>
      <c r="H1620" s="74" t="str">
        <f t="shared" si="103"/>
        <v/>
      </c>
      <c r="I1620" s="74" t="str">
        <f t="shared" si="104"/>
        <v/>
      </c>
    </row>
    <row r="1621" spans="6:9" x14ac:dyDescent="0.35">
      <c r="F1621" s="74" t="str">
        <f t="shared" si="101"/>
        <v/>
      </c>
      <c r="G1621" s="74" t="str">
        <f t="shared" si="102"/>
        <v/>
      </c>
      <c r="H1621" s="74" t="str">
        <f t="shared" si="103"/>
        <v/>
      </c>
      <c r="I1621" s="74" t="str">
        <f t="shared" si="104"/>
        <v/>
      </c>
    </row>
    <row r="1622" spans="6:9" x14ac:dyDescent="0.35">
      <c r="F1622" s="74" t="str">
        <f t="shared" si="101"/>
        <v/>
      </c>
      <c r="G1622" s="74" t="str">
        <f t="shared" si="102"/>
        <v/>
      </c>
      <c r="H1622" s="74" t="str">
        <f t="shared" si="103"/>
        <v/>
      </c>
      <c r="I1622" s="74" t="str">
        <f t="shared" si="104"/>
        <v/>
      </c>
    </row>
    <row r="1623" spans="6:9" x14ac:dyDescent="0.35">
      <c r="F1623" s="74" t="str">
        <f t="shared" si="101"/>
        <v/>
      </c>
      <c r="G1623" s="74" t="str">
        <f t="shared" si="102"/>
        <v/>
      </c>
      <c r="H1623" s="74" t="str">
        <f t="shared" si="103"/>
        <v/>
      </c>
      <c r="I1623" s="74" t="str">
        <f t="shared" si="104"/>
        <v/>
      </c>
    </row>
    <row r="1624" spans="6:9" x14ac:dyDescent="0.35">
      <c r="F1624" s="74" t="str">
        <f t="shared" si="101"/>
        <v/>
      </c>
      <c r="G1624" s="74" t="str">
        <f t="shared" si="102"/>
        <v/>
      </c>
      <c r="H1624" s="74" t="str">
        <f t="shared" si="103"/>
        <v/>
      </c>
      <c r="I1624" s="74" t="str">
        <f t="shared" si="104"/>
        <v/>
      </c>
    </row>
    <row r="1625" spans="6:9" x14ac:dyDescent="0.35">
      <c r="F1625" s="74" t="str">
        <f t="shared" si="101"/>
        <v/>
      </c>
      <c r="G1625" s="74" t="str">
        <f t="shared" si="102"/>
        <v/>
      </c>
      <c r="H1625" s="74" t="str">
        <f t="shared" si="103"/>
        <v/>
      </c>
      <c r="I1625" s="74" t="str">
        <f t="shared" si="104"/>
        <v/>
      </c>
    </row>
    <row r="1626" spans="6:9" x14ac:dyDescent="0.35">
      <c r="F1626" s="74" t="str">
        <f t="shared" si="101"/>
        <v/>
      </c>
      <c r="G1626" s="74" t="str">
        <f t="shared" si="102"/>
        <v/>
      </c>
      <c r="H1626" s="74" t="str">
        <f t="shared" si="103"/>
        <v/>
      </c>
      <c r="I1626" s="74" t="str">
        <f t="shared" si="104"/>
        <v/>
      </c>
    </row>
    <row r="1627" spans="6:9" x14ac:dyDescent="0.35">
      <c r="F1627" s="74" t="str">
        <f t="shared" si="101"/>
        <v/>
      </c>
      <c r="G1627" s="74" t="str">
        <f t="shared" si="102"/>
        <v/>
      </c>
      <c r="H1627" s="74" t="str">
        <f t="shared" si="103"/>
        <v/>
      </c>
      <c r="I1627" s="74" t="str">
        <f t="shared" si="104"/>
        <v/>
      </c>
    </row>
    <row r="1628" spans="6:9" x14ac:dyDescent="0.35">
      <c r="F1628" s="74" t="str">
        <f t="shared" si="101"/>
        <v/>
      </c>
      <c r="G1628" s="74" t="str">
        <f t="shared" si="102"/>
        <v/>
      </c>
      <c r="H1628" s="74" t="str">
        <f t="shared" si="103"/>
        <v/>
      </c>
      <c r="I1628" s="74" t="str">
        <f t="shared" si="104"/>
        <v/>
      </c>
    </row>
    <row r="1629" spans="6:9" x14ac:dyDescent="0.35">
      <c r="F1629" s="74" t="str">
        <f t="shared" si="101"/>
        <v/>
      </c>
      <c r="G1629" s="74" t="str">
        <f t="shared" si="102"/>
        <v/>
      </c>
      <c r="H1629" s="74" t="str">
        <f t="shared" si="103"/>
        <v/>
      </c>
      <c r="I1629" s="74" t="str">
        <f t="shared" si="104"/>
        <v/>
      </c>
    </row>
    <row r="1630" spans="6:9" x14ac:dyDescent="0.35">
      <c r="F1630" s="74" t="str">
        <f t="shared" si="101"/>
        <v/>
      </c>
      <c r="G1630" s="74" t="str">
        <f t="shared" si="102"/>
        <v/>
      </c>
      <c r="H1630" s="74" t="str">
        <f t="shared" si="103"/>
        <v/>
      </c>
      <c r="I1630" s="74" t="str">
        <f t="shared" si="104"/>
        <v/>
      </c>
    </row>
    <row r="1631" spans="6:9" x14ac:dyDescent="0.35">
      <c r="F1631" s="74" t="str">
        <f t="shared" si="101"/>
        <v/>
      </c>
      <c r="G1631" s="74" t="str">
        <f t="shared" si="102"/>
        <v/>
      </c>
      <c r="H1631" s="74" t="str">
        <f t="shared" si="103"/>
        <v/>
      </c>
      <c r="I1631" s="74" t="str">
        <f t="shared" si="104"/>
        <v/>
      </c>
    </row>
    <row r="1632" spans="6:9" x14ac:dyDescent="0.35">
      <c r="F1632" s="74" t="str">
        <f t="shared" si="101"/>
        <v/>
      </c>
      <c r="G1632" s="74" t="str">
        <f t="shared" si="102"/>
        <v/>
      </c>
      <c r="H1632" s="74" t="str">
        <f t="shared" si="103"/>
        <v/>
      </c>
      <c r="I1632" s="74" t="str">
        <f t="shared" si="104"/>
        <v/>
      </c>
    </row>
    <row r="1633" spans="6:9" x14ac:dyDescent="0.35">
      <c r="F1633" s="74" t="str">
        <f t="shared" si="101"/>
        <v/>
      </c>
      <c r="G1633" s="74" t="str">
        <f t="shared" si="102"/>
        <v/>
      </c>
      <c r="H1633" s="74" t="str">
        <f t="shared" si="103"/>
        <v/>
      </c>
      <c r="I1633" s="74" t="str">
        <f t="shared" si="104"/>
        <v/>
      </c>
    </row>
    <row r="1634" spans="6:9" x14ac:dyDescent="0.35">
      <c r="F1634" s="74" t="str">
        <f t="shared" si="101"/>
        <v/>
      </c>
      <c r="G1634" s="74" t="str">
        <f t="shared" si="102"/>
        <v/>
      </c>
      <c r="H1634" s="74" t="str">
        <f t="shared" si="103"/>
        <v/>
      </c>
      <c r="I1634" s="74" t="str">
        <f t="shared" si="104"/>
        <v/>
      </c>
    </row>
    <row r="1635" spans="6:9" x14ac:dyDescent="0.35">
      <c r="F1635" s="74" t="str">
        <f t="shared" si="101"/>
        <v/>
      </c>
      <c r="G1635" s="74" t="str">
        <f t="shared" si="102"/>
        <v/>
      </c>
      <c r="H1635" s="74" t="str">
        <f t="shared" si="103"/>
        <v/>
      </c>
      <c r="I1635" s="74" t="str">
        <f t="shared" si="104"/>
        <v/>
      </c>
    </row>
    <row r="1636" spans="6:9" x14ac:dyDescent="0.35">
      <c r="F1636" s="74" t="str">
        <f t="shared" si="101"/>
        <v/>
      </c>
      <c r="G1636" s="74" t="str">
        <f t="shared" si="102"/>
        <v/>
      </c>
      <c r="H1636" s="74" t="str">
        <f t="shared" si="103"/>
        <v/>
      </c>
      <c r="I1636" s="74" t="str">
        <f t="shared" si="104"/>
        <v/>
      </c>
    </row>
    <row r="1637" spans="6:9" x14ac:dyDescent="0.35">
      <c r="F1637" s="74" t="str">
        <f t="shared" si="101"/>
        <v/>
      </c>
      <c r="G1637" s="74" t="str">
        <f t="shared" si="102"/>
        <v/>
      </c>
      <c r="H1637" s="74" t="str">
        <f t="shared" si="103"/>
        <v/>
      </c>
      <c r="I1637" s="74" t="str">
        <f t="shared" si="104"/>
        <v/>
      </c>
    </row>
    <row r="1638" spans="6:9" x14ac:dyDescent="0.35">
      <c r="F1638" s="74" t="str">
        <f t="shared" si="101"/>
        <v/>
      </c>
      <c r="G1638" s="74" t="str">
        <f t="shared" si="102"/>
        <v/>
      </c>
      <c r="H1638" s="74" t="str">
        <f t="shared" si="103"/>
        <v/>
      </c>
      <c r="I1638" s="74" t="str">
        <f t="shared" si="104"/>
        <v/>
      </c>
    </row>
    <row r="1639" spans="6:9" x14ac:dyDescent="0.35">
      <c r="F1639" s="74" t="str">
        <f t="shared" si="101"/>
        <v/>
      </c>
      <c r="G1639" s="74" t="str">
        <f t="shared" si="102"/>
        <v/>
      </c>
      <c r="H1639" s="74" t="str">
        <f t="shared" si="103"/>
        <v/>
      </c>
      <c r="I1639" s="74" t="str">
        <f t="shared" si="104"/>
        <v/>
      </c>
    </row>
    <row r="1640" spans="6:9" x14ac:dyDescent="0.35">
      <c r="F1640" s="74" t="str">
        <f t="shared" si="101"/>
        <v/>
      </c>
      <c r="G1640" s="74" t="str">
        <f t="shared" si="102"/>
        <v/>
      </c>
      <c r="H1640" s="74" t="str">
        <f t="shared" si="103"/>
        <v/>
      </c>
      <c r="I1640" s="74" t="str">
        <f t="shared" si="104"/>
        <v/>
      </c>
    </row>
    <row r="1641" spans="6:9" x14ac:dyDescent="0.35">
      <c r="F1641" s="74" t="str">
        <f t="shared" si="101"/>
        <v/>
      </c>
      <c r="G1641" s="74" t="str">
        <f t="shared" si="102"/>
        <v/>
      </c>
      <c r="H1641" s="74" t="str">
        <f t="shared" si="103"/>
        <v/>
      </c>
      <c r="I1641" s="74" t="str">
        <f t="shared" si="104"/>
        <v/>
      </c>
    </row>
    <row r="1642" spans="6:9" x14ac:dyDescent="0.35">
      <c r="F1642" s="74" t="str">
        <f t="shared" si="101"/>
        <v/>
      </c>
      <c r="G1642" s="74" t="str">
        <f t="shared" si="102"/>
        <v/>
      </c>
      <c r="H1642" s="74" t="str">
        <f t="shared" si="103"/>
        <v/>
      </c>
      <c r="I1642" s="74" t="str">
        <f t="shared" si="104"/>
        <v/>
      </c>
    </row>
    <row r="1643" spans="6:9" x14ac:dyDescent="0.35">
      <c r="F1643" s="74" t="str">
        <f t="shared" si="101"/>
        <v/>
      </c>
      <c r="G1643" s="74" t="str">
        <f t="shared" si="102"/>
        <v/>
      </c>
      <c r="H1643" s="74" t="str">
        <f t="shared" si="103"/>
        <v/>
      </c>
      <c r="I1643" s="74" t="str">
        <f t="shared" si="104"/>
        <v/>
      </c>
    </row>
    <row r="1644" spans="6:9" x14ac:dyDescent="0.35">
      <c r="F1644" s="74" t="str">
        <f t="shared" si="101"/>
        <v/>
      </c>
      <c r="G1644" s="74" t="str">
        <f t="shared" si="102"/>
        <v/>
      </c>
      <c r="H1644" s="74" t="str">
        <f t="shared" si="103"/>
        <v/>
      </c>
      <c r="I1644" s="74" t="str">
        <f t="shared" si="104"/>
        <v/>
      </c>
    </row>
    <row r="1645" spans="6:9" x14ac:dyDescent="0.35">
      <c r="F1645" s="74" t="str">
        <f t="shared" si="101"/>
        <v/>
      </c>
      <c r="G1645" s="74" t="str">
        <f t="shared" si="102"/>
        <v/>
      </c>
      <c r="H1645" s="74" t="str">
        <f t="shared" si="103"/>
        <v/>
      </c>
      <c r="I1645" s="74" t="str">
        <f t="shared" si="104"/>
        <v/>
      </c>
    </row>
    <row r="1646" spans="6:9" x14ac:dyDescent="0.35">
      <c r="F1646" s="74" t="str">
        <f t="shared" si="101"/>
        <v/>
      </c>
      <c r="G1646" s="74" t="str">
        <f t="shared" si="102"/>
        <v/>
      </c>
      <c r="H1646" s="74" t="str">
        <f t="shared" si="103"/>
        <v/>
      </c>
      <c r="I1646" s="74" t="str">
        <f t="shared" si="104"/>
        <v/>
      </c>
    </row>
    <row r="1647" spans="6:9" x14ac:dyDescent="0.35">
      <c r="F1647" s="74" t="str">
        <f t="shared" si="101"/>
        <v/>
      </c>
      <c r="G1647" s="74" t="str">
        <f t="shared" si="102"/>
        <v/>
      </c>
      <c r="H1647" s="74" t="str">
        <f t="shared" si="103"/>
        <v/>
      </c>
      <c r="I1647" s="74" t="str">
        <f t="shared" si="104"/>
        <v/>
      </c>
    </row>
    <row r="1648" spans="6:9" x14ac:dyDescent="0.35">
      <c r="F1648" s="74" t="str">
        <f t="shared" si="101"/>
        <v/>
      </c>
      <c r="G1648" s="74" t="str">
        <f t="shared" si="102"/>
        <v/>
      </c>
      <c r="H1648" s="74" t="str">
        <f t="shared" si="103"/>
        <v/>
      </c>
      <c r="I1648" s="74" t="str">
        <f t="shared" si="104"/>
        <v/>
      </c>
    </row>
    <row r="1649" spans="6:9" x14ac:dyDescent="0.35">
      <c r="F1649" s="74" t="str">
        <f t="shared" si="101"/>
        <v/>
      </c>
      <c r="G1649" s="74" t="str">
        <f t="shared" si="102"/>
        <v/>
      </c>
      <c r="H1649" s="74" t="str">
        <f t="shared" si="103"/>
        <v/>
      </c>
      <c r="I1649" s="74" t="str">
        <f t="shared" si="104"/>
        <v/>
      </c>
    </row>
    <row r="1650" spans="6:9" x14ac:dyDescent="0.35">
      <c r="F1650" s="74" t="str">
        <f t="shared" si="101"/>
        <v/>
      </c>
      <c r="G1650" s="74" t="str">
        <f t="shared" si="102"/>
        <v/>
      </c>
      <c r="H1650" s="74" t="str">
        <f t="shared" si="103"/>
        <v/>
      </c>
      <c r="I1650" s="74" t="str">
        <f t="shared" si="104"/>
        <v/>
      </c>
    </row>
    <row r="1651" spans="6:9" x14ac:dyDescent="0.35">
      <c r="F1651" s="74" t="str">
        <f t="shared" si="101"/>
        <v/>
      </c>
      <c r="G1651" s="74" t="str">
        <f t="shared" si="102"/>
        <v/>
      </c>
      <c r="H1651" s="74" t="str">
        <f t="shared" si="103"/>
        <v/>
      </c>
      <c r="I1651" s="74" t="str">
        <f t="shared" si="104"/>
        <v/>
      </c>
    </row>
    <row r="1652" spans="6:9" x14ac:dyDescent="0.35">
      <c r="F1652" s="74" t="str">
        <f t="shared" si="101"/>
        <v/>
      </c>
      <c r="G1652" s="74" t="str">
        <f t="shared" si="102"/>
        <v/>
      </c>
      <c r="H1652" s="74" t="str">
        <f t="shared" si="103"/>
        <v/>
      </c>
      <c r="I1652" s="74" t="str">
        <f t="shared" si="104"/>
        <v/>
      </c>
    </row>
    <row r="1653" spans="6:9" x14ac:dyDescent="0.35">
      <c r="F1653" s="74" t="str">
        <f t="shared" si="101"/>
        <v/>
      </c>
      <c r="G1653" s="74" t="str">
        <f t="shared" si="102"/>
        <v/>
      </c>
      <c r="H1653" s="74" t="str">
        <f t="shared" si="103"/>
        <v/>
      </c>
      <c r="I1653" s="74" t="str">
        <f t="shared" si="104"/>
        <v/>
      </c>
    </row>
    <row r="1654" spans="6:9" x14ac:dyDescent="0.35">
      <c r="F1654" s="74" t="str">
        <f t="shared" si="101"/>
        <v/>
      </c>
      <c r="G1654" s="74" t="str">
        <f t="shared" si="102"/>
        <v/>
      </c>
      <c r="H1654" s="74" t="str">
        <f t="shared" si="103"/>
        <v/>
      </c>
      <c r="I1654" s="74" t="str">
        <f t="shared" si="104"/>
        <v/>
      </c>
    </row>
    <row r="1655" spans="6:9" x14ac:dyDescent="0.35">
      <c r="F1655" s="74" t="str">
        <f t="shared" si="101"/>
        <v/>
      </c>
      <c r="G1655" s="74" t="str">
        <f t="shared" si="102"/>
        <v/>
      </c>
      <c r="H1655" s="74" t="str">
        <f t="shared" si="103"/>
        <v/>
      </c>
      <c r="I1655" s="74" t="str">
        <f t="shared" si="104"/>
        <v/>
      </c>
    </row>
    <row r="1656" spans="6:9" x14ac:dyDescent="0.35">
      <c r="F1656" s="74" t="str">
        <f t="shared" si="101"/>
        <v/>
      </c>
      <c r="G1656" s="74" t="str">
        <f t="shared" si="102"/>
        <v/>
      </c>
      <c r="H1656" s="74" t="str">
        <f t="shared" si="103"/>
        <v/>
      </c>
      <c r="I1656" s="74" t="str">
        <f t="shared" si="104"/>
        <v/>
      </c>
    </row>
    <row r="1657" spans="6:9" x14ac:dyDescent="0.35">
      <c r="F1657" s="74" t="str">
        <f t="shared" si="101"/>
        <v/>
      </c>
      <c r="G1657" s="74" t="str">
        <f t="shared" si="102"/>
        <v/>
      </c>
      <c r="H1657" s="74" t="str">
        <f t="shared" si="103"/>
        <v/>
      </c>
      <c r="I1657" s="74" t="str">
        <f t="shared" si="104"/>
        <v/>
      </c>
    </row>
    <row r="1658" spans="6:9" x14ac:dyDescent="0.35">
      <c r="F1658" s="74" t="str">
        <f t="shared" si="101"/>
        <v/>
      </c>
      <c r="G1658" s="74" t="str">
        <f t="shared" si="102"/>
        <v/>
      </c>
      <c r="H1658" s="74" t="str">
        <f t="shared" si="103"/>
        <v/>
      </c>
      <c r="I1658" s="74" t="str">
        <f t="shared" si="104"/>
        <v/>
      </c>
    </row>
    <row r="1659" spans="6:9" x14ac:dyDescent="0.35">
      <c r="F1659" s="74" t="str">
        <f t="shared" si="101"/>
        <v/>
      </c>
      <c r="G1659" s="74" t="str">
        <f t="shared" si="102"/>
        <v/>
      </c>
      <c r="H1659" s="74" t="str">
        <f t="shared" si="103"/>
        <v/>
      </c>
      <c r="I1659" s="74" t="str">
        <f t="shared" si="104"/>
        <v/>
      </c>
    </row>
    <row r="1660" spans="6:9" x14ac:dyDescent="0.35">
      <c r="F1660" s="74" t="str">
        <f t="shared" si="101"/>
        <v/>
      </c>
      <c r="G1660" s="74" t="str">
        <f t="shared" si="102"/>
        <v/>
      </c>
      <c r="H1660" s="74" t="str">
        <f t="shared" si="103"/>
        <v/>
      </c>
      <c r="I1660" s="74" t="str">
        <f t="shared" si="104"/>
        <v/>
      </c>
    </row>
    <row r="1661" spans="6:9" x14ac:dyDescent="0.35">
      <c r="F1661" s="74" t="str">
        <f t="shared" si="101"/>
        <v/>
      </c>
      <c r="G1661" s="74" t="str">
        <f t="shared" si="102"/>
        <v/>
      </c>
      <c r="H1661" s="74" t="str">
        <f t="shared" si="103"/>
        <v/>
      </c>
      <c r="I1661" s="74" t="str">
        <f t="shared" si="104"/>
        <v/>
      </c>
    </row>
    <row r="1662" spans="6:9" x14ac:dyDescent="0.35">
      <c r="F1662" s="74" t="str">
        <f t="shared" si="101"/>
        <v/>
      </c>
      <c r="G1662" s="74" t="str">
        <f t="shared" si="102"/>
        <v/>
      </c>
      <c r="H1662" s="74" t="str">
        <f t="shared" si="103"/>
        <v/>
      </c>
      <c r="I1662" s="74" t="str">
        <f t="shared" si="104"/>
        <v/>
      </c>
    </row>
    <row r="1663" spans="6:9" x14ac:dyDescent="0.35">
      <c r="F1663" s="74" t="str">
        <f t="shared" si="101"/>
        <v/>
      </c>
      <c r="G1663" s="74" t="str">
        <f t="shared" si="102"/>
        <v/>
      </c>
      <c r="H1663" s="74" t="str">
        <f t="shared" si="103"/>
        <v/>
      </c>
      <c r="I1663" s="74" t="str">
        <f t="shared" si="104"/>
        <v/>
      </c>
    </row>
    <row r="1664" spans="6:9" x14ac:dyDescent="0.35">
      <c r="F1664" s="74" t="str">
        <f t="shared" si="101"/>
        <v/>
      </c>
      <c r="G1664" s="74" t="str">
        <f t="shared" si="102"/>
        <v/>
      </c>
      <c r="H1664" s="74" t="str">
        <f t="shared" si="103"/>
        <v/>
      </c>
      <c r="I1664" s="74" t="str">
        <f t="shared" si="104"/>
        <v/>
      </c>
    </row>
    <row r="1665" spans="6:9" x14ac:dyDescent="0.35">
      <c r="F1665" s="74" t="str">
        <f t="shared" si="101"/>
        <v/>
      </c>
      <c r="G1665" s="74" t="str">
        <f t="shared" si="102"/>
        <v/>
      </c>
      <c r="H1665" s="74" t="str">
        <f t="shared" si="103"/>
        <v/>
      </c>
      <c r="I1665" s="74" t="str">
        <f t="shared" si="104"/>
        <v/>
      </c>
    </row>
    <row r="1666" spans="6:9" x14ac:dyDescent="0.35">
      <c r="F1666" s="74" t="str">
        <f t="shared" si="101"/>
        <v/>
      </c>
      <c r="G1666" s="74" t="str">
        <f t="shared" si="102"/>
        <v/>
      </c>
      <c r="H1666" s="74" t="str">
        <f t="shared" si="103"/>
        <v/>
      </c>
      <c r="I1666" s="74" t="str">
        <f t="shared" si="104"/>
        <v/>
      </c>
    </row>
    <row r="1667" spans="6:9" x14ac:dyDescent="0.35">
      <c r="F1667" s="74" t="str">
        <f t="shared" si="101"/>
        <v/>
      </c>
      <c r="G1667" s="74" t="str">
        <f t="shared" si="102"/>
        <v/>
      </c>
      <c r="H1667" s="74" t="str">
        <f t="shared" si="103"/>
        <v/>
      </c>
      <c r="I1667" s="74" t="str">
        <f t="shared" si="104"/>
        <v/>
      </c>
    </row>
    <row r="1668" spans="6:9" x14ac:dyDescent="0.35">
      <c r="F1668" s="74" t="str">
        <f t="shared" ref="F1668:F1731" si="105">IF(B1668="","",B1668/SUM($B$3:$B$1048576))</f>
        <v/>
      </c>
      <c r="G1668" s="74" t="str">
        <f t="shared" ref="G1668:G1731" si="106">IF(C1668="","",C1668/SUM($C$3:$C$1048576))</f>
        <v/>
      </c>
      <c r="H1668" s="74" t="str">
        <f t="shared" ref="H1668:H1731" si="107">IF(D1668="","",D1668/SUM($D$3:$D$1048576))</f>
        <v/>
      </c>
      <c r="I1668" s="74" t="str">
        <f t="shared" ref="I1668:I1731" si="108">IF(E1668="","",E1668/SUM($E$3:$E$1048576))</f>
        <v/>
      </c>
    </row>
    <row r="1669" spans="6:9" x14ac:dyDescent="0.35">
      <c r="F1669" s="74" t="str">
        <f t="shared" si="105"/>
        <v/>
      </c>
      <c r="G1669" s="74" t="str">
        <f t="shared" si="106"/>
        <v/>
      </c>
      <c r="H1669" s="74" t="str">
        <f t="shared" si="107"/>
        <v/>
      </c>
      <c r="I1669" s="74" t="str">
        <f t="shared" si="108"/>
        <v/>
      </c>
    </row>
    <row r="1670" spans="6:9" x14ac:dyDescent="0.35">
      <c r="F1670" s="74" t="str">
        <f t="shared" si="105"/>
        <v/>
      </c>
      <c r="G1670" s="74" t="str">
        <f t="shared" si="106"/>
        <v/>
      </c>
      <c r="H1670" s="74" t="str">
        <f t="shared" si="107"/>
        <v/>
      </c>
      <c r="I1670" s="74" t="str">
        <f t="shared" si="108"/>
        <v/>
      </c>
    </row>
    <row r="1671" spans="6:9" x14ac:dyDescent="0.35">
      <c r="F1671" s="74" t="str">
        <f t="shared" si="105"/>
        <v/>
      </c>
      <c r="G1671" s="74" t="str">
        <f t="shared" si="106"/>
        <v/>
      </c>
      <c r="H1671" s="74" t="str">
        <f t="shared" si="107"/>
        <v/>
      </c>
      <c r="I1671" s="74" t="str">
        <f t="shared" si="108"/>
        <v/>
      </c>
    </row>
    <row r="1672" spans="6:9" x14ac:dyDescent="0.35">
      <c r="F1672" s="74" t="str">
        <f t="shared" si="105"/>
        <v/>
      </c>
      <c r="G1672" s="74" t="str">
        <f t="shared" si="106"/>
        <v/>
      </c>
      <c r="H1672" s="74" t="str">
        <f t="shared" si="107"/>
        <v/>
      </c>
      <c r="I1672" s="74" t="str">
        <f t="shared" si="108"/>
        <v/>
      </c>
    </row>
    <row r="1673" spans="6:9" x14ac:dyDescent="0.35">
      <c r="F1673" s="74" t="str">
        <f t="shared" si="105"/>
        <v/>
      </c>
      <c r="G1673" s="74" t="str">
        <f t="shared" si="106"/>
        <v/>
      </c>
      <c r="H1673" s="74" t="str">
        <f t="shared" si="107"/>
        <v/>
      </c>
      <c r="I1673" s="74" t="str">
        <f t="shared" si="108"/>
        <v/>
      </c>
    </row>
    <row r="1674" spans="6:9" x14ac:dyDescent="0.35">
      <c r="F1674" s="74" t="str">
        <f t="shared" si="105"/>
        <v/>
      </c>
      <c r="G1674" s="74" t="str">
        <f t="shared" si="106"/>
        <v/>
      </c>
      <c r="H1674" s="74" t="str">
        <f t="shared" si="107"/>
        <v/>
      </c>
      <c r="I1674" s="74" t="str">
        <f t="shared" si="108"/>
        <v/>
      </c>
    </row>
    <row r="1675" spans="6:9" x14ac:dyDescent="0.35">
      <c r="F1675" s="74" t="str">
        <f t="shared" si="105"/>
        <v/>
      </c>
      <c r="G1675" s="74" t="str">
        <f t="shared" si="106"/>
        <v/>
      </c>
      <c r="H1675" s="74" t="str">
        <f t="shared" si="107"/>
        <v/>
      </c>
      <c r="I1675" s="74" t="str">
        <f t="shared" si="108"/>
        <v/>
      </c>
    </row>
    <row r="1676" spans="6:9" x14ac:dyDescent="0.35">
      <c r="F1676" s="74" t="str">
        <f t="shared" si="105"/>
        <v/>
      </c>
      <c r="G1676" s="74" t="str">
        <f t="shared" si="106"/>
        <v/>
      </c>
      <c r="H1676" s="74" t="str">
        <f t="shared" si="107"/>
        <v/>
      </c>
      <c r="I1676" s="74" t="str">
        <f t="shared" si="108"/>
        <v/>
      </c>
    </row>
    <row r="1677" spans="6:9" x14ac:dyDescent="0.35">
      <c r="F1677" s="74" t="str">
        <f t="shared" si="105"/>
        <v/>
      </c>
      <c r="G1677" s="74" t="str">
        <f t="shared" si="106"/>
        <v/>
      </c>
      <c r="H1677" s="74" t="str">
        <f t="shared" si="107"/>
        <v/>
      </c>
      <c r="I1677" s="74" t="str">
        <f t="shared" si="108"/>
        <v/>
      </c>
    </row>
    <row r="1678" spans="6:9" x14ac:dyDescent="0.35">
      <c r="F1678" s="74" t="str">
        <f t="shared" si="105"/>
        <v/>
      </c>
      <c r="G1678" s="74" t="str">
        <f t="shared" si="106"/>
        <v/>
      </c>
      <c r="H1678" s="74" t="str">
        <f t="shared" si="107"/>
        <v/>
      </c>
      <c r="I1678" s="74" t="str">
        <f t="shared" si="108"/>
        <v/>
      </c>
    </row>
    <row r="1679" spans="6:9" x14ac:dyDescent="0.35">
      <c r="F1679" s="74" t="str">
        <f t="shared" si="105"/>
        <v/>
      </c>
      <c r="G1679" s="74" t="str">
        <f t="shared" si="106"/>
        <v/>
      </c>
      <c r="H1679" s="74" t="str">
        <f t="shared" si="107"/>
        <v/>
      </c>
      <c r="I1679" s="74" t="str">
        <f t="shared" si="108"/>
        <v/>
      </c>
    </row>
    <row r="1680" spans="6:9" x14ac:dyDescent="0.35">
      <c r="F1680" s="74" t="str">
        <f t="shared" si="105"/>
        <v/>
      </c>
      <c r="G1680" s="74" t="str">
        <f t="shared" si="106"/>
        <v/>
      </c>
      <c r="H1680" s="74" t="str">
        <f t="shared" si="107"/>
        <v/>
      </c>
      <c r="I1680" s="74" t="str">
        <f t="shared" si="108"/>
        <v/>
      </c>
    </row>
    <row r="1681" spans="6:9" x14ac:dyDescent="0.35">
      <c r="F1681" s="74" t="str">
        <f t="shared" si="105"/>
        <v/>
      </c>
      <c r="G1681" s="74" t="str">
        <f t="shared" si="106"/>
        <v/>
      </c>
      <c r="H1681" s="74" t="str">
        <f t="shared" si="107"/>
        <v/>
      </c>
      <c r="I1681" s="74" t="str">
        <f t="shared" si="108"/>
        <v/>
      </c>
    </row>
    <row r="1682" spans="6:9" x14ac:dyDescent="0.35">
      <c r="F1682" s="74" t="str">
        <f t="shared" si="105"/>
        <v/>
      </c>
      <c r="G1682" s="74" t="str">
        <f t="shared" si="106"/>
        <v/>
      </c>
      <c r="H1682" s="74" t="str">
        <f t="shared" si="107"/>
        <v/>
      </c>
      <c r="I1682" s="74" t="str">
        <f t="shared" si="108"/>
        <v/>
      </c>
    </row>
    <row r="1683" spans="6:9" x14ac:dyDescent="0.35">
      <c r="F1683" s="74" t="str">
        <f t="shared" si="105"/>
        <v/>
      </c>
      <c r="G1683" s="74" t="str">
        <f t="shared" si="106"/>
        <v/>
      </c>
      <c r="H1683" s="74" t="str">
        <f t="shared" si="107"/>
        <v/>
      </c>
      <c r="I1683" s="74" t="str">
        <f t="shared" si="108"/>
        <v/>
      </c>
    </row>
    <row r="1684" spans="6:9" x14ac:dyDescent="0.35">
      <c r="F1684" s="74" t="str">
        <f t="shared" si="105"/>
        <v/>
      </c>
      <c r="G1684" s="74" t="str">
        <f t="shared" si="106"/>
        <v/>
      </c>
      <c r="H1684" s="74" t="str">
        <f t="shared" si="107"/>
        <v/>
      </c>
      <c r="I1684" s="74" t="str">
        <f t="shared" si="108"/>
        <v/>
      </c>
    </row>
    <row r="1685" spans="6:9" x14ac:dyDescent="0.35">
      <c r="F1685" s="74" t="str">
        <f t="shared" si="105"/>
        <v/>
      </c>
      <c r="G1685" s="74" t="str">
        <f t="shared" si="106"/>
        <v/>
      </c>
      <c r="H1685" s="74" t="str">
        <f t="shared" si="107"/>
        <v/>
      </c>
      <c r="I1685" s="74" t="str">
        <f t="shared" si="108"/>
        <v/>
      </c>
    </row>
    <row r="1686" spans="6:9" x14ac:dyDescent="0.35">
      <c r="F1686" s="74" t="str">
        <f t="shared" si="105"/>
        <v/>
      </c>
      <c r="G1686" s="74" t="str">
        <f t="shared" si="106"/>
        <v/>
      </c>
      <c r="H1686" s="74" t="str">
        <f t="shared" si="107"/>
        <v/>
      </c>
      <c r="I1686" s="74" t="str">
        <f t="shared" si="108"/>
        <v/>
      </c>
    </row>
    <row r="1687" spans="6:9" x14ac:dyDescent="0.35">
      <c r="F1687" s="74" t="str">
        <f t="shared" si="105"/>
        <v/>
      </c>
      <c r="G1687" s="74" t="str">
        <f t="shared" si="106"/>
        <v/>
      </c>
      <c r="H1687" s="74" t="str">
        <f t="shared" si="107"/>
        <v/>
      </c>
      <c r="I1687" s="74" t="str">
        <f t="shared" si="108"/>
        <v/>
      </c>
    </row>
    <row r="1688" spans="6:9" x14ac:dyDescent="0.35">
      <c r="F1688" s="74" t="str">
        <f t="shared" si="105"/>
        <v/>
      </c>
      <c r="G1688" s="74" t="str">
        <f t="shared" si="106"/>
        <v/>
      </c>
      <c r="H1688" s="74" t="str">
        <f t="shared" si="107"/>
        <v/>
      </c>
      <c r="I1688" s="74" t="str">
        <f t="shared" si="108"/>
        <v/>
      </c>
    </row>
    <row r="1689" spans="6:9" x14ac:dyDescent="0.35">
      <c r="F1689" s="74" t="str">
        <f t="shared" si="105"/>
        <v/>
      </c>
      <c r="G1689" s="74" t="str">
        <f t="shared" si="106"/>
        <v/>
      </c>
      <c r="H1689" s="74" t="str">
        <f t="shared" si="107"/>
        <v/>
      </c>
      <c r="I1689" s="74" t="str">
        <f t="shared" si="108"/>
        <v/>
      </c>
    </row>
    <row r="1690" spans="6:9" x14ac:dyDescent="0.35">
      <c r="F1690" s="74" t="str">
        <f t="shared" si="105"/>
        <v/>
      </c>
      <c r="G1690" s="74" t="str">
        <f t="shared" si="106"/>
        <v/>
      </c>
      <c r="H1690" s="74" t="str">
        <f t="shared" si="107"/>
        <v/>
      </c>
      <c r="I1690" s="74" t="str">
        <f t="shared" si="108"/>
        <v/>
      </c>
    </row>
    <row r="1691" spans="6:9" x14ac:dyDescent="0.35">
      <c r="F1691" s="74" t="str">
        <f t="shared" si="105"/>
        <v/>
      </c>
      <c r="G1691" s="74" t="str">
        <f t="shared" si="106"/>
        <v/>
      </c>
      <c r="H1691" s="74" t="str">
        <f t="shared" si="107"/>
        <v/>
      </c>
      <c r="I1691" s="74" t="str">
        <f t="shared" si="108"/>
        <v/>
      </c>
    </row>
    <row r="1692" spans="6:9" x14ac:dyDescent="0.35">
      <c r="F1692" s="74" t="str">
        <f t="shared" si="105"/>
        <v/>
      </c>
      <c r="G1692" s="74" t="str">
        <f t="shared" si="106"/>
        <v/>
      </c>
      <c r="H1692" s="74" t="str">
        <f t="shared" si="107"/>
        <v/>
      </c>
      <c r="I1692" s="74" t="str">
        <f t="shared" si="108"/>
        <v/>
      </c>
    </row>
    <row r="1693" spans="6:9" x14ac:dyDescent="0.35">
      <c r="F1693" s="74" t="str">
        <f t="shared" si="105"/>
        <v/>
      </c>
      <c r="G1693" s="74" t="str">
        <f t="shared" si="106"/>
        <v/>
      </c>
      <c r="H1693" s="74" t="str">
        <f t="shared" si="107"/>
        <v/>
      </c>
      <c r="I1693" s="74" t="str">
        <f t="shared" si="108"/>
        <v/>
      </c>
    </row>
    <row r="1694" spans="6:9" x14ac:dyDescent="0.35">
      <c r="F1694" s="74" t="str">
        <f t="shared" si="105"/>
        <v/>
      </c>
      <c r="G1694" s="74" t="str">
        <f t="shared" si="106"/>
        <v/>
      </c>
      <c r="H1694" s="74" t="str">
        <f t="shared" si="107"/>
        <v/>
      </c>
      <c r="I1694" s="74" t="str">
        <f t="shared" si="108"/>
        <v/>
      </c>
    </row>
    <row r="1695" spans="6:9" x14ac:dyDescent="0.35">
      <c r="F1695" s="74" t="str">
        <f t="shared" si="105"/>
        <v/>
      </c>
      <c r="G1695" s="74" t="str">
        <f t="shared" si="106"/>
        <v/>
      </c>
      <c r="H1695" s="74" t="str">
        <f t="shared" si="107"/>
        <v/>
      </c>
      <c r="I1695" s="74" t="str">
        <f t="shared" si="108"/>
        <v/>
      </c>
    </row>
    <row r="1696" spans="6:9" x14ac:dyDescent="0.35">
      <c r="F1696" s="74" t="str">
        <f t="shared" si="105"/>
        <v/>
      </c>
      <c r="G1696" s="74" t="str">
        <f t="shared" si="106"/>
        <v/>
      </c>
      <c r="H1696" s="74" t="str">
        <f t="shared" si="107"/>
        <v/>
      </c>
      <c r="I1696" s="74" t="str">
        <f t="shared" si="108"/>
        <v/>
      </c>
    </row>
    <row r="1697" spans="6:9" x14ac:dyDescent="0.35">
      <c r="F1697" s="74" t="str">
        <f t="shared" si="105"/>
        <v/>
      </c>
      <c r="G1697" s="74" t="str">
        <f t="shared" si="106"/>
        <v/>
      </c>
      <c r="H1697" s="74" t="str">
        <f t="shared" si="107"/>
        <v/>
      </c>
      <c r="I1697" s="74" t="str">
        <f t="shared" si="108"/>
        <v/>
      </c>
    </row>
    <row r="1698" spans="6:9" x14ac:dyDescent="0.35">
      <c r="F1698" s="74" t="str">
        <f t="shared" si="105"/>
        <v/>
      </c>
      <c r="G1698" s="74" t="str">
        <f t="shared" si="106"/>
        <v/>
      </c>
      <c r="H1698" s="74" t="str">
        <f t="shared" si="107"/>
        <v/>
      </c>
      <c r="I1698" s="74" t="str">
        <f t="shared" si="108"/>
        <v/>
      </c>
    </row>
    <row r="1699" spans="6:9" x14ac:dyDescent="0.35">
      <c r="F1699" s="74" t="str">
        <f t="shared" si="105"/>
        <v/>
      </c>
      <c r="G1699" s="74" t="str">
        <f t="shared" si="106"/>
        <v/>
      </c>
      <c r="H1699" s="74" t="str">
        <f t="shared" si="107"/>
        <v/>
      </c>
      <c r="I1699" s="74" t="str">
        <f t="shared" si="108"/>
        <v/>
      </c>
    </row>
    <row r="1700" spans="6:9" x14ac:dyDescent="0.35">
      <c r="F1700" s="74" t="str">
        <f t="shared" si="105"/>
        <v/>
      </c>
      <c r="G1700" s="74" t="str">
        <f t="shared" si="106"/>
        <v/>
      </c>
      <c r="H1700" s="74" t="str">
        <f t="shared" si="107"/>
        <v/>
      </c>
      <c r="I1700" s="74" t="str">
        <f t="shared" si="108"/>
        <v/>
      </c>
    </row>
    <row r="1701" spans="6:9" x14ac:dyDescent="0.35">
      <c r="F1701" s="74" t="str">
        <f t="shared" si="105"/>
        <v/>
      </c>
      <c r="G1701" s="74" t="str">
        <f t="shared" si="106"/>
        <v/>
      </c>
      <c r="H1701" s="74" t="str">
        <f t="shared" si="107"/>
        <v/>
      </c>
      <c r="I1701" s="74" t="str">
        <f t="shared" si="108"/>
        <v/>
      </c>
    </row>
    <row r="1702" spans="6:9" x14ac:dyDescent="0.35">
      <c r="F1702" s="74" t="str">
        <f t="shared" si="105"/>
        <v/>
      </c>
      <c r="G1702" s="74" t="str">
        <f t="shared" si="106"/>
        <v/>
      </c>
      <c r="H1702" s="74" t="str">
        <f t="shared" si="107"/>
        <v/>
      </c>
      <c r="I1702" s="74" t="str">
        <f t="shared" si="108"/>
        <v/>
      </c>
    </row>
    <row r="1703" spans="6:9" x14ac:dyDescent="0.35">
      <c r="F1703" s="74" t="str">
        <f t="shared" si="105"/>
        <v/>
      </c>
      <c r="G1703" s="74" t="str">
        <f t="shared" si="106"/>
        <v/>
      </c>
      <c r="H1703" s="74" t="str">
        <f t="shared" si="107"/>
        <v/>
      </c>
      <c r="I1703" s="74" t="str">
        <f t="shared" si="108"/>
        <v/>
      </c>
    </row>
    <row r="1704" spans="6:9" x14ac:dyDescent="0.35">
      <c r="F1704" s="74" t="str">
        <f t="shared" si="105"/>
        <v/>
      </c>
      <c r="G1704" s="74" t="str">
        <f t="shared" si="106"/>
        <v/>
      </c>
      <c r="H1704" s="74" t="str">
        <f t="shared" si="107"/>
        <v/>
      </c>
      <c r="I1704" s="74" t="str">
        <f t="shared" si="108"/>
        <v/>
      </c>
    </row>
    <row r="1705" spans="6:9" x14ac:dyDescent="0.35">
      <c r="F1705" s="74" t="str">
        <f t="shared" si="105"/>
        <v/>
      </c>
      <c r="G1705" s="74" t="str">
        <f t="shared" si="106"/>
        <v/>
      </c>
      <c r="H1705" s="74" t="str">
        <f t="shared" si="107"/>
        <v/>
      </c>
      <c r="I1705" s="74" t="str">
        <f t="shared" si="108"/>
        <v/>
      </c>
    </row>
    <row r="1706" spans="6:9" x14ac:dyDescent="0.35">
      <c r="F1706" s="74" t="str">
        <f t="shared" si="105"/>
        <v/>
      </c>
      <c r="G1706" s="74" t="str">
        <f t="shared" si="106"/>
        <v/>
      </c>
      <c r="H1706" s="74" t="str">
        <f t="shared" si="107"/>
        <v/>
      </c>
      <c r="I1706" s="74" t="str">
        <f t="shared" si="108"/>
        <v/>
      </c>
    </row>
    <row r="1707" spans="6:9" x14ac:dyDescent="0.35">
      <c r="F1707" s="74" t="str">
        <f t="shared" si="105"/>
        <v/>
      </c>
      <c r="G1707" s="74" t="str">
        <f t="shared" si="106"/>
        <v/>
      </c>
      <c r="H1707" s="74" t="str">
        <f t="shared" si="107"/>
        <v/>
      </c>
      <c r="I1707" s="74" t="str">
        <f t="shared" si="108"/>
        <v/>
      </c>
    </row>
    <row r="1708" spans="6:9" x14ac:dyDescent="0.35">
      <c r="F1708" s="74" t="str">
        <f t="shared" si="105"/>
        <v/>
      </c>
      <c r="G1708" s="74" t="str">
        <f t="shared" si="106"/>
        <v/>
      </c>
      <c r="H1708" s="74" t="str">
        <f t="shared" si="107"/>
        <v/>
      </c>
      <c r="I1708" s="74" t="str">
        <f t="shared" si="108"/>
        <v/>
      </c>
    </row>
    <row r="1709" spans="6:9" x14ac:dyDescent="0.35">
      <c r="F1709" s="74" t="str">
        <f t="shared" si="105"/>
        <v/>
      </c>
      <c r="G1709" s="74" t="str">
        <f t="shared" si="106"/>
        <v/>
      </c>
      <c r="H1709" s="74" t="str">
        <f t="shared" si="107"/>
        <v/>
      </c>
      <c r="I1709" s="74" t="str">
        <f t="shared" si="108"/>
        <v/>
      </c>
    </row>
    <row r="1710" spans="6:9" x14ac:dyDescent="0.35">
      <c r="F1710" s="74" t="str">
        <f t="shared" si="105"/>
        <v/>
      </c>
      <c r="G1710" s="74" t="str">
        <f t="shared" si="106"/>
        <v/>
      </c>
      <c r="H1710" s="74" t="str">
        <f t="shared" si="107"/>
        <v/>
      </c>
      <c r="I1710" s="74" t="str">
        <f t="shared" si="108"/>
        <v/>
      </c>
    </row>
    <row r="1711" spans="6:9" x14ac:dyDescent="0.35">
      <c r="F1711" s="74" t="str">
        <f t="shared" si="105"/>
        <v/>
      </c>
      <c r="G1711" s="74" t="str">
        <f t="shared" si="106"/>
        <v/>
      </c>
      <c r="H1711" s="74" t="str">
        <f t="shared" si="107"/>
        <v/>
      </c>
      <c r="I1711" s="74" t="str">
        <f t="shared" si="108"/>
        <v/>
      </c>
    </row>
    <row r="1712" spans="6:9" x14ac:dyDescent="0.35">
      <c r="F1712" s="74" t="str">
        <f t="shared" si="105"/>
        <v/>
      </c>
      <c r="G1712" s="74" t="str">
        <f t="shared" si="106"/>
        <v/>
      </c>
      <c r="H1712" s="74" t="str">
        <f t="shared" si="107"/>
        <v/>
      </c>
      <c r="I1712" s="74" t="str">
        <f t="shared" si="108"/>
        <v/>
      </c>
    </row>
    <row r="1713" spans="6:9" x14ac:dyDescent="0.35">
      <c r="F1713" s="74" t="str">
        <f t="shared" si="105"/>
        <v/>
      </c>
      <c r="G1713" s="74" t="str">
        <f t="shared" si="106"/>
        <v/>
      </c>
      <c r="H1713" s="74" t="str">
        <f t="shared" si="107"/>
        <v/>
      </c>
      <c r="I1713" s="74" t="str">
        <f t="shared" si="108"/>
        <v/>
      </c>
    </row>
    <row r="1714" spans="6:9" x14ac:dyDescent="0.35">
      <c r="F1714" s="74" t="str">
        <f t="shared" si="105"/>
        <v/>
      </c>
      <c r="G1714" s="74" t="str">
        <f t="shared" si="106"/>
        <v/>
      </c>
      <c r="H1714" s="74" t="str">
        <f t="shared" si="107"/>
        <v/>
      </c>
      <c r="I1714" s="74" t="str">
        <f t="shared" si="108"/>
        <v/>
      </c>
    </row>
    <row r="1715" spans="6:9" x14ac:dyDescent="0.35">
      <c r="F1715" s="74" t="str">
        <f t="shared" si="105"/>
        <v/>
      </c>
      <c r="G1715" s="74" t="str">
        <f t="shared" si="106"/>
        <v/>
      </c>
      <c r="H1715" s="74" t="str">
        <f t="shared" si="107"/>
        <v/>
      </c>
      <c r="I1715" s="74" t="str">
        <f t="shared" si="108"/>
        <v/>
      </c>
    </row>
    <row r="1716" spans="6:9" x14ac:dyDescent="0.35">
      <c r="F1716" s="74" t="str">
        <f t="shared" si="105"/>
        <v/>
      </c>
      <c r="G1716" s="74" t="str">
        <f t="shared" si="106"/>
        <v/>
      </c>
      <c r="H1716" s="74" t="str">
        <f t="shared" si="107"/>
        <v/>
      </c>
      <c r="I1716" s="74" t="str">
        <f t="shared" si="108"/>
        <v/>
      </c>
    </row>
    <row r="1717" spans="6:9" x14ac:dyDescent="0.35">
      <c r="F1717" s="74" t="str">
        <f t="shared" si="105"/>
        <v/>
      </c>
      <c r="G1717" s="74" t="str">
        <f t="shared" si="106"/>
        <v/>
      </c>
      <c r="H1717" s="74" t="str">
        <f t="shared" si="107"/>
        <v/>
      </c>
      <c r="I1717" s="74" t="str">
        <f t="shared" si="108"/>
        <v/>
      </c>
    </row>
    <row r="1718" spans="6:9" x14ac:dyDescent="0.35">
      <c r="F1718" s="74" t="str">
        <f t="shared" si="105"/>
        <v/>
      </c>
      <c r="G1718" s="74" t="str">
        <f t="shared" si="106"/>
        <v/>
      </c>
      <c r="H1718" s="74" t="str">
        <f t="shared" si="107"/>
        <v/>
      </c>
      <c r="I1718" s="74" t="str">
        <f t="shared" si="108"/>
        <v/>
      </c>
    </row>
    <row r="1719" spans="6:9" x14ac:dyDescent="0.35">
      <c r="F1719" s="74" t="str">
        <f t="shared" si="105"/>
        <v/>
      </c>
      <c r="G1719" s="74" t="str">
        <f t="shared" si="106"/>
        <v/>
      </c>
      <c r="H1719" s="74" t="str">
        <f t="shared" si="107"/>
        <v/>
      </c>
      <c r="I1719" s="74" t="str">
        <f t="shared" si="108"/>
        <v/>
      </c>
    </row>
    <row r="1720" spans="6:9" x14ac:dyDescent="0.35">
      <c r="F1720" s="74" t="str">
        <f t="shared" si="105"/>
        <v/>
      </c>
      <c r="G1720" s="74" t="str">
        <f t="shared" si="106"/>
        <v/>
      </c>
      <c r="H1720" s="74" t="str">
        <f t="shared" si="107"/>
        <v/>
      </c>
      <c r="I1720" s="74" t="str">
        <f t="shared" si="108"/>
        <v/>
      </c>
    </row>
    <row r="1721" spans="6:9" x14ac:dyDescent="0.35">
      <c r="F1721" s="74" t="str">
        <f t="shared" si="105"/>
        <v/>
      </c>
      <c r="G1721" s="74" t="str">
        <f t="shared" si="106"/>
        <v/>
      </c>
      <c r="H1721" s="74" t="str">
        <f t="shared" si="107"/>
        <v/>
      </c>
      <c r="I1721" s="74" t="str">
        <f t="shared" si="108"/>
        <v/>
      </c>
    </row>
    <row r="1722" spans="6:9" x14ac:dyDescent="0.35">
      <c r="F1722" s="74" t="str">
        <f t="shared" si="105"/>
        <v/>
      </c>
      <c r="G1722" s="74" t="str">
        <f t="shared" si="106"/>
        <v/>
      </c>
      <c r="H1722" s="74" t="str">
        <f t="shared" si="107"/>
        <v/>
      </c>
      <c r="I1722" s="74" t="str">
        <f t="shared" si="108"/>
        <v/>
      </c>
    </row>
    <row r="1723" spans="6:9" x14ac:dyDescent="0.35">
      <c r="F1723" s="74" t="str">
        <f t="shared" si="105"/>
        <v/>
      </c>
      <c r="G1723" s="74" t="str">
        <f t="shared" si="106"/>
        <v/>
      </c>
      <c r="H1723" s="74" t="str">
        <f t="shared" si="107"/>
        <v/>
      </c>
      <c r="I1723" s="74" t="str">
        <f t="shared" si="108"/>
        <v/>
      </c>
    </row>
    <row r="1724" spans="6:9" x14ac:dyDescent="0.35">
      <c r="F1724" s="74" t="str">
        <f t="shared" si="105"/>
        <v/>
      </c>
      <c r="G1724" s="74" t="str">
        <f t="shared" si="106"/>
        <v/>
      </c>
      <c r="H1724" s="74" t="str">
        <f t="shared" si="107"/>
        <v/>
      </c>
      <c r="I1724" s="74" t="str">
        <f t="shared" si="108"/>
        <v/>
      </c>
    </row>
    <row r="1725" spans="6:9" x14ac:dyDescent="0.35">
      <c r="F1725" s="74" t="str">
        <f t="shared" si="105"/>
        <v/>
      </c>
      <c r="G1725" s="74" t="str">
        <f t="shared" si="106"/>
        <v/>
      </c>
      <c r="H1725" s="74" t="str">
        <f t="shared" si="107"/>
        <v/>
      </c>
      <c r="I1725" s="74" t="str">
        <f t="shared" si="108"/>
        <v/>
      </c>
    </row>
    <row r="1726" spans="6:9" x14ac:dyDescent="0.35">
      <c r="F1726" s="74" t="str">
        <f t="shared" si="105"/>
        <v/>
      </c>
      <c r="G1726" s="74" t="str">
        <f t="shared" si="106"/>
        <v/>
      </c>
      <c r="H1726" s="74" t="str">
        <f t="shared" si="107"/>
        <v/>
      </c>
      <c r="I1726" s="74" t="str">
        <f t="shared" si="108"/>
        <v/>
      </c>
    </row>
    <row r="1727" spans="6:9" x14ac:dyDescent="0.35">
      <c r="F1727" s="74" t="str">
        <f t="shared" si="105"/>
        <v/>
      </c>
      <c r="G1727" s="74" t="str">
        <f t="shared" si="106"/>
        <v/>
      </c>
      <c r="H1727" s="74" t="str">
        <f t="shared" si="107"/>
        <v/>
      </c>
      <c r="I1727" s="74" t="str">
        <f t="shared" si="108"/>
        <v/>
      </c>
    </row>
    <row r="1728" spans="6:9" x14ac:dyDescent="0.35">
      <c r="F1728" s="74" t="str">
        <f t="shared" si="105"/>
        <v/>
      </c>
      <c r="G1728" s="74" t="str">
        <f t="shared" si="106"/>
        <v/>
      </c>
      <c r="H1728" s="74" t="str">
        <f t="shared" si="107"/>
        <v/>
      </c>
      <c r="I1728" s="74" t="str">
        <f t="shared" si="108"/>
        <v/>
      </c>
    </row>
    <row r="1729" spans="6:9" x14ac:dyDescent="0.35">
      <c r="F1729" s="74" t="str">
        <f t="shared" si="105"/>
        <v/>
      </c>
      <c r="G1729" s="74" t="str">
        <f t="shared" si="106"/>
        <v/>
      </c>
      <c r="H1729" s="74" t="str">
        <f t="shared" si="107"/>
        <v/>
      </c>
      <c r="I1729" s="74" t="str">
        <f t="shared" si="108"/>
        <v/>
      </c>
    </row>
    <row r="1730" spans="6:9" x14ac:dyDescent="0.35">
      <c r="F1730" s="74" t="str">
        <f t="shared" si="105"/>
        <v/>
      </c>
      <c r="G1730" s="74" t="str">
        <f t="shared" si="106"/>
        <v/>
      </c>
      <c r="H1730" s="74" t="str">
        <f t="shared" si="107"/>
        <v/>
      </c>
      <c r="I1730" s="74" t="str">
        <f t="shared" si="108"/>
        <v/>
      </c>
    </row>
    <row r="1731" spans="6:9" x14ac:dyDescent="0.35">
      <c r="F1731" s="74" t="str">
        <f t="shared" si="105"/>
        <v/>
      </c>
      <c r="G1731" s="74" t="str">
        <f t="shared" si="106"/>
        <v/>
      </c>
      <c r="H1731" s="74" t="str">
        <f t="shared" si="107"/>
        <v/>
      </c>
      <c r="I1731" s="74" t="str">
        <f t="shared" si="108"/>
        <v/>
      </c>
    </row>
    <row r="1732" spans="6:9" x14ac:dyDescent="0.35">
      <c r="F1732" s="74" t="str">
        <f t="shared" ref="F1732:F1795" si="109">IF(B1732="","",B1732/SUM($B$3:$B$1048576))</f>
        <v/>
      </c>
      <c r="G1732" s="74" t="str">
        <f t="shared" ref="G1732:G1795" si="110">IF(C1732="","",C1732/SUM($C$3:$C$1048576))</f>
        <v/>
      </c>
      <c r="H1732" s="74" t="str">
        <f t="shared" ref="H1732:H1795" si="111">IF(D1732="","",D1732/SUM($D$3:$D$1048576))</f>
        <v/>
      </c>
      <c r="I1732" s="74" t="str">
        <f t="shared" ref="I1732:I1795" si="112">IF(E1732="","",E1732/SUM($E$3:$E$1048576))</f>
        <v/>
      </c>
    </row>
    <row r="1733" spans="6:9" x14ac:dyDescent="0.35">
      <c r="F1733" s="74" t="str">
        <f t="shared" si="109"/>
        <v/>
      </c>
      <c r="G1733" s="74" t="str">
        <f t="shared" si="110"/>
        <v/>
      </c>
      <c r="H1733" s="74" t="str">
        <f t="shared" si="111"/>
        <v/>
      </c>
      <c r="I1733" s="74" t="str">
        <f t="shared" si="112"/>
        <v/>
      </c>
    </row>
    <row r="1734" spans="6:9" x14ac:dyDescent="0.35">
      <c r="F1734" s="74" t="str">
        <f t="shared" si="109"/>
        <v/>
      </c>
      <c r="G1734" s="74" t="str">
        <f t="shared" si="110"/>
        <v/>
      </c>
      <c r="H1734" s="74" t="str">
        <f t="shared" si="111"/>
        <v/>
      </c>
      <c r="I1734" s="74" t="str">
        <f t="shared" si="112"/>
        <v/>
      </c>
    </row>
    <row r="1735" spans="6:9" x14ac:dyDescent="0.35">
      <c r="F1735" s="74" t="str">
        <f t="shared" si="109"/>
        <v/>
      </c>
      <c r="G1735" s="74" t="str">
        <f t="shared" si="110"/>
        <v/>
      </c>
      <c r="H1735" s="74" t="str">
        <f t="shared" si="111"/>
        <v/>
      </c>
      <c r="I1735" s="74" t="str">
        <f t="shared" si="112"/>
        <v/>
      </c>
    </row>
    <row r="1736" spans="6:9" x14ac:dyDescent="0.35">
      <c r="F1736" s="74" t="str">
        <f t="shared" si="109"/>
        <v/>
      </c>
      <c r="G1736" s="74" t="str">
        <f t="shared" si="110"/>
        <v/>
      </c>
      <c r="H1736" s="74" t="str">
        <f t="shared" si="111"/>
        <v/>
      </c>
      <c r="I1736" s="74" t="str">
        <f t="shared" si="112"/>
        <v/>
      </c>
    </row>
    <row r="1737" spans="6:9" x14ac:dyDescent="0.35">
      <c r="F1737" s="74" t="str">
        <f t="shared" si="109"/>
        <v/>
      </c>
      <c r="G1737" s="74" t="str">
        <f t="shared" si="110"/>
        <v/>
      </c>
      <c r="H1737" s="74" t="str">
        <f t="shared" si="111"/>
        <v/>
      </c>
      <c r="I1737" s="74" t="str">
        <f t="shared" si="112"/>
        <v/>
      </c>
    </row>
    <row r="1738" spans="6:9" x14ac:dyDescent="0.35">
      <c r="F1738" s="74" t="str">
        <f t="shared" si="109"/>
        <v/>
      </c>
      <c r="G1738" s="74" t="str">
        <f t="shared" si="110"/>
        <v/>
      </c>
      <c r="H1738" s="74" t="str">
        <f t="shared" si="111"/>
        <v/>
      </c>
      <c r="I1738" s="74" t="str">
        <f t="shared" si="112"/>
        <v/>
      </c>
    </row>
    <row r="1739" spans="6:9" x14ac:dyDescent="0.35">
      <c r="F1739" s="74" t="str">
        <f t="shared" si="109"/>
        <v/>
      </c>
      <c r="G1739" s="74" t="str">
        <f t="shared" si="110"/>
        <v/>
      </c>
      <c r="H1739" s="74" t="str">
        <f t="shared" si="111"/>
        <v/>
      </c>
      <c r="I1739" s="74" t="str">
        <f t="shared" si="112"/>
        <v/>
      </c>
    </row>
    <row r="1740" spans="6:9" x14ac:dyDescent="0.35">
      <c r="F1740" s="74" t="str">
        <f t="shared" si="109"/>
        <v/>
      </c>
      <c r="G1740" s="74" t="str">
        <f t="shared" si="110"/>
        <v/>
      </c>
      <c r="H1740" s="74" t="str">
        <f t="shared" si="111"/>
        <v/>
      </c>
      <c r="I1740" s="74" t="str">
        <f t="shared" si="112"/>
        <v/>
      </c>
    </row>
    <row r="1741" spans="6:9" x14ac:dyDescent="0.35">
      <c r="F1741" s="74" t="str">
        <f t="shared" si="109"/>
        <v/>
      </c>
      <c r="G1741" s="74" t="str">
        <f t="shared" si="110"/>
        <v/>
      </c>
      <c r="H1741" s="74" t="str">
        <f t="shared" si="111"/>
        <v/>
      </c>
      <c r="I1741" s="74" t="str">
        <f t="shared" si="112"/>
        <v/>
      </c>
    </row>
    <row r="1742" spans="6:9" x14ac:dyDescent="0.35">
      <c r="F1742" s="74" t="str">
        <f t="shared" si="109"/>
        <v/>
      </c>
      <c r="G1742" s="74" t="str">
        <f t="shared" si="110"/>
        <v/>
      </c>
      <c r="H1742" s="74" t="str">
        <f t="shared" si="111"/>
        <v/>
      </c>
      <c r="I1742" s="74" t="str">
        <f t="shared" si="112"/>
        <v/>
      </c>
    </row>
    <row r="1743" spans="6:9" x14ac:dyDescent="0.35">
      <c r="F1743" s="74" t="str">
        <f t="shared" si="109"/>
        <v/>
      </c>
      <c r="G1743" s="74" t="str">
        <f t="shared" si="110"/>
        <v/>
      </c>
      <c r="H1743" s="74" t="str">
        <f t="shared" si="111"/>
        <v/>
      </c>
      <c r="I1743" s="74" t="str">
        <f t="shared" si="112"/>
        <v/>
      </c>
    </row>
    <row r="1744" spans="6:9" x14ac:dyDescent="0.35">
      <c r="F1744" s="74" t="str">
        <f t="shared" si="109"/>
        <v/>
      </c>
      <c r="G1744" s="74" t="str">
        <f t="shared" si="110"/>
        <v/>
      </c>
      <c r="H1744" s="74" t="str">
        <f t="shared" si="111"/>
        <v/>
      </c>
      <c r="I1744" s="74" t="str">
        <f t="shared" si="112"/>
        <v/>
      </c>
    </row>
    <row r="1745" spans="6:9" x14ac:dyDescent="0.35">
      <c r="F1745" s="74" t="str">
        <f t="shared" si="109"/>
        <v/>
      </c>
      <c r="G1745" s="74" t="str">
        <f t="shared" si="110"/>
        <v/>
      </c>
      <c r="H1745" s="74" t="str">
        <f t="shared" si="111"/>
        <v/>
      </c>
      <c r="I1745" s="74" t="str">
        <f t="shared" si="112"/>
        <v/>
      </c>
    </row>
    <row r="1746" spans="6:9" x14ac:dyDescent="0.35">
      <c r="F1746" s="74" t="str">
        <f t="shared" si="109"/>
        <v/>
      </c>
      <c r="G1746" s="74" t="str">
        <f t="shared" si="110"/>
        <v/>
      </c>
      <c r="H1746" s="74" t="str">
        <f t="shared" si="111"/>
        <v/>
      </c>
      <c r="I1746" s="74" t="str">
        <f t="shared" si="112"/>
        <v/>
      </c>
    </row>
    <row r="1747" spans="6:9" x14ac:dyDescent="0.35">
      <c r="F1747" s="74" t="str">
        <f t="shared" si="109"/>
        <v/>
      </c>
      <c r="G1747" s="74" t="str">
        <f t="shared" si="110"/>
        <v/>
      </c>
      <c r="H1747" s="74" t="str">
        <f t="shared" si="111"/>
        <v/>
      </c>
      <c r="I1747" s="74" t="str">
        <f t="shared" si="112"/>
        <v/>
      </c>
    </row>
    <row r="1748" spans="6:9" x14ac:dyDescent="0.35">
      <c r="F1748" s="74" t="str">
        <f t="shared" si="109"/>
        <v/>
      </c>
      <c r="G1748" s="74" t="str">
        <f t="shared" si="110"/>
        <v/>
      </c>
      <c r="H1748" s="74" t="str">
        <f t="shared" si="111"/>
        <v/>
      </c>
      <c r="I1748" s="74" t="str">
        <f t="shared" si="112"/>
        <v/>
      </c>
    </row>
    <row r="1749" spans="6:9" x14ac:dyDescent="0.35">
      <c r="F1749" s="74" t="str">
        <f t="shared" si="109"/>
        <v/>
      </c>
      <c r="G1749" s="74" t="str">
        <f t="shared" si="110"/>
        <v/>
      </c>
      <c r="H1749" s="74" t="str">
        <f t="shared" si="111"/>
        <v/>
      </c>
      <c r="I1749" s="74" t="str">
        <f t="shared" si="112"/>
        <v/>
      </c>
    </row>
    <row r="1750" spans="6:9" x14ac:dyDescent="0.35">
      <c r="F1750" s="74" t="str">
        <f t="shared" si="109"/>
        <v/>
      </c>
      <c r="G1750" s="74" t="str">
        <f t="shared" si="110"/>
        <v/>
      </c>
      <c r="H1750" s="74" t="str">
        <f t="shared" si="111"/>
        <v/>
      </c>
      <c r="I1750" s="74" t="str">
        <f t="shared" si="112"/>
        <v/>
      </c>
    </row>
    <row r="1751" spans="6:9" x14ac:dyDescent="0.35">
      <c r="F1751" s="74" t="str">
        <f t="shared" si="109"/>
        <v/>
      </c>
      <c r="G1751" s="74" t="str">
        <f t="shared" si="110"/>
        <v/>
      </c>
      <c r="H1751" s="74" t="str">
        <f t="shared" si="111"/>
        <v/>
      </c>
      <c r="I1751" s="74" t="str">
        <f t="shared" si="112"/>
        <v/>
      </c>
    </row>
    <row r="1752" spans="6:9" x14ac:dyDescent="0.35">
      <c r="F1752" s="74" t="str">
        <f t="shared" si="109"/>
        <v/>
      </c>
      <c r="G1752" s="74" t="str">
        <f t="shared" si="110"/>
        <v/>
      </c>
      <c r="H1752" s="74" t="str">
        <f t="shared" si="111"/>
        <v/>
      </c>
      <c r="I1752" s="74" t="str">
        <f t="shared" si="112"/>
        <v/>
      </c>
    </row>
    <row r="1753" spans="6:9" x14ac:dyDescent="0.35">
      <c r="F1753" s="74" t="str">
        <f t="shared" si="109"/>
        <v/>
      </c>
      <c r="G1753" s="74" t="str">
        <f t="shared" si="110"/>
        <v/>
      </c>
      <c r="H1753" s="74" t="str">
        <f t="shared" si="111"/>
        <v/>
      </c>
      <c r="I1753" s="74" t="str">
        <f t="shared" si="112"/>
        <v/>
      </c>
    </row>
    <row r="1754" spans="6:9" x14ac:dyDescent="0.35">
      <c r="F1754" s="74" t="str">
        <f t="shared" si="109"/>
        <v/>
      </c>
      <c r="G1754" s="74" t="str">
        <f t="shared" si="110"/>
        <v/>
      </c>
      <c r="H1754" s="74" t="str">
        <f t="shared" si="111"/>
        <v/>
      </c>
      <c r="I1754" s="74" t="str">
        <f t="shared" si="112"/>
        <v/>
      </c>
    </row>
    <row r="1755" spans="6:9" x14ac:dyDescent="0.35">
      <c r="F1755" s="74" t="str">
        <f t="shared" si="109"/>
        <v/>
      </c>
      <c r="G1755" s="74" t="str">
        <f t="shared" si="110"/>
        <v/>
      </c>
      <c r="H1755" s="74" t="str">
        <f t="shared" si="111"/>
        <v/>
      </c>
      <c r="I1755" s="74" t="str">
        <f t="shared" si="112"/>
        <v/>
      </c>
    </row>
    <row r="1756" spans="6:9" x14ac:dyDescent="0.35">
      <c r="F1756" s="74" t="str">
        <f t="shared" si="109"/>
        <v/>
      </c>
      <c r="G1756" s="74" t="str">
        <f t="shared" si="110"/>
        <v/>
      </c>
      <c r="H1756" s="74" t="str">
        <f t="shared" si="111"/>
        <v/>
      </c>
      <c r="I1756" s="74" t="str">
        <f t="shared" si="112"/>
        <v/>
      </c>
    </row>
    <row r="1757" spans="6:9" x14ac:dyDescent="0.35">
      <c r="F1757" s="74" t="str">
        <f t="shared" si="109"/>
        <v/>
      </c>
      <c r="G1757" s="74" t="str">
        <f t="shared" si="110"/>
        <v/>
      </c>
      <c r="H1757" s="74" t="str">
        <f t="shared" si="111"/>
        <v/>
      </c>
      <c r="I1757" s="74" t="str">
        <f t="shared" si="112"/>
        <v/>
      </c>
    </row>
    <row r="1758" spans="6:9" x14ac:dyDescent="0.35">
      <c r="F1758" s="74" t="str">
        <f t="shared" si="109"/>
        <v/>
      </c>
      <c r="G1758" s="74" t="str">
        <f t="shared" si="110"/>
        <v/>
      </c>
      <c r="H1758" s="74" t="str">
        <f t="shared" si="111"/>
        <v/>
      </c>
      <c r="I1758" s="74" t="str">
        <f t="shared" si="112"/>
        <v/>
      </c>
    </row>
    <row r="1759" spans="6:9" x14ac:dyDescent="0.35">
      <c r="F1759" s="74" t="str">
        <f t="shared" si="109"/>
        <v/>
      </c>
      <c r="G1759" s="74" t="str">
        <f t="shared" si="110"/>
        <v/>
      </c>
      <c r="H1759" s="74" t="str">
        <f t="shared" si="111"/>
        <v/>
      </c>
      <c r="I1759" s="74" t="str">
        <f t="shared" si="112"/>
        <v/>
      </c>
    </row>
    <row r="1760" spans="6:9" x14ac:dyDescent="0.35">
      <c r="F1760" s="74" t="str">
        <f t="shared" si="109"/>
        <v/>
      </c>
      <c r="G1760" s="74" t="str">
        <f t="shared" si="110"/>
        <v/>
      </c>
      <c r="H1760" s="74" t="str">
        <f t="shared" si="111"/>
        <v/>
      </c>
      <c r="I1760" s="74" t="str">
        <f t="shared" si="112"/>
        <v/>
      </c>
    </row>
    <row r="1761" spans="6:9" x14ac:dyDescent="0.35">
      <c r="F1761" s="74" t="str">
        <f t="shared" si="109"/>
        <v/>
      </c>
      <c r="G1761" s="74" t="str">
        <f t="shared" si="110"/>
        <v/>
      </c>
      <c r="H1761" s="74" t="str">
        <f t="shared" si="111"/>
        <v/>
      </c>
      <c r="I1761" s="74" t="str">
        <f t="shared" si="112"/>
        <v/>
      </c>
    </row>
    <row r="1762" spans="6:9" x14ac:dyDescent="0.35">
      <c r="F1762" s="74" t="str">
        <f t="shared" si="109"/>
        <v/>
      </c>
      <c r="G1762" s="74" t="str">
        <f t="shared" si="110"/>
        <v/>
      </c>
      <c r="H1762" s="74" t="str">
        <f t="shared" si="111"/>
        <v/>
      </c>
      <c r="I1762" s="74" t="str">
        <f t="shared" si="112"/>
        <v/>
      </c>
    </row>
    <row r="1763" spans="6:9" x14ac:dyDescent="0.35">
      <c r="F1763" s="74" t="str">
        <f t="shared" si="109"/>
        <v/>
      </c>
      <c r="G1763" s="74" t="str">
        <f t="shared" si="110"/>
        <v/>
      </c>
      <c r="H1763" s="74" t="str">
        <f t="shared" si="111"/>
        <v/>
      </c>
      <c r="I1763" s="74" t="str">
        <f t="shared" si="112"/>
        <v/>
      </c>
    </row>
    <row r="1764" spans="6:9" x14ac:dyDescent="0.35">
      <c r="F1764" s="74" t="str">
        <f t="shared" si="109"/>
        <v/>
      </c>
      <c r="G1764" s="74" t="str">
        <f t="shared" si="110"/>
        <v/>
      </c>
      <c r="H1764" s="74" t="str">
        <f t="shared" si="111"/>
        <v/>
      </c>
      <c r="I1764" s="74" t="str">
        <f t="shared" si="112"/>
        <v/>
      </c>
    </row>
    <row r="1765" spans="6:9" x14ac:dyDescent="0.35">
      <c r="F1765" s="74" t="str">
        <f t="shared" si="109"/>
        <v/>
      </c>
      <c r="G1765" s="74" t="str">
        <f t="shared" si="110"/>
        <v/>
      </c>
      <c r="H1765" s="74" t="str">
        <f t="shared" si="111"/>
        <v/>
      </c>
      <c r="I1765" s="74" t="str">
        <f t="shared" si="112"/>
        <v/>
      </c>
    </row>
    <row r="1766" spans="6:9" x14ac:dyDescent="0.35">
      <c r="F1766" s="74" t="str">
        <f t="shared" si="109"/>
        <v/>
      </c>
      <c r="G1766" s="74" t="str">
        <f t="shared" si="110"/>
        <v/>
      </c>
      <c r="H1766" s="74" t="str">
        <f t="shared" si="111"/>
        <v/>
      </c>
      <c r="I1766" s="74" t="str">
        <f t="shared" si="112"/>
        <v/>
      </c>
    </row>
    <row r="1767" spans="6:9" x14ac:dyDescent="0.35">
      <c r="F1767" s="74" t="str">
        <f t="shared" si="109"/>
        <v/>
      </c>
      <c r="G1767" s="74" t="str">
        <f t="shared" si="110"/>
        <v/>
      </c>
      <c r="H1767" s="74" t="str">
        <f t="shared" si="111"/>
        <v/>
      </c>
      <c r="I1767" s="74" t="str">
        <f t="shared" si="112"/>
        <v/>
      </c>
    </row>
    <row r="1768" spans="6:9" x14ac:dyDescent="0.35">
      <c r="F1768" s="74" t="str">
        <f t="shared" si="109"/>
        <v/>
      </c>
      <c r="G1768" s="74" t="str">
        <f t="shared" si="110"/>
        <v/>
      </c>
      <c r="H1768" s="74" t="str">
        <f t="shared" si="111"/>
        <v/>
      </c>
      <c r="I1768" s="74" t="str">
        <f t="shared" si="112"/>
        <v/>
      </c>
    </row>
    <row r="1769" spans="6:9" x14ac:dyDescent="0.35">
      <c r="F1769" s="74" t="str">
        <f t="shared" si="109"/>
        <v/>
      </c>
      <c r="G1769" s="74" t="str">
        <f t="shared" si="110"/>
        <v/>
      </c>
      <c r="H1769" s="74" t="str">
        <f t="shared" si="111"/>
        <v/>
      </c>
      <c r="I1769" s="74" t="str">
        <f t="shared" si="112"/>
        <v/>
      </c>
    </row>
    <row r="1770" spans="6:9" x14ac:dyDescent="0.35">
      <c r="F1770" s="74" t="str">
        <f t="shared" si="109"/>
        <v/>
      </c>
      <c r="G1770" s="74" t="str">
        <f t="shared" si="110"/>
        <v/>
      </c>
      <c r="H1770" s="74" t="str">
        <f t="shared" si="111"/>
        <v/>
      </c>
      <c r="I1770" s="74" t="str">
        <f t="shared" si="112"/>
        <v/>
      </c>
    </row>
    <row r="1771" spans="6:9" x14ac:dyDescent="0.35">
      <c r="F1771" s="74" t="str">
        <f t="shared" si="109"/>
        <v/>
      </c>
      <c r="G1771" s="74" t="str">
        <f t="shared" si="110"/>
        <v/>
      </c>
      <c r="H1771" s="74" t="str">
        <f t="shared" si="111"/>
        <v/>
      </c>
      <c r="I1771" s="74" t="str">
        <f t="shared" si="112"/>
        <v/>
      </c>
    </row>
    <row r="1772" spans="6:9" x14ac:dyDescent="0.35">
      <c r="F1772" s="74" t="str">
        <f t="shared" si="109"/>
        <v/>
      </c>
      <c r="G1772" s="74" t="str">
        <f t="shared" si="110"/>
        <v/>
      </c>
      <c r="H1772" s="74" t="str">
        <f t="shared" si="111"/>
        <v/>
      </c>
      <c r="I1772" s="74" t="str">
        <f t="shared" si="112"/>
        <v/>
      </c>
    </row>
    <row r="1773" spans="6:9" x14ac:dyDescent="0.35">
      <c r="F1773" s="74" t="str">
        <f t="shared" si="109"/>
        <v/>
      </c>
      <c r="G1773" s="74" t="str">
        <f t="shared" si="110"/>
        <v/>
      </c>
      <c r="H1773" s="74" t="str">
        <f t="shared" si="111"/>
        <v/>
      </c>
      <c r="I1773" s="74" t="str">
        <f t="shared" si="112"/>
        <v/>
      </c>
    </row>
    <row r="1774" spans="6:9" x14ac:dyDescent="0.35">
      <c r="F1774" s="74" t="str">
        <f t="shared" si="109"/>
        <v/>
      </c>
      <c r="G1774" s="74" t="str">
        <f t="shared" si="110"/>
        <v/>
      </c>
      <c r="H1774" s="74" t="str">
        <f t="shared" si="111"/>
        <v/>
      </c>
      <c r="I1774" s="74" t="str">
        <f t="shared" si="112"/>
        <v/>
      </c>
    </row>
    <row r="1775" spans="6:9" x14ac:dyDescent="0.35">
      <c r="F1775" s="74" t="str">
        <f t="shared" si="109"/>
        <v/>
      </c>
      <c r="G1775" s="74" t="str">
        <f t="shared" si="110"/>
        <v/>
      </c>
      <c r="H1775" s="74" t="str">
        <f t="shared" si="111"/>
        <v/>
      </c>
      <c r="I1775" s="74" t="str">
        <f t="shared" si="112"/>
        <v/>
      </c>
    </row>
    <row r="1776" spans="6:9" x14ac:dyDescent="0.35">
      <c r="F1776" s="74" t="str">
        <f t="shared" si="109"/>
        <v/>
      </c>
      <c r="G1776" s="74" t="str">
        <f t="shared" si="110"/>
        <v/>
      </c>
      <c r="H1776" s="74" t="str">
        <f t="shared" si="111"/>
        <v/>
      </c>
      <c r="I1776" s="74" t="str">
        <f t="shared" si="112"/>
        <v/>
      </c>
    </row>
    <row r="1777" spans="6:9" x14ac:dyDescent="0.35">
      <c r="F1777" s="74" t="str">
        <f t="shared" si="109"/>
        <v/>
      </c>
      <c r="G1777" s="74" t="str">
        <f t="shared" si="110"/>
        <v/>
      </c>
      <c r="H1777" s="74" t="str">
        <f t="shared" si="111"/>
        <v/>
      </c>
      <c r="I1777" s="74" t="str">
        <f t="shared" si="112"/>
        <v/>
      </c>
    </row>
    <row r="1778" spans="6:9" x14ac:dyDescent="0.35">
      <c r="F1778" s="74" t="str">
        <f t="shared" si="109"/>
        <v/>
      </c>
      <c r="G1778" s="74" t="str">
        <f t="shared" si="110"/>
        <v/>
      </c>
      <c r="H1778" s="74" t="str">
        <f t="shared" si="111"/>
        <v/>
      </c>
      <c r="I1778" s="74" t="str">
        <f t="shared" si="112"/>
        <v/>
      </c>
    </row>
    <row r="1779" spans="6:9" x14ac:dyDescent="0.35">
      <c r="F1779" s="74" t="str">
        <f t="shared" si="109"/>
        <v/>
      </c>
      <c r="G1779" s="74" t="str">
        <f t="shared" si="110"/>
        <v/>
      </c>
      <c r="H1779" s="74" t="str">
        <f t="shared" si="111"/>
        <v/>
      </c>
      <c r="I1779" s="74" t="str">
        <f t="shared" si="112"/>
        <v/>
      </c>
    </row>
    <row r="1780" spans="6:9" x14ac:dyDescent="0.35">
      <c r="F1780" s="74" t="str">
        <f t="shared" si="109"/>
        <v/>
      </c>
      <c r="G1780" s="74" t="str">
        <f t="shared" si="110"/>
        <v/>
      </c>
      <c r="H1780" s="74" t="str">
        <f t="shared" si="111"/>
        <v/>
      </c>
      <c r="I1780" s="74" t="str">
        <f t="shared" si="112"/>
        <v/>
      </c>
    </row>
    <row r="1781" spans="6:9" x14ac:dyDescent="0.35">
      <c r="F1781" s="74" t="str">
        <f t="shared" si="109"/>
        <v/>
      </c>
      <c r="G1781" s="74" t="str">
        <f t="shared" si="110"/>
        <v/>
      </c>
      <c r="H1781" s="74" t="str">
        <f t="shared" si="111"/>
        <v/>
      </c>
      <c r="I1781" s="74" t="str">
        <f t="shared" si="112"/>
        <v/>
      </c>
    </row>
    <row r="1782" spans="6:9" x14ac:dyDescent="0.35">
      <c r="F1782" s="74" t="str">
        <f t="shared" si="109"/>
        <v/>
      </c>
      <c r="G1782" s="74" t="str">
        <f t="shared" si="110"/>
        <v/>
      </c>
      <c r="H1782" s="74" t="str">
        <f t="shared" si="111"/>
        <v/>
      </c>
      <c r="I1782" s="74" t="str">
        <f t="shared" si="112"/>
        <v/>
      </c>
    </row>
    <row r="1783" spans="6:9" x14ac:dyDescent="0.35">
      <c r="F1783" s="74" t="str">
        <f t="shared" si="109"/>
        <v/>
      </c>
      <c r="G1783" s="74" t="str">
        <f t="shared" si="110"/>
        <v/>
      </c>
      <c r="H1783" s="74" t="str">
        <f t="shared" si="111"/>
        <v/>
      </c>
      <c r="I1783" s="74" t="str">
        <f t="shared" si="112"/>
        <v/>
      </c>
    </row>
    <row r="1784" spans="6:9" x14ac:dyDescent="0.35">
      <c r="F1784" s="74" t="str">
        <f t="shared" si="109"/>
        <v/>
      </c>
      <c r="G1784" s="74" t="str">
        <f t="shared" si="110"/>
        <v/>
      </c>
      <c r="H1784" s="74" t="str">
        <f t="shared" si="111"/>
        <v/>
      </c>
      <c r="I1784" s="74" t="str">
        <f t="shared" si="112"/>
        <v/>
      </c>
    </row>
    <row r="1785" spans="6:9" x14ac:dyDescent="0.35">
      <c r="F1785" s="74" t="str">
        <f t="shared" si="109"/>
        <v/>
      </c>
      <c r="G1785" s="74" t="str">
        <f t="shared" si="110"/>
        <v/>
      </c>
      <c r="H1785" s="74" t="str">
        <f t="shared" si="111"/>
        <v/>
      </c>
      <c r="I1785" s="74" t="str">
        <f t="shared" si="112"/>
        <v/>
      </c>
    </row>
    <row r="1786" spans="6:9" x14ac:dyDescent="0.35">
      <c r="F1786" s="74" t="str">
        <f t="shared" si="109"/>
        <v/>
      </c>
      <c r="G1786" s="74" t="str">
        <f t="shared" si="110"/>
        <v/>
      </c>
      <c r="H1786" s="74" t="str">
        <f t="shared" si="111"/>
        <v/>
      </c>
      <c r="I1786" s="74" t="str">
        <f t="shared" si="112"/>
        <v/>
      </c>
    </row>
    <row r="1787" spans="6:9" x14ac:dyDescent="0.35">
      <c r="F1787" s="74" t="str">
        <f t="shared" si="109"/>
        <v/>
      </c>
      <c r="G1787" s="74" t="str">
        <f t="shared" si="110"/>
        <v/>
      </c>
      <c r="H1787" s="74" t="str">
        <f t="shared" si="111"/>
        <v/>
      </c>
      <c r="I1787" s="74" t="str">
        <f t="shared" si="112"/>
        <v/>
      </c>
    </row>
    <row r="1788" spans="6:9" x14ac:dyDescent="0.35">
      <c r="F1788" s="74" t="str">
        <f t="shared" si="109"/>
        <v/>
      </c>
      <c r="G1788" s="74" t="str">
        <f t="shared" si="110"/>
        <v/>
      </c>
      <c r="H1788" s="74" t="str">
        <f t="shared" si="111"/>
        <v/>
      </c>
      <c r="I1788" s="74" t="str">
        <f t="shared" si="112"/>
        <v/>
      </c>
    </row>
    <row r="1789" spans="6:9" x14ac:dyDescent="0.35">
      <c r="F1789" s="74" t="str">
        <f t="shared" si="109"/>
        <v/>
      </c>
      <c r="G1789" s="74" t="str">
        <f t="shared" si="110"/>
        <v/>
      </c>
      <c r="H1789" s="74" t="str">
        <f t="shared" si="111"/>
        <v/>
      </c>
      <c r="I1789" s="74" t="str">
        <f t="shared" si="112"/>
        <v/>
      </c>
    </row>
    <row r="1790" spans="6:9" x14ac:dyDescent="0.35">
      <c r="F1790" s="74" t="str">
        <f t="shared" si="109"/>
        <v/>
      </c>
      <c r="G1790" s="74" t="str">
        <f t="shared" si="110"/>
        <v/>
      </c>
      <c r="H1790" s="74" t="str">
        <f t="shared" si="111"/>
        <v/>
      </c>
      <c r="I1790" s="74" t="str">
        <f t="shared" si="112"/>
        <v/>
      </c>
    </row>
    <row r="1791" spans="6:9" x14ac:dyDescent="0.35">
      <c r="F1791" s="74" t="str">
        <f t="shared" si="109"/>
        <v/>
      </c>
      <c r="G1791" s="74" t="str">
        <f t="shared" si="110"/>
        <v/>
      </c>
      <c r="H1791" s="74" t="str">
        <f t="shared" si="111"/>
        <v/>
      </c>
      <c r="I1791" s="74" t="str">
        <f t="shared" si="112"/>
        <v/>
      </c>
    </row>
    <row r="1792" spans="6:9" x14ac:dyDescent="0.35">
      <c r="F1792" s="74" t="str">
        <f t="shared" si="109"/>
        <v/>
      </c>
      <c r="G1792" s="74" t="str">
        <f t="shared" si="110"/>
        <v/>
      </c>
      <c r="H1792" s="74" t="str">
        <f t="shared" si="111"/>
        <v/>
      </c>
      <c r="I1792" s="74" t="str">
        <f t="shared" si="112"/>
        <v/>
      </c>
    </row>
    <row r="1793" spans="6:9" x14ac:dyDescent="0.35">
      <c r="F1793" s="74" t="str">
        <f t="shared" si="109"/>
        <v/>
      </c>
      <c r="G1793" s="74" t="str">
        <f t="shared" si="110"/>
        <v/>
      </c>
      <c r="H1793" s="74" t="str">
        <f t="shared" si="111"/>
        <v/>
      </c>
      <c r="I1793" s="74" t="str">
        <f t="shared" si="112"/>
        <v/>
      </c>
    </row>
    <row r="1794" spans="6:9" x14ac:dyDescent="0.35">
      <c r="F1794" s="74" t="str">
        <f t="shared" si="109"/>
        <v/>
      </c>
      <c r="G1794" s="74" t="str">
        <f t="shared" si="110"/>
        <v/>
      </c>
      <c r="H1794" s="74" t="str">
        <f t="shared" si="111"/>
        <v/>
      </c>
      <c r="I1794" s="74" t="str">
        <f t="shared" si="112"/>
        <v/>
      </c>
    </row>
    <row r="1795" spans="6:9" x14ac:dyDescent="0.35">
      <c r="F1795" s="74" t="str">
        <f t="shared" si="109"/>
        <v/>
      </c>
      <c r="G1795" s="74" t="str">
        <f t="shared" si="110"/>
        <v/>
      </c>
      <c r="H1795" s="74" t="str">
        <f t="shared" si="111"/>
        <v/>
      </c>
      <c r="I1795" s="74" t="str">
        <f t="shared" si="112"/>
        <v/>
      </c>
    </row>
    <row r="1796" spans="6:9" x14ac:dyDescent="0.35">
      <c r="F1796" s="74" t="str">
        <f t="shared" ref="F1796:F1859" si="113">IF(B1796="","",B1796/SUM($B$3:$B$1048576))</f>
        <v/>
      </c>
      <c r="G1796" s="74" t="str">
        <f t="shared" ref="G1796:G1859" si="114">IF(C1796="","",C1796/SUM($C$3:$C$1048576))</f>
        <v/>
      </c>
      <c r="H1796" s="74" t="str">
        <f t="shared" ref="H1796:H1859" si="115">IF(D1796="","",D1796/SUM($D$3:$D$1048576))</f>
        <v/>
      </c>
      <c r="I1796" s="74" t="str">
        <f t="shared" ref="I1796:I1859" si="116">IF(E1796="","",E1796/SUM($E$3:$E$1048576))</f>
        <v/>
      </c>
    </row>
    <row r="1797" spans="6:9" x14ac:dyDescent="0.35">
      <c r="F1797" s="74" t="str">
        <f t="shared" si="113"/>
        <v/>
      </c>
      <c r="G1797" s="74" t="str">
        <f t="shared" si="114"/>
        <v/>
      </c>
      <c r="H1797" s="74" t="str">
        <f t="shared" si="115"/>
        <v/>
      </c>
      <c r="I1797" s="74" t="str">
        <f t="shared" si="116"/>
        <v/>
      </c>
    </row>
    <row r="1798" spans="6:9" x14ac:dyDescent="0.35">
      <c r="F1798" s="74" t="str">
        <f t="shared" si="113"/>
        <v/>
      </c>
      <c r="G1798" s="74" t="str">
        <f t="shared" si="114"/>
        <v/>
      </c>
      <c r="H1798" s="74" t="str">
        <f t="shared" si="115"/>
        <v/>
      </c>
      <c r="I1798" s="74" t="str">
        <f t="shared" si="116"/>
        <v/>
      </c>
    </row>
    <row r="1799" spans="6:9" x14ac:dyDescent="0.35">
      <c r="F1799" s="74" t="str">
        <f t="shared" si="113"/>
        <v/>
      </c>
      <c r="G1799" s="74" t="str">
        <f t="shared" si="114"/>
        <v/>
      </c>
      <c r="H1799" s="74" t="str">
        <f t="shared" si="115"/>
        <v/>
      </c>
      <c r="I1799" s="74" t="str">
        <f t="shared" si="116"/>
        <v/>
      </c>
    </row>
    <row r="1800" spans="6:9" x14ac:dyDescent="0.35">
      <c r="F1800" s="74" t="str">
        <f t="shared" si="113"/>
        <v/>
      </c>
      <c r="G1800" s="74" t="str">
        <f t="shared" si="114"/>
        <v/>
      </c>
      <c r="H1800" s="74" t="str">
        <f t="shared" si="115"/>
        <v/>
      </c>
      <c r="I1800" s="74" t="str">
        <f t="shared" si="116"/>
        <v/>
      </c>
    </row>
    <row r="1801" spans="6:9" x14ac:dyDescent="0.35">
      <c r="F1801" s="74" t="str">
        <f t="shared" si="113"/>
        <v/>
      </c>
      <c r="G1801" s="74" t="str">
        <f t="shared" si="114"/>
        <v/>
      </c>
      <c r="H1801" s="74" t="str">
        <f t="shared" si="115"/>
        <v/>
      </c>
      <c r="I1801" s="74" t="str">
        <f t="shared" si="116"/>
        <v/>
      </c>
    </row>
    <row r="1802" spans="6:9" x14ac:dyDescent="0.35">
      <c r="F1802" s="74" t="str">
        <f t="shared" si="113"/>
        <v/>
      </c>
      <c r="G1802" s="74" t="str">
        <f t="shared" si="114"/>
        <v/>
      </c>
      <c r="H1802" s="74" t="str">
        <f t="shared" si="115"/>
        <v/>
      </c>
      <c r="I1802" s="74" t="str">
        <f t="shared" si="116"/>
        <v/>
      </c>
    </row>
    <row r="1803" spans="6:9" x14ac:dyDescent="0.35">
      <c r="F1803" s="74" t="str">
        <f t="shared" si="113"/>
        <v/>
      </c>
      <c r="G1803" s="74" t="str">
        <f t="shared" si="114"/>
        <v/>
      </c>
      <c r="H1803" s="74" t="str">
        <f t="shared" si="115"/>
        <v/>
      </c>
      <c r="I1803" s="74" t="str">
        <f t="shared" si="116"/>
        <v/>
      </c>
    </row>
    <row r="1804" spans="6:9" x14ac:dyDescent="0.35">
      <c r="F1804" s="74" t="str">
        <f t="shared" si="113"/>
        <v/>
      </c>
      <c r="G1804" s="74" t="str">
        <f t="shared" si="114"/>
        <v/>
      </c>
      <c r="H1804" s="74" t="str">
        <f t="shared" si="115"/>
        <v/>
      </c>
      <c r="I1804" s="74" t="str">
        <f t="shared" si="116"/>
        <v/>
      </c>
    </row>
    <row r="1805" spans="6:9" x14ac:dyDescent="0.35">
      <c r="F1805" s="74" t="str">
        <f t="shared" si="113"/>
        <v/>
      </c>
      <c r="G1805" s="74" t="str">
        <f t="shared" si="114"/>
        <v/>
      </c>
      <c r="H1805" s="74" t="str">
        <f t="shared" si="115"/>
        <v/>
      </c>
      <c r="I1805" s="74" t="str">
        <f t="shared" si="116"/>
        <v/>
      </c>
    </row>
    <row r="1806" spans="6:9" x14ac:dyDescent="0.35">
      <c r="F1806" s="74" t="str">
        <f t="shared" si="113"/>
        <v/>
      </c>
      <c r="G1806" s="74" t="str">
        <f t="shared" si="114"/>
        <v/>
      </c>
      <c r="H1806" s="74" t="str">
        <f t="shared" si="115"/>
        <v/>
      </c>
      <c r="I1806" s="74" t="str">
        <f t="shared" si="116"/>
        <v/>
      </c>
    </row>
    <row r="1807" spans="6:9" x14ac:dyDescent="0.35">
      <c r="F1807" s="74" t="str">
        <f t="shared" si="113"/>
        <v/>
      </c>
      <c r="G1807" s="74" t="str">
        <f t="shared" si="114"/>
        <v/>
      </c>
      <c r="H1807" s="74" t="str">
        <f t="shared" si="115"/>
        <v/>
      </c>
      <c r="I1807" s="74" t="str">
        <f t="shared" si="116"/>
        <v/>
      </c>
    </row>
    <row r="1808" spans="6:9" x14ac:dyDescent="0.35">
      <c r="F1808" s="74" t="str">
        <f t="shared" si="113"/>
        <v/>
      </c>
      <c r="G1808" s="74" t="str">
        <f t="shared" si="114"/>
        <v/>
      </c>
      <c r="H1808" s="74" t="str">
        <f t="shared" si="115"/>
        <v/>
      </c>
      <c r="I1808" s="74" t="str">
        <f t="shared" si="116"/>
        <v/>
      </c>
    </row>
    <row r="1809" spans="6:9" x14ac:dyDescent="0.35">
      <c r="F1809" s="74" t="str">
        <f t="shared" si="113"/>
        <v/>
      </c>
      <c r="G1809" s="74" t="str">
        <f t="shared" si="114"/>
        <v/>
      </c>
      <c r="H1809" s="74" t="str">
        <f t="shared" si="115"/>
        <v/>
      </c>
      <c r="I1809" s="74" t="str">
        <f t="shared" si="116"/>
        <v/>
      </c>
    </row>
    <row r="1810" spans="6:9" x14ac:dyDescent="0.35">
      <c r="F1810" s="74" t="str">
        <f t="shared" si="113"/>
        <v/>
      </c>
      <c r="G1810" s="74" t="str">
        <f t="shared" si="114"/>
        <v/>
      </c>
      <c r="H1810" s="74" t="str">
        <f t="shared" si="115"/>
        <v/>
      </c>
      <c r="I1810" s="74" t="str">
        <f t="shared" si="116"/>
        <v/>
      </c>
    </row>
    <row r="1811" spans="6:9" x14ac:dyDescent="0.35">
      <c r="F1811" s="74" t="str">
        <f t="shared" si="113"/>
        <v/>
      </c>
      <c r="G1811" s="74" t="str">
        <f t="shared" si="114"/>
        <v/>
      </c>
      <c r="H1811" s="74" t="str">
        <f t="shared" si="115"/>
        <v/>
      </c>
      <c r="I1811" s="74" t="str">
        <f t="shared" si="116"/>
        <v/>
      </c>
    </row>
    <row r="1812" spans="6:9" x14ac:dyDescent="0.35">
      <c r="F1812" s="74" t="str">
        <f t="shared" si="113"/>
        <v/>
      </c>
      <c r="G1812" s="74" t="str">
        <f t="shared" si="114"/>
        <v/>
      </c>
      <c r="H1812" s="74" t="str">
        <f t="shared" si="115"/>
        <v/>
      </c>
      <c r="I1812" s="74" t="str">
        <f t="shared" si="116"/>
        <v/>
      </c>
    </row>
    <row r="1813" spans="6:9" x14ac:dyDescent="0.35">
      <c r="F1813" s="74" t="str">
        <f t="shared" si="113"/>
        <v/>
      </c>
      <c r="G1813" s="74" t="str">
        <f t="shared" si="114"/>
        <v/>
      </c>
      <c r="H1813" s="74" t="str">
        <f t="shared" si="115"/>
        <v/>
      </c>
      <c r="I1813" s="74" t="str">
        <f t="shared" si="116"/>
        <v/>
      </c>
    </row>
    <row r="1814" spans="6:9" x14ac:dyDescent="0.35">
      <c r="F1814" s="74" t="str">
        <f t="shared" si="113"/>
        <v/>
      </c>
      <c r="G1814" s="74" t="str">
        <f t="shared" si="114"/>
        <v/>
      </c>
      <c r="H1814" s="74" t="str">
        <f t="shared" si="115"/>
        <v/>
      </c>
      <c r="I1814" s="74" t="str">
        <f t="shared" si="116"/>
        <v/>
      </c>
    </row>
    <row r="1815" spans="6:9" x14ac:dyDescent="0.35">
      <c r="F1815" s="74" t="str">
        <f t="shared" si="113"/>
        <v/>
      </c>
      <c r="G1815" s="74" t="str">
        <f t="shared" si="114"/>
        <v/>
      </c>
      <c r="H1815" s="74" t="str">
        <f t="shared" si="115"/>
        <v/>
      </c>
      <c r="I1815" s="74" t="str">
        <f t="shared" si="116"/>
        <v/>
      </c>
    </row>
    <row r="1816" spans="6:9" x14ac:dyDescent="0.35">
      <c r="F1816" s="74" t="str">
        <f t="shared" si="113"/>
        <v/>
      </c>
      <c r="G1816" s="74" t="str">
        <f t="shared" si="114"/>
        <v/>
      </c>
      <c r="H1816" s="74" t="str">
        <f t="shared" si="115"/>
        <v/>
      </c>
      <c r="I1816" s="74" t="str">
        <f t="shared" si="116"/>
        <v/>
      </c>
    </row>
    <row r="1817" spans="6:9" x14ac:dyDescent="0.35">
      <c r="F1817" s="74" t="str">
        <f t="shared" si="113"/>
        <v/>
      </c>
      <c r="G1817" s="74" t="str">
        <f t="shared" si="114"/>
        <v/>
      </c>
      <c r="H1817" s="74" t="str">
        <f t="shared" si="115"/>
        <v/>
      </c>
      <c r="I1817" s="74" t="str">
        <f t="shared" si="116"/>
        <v/>
      </c>
    </row>
    <row r="1818" spans="6:9" x14ac:dyDescent="0.35">
      <c r="F1818" s="74" t="str">
        <f t="shared" si="113"/>
        <v/>
      </c>
      <c r="G1818" s="74" t="str">
        <f t="shared" si="114"/>
        <v/>
      </c>
      <c r="H1818" s="74" t="str">
        <f t="shared" si="115"/>
        <v/>
      </c>
      <c r="I1818" s="74" t="str">
        <f t="shared" si="116"/>
        <v/>
      </c>
    </row>
    <row r="1819" spans="6:9" x14ac:dyDescent="0.35">
      <c r="F1819" s="74" t="str">
        <f t="shared" si="113"/>
        <v/>
      </c>
      <c r="G1819" s="74" t="str">
        <f t="shared" si="114"/>
        <v/>
      </c>
      <c r="H1819" s="74" t="str">
        <f t="shared" si="115"/>
        <v/>
      </c>
      <c r="I1819" s="74" t="str">
        <f t="shared" si="116"/>
        <v/>
      </c>
    </row>
    <row r="1820" spans="6:9" x14ac:dyDescent="0.35">
      <c r="F1820" s="74" t="str">
        <f t="shared" si="113"/>
        <v/>
      </c>
      <c r="G1820" s="74" t="str">
        <f t="shared" si="114"/>
        <v/>
      </c>
      <c r="H1820" s="74" t="str">
        <f t="shared" si="115"/>
        <v/>
      </c>
      <c r="I1820" s="74" t="str">
        <f t="shared" si="116"/>
        <v/>
      </c>
    </row>
    <row r="1821" spans="6:9" x14ac:dyDescent="0.35">
      <c r="F1821" s="74" t="str">
        <f t="shared" si="113"/>
        <v/>
      </c>
      <c r="G1821" s="74" t="str">
        <f t="shared" si="114"/>
        <v/>
      </c>
      <c r="H1821" s="74" t="str">
        <f t="shared" si="115"/>
        <v/>
      </c>
      <c r="I1821" s="74" t="str">
        <f t="shared" si="116"/>
        <v/>
      </c>
    </row>
    <row r="1822" spans="6:9" x14ac:dyDescent="0.35">
      <c r="F1822" s="74" t="str">
        <f t="shared" si="113"/>
        <v/>
      </c>
      <c r="G1822" s="74" t="str">
        <f t="shared" si="114"/>
        <v/>
      </c>
      <c r="H1822" s="74" t="str">
        <f t="shared" si="115"/>
        <v/>
      </c>
      <c r="I1822" s="74" t="str">
        <f t="shared" si="116"/>
        <v/>
      </c>
    </row>
    <row r="1823" spans="6:9" x14ac:dyDescent="0.35">
      <c r="F1823" s="74" t="str">
        <f t="shared" si="113"/>
        <v/>
      </c>
      <c r="G1823" s="74" t="str">
        <f t="shared" si="114"/>
        <v/>
      </c>
      <c r="H1823" s="74" t="str">
        <f t="shared" si="115"/>
        <v/>
      </c>
      <c r="I1823" s="74" t="str">
        <f t="shared" si="116"/>
        <v/>
      </c>
    </row>
    <row r="1824" spans="6:9" x14ac:dyDescent="0.35">
      <c r="F1824" s="74" t="str">
        <f t="shared" si="113"/>
        <v/>
      </c>
      <c r="G1824" s="74" t="str">
        <f t="shared" si="114"/>
        <v/>
      </c>
      <c r="H1824" s="74" t="str">
        <f t="shared" si="115"/>
        <v/>
      </c>
      <c r="I1824" s="74" t="str">
        <f t="shared" si="116"/>
        <v/>
      </c>
    </row>
    <row r="1825" spans="6:9" x14ac:dyDescent="0.35">
      <c r="F1825" s="74" t="str">
        <f t="shared" si="113"/>
        <v/>
      </c>
      <c r="G1825" s="74" t="str">
        <f t="shared" si="114"/>
        <v/>
      </c>
      <c r="H1825" s="74" t="str">
        <f t="shared" si="115"/>
        <v/>
      </c>
      <c r="I1825" s="74" t="str">
        <f t="shared" si="116"/>
        <v/>
      </c>
    </row>
    <row r="1826" spans="6:9" x14ac:dyDescent="0.35">
      <c r="F1826" s="74" t="str">
        <f t="shared" si="113"/>
        <v/>
      </c>
      <c r="G1826" s="74" t="str">
        <f t="shared" si="114"/>
        <v/>
      </c>
      <c r="H1826" s="74" t="str">
        <f t="shared" si="115"/>
        <v/>
      </c>
      <c r="I1826" s="74" t="str">
        <f t="shared" si="116"/>
        <v/>
      </c>
    </row>
    <row r="1827" spans="6:9" x14ac:dyDescent="0.35">
      <c r="F1827" s="74" t="str">
        <f t="shared" si="113"/>
        <v/>
      </c>
      <c r="G1827" s="74" t="str">
        <f t="shared" si="114"/>
        <v/>
      </c>
      <c r="H1827" s="74" t="str">
        <f t="shared" si="115"/>
        <v/>
      </c>
      <c r="I1827" s="74" t="str">
        <f t="shared" si="116"/>
        <v/>
      </c>
    </row>
    <row r="1828" spans="6:9" x14ac:dyDescent="0.35">
      <c r="F1828" s="74" t="str">
        <f t="shared" si="113"/>
        <v/>
      </c>
      <c r="G1828" s="74" t="str">
        <f t="shared" si="114"/>
        <v/>
      </c>
      <c r="H1828" s="74" t="str">
        <f t="shared" si="115"/>
        <v/>
      </c>
      <c r="I1828" s="74" t="str">
        <f t="shared" si="116"/>
        <v/>
      </c>
    </row>
    <row r="1829" spans="6:9" x14ac:dyDescent="0.35">
      <c r="F1829" s="74" t="str">
        <f t="shared" si="113"/>
        <v/>
      </c>
      <c r="G1829" s="74" t="str">
        <f t="shared" si="114"/>
        <v/>
      </c>
      <c r="H1829" s="74" t="str">
        <f t="shared" si="115"/>
        <v/>
      </c>
      <c r="I1829" s="74" t="str">
        <f t="shared" si="116"/>
        <v/>
      </c>
    </row>
    <row r="1830" spans="6:9" x14ac:dyDescent="0.35">
      <c r="F1830" s="74" t="str">
        <f t="shared" si="113"/>
        <v/>
      </c>
      <c r="G1830" s="74" t="str">
        <f t="shared" si="114"/>
        <v/>
      </c>
      <c r="H1830" s="74" t="str">
        <f t="shared" si="115"/>
        <v/>
      </c>
      <c r="I1830" s="74" t="str">
        <f t="shared" si="116"/>
        <v/>
      </c>
    </row>
    <row r="1831" spans="6:9" x14ac:dyDescent="0.35">
      <c r="F1831" s="74" t="str">
        <f t="shared" si="113"/>
        <v/>
      </c>
      <c r="G1831" s="74" t="str">
        <f t="shared" si="114"/>
        <v/>
      </c>
      <c r="H1831" s="74" t="str">
        <f t="shared" si="115"/>
        <v/>
      </c>
      <c r="I1831" s="74" t="str">
        <f t="shared" si="116"/>
        <v/>
      </c>
    </row>
    <row r="1832" spans="6:9" x14ac:dyDescent="0.35">
      <c r="F1832" s="74" t="str">
        <f t="shared" si="113"/>
        <v/>
      </c>
      <c r="G1832" s="74" t="str">
        <f t="shared" si="114"/>
        <v/>
      </c>
      <c r="H1832" s="74" t="str">
        <f t="shared" si="115"/>
        <v/>
      </c>
      <c r="I1832" s="74" t="str">
        <f t="shared" si="116"/>
        <v/>
      </c>
    </row>
    <row r="1833" spans="6:9" x14ac:dyDescent="0.35">
      <c r="F1833" s="74" t="str">
        <f t="shared" si="113"/>
        <v/>
      </c>
      <c r="G1833" s="74" t="str">
        <f t="shared" si="114"/>
        <v/>
      </c>
      <c r="H1833" s="74" t="str">
        <f t="shared" si="115"/>
        <v/>
      </c>
      <c r="I1833" s="74" t="str">
        <f t="shared" si="116"/>
        <v/>
      </c>
    </row>
    <row r="1834" spans="6:9" x14ac:dyDescent="0.35">
      <c r="F1834" s="74" t="str">
        <f t="shared" si="113"/>
        <v/>
      </c>
      <c r="G1834" s="74" t="str">
        <f t="shared" si="114"/>
        <v/>
      </c>
      <c r="H1834" s="74" t="str">
        <f t="shared" si="115"/>
        <v/>
      </c>
      <c r="I1834" s="74" t="str">
        <f t="shared" si="116"/>
        <v/>
      </c>
    </row>
    <row r="1835" spans="6:9" x14ac:dyDescent="0.35">
      <c r="F1835" s="74" t="str">
        <f t="shared" si="113"/>
        <v/>
      </c>
      <c r="G1835" s="74" t="str">
        <f t="shared" si="114"/>
        <v/>
      </c>
      <c r="H1835" s="74" t="str">
        <f t="shared" si="115"/>
        <v/>
      </c>
      <c r="I1835" s="74" t="str">
        <f t="shared" si="116"/>
        <v/>
      </c>
    </row>
    <row r="1836" spans="6:9" x14ac:dyDescent="0.35">
      <c r="F1836" s="74" t="str">
        <f t="shared" si="113"/>
        <v/>
      </c>
      <c r="G1836" s="74" t="str">
        <f t="shared" si="114"/>
        <v/>
      </c>
      <c r="H1836" s="74" t="str">
        <f t="shared" si="115"/>
        <v/>
      </c>
      <c r="I1836" s="74" t="str">
        <f t="shared" si="116"/>
        <v/>
      </c>
    </row>
    <row r="1837" spans="6:9" x14ac:dyDescent="0.35">
      <c r="F1837" s="74" t="str">
        <f t="shared" si="113"/>
        <v/>
      </c>
      <c r="G1837" s="74" t="str">
        <f t="shared" si="114"/>
        <v/>
      </c>
      <c r="H1837" s="74" t="str">
        <f t="shared" si="115"/>
        <v/>
      </c>
      <c r="I1837" s="74" t="str">
        <f t="shared" si="116"/>
        <v/>
      </c>
    </row>
    <row r="1838" spans="6:9" x14ac:dyDescent="0.35">
      <c r="F1838" s="74" t="str">
        <f t="shared" si="113"/>
        <v/>
      </c>
      <c r="G1838" s="74" t="str">
        <f t="shared" si="114"/>
        <v/>
      </c>
      <c r="H1838" s="74" t="str">
        <f t="shared" si="115"/>
        <v/>
      </c>
      <c r="I1838" s="74" t="str">
        <f t="shared" si="116"/>
        <v/>
      </c>
    </row>
    <row r="1839" spans="6:9" x14ac:dyDescent="0.35">
      <c r="F1839" s="74" t="str">
        <f t="shared" si="113"/>
        <v/>
      </c>
      <c r="G1839" s="74" t="str">
        <f t="shared" si="114"/>
        <v/>
      </c>
      <c r="H1839" s="74" t="str">
        <f t="shared" si="115"/>
        <v/>
      </c>
      <c r="I1839" s="74" t="str">
        <f t="shared" si="116"/>
        <v/>
      </c>
    </row>
    <row r="1840" spans="6:9" x14ac:dyDescent="0.35">
      <c r="F1840" s="74" t="str">
        <f t="shared" si="113"/>
        <v/>
      </c>
      <c r="G1840" s="74" t="str">
        <f t="shared" si="114"/>
        <v/>
      </c>
      <c r="H1840" s="74" t="str">
        <f t="shared" si="115"/>
        <v/>
      </c>
      <c r="I1840" s="74" t="str">
        <f t="shared" si="116"/>
        <v/>
      </c>
    </row>
    <row r="1841" spans="6:9" x14ac:dyDescent="0.35">
      <c r="F1841" s="74" t="str">
        <f t="shared" si="113"/>
        <v/>
      </c>
      <c r="G1841" s="74" t="str">
        <f t="shared" si="114"/>
        <v/>
      </c>
      <c r="H1841" s="74" t="str">
        <f t="shared" si="115"/>
        <v/>
      </c>
      <c r="I1841" s="74" t="str">
        <f t="shared" si="116"/>
        <v/>
      </c>
    </row>
    <row r="1842" spans="6:9" x14ac:dyDescent="0.35">
      <c r="F1842" s="74" t="str">
        <f t="shared" si="113"/>
        <v/>
      </c>
      <c r="G1842" s="74" t="str">
        <f t="shared" si="114"/>
        <v/>
      </c>
      <c r="H1842" s="74" t="str">
        <f t="shared" si="115"/>
        <v/>
      </c>
      <c r="I1842" s="74" t="str">
        <f t="shared" si="116"/>
        <v/>
      </c>
    </row>
    <row r="1843" spans="6:9" x14ac:dyDescent="0.35">
      <c r="F1843" s="74" t="str">
        <f t="shared" si="113"/>
        <v/>
      </c>
      <c r="G1843" s="74" t="str">
        <f t="shared" si="114"/>
        <v/>
      </c>
      <c r="H1843" s="74" t="str">
        <f t="shared" si="115"/>
        <v/>
      </c>
      <c r="I1843" s="74" t="str">
        <f t="shared" si="116"/>
        <v/>
      </c>
    </row>
    <row r="1844" spans="6:9" x14ac:dyDescent="0.35">
      <c r="F1844" s="74" t="str">
        <f t="shared" si="113"/>
        <v/>
      </c>
      <c r="G1844" s="74" t="str">
        <f t="shared" si="114"/>
        <v/>
      </c>
      <c r="H1844" s="74" t="str">
        <f t="shared" si="115"/>
        <v/>
      </c>
      <c r="I1844" s="74" t="str">
        <f t="shared" si="116"/>
        <v/>
      </c>
    </row>
    <row r="1845" spans="6:9" x14ac:dyDescent="0.35">
      <c r="F1845" s="74" t="str">
        <f t="shared" si="113"/>
        <v/>
      </c>
      <c r="G1845" s="74" t="str">
        <f t="shared" si="114"/>
        <v/>
      </c>
      <c r="H1845" s="74" t="str">
        <f t="shared" si="115"/>
        <v/>
      </c>
      <c r="I1845" s="74" t="str">
        <f t="shared" si="116"/>
        <v/>
      </c>
    </row>
    <row r="1846" spans="6:9" x14ac:dyDescent="0.35">
      <c r="F1846" s="74" t="str">
        <f t="shared" si="113"/>
        <v/>
      </c>
      <c r="G1846" s="74" t="str">
        <f t="shared" si="114"/>
        <v/>
      </c>
      <c r="H1846" s="74" t="str">
        <f t="shared" si="115"/>
        <v/>
      </c>
      <c r="I1846" s="74" t="str">
        <f t="shared" si="116"/>
        <v/>
      </c>
    </row>
    <row r="1847" spans="6:9" x14ac:dyDescent="0.35">
      <c r="F1847" s="74" t="str">
        <f t="shared" si="113"/>
        <v/>
      </c>
      <c r="G1847" s="74" t="str">
        <f t="shared" si="114"/>
        <v/>
      </c>
      <c r="H1847" s="74" t="str">
        <f t="shared" si="115"/>
        <v/>
      </c>
      <c r="I1847" s="74" t="str">
        <f t="shared" si="116"/>
        <v/>
      </c>
    </row>
    <row r="1848" spans="6:9" x14ac:dyDescent="0.35">
      <c r="F1848" s="74" t="str">
        <f t="shared" si="113"/>
        <v/>
      </c>
      <c r="G1848" s="74" t="str">
        <f t="shared" si="114"/>
        <v/>
      </c>
      <c r="H1848" s="74" t="str">
        <f t="shared" si="115"/>
        <v/>
      </c>
      <c r="I1848" s="74" t="str">
        <f t="shared" si="116"/>
        <v/>
      </c>
    </row>
    <row r="1849" spans="6:9" x14ac:dyDescent="0.35">
      <c r="F1849" s="74" t="str">
        <f t="shared" si="113"/>
        <v/>
      </c>
      <c r="G1849" s="74" t="str">
        <f t="shared" si="114"/>
        <v/>
      </c>
      <c r="H1849" s="74" t="str">
        <f t="shared" si="115"/>
        <v/>
      </c>
      <c r="I1849" s="74" t="str">
        <f t="shared" si="116"/>
        <v/>
      </c>
    </row>
    <row r="1850" spans="6:9" x14ac:dyDescent="0.35">
      <c r="F1850" s="74" t="str">
        <f t="shared" si="113"/>
        <v/>
      </c>
      <c r="G1850" s="74" t="str">
        <f t="shared" si="114"/>
        <v/>
      </c>
      <c r="H1850" s="74" t="str">
        <f t="shared" si="115"/>
        <v/>
      </c>
      <c r="I1850" s="74" t="str">
        <f t="shared" si="116"/>
        <v/>
      </c>
    </row>
    <row r="1851" spans="6:9" x14ac:dyDescent="0.35">
      <c r="F1851" s="74" t="str">
        <f t="shared" si="113"/>
        <v/>
      </c>
      <c r="G1851" s="74" t="str">
        <f t="shared" si="114"/>
        <v/>
      </c>
      <c r="H1851" s="74" t="str">
        <f t="shared" si="115"/>
        <v/>
      </c>
      <c r="I1851" s="74" t="str">
        <f t="shared" si="116"/>
        <v/>
      </c>
    </row>
    <row r="1852" spans="6:9" x14ac:dyDescent="0.35">
      <c r="F1852" s="74" t="str">
        <f t="shared" si="113"/>
        <v/>
      </c>
      <c r="G1852" s="74" t="str">
        <f t="shared" si="114"/>
        <v/>
      </c>
      <c r="H1852" s="74" t="str">
        <f t="shared" si="115"/>
        <v/>
      </c>
      <c r="I1852" s="74" t="str">
        <f t="shared" si="116"/>
        <v/>
      </c>
    </row>
    <row r="1853" spans="6:9" x14ac:dyDescent="0.35">
      <c r="F1853" s="74" t="str">
        <f t="shared" si="113"/>
        <v/>
      </c>
      <c r="G1853" s="74" t="str">
        <f t="shared" si="114"/>
        <v/>
      </c>
      <c r="H1853" s="74" t="str">
        <f t="shared" si="115"/>
        <v/>
      </c>
      <c r="I1853" s="74" t="str">
        <f t="shared" si="116"/>
        <v/>
      </c>
    </row>
    <row r="1854" spans="6:9" x14ac:dyDescent="0.35">
      <c r="F1854" s="74" t="str">
        <f t="shared" si="113"/>
        <v/>
      </c>
      <c r="G1854" s="74" t="str">
        <f t="shared" si="114"/>
        <v/>
      </c>
      <c r="H1854" s="74" t="str">
        <f t="shared" si="115"/>
        <v/>
      </c>
      <c r="I1854" s="74" t="str">
        <f t="shared" si="116"/>
        <v/>
      </c>
    </row>
    <row r="1855" spans="6:9" x14ac:dyDescent="0.35">
      <c r="F1855" s="74" t="str">
        <f t="shared" si="113"/>
        <v/>
      </c>
      <c r="G1855" s="74" t="str">
        <f t="shared" si="114"/>
        <v/>
      </c>
      <c r="H1855" s="74" t="str">
        <f t="shared" si="115"/>
        <v/>
      </c>
      <c r="I1855" s="74" t="str">
        <f t="shared" si="116"/>
        <v/>
      </c>
    </row>
    <row r="1856" spans="6:9" x14ac:dyDescent="0.35">
      <c r="F1856" s="74" t="str">
        <f t="shared" si="113"/>
        <v/>
      </c>
      <c r="G1856" s="74" t="str">
        <f t="shared" si="114"/>
        <v/>
      </c>
      <c r="H1856" s="74" t="str">
        <f t="shared" si="115"/>
        <v/>
      </c>
      <c r="I1856" s="74" t="str">
        <f t="shared" si="116"/>
        <v/>
      </c>
    </row>
    <row r="1857" spans="6:9" x14ac:dyDescent="0.35">
      <c r="F1857" s="74" t="str">
        <f t="shared" si="113"/>
        <v/>
      </c>
      <c r="G1857" s="74" t="str">
        <f t="shared" si="114"/>
        <v/>
      </c>
      <c r="H1857" s="74" t="str">
        <f t="shared" si="115"/>
        <v/>
      </c>
      <c r="I1857" s="74" t="str">
        <f t="shared" si="116"/>
        <v/>
      </c>
    </row>
    <row r="1858" spans="6:9" x14ac:dyDescent="0.35">
      <c r="F1858" s="74" t="str">
        <f t="shared" si="113"/>
        <v/>
      </c>
      <c r="G1858" s="74" t="str">
        <f t="shared" si="114"/>
        <v/>
      </c>
      <c r="H1858" s="74" t="str">
        <f t="shared" si="115"/>
        <v/>
      </c>
      <c r="I1858" s="74" t="str">
        <f t="shared" si="116"/>
        <v/>
      </c>
    </row>
    <row r="1859" spans="6:9" x14ac:dyDescent="0.35">
      <c r="F1859" s="74" t="str">
        <f t="shared" si="113"/>
        <v/>
      </c>
      <c r="G1859" s="74" t="str">
        <f t="shared" si="114"/>
        <v/>
      </c>
      <c r="H1859" s="74" t="str">
        <f t="shared" si="115"/>
        <v/>
      </c>
      <c r="I1859" s="74" t="str">
        <f t="shared" si="116"/>
        <v/>
      </c>
    </row>
    <row r="1860" spans="6:9" x14ac:dyDescent="0.35">
      <c r="F1860" s="74" t="str">
        <f t="shared" ref="F1860:F1923" si="117">IF(B1860="","",B1860/SUM($B$3:$B$1048576))</f>
        <v/>
      </c>
      <c r="G1860" s="74" t="str">
        <f t="shared" ref="G1860:G1923" si="118">IF(C1860="","",C1860/SUM($C$3:$C$1048576))</f>
        <v/>
      </c>
      <c r="H1860" s="74" t="str">
        <f t="shared" ref="H1860:H1923" si="119">IF(D1860="","",D1860/SUM($D$3:$D$1048576))</f>
        <v/>
      </c>
      <c r="I1860" s="74" t="str">
        <f t="shared" ref="I1860:I1923" si="120">IF(E1860="","",E1860/SUM($E$3:$E$1048576))</f>
        <v/>
      </c>
    </row>
    <row r="1861" spans="6:9" x14ac:dyDescent="0.35">
      <c r="F1861" s="74" t="str">
        <f t="shared" si="117"/>
        <v/>
      </c>
      <c r="G1861" s="74" t="str">
        <f t="shared" si="118"/>
        <v/>
      </c>
      <c r="H1861" s="74" t="str">
        <f t="shared" si="119"/>
        <v/>
      </c>
      <c r="I1861" s="74" t="str">
        <f t="shared" si="120"/>
        <v/>
      </c>
    </row>
    <row r="1862" spans="6:9" x14ac:dyDescent="0.35">
      <c r="F1862" s="74" t="str">
        <f t="shared" si="117"/>
        <v/>
      </c>
      <c r="G1862" s="74" t="str">
        <f t="shared" si="118"/>
        <v/>
      </c>
      <c r="H1862" s="74" t="str">
        <f t="shared" si="119"/>
        <v/>
      </c>
      <c r="I1862" s="74" t="str">
        <f t="shared" si="120"/>
        <v/>
      </c>
    </row>
    <row r="1863" spans="6:9" x14ac:dyDescent="0.35">
      <c r="F1863" s="74" t="str">
        <f t="shared" si="117"/>
        <v/>
      </c>
      <c r="G1863" s="74" t="str">
        <f t="shared" si="118"/>
        <v/>
      </c>
      <c r="H1863" s="74" t="str">
        <f t="shared" si="119"/>
        <v/>
      </c>
      <c r="I1863" s="74" t="str">
        <f t="shared" si="120"/>
        <v/>
      </c>
    </row>
    <row r="1864" spans="6:9" x14ac:dyDescent="0.35">
      <c r="F1864" s="74" t="str">
        <f t="shared" si="117"/>
        <v/>
      </c>
      <c r="G1864" s="74" t="str">
        <f t="shared" si="118"/>
        <v/>
      </c>
      <c r="H1864" s="74" t="str">
        <f t="shared" si="119"/>
        <v/>
      </c>
      <c r="I1864" s="74" t="str">
        <f t="shared" si="120"/>
        <v/>
      </c>
    </row>
    <row r="1865" spans="6:9" x14ac:dyDescent="0.35">
      <c r="F1865" s="74" t="str">
        <f t="shared" si="117"/>
        <v/>
      </c>
      <c r="G1865" s="74" t="str">
        <f t="shared" si="118"/>
        <v/>
      </c>
      <c r="H1865" s="74" t="str">
        <f t="shared" si="119"/>
        <v/>
      </c>
      <c r="I1865" s="74" t="str">
        <f t="shared" si="120"/>
        <v/>
      </c>
    </row>
    <row r="1866" spans="6:9" x14ac:dyDescent="0.35">
      <c r="F1866" s="74" t="str">
        <f t="shared" si="117"/>
        <v/>
      </c>
      <c r="G1866" s="74" t="str">
        <f t="shared" si="118"/>
        <v/>
      </c>
      <c r="H1866" s="74" t="str">
        <f t="shared" si="119"/>
        <v/>
      </c>
      <c r="I1866" s="74" t="str">
        <f t="shared" si="120"/>
        <v/>
      </c>
    </row>
    <row r="1867" spans="6:9" x14ac:dyDescent="0.35">
      <c r="F1867" s="74" t="str">
        <f t="shared" si="117"/>
        <v/>
      </c>
      <c r="G1867" s="74" t="str">
        <f t="shared" si="118"/>
        <v/>
      </c>
      <c r="H1867" s="74" t="str">
        <f t="shared" si="119"/>
        <v/>
      </c>
      <c r="I1867" s="74" t="str">
        <f t="shared" si="120"/>
        <v/>
      </c>
    </row>
    <row r="1868" spans="6:9" x14ac:dyDescent="0.35">
      <c r="F1868" s="74" t="str">
        <f t="shared" si="117"/>
        <v/>
      </c>
      <c r="G1868" s="74" t="str">
        <f t="shared" si="118"/>
        <v/>
      </c>
      <c r="H1868" s="74" t="str">
        <f t="shared" si="119"/>
        <v/>
      </c>
      <c r="I1868" s="74" t="str">
        <f t="shared" si="120"/>
        <v/>
      </c>
    </row>
    <row r="1869" spans="6:9" x14ac:dyDescent="0.35">
      <c r="F1869" s="74" t="str">
        <f t="shared" si="117"/>
        <v/>
      </c>
      <c r="G1869" s="74" t="str">
        <f t="shared" si="118"/>
        <v/>
      </c>
      <c r="H1869" s="74" t="str">
        <f t="shared" si="119"/>
        <v/>
      </c>
      <c r="I1869" s="74" t="str">
        <f t="shared" si="120"/>
        <v/>
      </c>
    </row>
    <row r="1870" spans="6:9" x14ac:dyDescent="0.35">
      <c r="F1870" s="74" t="str">
        <f t="shared" si="117"/>
        <v/>
      </c>
      <c r="G1870" s="74" t="str">
        <f t="shared" si="118"/>
        <v/>
      </c>
      <c r="H1870" s="74" t="str">
        <f t="shared" si="119"/>
        <v/>
      </c>
      <c r="I1870" s="74" t="str">
        <f t="shared" si="120"/>
        <v/>
      </c>
    </row>
    <row r="1871" spans="6:9" x14ac:dyDescent="0.35">
      <c r="F1871" s="74" t="str">
        <f t="shared" si="117"/>
        <v/>
      </c>
      <c r="G1871" s="74" t="str">
        <f t="shared" si="118"/>
        <v/>
      </c>
      <c r="H1871" s="74" t="str">
        <f t="shared" si="119"/>
        <v/>
      </c>
      <c r="I1871" s="74" t="str">
        <f t="shared" si="120"/>
        <v/>
      </c>
    </row>
    <row r="1872" spans="6:9" x14ac:dyDescent="0.35">
      <c r="F1872" s="74" t="str">
        <f t="shared" si="117"/>
        <v/>
      </c>
      <c r="G1872" s="74" t="str">
        <f t="shared" si="118"/>
        <v/>
      </c>
      <c r="H1872" s="74" t="str">
        <f t="shared" si="119"/>
        <v/>
      </c>
      <c r="I1872" s="74" t="str">
        <f t="shared" si="120"/>
        <v/>
      </c>
    </row>
    <row r="1873" spans="6:9" x14ac:dyDescent="0.35">
      <c r="F1873" s="74" t="str">
        <f t="shared" si="117"/>
        <v/>
      </c>
      <c r="G1873" s="74" t="str">
        <f t="shared" si="118"/>
        <v/>
      </c>
      <c r="H1873" s="74" t="str">
        <f t="shared" si="119"/>
        <v/>
      </c>
      <c r="I1873" s="74" t="str">
        <f t="shared" si="120"/>
        <v/>
      </c>
    </row>
    <row r="1874" spans="6:9" x14ac:dyDescent="0.35">
      <c r="F1874" s="74" t="str">
        <f t="shared" si="117"/>
        <v/>
      </c>
      <c r="G1874" s="74" t="str">
        <f t="shared" si="118"/>
        <v/>
      </c>
      <c r="H1874" s="74" t="str">
        <f t="shared" si="119"/>
        <v/>
      </c>
      <c r="I1874" s="74" t="str">
        <f t="shared" si="120"/>
        <v/>
      </c>
    </row>
    <row r="1875" spans="6:9" x14ac:dyDescent="0.35">
      <c r="F1875" s="74" t="str">
        <f t="shared" si="117"/>
        <v/>
      </c>
      <c r="G1875" s="74" t="str">
        <f t="shared" si="118"/>
        <v/>
      </c>
      <c r="H1875" s="74" t="str">
        <f t="shared" si="119"/>
        <v/>
      </c>
      <c r="I1875" s="74" t="str">
        <f t="shared" si="120"/>
        <v/>
      </c>
    </row>
    <row r="1876" spans="6:9" x14ac:dyDescent="0.35">
      <c r="F1876" s="74" t="str">
        <f t="shared" si="117"/>
        <v/>
      </c>
      <c r="G1876" s="74" t="str">
        <f t="shared" si="118"/>
        <v/>
      </c>
      <c r="H1876" s="74" t="str">
        <f t="shared" si="119"/>
        <v/>
      </c>
      <c r="I1876" s="74" t="str">
        <f t="shared" si="120"/>
        <v/>
      </c>
    </row>
    <row r="1877" spans="6:9" x14ac:dyDescent="0.35">
      <c r="F1877" s="74" t="str">
        <f t="shared" si="117"/>
        <v/>
      </c>
      <c r="G1877" s="74" t="str">
        <f t="shared" si="118"/>
        <v/>
      </c>
      <c r="H1877" s="74" t="str">
        <f t="shared" si="119"/>
        <v/>
      </c>
      <c r="I1877" s="74" t="str">
        <f t="shared" si="120"/>
        <v/>
      </c>
    </row>
    <row r="1878" spans="6:9" x14ac:dyDescent="0.35">
      <c r="F1878" s="74" t="str">
        <f t="shared" si="117"/>
        <v/>
      </c>
      <c r="G1878" s="74" t="str">
        <f t="shared" si="118"/>
        <v/>
      </c>
      <c r="H1878" s="74" t="str">
        <f t="shared" si="119"/>
        <v/>
      </c>
      <c r="I1878" s="74" t="str">
        <f t="shared" si="120"/>
        <v/>
      </c>
    </row>
    <row r="1879" spans="6:9" x14ac:dyDescent="0.35">
      <c r="F1879" s="74" t="str">
        <f t="shared" si="117"/>
        <v/>
      </c>
      <c r="G1879" s="74" t="str">
        <f t="shared" si="118"/>
        <v/>
      </c>
      <c r="H1879" s="74" t="str">
        <f t="shared" si="119"/>
        <v/>
      </c>
      <c r="I1879" s="74" t="str">
        <f t="shared" si="120"/>
        <v/>
      </c>
    </row>
    <row r="1880" spans="6:9" x14ac:dyDescent="0.35">
      <c r="F1880" s="74" t="str">
        <f t="shared" si="117"/>
        <v/>
      </c>
      <c r="G1880" s="74" t="str">
        <f t="shared" si="118"/>
        <v/>
      </c>
      <c r="H1880" s="74" t="str">
        <f t="shared" si="119"/>
        <v/>
      </c>
      <c r="I1880" s="74" t="str">
        <f t="shared" si="120"/>
        <v/>
      </c>
    </row>
    <row r="1881" spans="6:9" x14ac:dyDescent="0.35">
      <c r="F1881" s="74" t="str">
        <f t="shared" si="117"/>
        <v/>
      </c>
      <c r="G1881" s="74" t="str">
        <f t="shared" si="118"/>
        <v/>
      </c>
      <c r="H1881" s="74" t="str">
        <f t="shared" si="119"/>
        <v/>
      </c>
      <c r="I1881" s="74" t="str">
        <f t="shared" si="120"/>
        <v/>
      </c>
    </row>
    <row r="1882" spans="6:9" x14ac:dyDescent="0.35">
      <c r="F1882" s="74" t="str">
        <f t="shared" si="117"/>
        <v/>
      </c>
      <c r="G1882" s="74" t="str">
        <f t="shared" si="118"/>
        <v/>
      </c>
      <c r="H1882" s="74" t="str">
        <f t="shared" si="119"/>
        <v/>
      </c>
      <c r="I1882" s="74" t="str">
        <f t="shared" si="120"/>
        <v/>
      </c>
    </row>
    <row r="1883" spans="6:9" x14ac:dyDescent="0.35">
      <c r="F1883" s="74" t="str">
        <f t="shared" si="117"/>
        <v/>
      </c>
      <c r="G1883" s="74" t="str">
        <f t="shared" si="118"/>
        <v/>
      </c>
      <c r="H1883" s="74" t="str">
        <f t="shared" si="119"/>
        <v/>
      </c>
      <c r="I1883" s="74" t="str">
        <f t="shared" si="120"/>
        <v/>
      </c>
    </row>
    <row r="1884" spans="6:9" x14ac:dyDescent="0.35">
      <c r="F1884" s="74" t="str">
        <f t="shared" si="117"/>
        <v/>
      </c>
      <c r="G1884" s="74" t="str">
        <f t="shared" si="118"/>
        <v/>
      </c>
      <c r="H1884" s="74" t="str">
        <f t="shared" si="119"/>
        <v/>
      </c>
      <c r="I1884" s="74" t="str">
        <f t="shared" si="120"/>
        <v/>
      </c>
    </row>
    <row r="1885" spans="6:9" x14ac:dyDescent="0.35">
      <c r="F1885" s="74" t="str">
        <f t="shared" si="117"/>
        <v/>
      </c>
      <c r="G1885" s="74" t="str">
        <f t="shared" si="118"/>
        <v/>
      </c>
      <c r="H1885" s="74" t="str">
        <f t="shared" si="119"/>
        <v/>
      </c>
      <c r="I1885" s="74" t="str">
        <f t="shared" si="120"/>
        <v/>
      </c>
    </row>
    <row r="1886" spans="6:9" x14ac:dyDescent="0.35">
      <c r="F1886" s="74" t="str">
        <f t="shared" si="117"/>
        <v/>
      </c>
      <c r="G1886" s="74" t="str">
        <f t="shared" si="118"/>
        <v/>
      </c>
      <c r="H1886" s="74" t="str">
        <f t="shared" si="119"/>
        <v/>
      </c>
      <c r="I1886" s="74" t="str">
        <f t="shared" si="120"/>
        <v/>
      </c>
    </row>
    <row r="1887" spans="6:9" x14ac:dyDescent="0.35">
      <c r="F1887" s="74" t="str">
        <f t="shared" si="117"/>
        <v/>
      </c>
      <c r="G1887" s="74" t="str">
        <f t="shared" si="118"/>
        <v/>
      </c>
      <c r="H1887" s="74" t="str">
        <f t="shared" si="119"/>
        <v/>
      </c>
      <c r="I1887" s="74" t="str">
        <f t="shared" si="120"/>
        <v/>
      </c>
    </row>
    <row r="1888" spans="6:9" x14ac:dyDescent="0.35">
      <c r="F1888" s="74" t="str">
        <f t="shared" si="117"/>
        <v/>
      </c>
      <c r="G1888" s="74" t="str">
        <f t="shared" si="118"/>
        <v/>
      </c>
      <c r="H1888" s="74" t="str">
        <f t="shared" si="119"/>
        <v/>
      </c>
      <c r="I1888" s="74" t="str">
        <f t="shared" si="120"/>
        <v/>
      </c>
    </row>
    <row r="1889" spans="6:9" x14ac:dyDescent="0.35">
      <c r="F1889" s="74" t="str">
        <f t="shared" si="117"/>
        <v/>
      </c>
      <c r="G1889" s="74" t="str">
        <f t="shared" si="118"/>
        <v/>
      </c>
      <c r="H1889" s="74" t="str">
        <f t="shared" si="119"/>
        <v/>
      </c>
      <c r="I1889" s="74" t="str">
        <f t="shared" si="120"/>
        <v/>
      </c>
    </row>
    <row r="1890" spans="6:9" x14ac:dyDescent="0.35">
      <c r="F1890" s="74" t="str">
        <f t="shared" si="117"/>
        <v/>
      </c>
      <c r="G1890" s="74" t="str">
        <f t="shared" si="118"/>
        <v/>
      </c>
      <c r="H1890" s="74" t="str">
        <f t="shared" si="119"/>
        <v/>
      </c>
      <c r="I1890" s="74" t="str">
        <f t="shared" si="120"/>
        <v/>
      </c>
    </row>
    <row r="1891" spans="6:9" x14ac:dyDescent="0.35">
      <c r="F1891" s="74" t="str">
        <f t="shared" si="117"/>
        <v/>
      </c>
      <c r="G1891" s="74" t="str">
        <f t="shared" si="118"/>
        <v/>
      </c>
      <c r="H1891" s="74" t="str">
        <f t="shared" si="119"/>
        <v/>
      </c>
      <c r="I1891" s="74" t="str">
        <f t="shared" si="120"/>
        <v/>
      </c>
    </row>
    <row r="1892" spans="6:9" x14ac:dyDescent="0.35">
      <c r="F1892" s="74" t="str">
        <f t="shared" si="117"/>
        <v/>
      </c>
      <c r="G1892" s="74" t="str">
        <f t="shared" si="118"/>
        <v/>
      </c>
      <c r="H1892" s="74" t="str">
        <f t="shared" si="119"/>
        <v/>
      </c>
      <c r="I1892" s="74" t="str">
        <f t="shared" si="120"/>
        <v/>
      </c>
    </row>
    <row r="1893" spans="6:9" x14ac:dyDescent="0.35">
      <c r="F1893" s="74" t="str">
        <f t="shared" si="117"/>
        <v/>
      </c>
      <c r="G1893" s="74" t="str">
        <f t="shared" si="118"/>
        <v/>
      </c>
      <c r="H1893" s="74" t="str">
        <f t="shared" si="119"/>
        <v/>
      </c>
      <c r="I1893" s="74" t="str">
        <f t="shared" si="120"/>
        <v/>
      </c>
    </row>
    <row r="1894" spans="6:9" x14ac:dyDescent="0.35">
      <c r="F1894" s="74" t="str">
        <f t="shared" si="117"/>
        <v/>
      </c>
      <c r="G1894" s="74" t="str">
        <f t="shared" si="118"/>
        <v/>
      </c>
      <c r="H1894" s="74" t="str">
        <f t="shared" si="119"/>
        <v/>
      </c>
      <c r="I1894" s="74" t="str">
        <f t="shared" si="120"/>
        <v/>
      </c>
    </row>
    <row r="1895" spans="6:9" x14ac:dyDescent="0.35">
      <c r="F1895" s="74" t="str">
        <f t="shared" si="117"/>
        <v/>
      </c>
      <c r="G1895" s="74" t="str">
        <f t="shared" si="118"/>
        <v/>
      </c>
      <c r="H1895" s="74" t="str">
        <f t="shared" si="119"/>
        <v/>
      </c>
      <c r="I1895" s="74" t="str">
        <f t="shared" si="120"/>
        <v/>
      </c>
    </row>
    <row r="1896" spans="6:9" x14ac:dyDescent="0.35">
      <c r="F1896" s="74" t="str">
        <f t="shared" si="117"/>
        <v/>
      </c>
      <c r="G1896" s="74" t="str">
        <f t="shared" si="118"/>
        <v/>
      </c>
      <c r="H1896" s="74" t="str">
        <f t="shared" si="119"/>
        <v/>
      </c>
      <c r="I1896" s="74" t="str">
        <f t="shared" si="120"/>
        <v/>
      </c>
    </row>
    <row r="1897" spans="6:9" x14ac:dyDescent="0.35">
      <c r="F1897" s="74" t="str">
        <f t="shared" si="117"/>
        <v/>
      </c>
      <c r="G1897" s="74" t="str">
        <f t="shared" si="118"/>
        <v/>
      </c>
      <c r="H1897" s="74" t="str">
        <f t="shared" si="119"/>
        <v/>
      </c>
      <c r="I1897" s="74" t="str">
        <f t="shared" si="120"/>
        <v/>
      </c>
    </row>
    <row r="1898" spans="6:9" x14ac:dyDescent="0.35">
      <c r="F1898" s="74" t="str">
        <f t="shared" si="117"/>
        <v/>
      </c>
      <c r="G1898" s="74" t="str">
        <f t="shared" si="118"/>
        <v/>
      </c>
      <c r="H1898" s="74" t="str">
        <f t="shared" si="119"/>
        <v/>
      </c>
      <c r="I1898" s="74" t="str">
        <f t="shared" si="120"/>
        <v/>
      </c>
    </row>
    <row r="1899" spans="6:9" x14ac:dyDescent="0.35">
      <c r="F1899" s="74" t="str">
        <f t="shared" si="117"/>
        <v/>
      </c>
      <c r="G1899" s="74" t="str">
        <f t="shared" si="118"/>
        <v/>
      </c>
      <c r="H1899" s="74" t="str">
        <f t="shared" si="119"/>
        <v/>
      </c>
      <c r="I1899" s="74" t="str">
        <f t="shared" si="120"/>
        <v/>
      </c>
    </row>
    <row r="1900" spans="6:9" x14ac:dyDescent="0.35">
      <c r="F1900" s="74" t="str">
        <f t="shared" si="117"/>
        <v/>
      </c>
      <c r="G1900" s="74" t="str">
        <f t="shared" si="118"/>
        <v/>
      </c>
      <c r="H1900" s="74" t="str">
        <f t="shared" si="119"/>
        <v/>
      </c>
      <c r="I1900" s="74" t="str">
        <f t="shared" si="120"/>
        <v/>
      </c>
    </row>
    <row r="1901" spans="6:9" x14ac:dyDescent="0.35">
      <c r="F1901" s="74" t="str">
        <f t="shared" si="117"/>
        <v/>
      </c>
      <c r="G1901" s="74" t="str">
        <f t="shared" si="118"/>
        <v/>
      </c>
      <c r="H1901" s="74" t="str">
        <f t="shared" si="119"/>
        <v/>
      </c>
      <c r="I1901" s="74" t="str">
        <f t="shared" si="120"/>
        <v/>
      </c>
    </row>
    <row r="1902" spans="6:9" x14ac:dyDescent="0.35">
      <c r="F1902" s="74" t="str">
        <f t="shared" si="117"/>
        <v/>
      </c>
      <c r="G1902" s="74" t="str">
        <f t="shared" si="118"/>
        <v/>
      </c>
      <c r="H1902" s="74" t="str">
        <f t="shared" si="119"/>
        <v/>
      </c>
      <c r="I1902" s="74" t="str">
        <f t="shared" si="120"/>
        <v/>
      </c>
    </row>
    <row r="1903" spans="6:9" x14ac:dyDescent="0.35">
      <c r="F1903" s="74" t="str">
        <f t="shared" si="117"/>
        <v/>
      </c>
      <c r="G1903" s="74" t="str">
        <f t="shared" si="118"/>
        <v/>
      </c>
      <c r="H1903" s="74" t="str">
        <f t="shared" si="119"/>
        <v/>
      </c>
      <c r="I1903" s="74" t="str">
        <f t="shared" si="120"/>
        <v/>
      </c>
    </row>
    <row r="1904" spans="6:9" x14ac:dyDescent="0.35">
      <c r="F1904" s="74" t="str">
        <f t="shared" si="117"/>
        <v/>
      </c>
      <c r="G1904" s="74" t="str">
        <f t="shared" si="118"/>
        <v/>
      </c>
      <c r="H1904" s="74" t="str">
        <f t="shared" si="119"/>
        <v/>
      </c>
      <c r="I1904" s="74" t="str">
        <f t="shared" si="120"/>
        <v/>
      </c>
    </row>
    <row r="1905" spans="6:9" x14ac:dyDescent="0.35">
      <c r="F1905" s="74" t="str">
        <f t="shared" si="117"/>
        <v/>
      </c>
      <c r="G1905" s="74" t="str">
        <f t="shared" si="118"/>
        <v/>
      </c>
      <c r="H1905" s="74" t="str">
        <f t="shared" si="119"/>
        <v/>
      </c>
      <c r="I1905" s="74" t="str">
        <f t="shared" si="120"/>
        <v/>
      </c>
    </row>
    <row r="1906" spans="6:9" x14ac:dyDescent="0.35">
      <c r="F1906" s="74" t="str">
        <f t="shared" si="117"/>
        <v/>
      </c>
      <c r="G1906" s="74" t="str">
        <f t="shared" si="118"/>
        <v/>
      </c>
      <c r="H1906" s="74" t="str">
        <f t="shared" si="119"/>
        <v/>
      </c>
      <c r="I1906" s="74" t="str">
        <f t="shared" si="120"/>
        <v/>
      </c>
    </row>
    <row r="1907" spans="6:9" x14ac:dyDescent="0.35">
      <c r="F1907" s="74" t="str">
        <f t="shared" si="117"/>
        <v/>
      </c>
      <c r="G1907" s="74" t="str">
        <f t="shared" si="118"/>
        <v/>
      </c>
      <c r="H1907" s="74" t="str">
        <f t="shared" si="119"/>
        <v/>
      </c>
      <c r="I1907" s="74" t="str">
        <f t="shared" si="120"/>
        <v/>
      </c>
    </row>
    <row r="1908" spans="6:9" x14ac:dyDescent="0.35">
      <c r="F1908" s="74" t="str">
        <f t="shared" si="117"/>
        <v/>
      </c>
      <c r="G1908" s="74" t="str">
        <f t="shared" si="118"/>
        <v/>
      </c>
      <c r="H1908" s="74" t="str">
        <f t="shared" si="119"/>
        <v/>
      </c>
      <c r="I1908" s="74" t="str">
        <f t="shared" si="120"/>
        <v/>
      </c>
    </row>
    <row r="1909" spans="6:9" x14ac:dyDescent="0.35">
      <c r="F1909" s="74" t="str">
        <f t="shared" si="117"/>
        <v/>
      </c>
      <c r="G1909" s="74" t="str">
        <f t="shared" si="118"/>
        <v/>
      </c>
      <c r="H1909" s="74" t="str">
        <f t="shared" si="119"/>
        <v/>
      </c>
      <c r="I1909" s="74" t="str">
        <f t="shared" si="120"/>
        <v/>
      </c>
    </row>
    <row r="1910" spans="6:9" x14ac:dyDescent="0.35">
      <c r="F1910" s="74" t="str">
        <f t="shared" si="117"/>
        <v/>
      </c>
      <c r="G1910" s="74" t="str">
        <f t="shared" si="118"/>
        <v/>
      </c>
      <c r="H1910" s="74" t="str">
        <f t="shared" si="119"/>
        <v/>
      </c>
      <c r="I1910" s="74" t="str">
        <f t="shared" si="120"/>
        <v/>
      </c>
    </row>
    <row r="1911" spans="6:9" x14ac:dyDescent="0.35">
      <c r="F1911" s="74" t="str">
        <f t="shared" si="117"/>
        <v/>
      </c>
      <c r="G1911" s="74" t="str">
        <f t="shared" si="118"/>
        <v/>
      </c>
      <c r="H1911" s="74" t="str">
        <f t="shared" si="119"/>
        <v/>
      </c>
      <c r="I1911" s="74" t="str">
        <f t="shared" si="120"/>
        <v/>
      </c>
    </row>
    <row r="1912" spans="6:9" x14ac:dyDescent="0.35">
      <c r="F1912" s="74" t="str">
        <f t="shared" si="117"/>
        <v/>
      </c>
      <c r="G1912" s="74" t="str">
        <f t="shared" si="118"/>
        <v/>
      </c>
      <c r="H1912" s="74" t="str">
        <f t="shared" si="119"/>
        <v/>
      </c>
      <c r="I1912" s="74" t="str">
        <f t="shared" si="120"/>
        <v/>
      </c>
    </row>
    <row r="1913" spans="6:9" x14ac:dyDescent="0.35">
      <c r="F1913" s="74" t="str">
        <f t="shared" si="117"/>
        <v/>
      </c>
      <c r="G1913" s="74" t="str">
        <f t="shared" si="118"/>
        <v/>
      </c>
      <c r="H1913" s="74" t="str">
        <f t="shared" si="119"/>
        <v/>
      </c>
      <c r="I1913" s="74" t="str">
        <f t="shared" si="120"/>
        <v/>
      </c>
    </row>
    <row r="1914" spans="6:9" x14ac:dyDescent="0.35">
      <c r="F1914" s="74" t="str">
        <f t="shared" si="117"/>
        <v/>
      </c>
      <c r="G1914" s="74" t="str">
        <f t="shared" si="118"/>
        <v/>
      </c>
      <c r="H1914" s="74" t="str">
        <f t="shared" si="119"/>
        <v/>
      </c>
      <c r="I1914" s="74" t="str">
        <f t="shared" si="120"/>
        <v/>
      </c>
    </row>
    <row r="1915" spans="6:9" x14ac:dyDescent="0.35">
      <c r="F1915" s="74" t="str">
        <f t="shared" si="117"/>
        <v/>
      </c>
      <c r="G1915" s="74" t="str">
        <f t="shared" si="118"/>
        <v/>
      </c>
      <c r="H1915" s="74" t="str">
        <f t="shared" si="119"/>
        <v/>
      </c>
      <c r="I1915" s="74" t="str">
        <f t="shared" si="120"/>
        <v/>
      </c>
    </row>
    <row r="1916" spans="6:9" x14ac:dyDescent="0.35">
      <c r="F1916" s="74" t="str">
        <f t="shared" si="117"/>
        <v/>
      </c>
      <c r="G1916" s="74" t="str">
        <f t="shared" si="118"/>
        <v/>
      </c>
      <c r="H1916" s="74" t="str">
        <f t="shared" si="119"/>
        <v/>
      </c>
      <c r="I1916" s="74" t="str">
        <f t="shared" si="120"/>
        <v/>
      </c>
    </row>
    <row r="1917" spans="6:9" x14ac:dyDescent="0.35">
      <c r="F1917" s="74" t="str">
        <f t="shared" si="117"/>
        <v/>
      </c>
      <c r="G1917" s="74" t="str">
        <f t="shared" si="118"/>
        <v/>
      </c>
      <c r="H1917" s="74" t="str">
        <f t="shared" si="119"/>
        <v/>
      </c>
      <c r="I1917" s="74" t="str">
        <f t="shared" si="120"/>
        <v/>
      </c>
    </row>
    <row r="1918" spans="6:9" x14ac:dyDescent="0.35">
      <c r="F1918" s="74" t="str">
        <f t="shared" si="117"/>
        <v/>
      </c>
      <c r="G1918" s="74" t="str">
        <f t="shared" si="118"/>
        <v/>
      </c>
      <c r="H1918" s="74" t="str">
        <f t="shared" si="119"/>
        <v/>
      </c>
      <c r="I1918" s="74" t="str">
        <f t="shared" si="120"/>
        <v/>
      </c>
    </row>
    <row r="1919" spans="6:9" x14ac:dyDescent="0.35">
      <c r="F1919" s="74" t="str">
        <f t="shared" si="117"/>
        <v/>
      </c>
      <c r="G1919" s="74" t="str">
        <f t="shared" si="118"/>
        <v/>
      </c>
      <c r="H1919" s="74" t="str">
        <f t="shared" si="119"/>
        <v/>
      </c>
      <c r="I1919" s="74" t="str">
        <f t="shared" si="120"/>
        <v/>
      </c>
    </row>
    <row r="1920" spans="6:9" x14ac:dyDescent="0.35">
      <c r="F1920" s="74" t="str">
        <f t="shared" si="117"/>
        <v/>
      </c>
      <c r="G1920" s="74" t="str">
        <f t="shared" si="118"/>
        <v/>
      </c>
      <c r="H1920" s="74" t="str">
        <f t="shared" si="119"/>
        <v/>
      </c>
      <c r="I1920" s="74" t="str">
        <f t="shared" si="120"/>
        <v/>
      </c>
    </row>
    <row r="1921" spans="6:9" x14ac:dyDescent="0.35">
      <c r="F1921" s="74" t="str">
        <f t="shared" si="117"/>
        <v/>
      </c>
      <c r="G1921" s="74" t="str">
        <f t="shared" si="118"/>
        <v/>
      </c>
      <c r="H1921" s="74" t="str">
        <f t="shared" si="119"/>
        <v/>
      </c>
      <c r="I1921" s="74" t="str">
        <f t="shared" si="120"/>
        <v/>
      </c>
    </row>
    <row r="1922" spans="6:9" x14ac:dyDescent="0.35">
      <c r="F1922" s="74" t="str">
        <f t="shared" si="117"/>
        <v/>
      </c>
      <c r="G1922" s="74" t="str">
        <f t="shared" si="118"/>
        <v/>
      </c>
      <c r="H1922" s="74" t="str">
        <f t="shared" si="119"/>
        <v/>
      </c>
      <c r="I1922" s="74" t="str">
        <f t="shared" si="120"/>
        <v/>
      </c>
    </row>
    <row r="1923" spans="6:9" x14ac:dyDescent="0.35">
      <c r="F1923" s="74" t="str">
        <f t="shared" si="117"/>
        <v/>
      </c>
      <c r="G1923" s="74" t="str">
        <f t="shared" si="118"/>
        <v/>
      </c>
      <c r="H1923" s="74" t="str">
        <f t="shared" si="119"/>
        <v/>
      </c>
      <c r="I1923" s="74" t="str">
        <f t="shared" si="120"/>
        <v/>
      </c>
    </row>
    <row r="1924" spans="6:9" x14ac:dyDescent="0.35">
      <c r="F1924" s="74" t="str">
        <f t="shared" ref="F1924:F1987" si="121">IF(B1924="","",B1924/SUM($B$3:$B$1048576))</f>
        <v/>
      </c>
      <c r="G1924" s="74" t="str">
        <f t="shared" ref="G1924:G1987" si="122">IF(C1924="","",C1924/SUM($C$3:$C$1048576))</f>
        <v/>
      </c>
      <c r="H1924" s="74" t="str">
        <f t="shared" ref="H1924:H1987" si="123">IF(D1924="","",D1924/SUM($D$3:$D$1048576))</f>
        <v/>
      </c>
      <c r="I1924" s="74" t="str">
        <f t="shared" ref="I1924:I1987" si="124">IF(E1924="","",E1924/SUM($E$3:$E$1048576))</f>
        <v/>
      </c>
    </row>
    <row r="1925" spans="6:9" x14ac:dyDescent="0.35">
      <c r="F1925" s="74" t="str">
        <f t="shared" si="121"/>
        <v/>
      </c>
      <c r="G1925" s="74" t="str">
        <f t="shared" si="122"/>
        <v/>
      </c>
      <c r="H1925" s="74" t="str">
        <f t="shared" si="123"/>
        <v/>
      </c>
      <c r="I1925" s="74" t="str">
        <f t="shared" si="124"/>
        <v/>
      </c>
    </row>
    <row r="1926" spans="6:9" x14ac:dyDescent="0.35">
      <c r="F1926" s="74" t="str">
        <f t="shared" si="121"/>
        <v/>
      </c>
      <c r="G1926" s="74" t="str">
        <f t="shared" si="122"/>
        <v/>
      </c>
      <c r="H1926" s="74" t="str">
        <f t="shared" si="123"/>
        <v/>
      </c>
      <c r="I1926" s="74" t="str">
        <f t="shared" si="124"/>
        <v/>
      </c>
    </row>
    <row r="1927" spans="6:9" x14ac:dyDescent="0.35">
      <c r="F1927" s="74" t="str">
        <f t="shared" si="121"/>
        <v/>
      </c>
      <c r="G1927" s="74" t="str">
        <f t="shared" si="122"/>
        <v/>
      </c>
      <c r="H1927" s="74" t="str">
        <f t="shared" si="123"/>
        <v/>
      </c>
      <c r="I1927" s="74" t="str">
        <f t="shared" si="124"/>
        <v/>
      </c>
    </row>
    <row r="1928" spans="6:9" x14ac:dyDescent="0.35">
      <c r="F1928" s="74" t="str">
        <f t="shared" si="121"/>
        <v/>
      </c>
      <c r="G1928" s="74" t="str">
        <f t="shared" si="122"/>
        <v/>
      </c>
      <c r="H1928" s="74" t="str">
        <f t="shared" si="123"/>
        <v/>
      </c>
      <c r="I1928" s="74" t="str">
        <f t="shared" si="124"/>
        <v/>
      </c>
    </row>
    <row r="1929" spans="6:9" x14ac:dyDescent="0.35">
      <c r="F1929" s="74" t="str">
        <f t="shared" si="121"/>
        <v/>
      </c>
      <c r="G1929" s="74" t="str">
        <f t="shared" si="122"/>
        <v/>
      </c>
      <c r="H1929" s="74" t="str">
        <f t="shared" si="123"/>
        <v/>
      </c>
      <c r="I1929" s="74" t="str">
        <f t="shared" si="124"/>
        <v/>
      </c>
    </row>
    <row r="1930" spans="6:9" x14ac:dyDescent="0.35">
      <c r="F1930" s="74" t="str">
        <f t="shared" si="121"/>
        <v/>
      </c>
      <c r="G1930" s="74" t="str">
        <f t="shared" si="122"/>
        <v/>
      </c>
      <c r="H1930" s="74" t="str">
        <f t="shared" si="123"/>
        <v/>
      </c>
      <c r="I1930" s="74" t="str">
        <f t="shared" si="124"/>
        <v/>
      </c>
    </row>
    <row r="1931" spans="6:9" x14ac:dyDescent="0.35">
      <c r="F1931" s="74" t="str">
        <f t="shared" si="121"/>
        <v/>
      </c>
      <c r="G1931" s="74" t="str">
        <f t="shared" si="122"/>
        <v/>
      </c>
      <c r="H1931" s="74" t="str">
        <f t="shared" si="123"/>
        <v/>
      </c>
      <c r="I1931" s="74" t="str">
        <f t="shared" si="124"/>
        <v/>
      </c>
    </row>
    <row r="1932" spans="6:9" x14ac:dyDescent="0.35">
      <c r="F1932" s="74" t="str">
        <f t="shared" si="121"/>
        <v/>
      </c>
      <c r="G1932" s="74" t="str">
        <f t="shared" si="122"/>
        <v/>
      </c>
      <c r="H1932" s="74" t="str">
        <f t="shared" si="123"/>
        <v/>
      </c>
      <c r="I1932" s="74" t="str">
        <f t="shared" si="124"/>
        <v/>
      </c>
    </row>
    <row r="1933" spans="6:9" x14ac:dyDescent="0.35">
      <c r="F1933" s="74" t="str">
        <f t="shared" si="121"/>
        <v/>
      </c>
      <c r="G1933" s="74" t="str">
        <f t="shared" si="122"/>
        <v/>
      </c>
      <c r="H1933" s="74" t="str">
        <f t="shared" si="123"/>
        <v/>
      </c>
      <c r="I1933" s="74" t="str">
        <f t="shared" si="124"/>
        <v/>
      </c>
    </row>
    <row r="1934" spans="6:9" x14ac:dyDescent="0.35">
      <c r="F1934" s="74" t="str">
        <f t="shared" si="121"/>
        <v/>
      </c>
      <c r="G1934" s="74" t="str">
        <f t="shared" si="122"/>
        <v/>
      </c>
      <c r="H1934" s="74" t="str">
        <f t="shared" si="123"/>
        <v/>
      </c>
      <c r="I1934" s="74" t="str">
        <f t="shared" si="124"/>
        <v/>
      </c>
    </row>
    <row r="1935" spans="6:9" x14ac:dyDescent="0.35">
      <c r="F1935" s="74" t="str">
        <f t="shared" si="121"/>
        <v/>
      </c>
      <c r="G1935" s="74" t="str">
        <f t="shared" si="122"/>
        <v/>
      </c>
      <c r="H1935" s="74" t="str">
        <f t="shared" si="123"/>
        <v/>
      </c>
      <c r="I1935" s="74" t="str">
        <f t="shared" si="124"/>
        <v/>
      </c>
    </row>
    <row r="1936" spans="6:9" x14ac:dyDescent="0.35">
      <c r="F1936" s="74" t="str">
        <f t="shared" si="121"/>
        <v/>
      </c>
      <c r="G1936" s="74" t="str">
        <f t="shared" si="122"/>
        <v/>
      </c>
      <c r="H1936" s="74" t="str">
        <f t="shared" si="123"/>
        <v/>
      </c>
      <c r="I1936" s="74" t="str">
        <f t="shared" si="124"/>
        <v/>
      </c>
    </row>
    <row r="1937" spans="6:9" x14ac:dyDescent="0.35">
      <c r="F1937" s="74" t="str">
        <f t="shared" si="121"/>
        <v/>
      </c>
      <c r="G1937" s="74" t="str">
        <f t="shared" si="122"/>
        <v/>
      </c>
      <c r="H1937" s="74" t="str">
        <f t="shared" si="123"/>
        <v/>
      </c>
      <c r="I1937" s="74" t="str">
        <f t="shared" si="124"/>
        <v/>
      </c>
    </row>
    <row r="1938" spans="6:9" x14ac:dyDescent="0.35">
      <c r="F1938" s="74" t="str">
        <f t="shared" si="121"/>
        <v/>
      </c>
      <c r="G1938" s="74" t="str">
        <f t="shared" si="122"/>
        <v/>
      </c>
      <c r="H1938" s="74" t="str">
        <f t="shared" si="123"/>
        <v/>
      </c>
      <c r="I1938" s="74" t="str">
        <f t="shared" si="124"/>
        <v/>
      </c>
    </row>
    <row r="1939" spans="6:9" x14ac:dyDescent="0.35">
      <c r="F1939" s="74" t="str">
        <f t="shared" si="121"/>
        <v/>
      </c>
      <c r="G1939" s="74" t="str">
        <f t="shared" si="122"/>
        <v/>
      </c>
      <c r="H1939" s="74" t="str">
        <f t="shared" si="123"/>
        <v/>
      </c>
      <c r="I1939" s="74" t="str">
        <f t="shared" si="124"/>
        <v/>
      </c>
    </row>
    <row r="1940" spans="6:9" x14ac:dyDescent="0.35">
      <c r="F1940" s="74" t="str">
        <f t="shared" si="121"/>
        <v/>
      </c>
      <c r="G1940" s="74" t="str">
        <f t="shared" si="122"/>
        <v/>
      </c>
      <c r="H1940" s="74" t="str">
        <f t="shared" si="123"/>
        <v/>
      </c>
      <c r="I1940" s="74" t="str">
        <f t="shared" si="124"/>
        <v/>
      </c>
    </row>
    <row r="1941" spans="6:9" x14ac:dyDescent="0.35">
      <c r="F1941" s="74" t="str">
        <f t="shared" si="121"/>
        <v/>
      </c>
      <c r="G1941" s="74" t="str">
        <f t="shared" si="122"/>
        <v/>
      </c>
      <c r="H1941" s="74" t="str">
        <f t="shared" si="123"/>
        <v/>
      </c>
      <c r="I1941" s="74" t="str">
        <f t="shared" si="124"/>
        <v/>
      </c>
    </row>
    <row r="1942" spans="6:9" x14ac:dyDescent="0.35">
      <c r="F1942" s="74" t="str">
        <f t="shared" si="121"/>
        <v/>
      </c>
      <c r="G1942" s="74" t="str">
        <f t="shared" si="122"/>
        <v/>
      </c>
      <c r="H1942" s="74" t="str">
        <f t="shared" si="123"/>
        <v/>
      </c>
      <c r="I1942" s="74" t="str">
        <f t="shared" si="124"/>
        <v/>
      </c>
    </row>
    <row r="1943" spans="6:9" x14ac:dyDescent="0.35">
      <c r="F1943" s="74" t="str">
        <f t="shared" si="121"/>
        <v/>
      </c>
      <c r="G1943" s="74" t="str">
        <f t="shared" si="122"/>
        <v/>
      </c>
      <c r="H1943" s="74" t="str">
        <f t="shared" si="123"/>
        <v/>
      </c>
      <c r="I1943" s="74" t="str">
        <f t="shared" si="124"/>
        <v/>
      </c>
    </row>
    <row r="1944" spans="6:9" x14ac:dyDescent="0.35">
      <c r="F1944" s="74" t="str">
        <f t="shared" si="121"/>
        <v/>
      </c>
      <c r="G1944" s="74" t="str">
        <f t="shared" si="122"/>
        <v/>
      </c>
      <c r="H1944" s="74" t="str">
        <f t="shared" si="123"/>
        <v/>
      </c>
      <c r="I1944" s="74" t="str">
        <f t="shared" si="124"/>
        <v/>
      </c>
    </row>
    <row r="1945" spans="6:9" x14ac:dyDescent="0.35">
      <c r="F1945" s="74" t="str">
        <f t="shared" si="121"/>
        <v/>
      </c>
      <c r="G1945" s="74" t="str">
        <f t="shared" si="122"/>
        <v/>
      </c>
      <c r="H1945" s="74" t="str">
        <f t="shared" si="123"/>
        <v/>
      </c>
      <c r="I1945" s="74" t="str">
        <f t="shared" si="124"/>
        <v/>
      </c>
    </row>
    <row r="1946" spans="6:9" x14ac:dyDescent="0.35">
      <c r="F1946" s="74" t="str">
        <f t="shared" si="121"/>
        <v/>
      </c>
      <c r="G1946" s="74" t="str">
        <f t="shared" si="122"/>
        <v/>
      </c>
      <c r="H1946" s="74" t="str">
        <f t="shared" si="123"/>
        <v/>
      </c>
      <c r="I1946" s="74" t="str">
        <f t="shared" si="124"/>
        <v/>
      </c>
    </row>
    <row r="1947" spans="6:9" x14ac:dyDescent="0.35">
      <c r="F1947" s="74" t="str">
        <f t="shared" si="121"/>
        <v/>
      </c>
      <c r="G1947" s="74" t="str">
        <f t="shared" si="122"/>
        <v/>
      </c>
      <c r="H1947" s="74" t="str">
        <f t="shared" si="123"/>
        <v/>
      </c>
      <c r="I1947" s="74" t="str">
        <f t="shared" si="124"/>
        <v/>
      </c>
    </row>
    <row r="1948" spans="6:9" x14ac:dyDescent="0.35">
      <c r="F1948" s="74" t="str">
        <f t="shared" si="121"/>
        <v/>
      </c>
      <c r="G1948" s="74" t="str">
        <f t="shared" si="122"/>
        <v/>
      </c>
      <c r="H1948" s="74" t="str">
        <f t="shared" si="123"/>
        <v/>
      </c>
      <c r="I1948" s="74" t="str">
        <f t="shared" si="124"/>
        <v/>
      </c>
    </row>
    <row r="1949" spans="6:9" x14ac:dyDescent="0.35">
      <c r="F1949" s="74" t="str">
        <f t="shared" si="121"/>
        <v/>
      </c>
      <c r="G1949" s="74" t="str">
        <f t="shared" si="122"/>
        <v/>
      </c>
      <c r="H1949" s="74" t="str">
        <f t="shared" si="123"/>
        <v/>
      </c>
      <c r="I1949" s="74" t="str">
        <f t="shared" si="124"/>
        <v/>
      </c>
    </row>
    <row r="1950" spans="6:9" x14ac:dyDescent="0.35">
      <c r="F1950" s="74" t="str">
        <f t="shared" si="121"/>
        <v/>
      </c>
      <c r="G1950" s="74" t="str">
        <f t="shared" si="122"/>
        <v/>
      </c>
      <c r="H1950" s="74" t="str">
        <f t="shared" si="123"/>
        <v/>
      </c>
      <c r="I1950" s="74" t="str">
        <f t="shared" si="124"/>
        <v/>
      </c>
    </row>
    <row r="1951" spans="6:9" x14ac:dyDescent="0.35">
      <c r="F1951" s="74" t="str">
        <f t="shared" si="121"/>
        <v/>
      </c>
      <c r="G1951" s="74" t="str">
        <f t="shared" si="122"/>
        <v/>
      </c>
      <c r="H1951" s="74" t="str">
        <f t="shared" si="123"/>
        <v/>
      </c>
      <c r="I1951" s="74" t="str">
        <f t="shared" si="124"/>
        <v/>
      </c>
    </row>
    <row r="1952" spans="6:9" x14ac:dyDescent="0.35">
      <c r="F1952" s="74" t="str">
        <f t="shared" si="121"/>
        <v/>
      </c>
      <c r="G1952" s="74" t="str">
        <f t="shared" si="122"/>
        <v/>
      </c>
      <c r="H1952" s="74" t="str">
        <f t="shared" si="123"/>
        <v/>
      </c>
      <c r="I1952" s="74" t="str">
        <f t="shared" si="124"/>
        <v/>
      </c>
    </row>
    <row r="1953" spans="6:9" x14ac:dyDescent="0.35">
      <c r="F1953" s="74" t="str">
        <f t="shared" si="121"/>
        <v/>
      </c>
      <c r="G1953" s="74" t="str">
        <f t="shared" si="122"/>
        <v/>
      </c>
      <c r="H1953" s="74" t="str">
        <f t="shared" si="123"/>
        <v/>
      </c>
      <c r="I1953" s="74" t="str">
        <f t="shared" si="124"/>
        <v/>
      </c>
    </row>
    <row r="1954" spans="6:9" x14ac:dyDescent="0.35">
      <c r="F1954" s="74" t="str">
        <f t="shared" si="121"/>
        <v/>
      </c>
      <c r="G1954" s="74" t="str">
        <f t="shared" si="122"/>
        <v/>
      </c>
      <c r="H1954" s="74" t="str">
        <f t="shared" si="123"/>
        <v/>
      </c>
      <c r="I1954" s="74" t="str">
        <f t="shared" si="124"/>
        <v/>
      </c>
    </row>
    <row r="1955" spans="6:9" x14ac:dyDescent="0.35">
      <c r="F1955" s="74" t="str">
        <f t="shared" si="121"/>
        <v/>
      </c>
      <c r="G1955" s="74" t="str">
        <f t="shared" si="122"/>
        <v/>
      </c>
      <c r="H1955" s="74" t="str">
        <f t="shared" si="123"/>
        <v/>
      </c>
      <c r="I1955" s="74" t="str">
        <f t="shared" si="124"/>
        <v/>
      </c>
    </row>
    <row r="1956" spans="6:9" x14ac:dyDescent="0.35">
      <c r="F1956" s="74" t="str">
        <f t="shared" si="121"/>
        <v/>
      </c>
      <c r="G1956" s="74" t="str">
        <f t="shared" si="122"/>
        <v/>
      </c>
      <c r="H1956" s="74" t="str">
        <f t="shared" si="123"/>
        <v/>
      </c>
      <c r="I1956" s="74" t="str">
        <f t="shared" si="124"/>
        <v/>
      </c>
    </row>
    <row r="1957" spans="6:9" x14ac:dyDescent="0.35">
      <c r="F1957" s="74" t="str">
        <f t="shared" si="121"/>
        <v/>
      </c>
      <c r="G1957" s="74" t="str">
        <f t="shared" si="122"/>
        <v/>
      </c>
      <c r="H1957" s="74" t="str">
        <f t="shared" si="123"/>
        <v/>
      </c>
      <c r="I1957" s="74" t="str">
        <f t="shared" si="124"/>
        <v/>
      </c>
    </row>
    <row r="1958" spans="6:9" x14ac:dyDescent="0.35">
      <c r="F1958" s="74" t="str">
        <f t="shared" si="121"/>
        <v/>
      </c>
      <c r="G1958" s="74" t="str">
        <f t="shared" si="122"/>
        <v/>
      </c>
      <c r="H1958" s="74" t="str">
        <f t="shared" si="123"/>
        <v/>
      </c>
      <c r="I1958" s="74" t="str">
        <f t="shared" si="124"/>
        <v/>
      </c>
    </row>
    <row r="1959" spans="6:9" x14ac:dyDescent="0.35">
      <c r="F1959" s="74" t="str">
        <f t="shared" si="121"/>
        <v/>
      </c>
      <c r="G1959" s="74" t="str">
        <f t="shared" si="122"/>
        <v/>
      </c>
      <c r="H1959" s="74" t="str">
        <f t="shared" si="123"/>
        <v/>
      </c>
      <c r="I1959" s="74" t="str">
        <f t="shared" si="124"/>
        <v/>
      </c>
    </row>
    <row r="1960" spans="6:9" x14ac:dyDescent="0.35">
      <c r="F1960" s="74" t="str">
        <f t="shared" si="121"/>
        <v/>
      </c>
      <c r="G1960" s="74" t="str">
        <f t="shared" si="122"/>
        <v/>
      </c>
      <c r="H1960" s="74" t="str">
        <f t="shared" si="123"/>
        <v/>
      </c>
      <c r="I1960" s="74" t="str">
        <f t="shared" si="124"/>
        <v/>
      </c>
    </row>
    <row r="1961" spans="6:9" x14ac:dyDescent="0.35">
      <c r="F1961" s="74" t="str">
        <f t="shared" si="121"/>
        <v/>
      </c>
      <c r="G1961" s="74" t="str">
        <f t="shared" si="122"/>
        <v/>
      </c>
      <c r="H1961" s="74" t="str">
        <f t="shared" si="123"/>
        <v/>
      </c>
      <c r="I1961" s="74" t="str">
        <f t="shared" si="124"/>
        <v/>
      </c>
    </row>
    <row r="1962" spans="6:9" x14ac:dyDescent="0.35">
      <c r="F1962" s="74" t="str">
        <f t="shared" si="121"/>
        <v/>
      </c>
      <c r="G1962" s="74" t="str">
        <f t="shared" si="122"/>
        <v/>
      </c>
      <c r="H1962" s="74" t="str">
        <f t="shared" si="123"/>
        <v/>
      </c>
      <c r="I1962" s="74" t="str">
        <f t="shared" si="124"/>
        <v/>
      </c>
    </row>
    <row r="1963" spans="6:9" x14ac:dyDescent="0.35">
      <c r="F1963" s="74" t="str">
        <f t="shared" si="121"/>
        <v/>
      </c>
      <c r="G1963" s="74" t="str">
        <f t="shared" si="122"/>
        <v/>
      </c>
      <c r="H1963" s="74" t="str">
        <f t="shared" si="123"/>
        <v/>
      </c>
      <c r="I1963" s="74" t="str">
        <f t="shared" si="124"/>
        <v/>
      </c>
    </row>
    <row r="1964" spans="6:9" x14ac:dyDescent="0.35">
      <c r="F1964" s="74" t="str">
        <f t="shared" si="121"/>
        <v/>
      </c>
      <c r="G1964" s="74" t="str">
        <f t="shared" si="122"/>
        <v/>
      </c>
      <c r="H1964" s="74" t="str">
        <f t="shared" si="123"/>
        <v/>
      </c>
      <c r="I1964" s="74" t="str">
        <f t="shared" si="124"/>
        <v/>
      </c>
    </row>
    <row r="1965" spans="6:9" x14ac:dyDescent="0.35">
      <c r="F1965" s="74" t="str">
        <f t="shared" si="121"/>
        <v/>
      </c>
      <c r="G1965" s="74" t="str">
        <f t="shared" si="122"/>
        <v/>
      </c>
      <c r="H1965" s="74" t="str">
        <f t="shared" si="123"/>
        <v/>
      </c>
      <c r="I1965" s="74" t="str">
        <f t="shared" si="124"/>
        <v/>
      </c>
    </row>
    <row r="1966" spans="6:9" x14ac:dyDescent="0.35">
      <c r="F1966" s="74" t="str">
        <f t="shared" si="121"/>
        <v/>
      </c>
      <c r="G1966" s="74" t="str">
        <f t="shared" si="122"/>
        <v/>
      </c>
      <c r="H1966" s="74" t="str">
        <f t="shared" si="123"/>
        <v/>
      </c>
      <c r="I1966" s="74" t="str">
        <f t="shared" si="124"/>
        <v/>
      </c>
    </row>
    <row r="1967" spans="6:9" x14ac:dyDescent="0.35">
      <c r="F1967" s="74" t="str">
        <f t="shared" si="121"/>
        <v/>
      </c>
      <c r="G1967" s="74" t="str">
        <f t="shared" si="122"/>
        <v/>
      </c>
      <c r="H1967" s="74" t="str">
        <f t="shared" si="123"/>
        <v/>
      </c>
      <c r="I1967" s="74" t="str">
        <f t="shared" si="124"/>
        <v/>
      </c>
    </row>
    <row r="1968" spans="6:9" x14ac:dyDescent="0.35">
      <c r="F1968" s="74" t="str">
        <f t="shared" si="121"/>
        <v/>
      </c>
      <c r="G1968" s="74" t="str">
        <f t="shared" si="122"/>
        <v/>
      </c>
      <c r="H1968" s="74" t="str">
        <f t="shared" si="123"/>
        <v/>
      </c>
      <c r="I1968" s="74" t="str">
        <f t="shared" si="124"/>
        <v/>
      </c>
    </row>
    <row r="1969" spans="6:9" x14ac:dyDescent="0.35">
      <c r="F1969" s="74" t="str">
        <f t="shared" si="121"/>
        <v/>
      </c>
      <c r="G1969" s="74" t="str">
        <f t="shared" si="122"/>
        <v/>
      </c>
      <c r="H1969" s="74" t="str">
        <f t="shared" si="123"/>
        <v/>
      </c>
      <c r="I1969" s="74" t="str">
        <f t="shared" si="124"/>
        <v/>
      </c>
    </row>
    <row r="1970" spans="6:9" x14ac:dyDescent="0.35">
      <c r="F1970" s="74" t="str">
        <f t="shared" si="121"/>
        <v/>
      </c>
      <c r="G1970" s="74" t="str">
        <f t="shared" si="122"/>
        <v/>
      </c>
      <c r="H1970" s="74" t="str">
        <f t="shared" si="123"/>
        <v/>
      </c>
      <c r="I1970" s="74" t="str">
        <f t="shared" si="124"/>
        <v/>
      </c>
    </row>
    <row r="1971" spans="6:9" x14ac:dyDescent="0.35">
      <c r="F1971" s="74" t="str">
        <f t="shared" si="121"/>
        <v/>
      </c>
      <c r="G1971" s="74" t="str">
        <f t="shared" si="122"/>
        <v/>
      </c>
      <c r="H1971" s="74" t="str">
        <f t="shared" si="123"/>
        <v/>
      </c>
      <c r="I1971" s="74" t="str">
        <f t="shared" si="124"/>
        <v/>
      </c>
    </row>
    <row r="1972" spans="6:9" x14ac:dyDescent="0.35">
      <c r="F1972" s="74" t="str">
        <f t="shared" si="121"/>
        <v/>
      </c>
      <c r="G1972" s="74" t="str">
        <f t="shared" si="122"/>
        <v/>
      </c>
      <c r="H1972" s="74" t="str">
        <f t="shared" si="123"/>
        <v/>
      </c>
      <c r="I1972" s="74" t="str">
        <f t="shared" si="124"/>
        <v/>
      </c>
    </row>
    <row r="1973" spans="6:9" x14ac:dyDescent="0.35">
      <c r="F1973" s="74" t="str">
        <f t="shared" si="121"/>
        <v/>
      </c>
      <c r="G1973" s="74" t="str">
        <f t="shared" si="122"/>
        <v/>
      </c>
      <c r="H1973" s="74" t="str">
        <f t="shared" si="123"/>
        <v/>
      </c>
      <c r="I1973" s="74" t="str">
        <f t="shared" si="124"/>
        <v/>
      </c>
    </row>
    <row r="1974" spans="6:9" x14ac:dyDescent="0.35">
      <c r="F1974" s="74" t="str">
        <f t="shared" si="121"/>
        <v/>
      </c>
      <c r="G1974" s="74" t="str">
        <f t="shared" si="122"/>
        <v/>
      </c>
      <c r="H1974" s="74" t="str">
        <f t="shared" si="123"/>
        <v/>
      </c>
      <c r="I1974" s="74" t="str">
        <f t="shared" si="124"/>
        <v/>
      </c>
    </row>
    <row r="1975" spans="6:9" x14ac:dyDescent="0.35">
      <c r="F1975" s="74" t="str">
        <f t="shared" si="121"/>
        <v/>
      </c>
      <c r="G1975" s="74" t="str">
        <f t="shared" si="122"/>
        <v/>
      </c>
      <c r="H1975" s="74" t="str">
        <f t="shared" si="123"/>
        <v/>
      </c>
      <c r="I1975" s="74" t="str">
        <f t="shared" si="124"/>
        <v/>
      </c>
    </row>
    <row r="1976" spans="6:9" x14ac:dyDescent="0.35">
      <c r="F1976" s="74" t="str">
        <f t="shared" si="121"/>
        <v/>
      </c>
      <c r="G1976" s="74" t="str">
        <f t="shared" si="122"/>
        <v/>
      </c>
      <c r="H1976" s="74" t="str">
        <f t="shared" si="123"/>
        <v/>
      </c>
      <c r="I1976" s="74" t="str">
        <f t="shared" si="124"/>
        <v/>
      </c>
    </row>
    <row r="1977" spans="6:9" x14ac:dyDescent="0.35">
      <c r="F1977" s="74" t="str">
        <f t="shared" si="121"/>
        <v/>
      </c>
      <c r="G1977" s="74" t="str">
        <f t="shared" si="122"/>
        <v/>
      </c>
      <c r="H1977" s="74" t="str">
        <f t="shared" si="123"/>
        <v/>
      </c>
      <c r="I1977" s="74" t="str">
        <f t="shared" si="124"/>
        <v/>
      </c>
    </row>
    <row r="1978" spans="6:9" x14ac:dyDescent="0.35">
      <c r="F1978" s="74" t="str">
        <f t="shared" si="121"/>
        <v/>
      </c>
      <c r="G1978" s="74" t="str">
        <f t="shared" si="122"/>
        <v/>
      </c>
      <c r="H1978" s="74" t="str">
        <f t="shared" si="123"/>
        <v/>
      </c>
      <c r="I1978" s="74" t="str">
        <f t="shared" si="124"/>
        <v/>
      </c>
    </row>
    <row r="1979" spans="6:9" x14ac:dyDescent="0.35">
      <c r="F1979" s="74" t="str">
        <f t="shared" si="121"/>
        <v/>
      </c>
      <c r="G1979" s="74" t="str">
        <f t="shared" si="122"/>
        <v/>
      </c>
      <c r="H1979" s="74" t="str">
        <f t="shared" si="123"/>
        <v/>
      </c>
      <c r="I1979" s="74" t="str">
        <f t="shared" si="124"/>
        <v/>
      </c>
    </row>
    <row r="1980" spans="6:9" x14ac:dyDescent="0.35">
      <c r="F1980" s="74" t="str">
        <f t="shared" si="121"/>
        <v/>
      </c>
      <c r="G1980" s="74" t="str">
        <f t="shared" si="122"/>
        <v/>
      </c>
      <c r="H1980" s="74" t="str">
        <f t="shared" si="123"/>
        <v/>
      </c>
      <c r="I1980" s="74" t="str">
        <f t="shared" si="124"/>
        <v/>
      </c>
    </row>
    <row r="1981" spans="6:9" x14ac:dyDescent="0.35">
      <c r="F1981" s="74" t="str">
        <f t="shared" si="121"/>
        <v/>
      </c>
      <c r="G1981" s="74" t="str">
        <f t="shared" si="122"/>
        <v/>
      </c>
      <c r="H1981" s="74" t="str">
        <f t="shared" si="123"/>
        <v/>
      </c>
      <c r="I1981" s="74" t="str">
        <f t="shared" si="124"/>
        <v/>
      </c>
    </row>
    <row r="1982" spans="6:9" x14ac:dyDescent="0.35">
      <c r="F1982" s="74" t="str">
        <f t="shared" si="121"/>
        <v/>
      </c>
      <c r="G1982" s="74" t="str">
        <f t="shared" si="122"/>
        <v/>
      </c>
      <c r="H1982" s="74" t="str">
        <f t="shared" si="123"/>
        <v/>
      </c>
      <c r="I1982" s="74" t="str">
        <f t="shared" si="124"/>
        <v/>
      </c>
    </row>
    <row r="1983" spans="6:9" x14ac:dyDescent="0.35">
      <c r="F1983" s="74" t="str">
        <f t="shared" si="121"/>
        <v/>
      </c>
      <c r="G1983" s="74" t="str">
        <f t="shared" si="122"/>
        <v/>
      </c>
      <c r="H1983" s="74" t="str">
        <f t="shared" si="123"/>
        <v/>
      </c>
      <c r="I1983" s="74" t="str">
        <f t="shared" si="124"/>
        <v/>
      </c>
    </row>
    <row r="1984" spans="6:9" x14ac:dyDescent="0.35">
      <c r="F1984" s="74" t="str">
        <f t="shared" si="121"/>
        <v/>
      </c>
      <c r="G1984" s="74" t="str">
        <f t="shared" si="122"/>
        <v/>
      </c>
      <c r="H1984" s="74" t="str">
        <f t="shared" si="123"/>
        <v/>
      </c>
      <c r="I1984" s="74" t="str">
        <f t="shared" si="124"/>
        <v/>
      </c>
    </row>
    <row r="1985" spans="6:9" x14ac:dyDescent="0.35">
      <c r="F1985" s="74" t="str">
        <f t="shared" si="121"/>
        <v/>
      </c>
      <c r="G1985" s="74" t="str">
        <f t="shared" si="122"/>
        <v/>
      </c>
      <c r="H1985" s="74" t="str">
        <f t="shared" si="123"/>
        <v/>
      </c>
      <c r="I1985" s="74" t="str">
        <f t="shared" si="124"/>
        <v/>
      </c>
    </row>
    <row r="1986" spans="6:9" x14ac:dyDescent="0.35">
      <c r="F1986" s="74" t="str">
        <f t="shared" si="121"/>
        <v/>
      </c>
      <c r="G1986" s="74" t="str">
        <f t="shared" si="122"/>
        <v/>
      </c>
      <c r="H1986" s="74" t="str">
        <f t="shared" si="123"/>
        <v/>
      </c>
      <c r="I1986" s="74" t="str">
        <f t="shared" si="124"/>
        <v/>
      </c>
    </row>
    <row r="1987" spans="6:9" x14ac:dyDescent="0.35">
      <c r="F1987" s="74" t="str">
        <f t="shared" si="121"/>
        <v/>
      </c>
      <c r="G1987" s="74" t="str">
        <f t="shared" si="122"/>
        <v/>
      </c>
      <c r="H1987" s="74" t="str">
        <f t="shared" si="123"/>
        <v/>
      </c>
      <c r="I1987" s="74" t="str">
        <f t="shared" si="124"/>
        <v/>
      </c>
    </row>
    <row r="1988" spans="6:9" x14ac:dyDescent="0.35">
      <c r="F1988" s="74" t="str">
        <f t="shared" ref="F1988:F2000" si="125">IF(B1988="","",B1988/SUM($B$3:$B$1048576))</f>
        <v/>
      </c>
      <c r="G1988" s="74" t="str">
        <f t="shared" ref="G1988:G2000" si="126">IF(C1988="","",C1988/SUM($C$3:$C$1048576))</f>
        <v/>
      </c>
      <c r="H1988" s="74" t="str">
        <f t="shared" ref="H1988:H2000" si="127">IF(D1988="","",D1988/SUM($D$3:$D$1048576))</f>
        <v/>
      </c>
      <c r="I1988" s="74" t="str">
        <f t="shared" ref="I1988:I2000" si="128">IF(E1988="","",E1988/SUM($E$3:$E$1048576))</f>
        <v/>
      </c>
    </row>
    <row r="1989" spans="6:9" x14ac:dyDescent="0.35">
      <c r="F1989" s="74" t="str">
        <f t="shared" si="125"/>
        <v/>
      </c>
      <c r="G1989" s="74" t="str">
        <f t="shared" si="126"/>
        <v/>
      </c>
      <c r="H1989" s="74" t="str">
        <f t="shared" si="127"/>
        <v/>
      </c>
      <c r="I1989" s="74" t="str">
        <f t="shared" si="128"/>
        <v/>
      </c>
    </row>
    <row r="1990" spans="6:9" x14ac:dyDescent="0.35">
      <c r="F1990" s="74" t="str">
        <f t="shared" si="125"/>
        <v/>
      </c>
      <c r="G1990" s="74" t="str">
        <f t="shared" si="126"/>
        <v/>
      </c>
      <c r="H1990" s="74" t="str">
        <f t="shared" si="127"/>
        <v/>
      </c>
      <c r="I1990" s="74" t="str">
        <f t="shared" si="128"/>
        <v/>
      </c>
    </row>
    <row r="1991" spans="6:9" x14ac:dyDescent="0.35">
      <c r="F1991" s="74" t="str">
        <f t="shared" si="125"/>
        <v/>
      </c>
      <c r="G1991" s="74" t="str">
        <f t="shared" si="126"/>
        <v/>
      </c>
      <c r="H1991" s="74" t="str">
        <f t="shared" si="127"/>
        <v/>
      </c>
      <c r="I1991" s="74" t="str">
        <f t="shared" si="128"/>
        <v/>
      </c>
    </row>
    <row r="1992" spans="6:9" x14ac:dyDescent="0.35">
      <c r="F1992" s="74" t="str">
        <f t="shared" si="125"/>
        <v/>
      </c>
      <c r="G1992" s="74" t="str">
        <f t="shared" si="126"/>
        <v/>
      </c>
      <c r="H1992" s="74" t="str">
        <f t="shared" si="127"/>
        <v/>
      </c>
      <c r="I1992" s="74" t="str">
        <f t="shared" si="128"/>
        <v/>
      </c>
    </row>
    <row r="1993" spans="6:9" x14ac:dyDescent="0.35">
      <c r="F1993" s="74" t="str">
        <f t="shared" si="125"/>
        <v/>
      </c>
      <c r="G1993" s="74" t="str">
        <f t="shared" si="126"/>
        <v/>
      </c>
      <c r="H1993" s="74" t="str">
        <f t="shared" si="127"/>
        <v/>
      </c>
      <c r="I1993" s="74" t="str">
        <f t="shared" si="128"/>
        <v/>
      </c>
    </row>
    <row r="1994" spans="6:9" x14ac:dyDescent="0.35">
      <c r="F1994" s="74" t="str">
        <f t="shared" si="125"/>
        <v/>
      </c>
      <c r="G1994" s="74" t="str">
        <f t="shared" si="126"/>
        <v/>
      </c>
      <c r="H1994" s="74" t="str">
        <f t="shared" si="127"/>
        <v/>
      </c>
      <c r="I1994" s="74" t="str">
        <f t="shared" si="128"/>
        <v/>
      </c>
    </row>
    <row r="1995" spans="6:9" x14ac:dyDescent="0.35">
      <c r="F1995" s="74" t="str">
        <f t="shared" si="125"/>
        <v/>
      </c>
      <c r="G1995" s="74" t="str">
        <f t="shared" si="126"/>
        <v/>
      </c>
      <c r="H1995" s="74" t="str">
        <f t="shared" si="127"/>
        <v/>
      </c>
      <c r="I1995" s="74" t="str">
        <f t="shared" si="128"/>
        <v/>
      </c>
    </row>
    <row r="1996" spans="6:9" x14ac:dyDescent="0.35">
      <c r="F1996" s="74" t="str">
        <f t="shared" si="125"/>
        <v/>
      </c>
      <c r="G1996" s="74" t="str">
        <f t="shared" si="126"/>
        <v/>
      </c>
      <c r="H1996" s="74" t="str">
        <f t="shared" si="127"/>
        <v/>
      </c>
      <c r="I1996" s="74" t="str">
        <f t="shared" si="128"/>
        <v/>
      </c>
    </row>
    <row r="1997" spans="6:9" x14ac:dyDescent="0.35">
      <c r="F1997" s="74" t="str">
        <f t="shared" si="125"/>
        <v/>
      </c>
      <c r="G1997" s="74" t="str">
        <f t="shared" si="126"/>
        <v/>
      </c>
      <c r="H1997" s="74" t="str">
        <f t="shared" si="127"/>
        <v/>
      </c>
      <c r="I1997" s="74" t="str">
        <f t="shared" si="128"/>
        <v/>
      </c>
    </row>
    <row r="1998" spans="6:9" x14ac:dyDescent="0.35">
      <c r="F1998" s="74" t="str">
        <f t="shared" si="125"/>
        <v/>
      </c>
      <c r="G1998" s="74" t="str">
        <f t="shared" si="126"/>
        <v/>
      </c>
      <c r="H1998" s="74" t="str">
        <f t="shared" si="127"/>
        <v/>
      </c>
      <c r="I1998" s="74" t="str">
        <f t="shared" si="128"/>
        <v/>
      </c>
    </row>
    <row r="1999" spans="6:9" x14ac:dyDescent="0.35">
      <c r="F1999" s="74" t="str">
        <f t="shared" si="125"/>
        <v/>
      </c>
      <c r="G1999" s="74" t="str">
        <f t="shared" si="126"/>
        <v/>
      </c>
      <c r="H1999" s="74" t="str">
        <f t="shared" si="127"/>
        <v/>
      </c>
      <c r="I1999" s="74" t="str">
        <f t="shared" si="128"/>
        <v/>
      </c>
    </row>
    <row r="2000" spans="6:9" x14ac:dyDescent="0.35">
      <c r="F2000" s="74" t="str">
        <f t="shared" si="125"/>
        <v/>
      </c>
      <c r="G2000" s="74" t="str">
        <f t="shared" si="126"/>
        <v/>
      </c>
      <c r="H2000" s="74" t="str">
        <f t="shared" si="127"/>
        <v/>
      </c>
      <c r="I2000" s="74" t="str">
        <f t="shared" si="128"/>
        <v/>
      </c>
    </row>
  </sheetData>
  <sheetProtection algorithmName="SHA-512" hashValue="JKDHISmvx1epDqCLWwgTdufRZemLVeMSgxMrKycxSE2UZDHJ7TFJvv87CT3XVV7LW2k20W0iZ7D9UGTVTYPelA==" saltValue="VxV1eAuEk03TJyiAUBLjgA==" spinCount="100000" sheet="1" selectLockedCells="1"/>
  <mergeCells count="1">
    <mergeCell ref="A1:E1"/>
  </mergeCells>
  <pageMargins left="0.511811024" right="0.511811024" top="0.78740157499999996" bottom="0.78740157499999996" header="0.31496062000000002" footer="0.31496062000000002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H2687"/>
  <sheetViews>
    <sheetView showGridLines="0" workbookViewId="0">
      <selection activeCell="A13" sqref="A13"/>
    </sheetView>
  </sheetViews>
  <sheetFormatPr defaultColWidth="9.1796875" defaultRowHeight="14.5" x14ac:dyDescent="0.35"/>
  <cols>
    <col min="1" max="1" width="40.1796875" style="20" customWidth="1"/>
    <col min="2" max="2" width="38.453125" style="16" customWidth="1"/>
    <col min="3" max="3" width="13.7265625" style="6" hidden="1" customWidth="1"/>
    <col min="4" max="4" width="20.54296875" style="1" hidden="1" customWidth="1"/>
    <col min="5" max="5" width="19.7265625" style="1" hidden="1" customWidth="1"/>
    <col min="6" max="6" width="9.1796875" style="17"/>
    <col min="7" max="7" width="15" style="17" bestFit="1" customWidth="1"/>
    <col min="8" max="8" width="11.36328125" style="17" bestFit="1" customWidth="1"/>
    <col min="9" max="16384" width="9.1796875" style="17"/>
  </cols>
  <sheetData>
    <row r="1" spans="1:8" ht="28" customHeight="1" x14ac:dyDescent="0.35">
      <c r="A1" s="113" t="s">
        <v>35</v>
      </c>
      <c r="B1" s="113"/>
      <c r="C1" s="113"/>
      <c r="D1" s="113"/>
      <c r="E1" s="113"/>
      <c r="G1" s="7"/>
      <c r="H1" s="7"/>
    </row>
    <row r="2" spans="1:8" ht="29" x14ac:dyDescent="0.35">
      <c r="A2" s="2" t="s">
        <v>3</v>
      </c>
      <c r="B2" s="3" t="s">
        <v>9</v>
      </c>
      <c r="C2" s="4" t="s">
        <v>4</v>
      </c>
      <c r="D2" s="3" t="s">
        <v>66</v>
      </c>
      <c r="E2" s="3" t="s">
        <v>5</v>
      </c>
      <c r="G2" s="7"/>
    </row>
    <row r="3" spans="1:8" x14ac:dyDescent="0.35">
      <c r="B3" s="5"/>
      <c r="C3" s="6" t="str">
        <f>IF(A3="","",DATEVALUE(CONCATENATE("01/",MONTH(A3),"/",YEAR(A3))))</f>
        <v/>
      </c>
      <c r="D3" s="5" t="str">
        <f>IF(B3="","",B3+E3)</f>
        <v/>
      </c>
      <c r="E3" s="5" t="str">
        <f>IF($B3="","",IF($C3&lt;SIMULAÇÃO!$A$18,$B3*VLOOKUP($C3,SELIC!$A$3:$D$217,3,FALSE()),-($B3-($B3/(1+VLOOKUP($C3,SELIC!$A$3:$D$217,3,FALSE()))))))</f>
        <v/>
      </c>
      <c r="G3" s="7"/>
      <c r="H3" s="7"/>
    </row>
    <row r="4" spans="1:8" x14ac:dyDescent="0.35">
      <c r="B4" s="5"/>
      <c r="C4" s="6" t="str">
        <f t="shared" ref="C4:C66" si="0">IF(A4="","",DATEVALUE(CONCATENATE("01/",MONTH(A4),"/",YEAR(A4))))</f>
        <v/>
      </c>
      <c r="D4" s="5" t="str">
        <f t="shared" ref="D4:D67" si="1">IF(B4="","",B4+E4)</f>
        <v/>
      </c>
      <c r="E4" s="5" t="str">
        <f>IF($B4="","",IF($C4&lt;SIMULAÇÃO!$A$18,$B4*VLOOKUP($C4,SELIC!$A$3:$D$217,3,FALSE()),-($B4-($B4/(1+VLOOKUP($C4,SELIC!$A$3:$D$217,3,FALSE()))))))</f>
        <v/>
      </c>
      <c r="G4" s="7"/>
      <c r="H4" s="7"/>
    </row>
    <row r="5" spans="1:8" x14ac:dyDescent="0.35">
      <c r="B5" s="5"/>
      <c r="C5" s="6" t="str">
        <f t="shared" si="0"/>
        <v/>
      </c>
      <c r="D5" s="5" t="str">
        <f t="shared" si="1"/>
        <v/>
      </c>
      <c r="E5" s="5" t="str">
        <f>IF($B5="","",IF($C5&lt;SIMULAÇÃO!$A$18,$B5*VLOOKUP($C5,SELIC!$A$3:$D$217,3,FALSE()),-($B5-($B5/(1+VLOOKUP($C5,SELIC!$A$3:$D$217,3,FALSE()))))))</f>
        <v/>
      </c>
      <c r="G5" s="7"/>
      <c r="H5" s="7"/>
    </row>
    <row r="6" spans="1:8" x14ac:dyDescent="0.35">
      <c r="B6" s="5"/>
      <c r="C6" s="6" t="str">
        <f t="shared" si="0"/>
        <v/>
      </c>
      <c r="D6" s="5" t="str">
        <f t="shared" si="1"/>
        <v/>
      </c>
      <c r="E6" s="5" t="str">
        <f>IF($B6="","",IF($C6&lt;SIMULAÇÃO!$A$18,$B6*VLOOKUP($C6,SELIC!$A$3:$D$217,3,FALSE()),-($B6-($B6/(1+VLOOKUP($C6,SELIC!$A$3:$D$217,3,FALSE()))))))</f>
        <v/>
      </c>
      <c r="G6" s="7"/>
      <c r="H6" s="7"/>
    </row>
    <row r="7" spans="1:8" x14ac:dyDescent="0.35">
      <c r="B7" s="5"/>
      <c r="C7" s="6" t="str">
        <f t="shared" si="0"/>
        <v/>
      </c>
      <c r="D7" s="5" t="str">
        <f t="shared" si="1"/>
        <v/>
      </c>
      <c r="E7" s="5" t="str">
        <f>IF($B7="","",IF($C7&lt;SIMULAÇÃO!$A$18,$B7*VLOOKUP($C7,SELIC!$A$3:$D$217,3,FALSE()),-($B7-($B7/(1+VLOOKUP($C7,SELIC!$A$3:$D$217,3,FALSE()))))))</f>
        <v/>
      </c>
      <c r="G7" s="7"/>
      <c r="H7" s="7"/>
    </row>
    <row r="8" spans="1:8" x14ac:dyDescent="0.35">
      <c r="B8" s="5"/>
      <c r="C8" s="6" t="str">
        <f t="shared" si="0"/>
        <v/>
      </c>
      <c r="D8" s="5" t="str">
        <f t="shared" si="1"/>
        <v/>
      </c>
      <c r="E8" s="5" t="str">
        <f>IF($B8="","",IF($C8&lt;SIMULAÇÃO!$A$18,$B8*VLOOKUP($C8,SELIC!$A$3:$D$217,3,FALSE()),-($B8-($B8/(1+VLOOKUP($C8,SELIC!$A$3:$D$217,3,FALSE()))))))</f>
        <v/>
      </c>
      <c r="F8" s="21"/>
      <c r="G8" s="7"/>
      <c r="H8" s="7"/>
    </row>
    <row r="9" spans="1:8" x14ac:dyDescent="0.35">
      <c r="B9" s="5"/>
      <c r="C9" s="6" t="str">
        <f t="shared" si="0"/>
        <v/>
      </c>
      <c r="D9" s="5" t="str">
        <f t="shared" si="1"/>
        <v/>
      </c>
      <c r="E9" s="5" t="str">
        <f>IF($B9="","",IF($C9&lt;SIMULAÇÃO!$A$18,$B9*VLOOKUP($C9,SELIC!$A$3:$D$217,3,FALSE()),-($B9-($B9/(1+VLOOKUP($C9,SELIC!$A$3:$D$217,3,FALSE()))))))</f>
        <v/>
      </c>
      <c r="G9" s="7"/>
      <c r="H9" s="7"/>
    </row>
    <row r="10" spans="1:8" x14ac:dyDescent="0.35">
      <c r="B10" s="5"/>
      <c r="C10" s="6" t="str">
        <f t="shared" si="0"/>
        <v/>
      </c>
      <c r="D10" s="5" t="str">
        <f t="shared" si="1"/>
        <v/>
      </c>
      <c r="E10" s="5" t="str">
        <f>IF($B10="","",IF($C10&lt;SIMULAÇÃO!$A$18,$B10*VLOOKUP($C10,SELIC!$A$3:$D$217,3,FALSE()),-($B10-($B10/(1+VLOOKUP($C10,SELIC!$A$3:$D$217,3,FALSE()))))))</f>
        <v/>
      </c>
      <c r="G10" s="7"/>
      <c r="H10" s="7"/>
    </row>
    <row r="11" spans="1:8" x14ac:dyDescent="0.35">
      <c r="B11" s="5"/>
      <c r="C11" s="6" t="str">
        <f t="shared" si="0"/>
        <v/>
      </c>
      <c r="D11" s="5" t="str">
        <f t="shared" si="1"/>
        <v/>
      </c>
      <c r="E11" s="5" t="str">
        <f>IF($B11="","",IF($C11&lt;SIMULAÇÃO!$A$18,$B11*VLOOKUP($C11,SELIC!$A$3:$D$217,3,FALSE()),-($B11-($B11/(1+VLOOKUP($C11,SELIC!$A$3:$D$217,3,FALSE()))))))</f>
        <v/>
      </c>
      <c r="G11" s="7"/>
      <c r="H11" s="7"/>
    </row>
    <row r="12" spans="1:8" x14ac:dyDescent="0.35">
      <c r="B12" s="5"/>
      <c r="C12" s="6" t="str">
        <f t="shared" si="0"/>
        <v/>
      </c>
      <c r="D12" s="5" t="str">
        <f t="shared" si="1"/>
        <v/>
      </c>
      <c r="E12" s="5" t="str">
        <f>IF($B12="","",IF($C12&lt;SIMULAÇÃO!$A$18,$B12*VLOOKUP($C12,SELIC!$A$3:$D$217,3,FALSE()),-($B12-($B12/(1+VLOOKUP($C12,SELIC!$A$3:$D$217,3,FALSE()))))))</f>
        <v/>
      </c>
      <c r="G12" s="7"/>
      <c r="H12" s="7"/>
    </row>
    <row r="13" spans="1:8" x14ac:dyDescent="0.35">
      <c r="B13" s="5"/>
      <c r="C13" s="6" t="str">
        <f t="shared" si="0"/>
        <v/>
      </c>
      <c r="D13" s="5" t="str">
        <f t="shared" si="1"/>
        <v/>
      </c>
      <c r="E13" s="5" t="str">
        <f>IF($B13="","",IF($C13&lt;SIMULAÇÃO!$A$18,$B13*VLOOKUP($C13,SELIC!$A$3:$D$217,3,FALSE()),-($B13-($B13/(1+VLOOKUP($C13,SELIC!$A$3:$D$217,3,FALSE()))))))</f>
        <v/>
      </c>
      <c r="G13" s="7"/>
      <c r="H13" s="7"/>
    </row>
    <row r="14" spans="1:8" x14ac:dyDescent="0.35">
      <c r="B14" s="5"/>
      <c r="C14" s="6" t="str">
        <f t="shared" si="0"/>
        <v/>
      </c>
      <c r="D14" s="5" t="str">
        <f t="shared" si="1"/>
        <v/>
      </c>
      <c r="E14" s="5" t="str">
        <f>IF($B14="","",IF($C14&lt;SIMULAÇÃO!$A$18,$B14*VLOOKUP($C14,SELIC!$A$3:$D$217,3,FALSE()),-($B14-($B14/(1+VLOOKUP($C14,SELIC!$A$3:$D$217,3,FALSE()))))))</f>
        <v/>
      </c>
      <c r="G14" s="7"/>
      <c r="H14" s="7"/>
    </row>
    <row r="15" spans="1:8" x14ac:dyDescent="0.35">
      <c r="B15" s="5"/>
      <c r="C15" s="6" t="str">
        <f t="shared" si="0"/>
        <v/>
      </c>
      <c r="D15" s="5" t="str">
        <f t="shared" si="1"/>
        <v/>
      </c>
      <c r="E15" s="5" t="str">
        <f>IF($B15="","",IF($C15&lt;SIMULAÇÃO!$A$18,$B15*VLOOKUP($C15,SELIC!$A$3:$D$217,3,FALSE()),-($B15-($B15/(1+VLOOKUP($C15,SELIC!$A$3:$D$217,3,FALSE()))))))</f>
        <v/>
      </c>
      <c r="G15" s="7"/>
      <c r="H15" s="7"/>
    </row>
    <row r="16" spans="1:8" x14ac:dyDescent="0.35">
      <c r="B16" s="5"/>
      <c r="C16" s="6" t="str">
        <f t="shared" si="0"/>
        <v/>
      </c>
      <c r="D16" s="5" t="str">
        <f t="shared" si="1"/>
        <v/>
      </c>
      <c r="E16" s="5" t="str">
        <f>IF($B16="","",IF($C16&lt;SIMULAÇÃO!$A$18,$B16*VLOOKUP($C16,SELIC!$A$3:$D$217,3,FALSE()),-($B16-($B16/(1+VLOOKUP($C16,SELIC!$A$3:$D$217,3,FALSE()))))))</f>
        <v/>
      </c>
      <c r="G16" s="7"/>
      <c r="H16" s="7"/>
    </row>
    <row r="17" spans="2:8" x14ac:dyDescent="0.35">
      <c r="B17" s="5"/>
      <c r="C17" s="6" t="str">
        <f t="shared" si="0"/>
        <v/>
      </c>
      <c r="D17" s="5" t="str">
        <f t="shared" si="1"/>
        <v/>
      </c>
      <c r="E17" s="5" t="str">
        <f>IF($B17="","",IF($C17&lt;SIMULAÇÃO!$A$18,$B17*VLOOKUP($C17,SELIC!$A$3:$D$217,3,FALSE()),-($B17-($B17/(1+VLOOKUP($C17,SELIC!$A$3:$D$217,3,FALSE()))))))</f>
        <v/>
      </c>
      <c r="G17" s="7"/>
      <c r="H17" s="7"/>
    </row>
    <row r="18" spans="2:8" x14ac:dyDescent="0.35">
      <c r="B18" s="5"/>
      <c r="C18" s="6" t="str">
        <f t="shared" si="0"/>
        <v/>
      </c>
      <c r="D18" s="5" t="str">
        <f t="shared" si="1"/>
        <v/>
      </c>
      <c r="E18" s="5" t="str">
        <f>IF($B18="","",IF($C18&lt;SIMULAÇÃO!$A$18,$B18*VLOOKUP($C18,SELIC!$A$3:$D$217,3,FALSE()),-($B18-($B18/(1+VLOOKUP($C18,SELIC!$A$3:$D$217,3,FALSE()))))))</f>
        <v/>
      </c>
      <c r="G18" s="7"/>
      <c r="H18" s="7"/>
    </row>
    <row r="19" spans="2:8" x14ac:dyDescent="0.35">
      <c r="B19" s="5"/>
      <c r="C19" s="6" t="str">
        <f t="shared" si="0"/>
        <v/>
      </c>
      <c r="D19" s="5" t="str">
        <f t="shared" si="1"/>
        <v/>
      </c>
      <c r="E19" s="5" t="str">
        <f>IF($B19="","",IF($C19&lt;SIMULAÇÃO!$A$18,$B19*VLOOKUP($C19,SELIC!$A$3:$D$217,3,FALSE()),-($B19-($B19/(1+VLOOKUP($C19,SELIC!$A$3:$D$217,3,FALSE()))))))</f>
        <v/>
      </c>
      <c r="G19" s="7"/>
      <c r="H19" s="7"/>
    </row>
    <row r="20" spans="2:8" x14ac:dyDescent="0.35">
      <c r="B20" s="5"/>
      <c r="C20" s="6" t="str">
        <f t="shared" si="0"/>
        <v/>
      </c>
      <c r="D20" s="5" t="str">
        <f t="shared" si="1"/>
        <v/>
      </c>
      <c r="E20" s="5" t="str">
        <f>IF($B20="","",IF($C20&lt;SIMULAÇÃO!$A$18,$B20*VLOOKUP($C20,SELIC!$A$3:$D$217,3,FALSE()),-($B20-($B20/(1+VLOOKUP($C20,SELIC!$A$3:$D$217,3,FALSE()))))))</f>
        <v/>
      </c>
      <c r="G20" s="7"/>
      <c r="H20" s="7"/>
    </row>
    <row r="21" spans="2:8" x14ac:dyDescent="0.35">
      <c r="B21" s="5"/>
      <c r="C21" s="6" t="str">
        <f t="shared" si="0"/>
        <v/>
      </c>
      <c r="D21" s="5" t="str">
        <f t="shared" si="1"/>
        <v/>
      </c>
      <c r="E21" s="5" t="str">
        <f>IF($B21="","",IF($C21&lt;SIMULAÇÃO!$A$18,$B21*VLOOKUP($C21,SELIC!$A$3:$D$217,3,FALSE()),-($B21-($B21/(1+VLOOKUP($C21,SELIC!$A$3:$D$217,3,FALSE()))))))</f>
        <v/>
      </c>
      <c r="G21" s="7"/>
      <c r="H21" s="7"/>
    </row>
    <row r="22" spans="2:8" x14ac:dyDescent="0.35">
      <c r="B22" s="5"/>
      <c r="C22" s="6" t="str">
        <f t="shared" si="0"/>
        <v/>
      </c>
      <c r="D22" s="5" t="str">
        <f t="shared" si="1"/>
        <v/>
      </c>
      <c r="E22" s="5" t="str">
        <f>IF($B22="","",IF($C22&lt;SIMULAÇÃO!$A$18,$B22*VLOOKUP($C22,SELIC!$A$3:$D$217,3,FALSE()),-($B22-($B22/(1+VLOOKUP($C22,SELIC!$A$3:$D$217,3,FALSE()))))))</f>
        <v/>
      </c>
      <c r="G22" s="7"/>
      <c r="H22" s="7"/>
    </row>
    <row r="23" spans="2:8" x14ac:dyDescent="0.35">
      <c r="B23" s="5"/>
      <c r="C23" s="6" t="str">
        <f t="shared" si="0"/>
        <v/>
      </c>
      <c r="D23" s="5" t="str">
        <f t="shared" si="1"/>
        <v/>
      </c>
      <c r="E23" s="5" t="str">
        <f>IF($B23="","",IF($C23&lt;SIMULAÇÃO!$A$18,$B23*VLOOKUP($C23,SELIC!$A$3:$D$217,3,FALSE()),-($B23-($B23/(1+VLOOKUP($C23,SELIC!$A$3:$D$217,3,FALSE()))))))</f>
        <v/>
      </c>
      <c r="G23" s="7"/>
      <c r="H23" s="7"/>
    </row>
    <row r="24" spans="2:8" x14ac:dyDescent="0.35">
      <c r="B24" s="5"/>
      <c r="C24" s="6" t="str">
        <f t="shared" si="0"/>
        <v/>
      </c>
      <c r="D24" s="5" t="str">
        <f t="shared" si="1"/>
        <v/>
      </c>
      <c r="E24" s="5" t="str">
        <f>IF($B24="","",IF($C24&lt;SIMULAÇÃO!$A$18,$B24*VLOOKUP($C24,SELIC!$A$3:$D$217,3,FALSE()),-($B24-($B24/(1+VLOOKUP($C24,SELIC!$A$3:$D$217,3,FALSE()))))))</f>
        <v/>
      </c>
      <c r="G24" s="7"/>
      <c r="H24" s="7"/>
    </row>
    <row r="25" spans="2:8" x14ac:dyDescent="0.35">
      <c r="B25" s="5"/>
      <c r="C25" s="6" t="str">
        <f t="shared" si="0"/>
        <v/>
      </c>
      <c r="D25" s="5" t="str">
        <f t="shared" si="1"/>
        <v/>
      </c>
      <c r="E25" s="5" t="str">
        <f>IF($B25="","",IF($C25&lt;SIMULAÇÃO!$A$18,$B25*VLOOKUP($C25,SELIC!$A$3:$D$217,3,FALSE()),-($B25-($B25/(1+VLOOKUP($C25,SELIC!$A$3:$D$217,3,FALSE()))))))</f>
        <v/>
      </c>
      <c r="G25" s="7"/>
      <c r="H25" s="7"/>
    </row>
    <row r="26" spans="2:8" x14ac:dyDescent="0.35">
      <c r="B26" s="5"/>
      <c r="C26" s="6" t="str">
        <f t="shared" si="0"/>
        <v/>
      </c>
      <c r="D26" s="5" t="str">
        <f t="shared" si="1"/>
        <v/>
      </c>
      <c r="E26" s="5" t="str">
        <f>IF($B26="","",IF($C26&lt;SIMULAÇÃO!$A$18,$B26*VLOOKUP($C26,SELIC!$A$3:$D$217,3,FALSE()),-($B26-($B26/(1+VLOOKUP($C26,SELIC!$A$3:$D$217,3,FALSE()))))))</f>
        <v/>
      </c>
      <c r="G26" s="7"/>
      <c r="H26" s="7"/>
    </row>
    <row r="27" spans="2:8" x14ac:dyDescent="0.35">
      <c r="B27" s="5"/>
      <c r="C27" s="6" t="str">
        <f t="shared" si="0"/>
        <v/>
      </c>
      <c r="D27" s="5" t="str">
        <f t="shared" si="1"/>
        <v/>
      </c>
      <c r="E27" s="5" t="str">
        <f>IF($B27="","",IF($C27&lt;SIMULAÇÃO!$A$18,$B27*VLOOKUP($C27,SELIC!$A$3:$D$217,3,FALSE()),-($B27-($B27/(1+VLOOKUP($C27,SELIC!$A$3:$D$217,3,FALSE()))))))</f>
        <v/>
      </c>
      <c r="G27" s="7"/>
      <c r="H27" s="7"/>
    </row>
    <row r="28" spans="2:8" x14ac:dyDescent="0.35">
      <c r="B28" s="5"/>
      <c r="C28" s="6" t="str">
        <f t="shared" si="0"/>
        <v/>
      </c>
      <c r="D28" s="5" t="str">
        <f t="shared" si="1"/>
        <v/>
      </c>
      <c r="E28" s="5" t="str">
        <f>IF($B28="","",IF($C28&lt;SIMULAÇÃO!$A$18,$B28*VLOOKUP($C28,SELIC!$A$3:$D$217,3,FALSE()),-($B28-($B28/(1+VLOOKUP($C28,SELIC!$A$3:$D$217,3,FALSE()))))))</f>
        <v/>
      </c>
      <c r="G28" s="7"/>
      <c r="H28" s="7"/>
    </row>
    <row r="29" spans="2:8" x14ac:dyDescent="0.35">
      <c r="B29" s="5"/>
      <c r="C29" s="6" t="str">
        <f t="shared" si="0"/>
        <v/>
      </c>
      <c r="D29" s="5" t="str">
        <f t="shared" si="1"/>
        <v/>
      </c>
      <c r="E29" s="5" t="str">
        <f>IF($B29="","",IF($C29&lt;SIMULAÇÃO!$A$18,$B29*VLOOKUP($C29,SELIC!$A$3:$D$217,3,FALSE()),-($B29-($B29/(1+VLOOKUP($C29,SELIC!$A$3:$D$217,3,FALSE()))))))</f>
        <v/>
      </c>
      <c r="G29" s="7"/>
      <c r="H29" s="7"/>
    </row>
    <row r="30" spans="2:8" x14ac:dyDescent="0.35">
      <c r="B30" s="5"/>
      <c r="C30" s="6" t="str">
        <f t="shared" si="0"/>
        <v/>
      </c>
      <c r="D30" s="5" t="str">
        <f t="shared" si="1"/>
        <v/>
      </c>
      <c r="E30" s="5" t="str">
        <f>IF($B30="","",IF($C30&lt;SIMULAÇÃO!$A$18,$B30*VLOOKUP($C30,SELIC!$A$3:$D$217,3,FALSE()),-($B30-($B30/(1+VLOOKUP($C30,SELIC!$A$3:$D$217,3,FALSE()))))))</f>
        <v/>
      </c>
      <c r="G30" s="7"/>
      <c r="H30" s="7"/>
    </row>
    <row r="31" spans="2:8" x14ac:dyDescent="0.35">
      <c r="B31" s="5"/>
      <c r="C31" s="6" t="str">
        <f t="shared" si="0"/>
        <v/>
      </c>
      <c r="D31" s="5" t="str">
        <f t="shared" si="1"/>
        <v/>
      </c>
      <c r="E31" s="5" t="str">
        <f>IF($B31="","",IF($C31&lt;SIMULAÇÃO!$A$18,$B31*VLOOKUP($C31,SELIC!$A$3:$D$217,3,FALSE()),-($B31-($B31/(1+VLOOKUP($C31,SELIC!$A$3:$D$217,3,FALSE()))))))</f>
        <v/>
      </c>
      <c r="G31" s="7"/>
      <c r="H31" s="7"/>
    </row>
    <row r="32" spans="2:8" x14ac:dyDescent="0.35">
      <c r="B32" s="5"/>
      <c r="C32" s="6" t="str">
        <f t="shared" si="0"/>
        <v/>
      </c>
      <c r="D32" s="5" t="str">
        <f t="shared" si="1"/>
        <v/>
      </c>
      <c r="E32" s="5" t="str">
        <f>IF($B32="","",IF($C32&lt;SIMULAÇÃO!$A$18,$B32*VLOOKUP($C32,SELIC!$A$3:$D$217,3,FALSE()),-($B32-($B32/(1+VLOOKUP($C32,SELIC!$A$3:$D$217,3,FALSE()))))))</f>
        <v/>
      </c>
      <c r="G32" s="7"/>
      <c r="H32" s="7"/>
    </row>
    <row r="33" spans="2:8" x14ac:dyDescent="0.35">
      <c r="B33" s="5"/>
      <c r="C33" s="6" t="str">
        <f t="shared" si="0"/>
        <v/>
      </c>
      <c r="D33" s="5" t="str">
        <f t="shared" si="1"/>
        <v/>
      </c>
      <c r="E33" s="5" t="str">
        <f>IF($B33="","",IF($C33&lt;SIMULAÇÃO!$A$18,$B33*VLOOKUP($C33,SELIC!$A$3:$D$217,3,FALSE()),-($B33-($B33/(1+VLOOKUP($C33,SELIC!$A$3:$D$217,3,FALSE()))))))</f>
        <v/>
      </c>
      <c r="G33" s="7"/>
      <c r="H33" s="7"/>
    </row>
    <row r="34" spans="2:8" x14ac:dyDescent="0.35">
      <c r="B34" s="5"/>
      <c r="C34" s="6" t="str">
        <f t="shared" si="0"/>
        <v/>
      </c>
      <c r="D34" s="5" t="str">
        <f t="shared" si="1"/>
        <v/>
      </c>
      <c r="E34" s="5" t="str">
        <f>IF($B34="","",IF($C34&lt;SIMULAÇÃO!$A$18,$B34*VLOOKUP($C34,SELIC!$A$3:$D$217,3,FALSE()),-($B34-($B34/(1+VLOOKUP($C34,SELIC!$A$3:$D$217,3,FALSE()))))))</f>
        <v/>
      </c>
      <c r="G34" s="7"/>
      <c r="H34" s="7"/>
    </row>
    <row r="35" spans="2:8" x14ac:dyDescent="0.35">
      <c r="B35" s="5"/>
      <c r="C35" s="6" t="str">
        <f t="shared" si="0"/>
        <v/>
      </c>
      <c r="D35" s="5" t="str">
        <f t="shared" si="1"/>
        <v/>
      </c>
      <c r="E35" s="5" t="str">
        <f>IF($B35="","",IF($C35&lt;SIMULAÇÃO!$A$18,$B35*VLOOKUP($C35,SELIC!$A$3:$D$217,3,FALSE()),-($B35-($B35/(1+VLOOKUP($C35,SELIC!$A$3:$D$217,3,FALSE()))))))</f>
        <v/>
      </c>
      <c r="G35" s="7"/>
      <c r="H35" s="7"/>
    </row>
    <row r="36" spans="2:8" x14ac:dyDescent="0.35">
      <c r="B36" s="5"/>
      <c r="C36" s="6" t="str">
        <f t="shared" si="0"/>
        <v/>
      </c>
      <c r="D36" s="5" t="str">
        <f t="shared" si="1"/>
        <v/>
      </c>
      <c r="E36" s="5" t="str">
        <f>IF($B36="","",IF($C36&lt;SIMULAÇÃO!$A$18,$B36*VLOOKUP($C36,SELIC!$A$3:$D$217,3,FALSE()),-($B36-($B36/(1+VLOOKUP($C36,SELIC!$A$3:$D$217,3,FALSE()))))))</f>
        <v/>
      </c>
      <c r="G36" s="7"/>
      <c r="H36" s="7"/>
    </row>
    <row r="37" spans="2:8" x14ac:dyDescent="0.35">
      <c r="B37" s="5"/>
      <c r="C37" s="6" t="str">
        <f t="shared" si="0"/>
        <v/>
      </c>
      <c r="D37" s="5" t="str">
        <f t="shared" si="1"/>
        <v/>
      </c>
      <c r="E37" s="5" t="str">
        <f>IF($B37="","",IF($C37&lt;SIMULAÇÃO!$A$18,$B37*VLOOKUP($C37,SELIC!$A$3:$D$217,3,FALSE()),-($B37-($B37/(1+VLOOKUP($C37,SELIC!$A$3:$D$217,3,FALSE()))))))</f>
        <v/>
      </c>
      <c r="G37" s="7"/>
      <c r="H37" s="7"/>
    </row>
    <row r="38" spans="2:8" x14ac:dyDescent="0.35">
      <c r="B38" s="5"/>
      <c r="C38" s="6" t="str">
        <f t="shared" si="0"/>
        <v/>
      </c>
      <c r="D38" s="5" t="str">
        <f t="shared" si="1"/>
        <v/>
      </c>
      <c r="E38" s="5" t="str">
        <f>IF($B38="","",IF($C38&lt;SIMULAÇÃO!$A$18,$B38*VLOOKUP($C38,SELIC!$A$3:$D$217,3,FALSE()),-($B38-($B38/(1+VLOOKUP($C38,SELIC!$A$3:$D$217,3,FALSE()))))))</f>
        <v/>
      </c>
      <c r="G38" s="7"/>
      <c r="H38" s="7"/>
    </row>
    <row r="39" spans="2:8" x14ac:dyDescent="0.35">
      <c r="B39" s="5"/>
      <c r="C39" s="6" t="str">
        <f t="shared" si="0"/>
        <v/>
      </c>
      <c r="D39" s="5" t="str">
        <f t="shared" si="1"/>
        <v/>
      </c>
      <c r="E39" s="5" t="str">
        <f>IF($B39="","",IF($C39&lt;SIMULAÇÃO!$A$18,$B39*VLOOKUP($C39,SELIC!$A$3:$D$217,3,FALSE()),-($B39-($B39/(1+VLOOKUP($C39,SELIC!$A$3:$D$217,3,FALSE()))))))</f>
        <v/>
      </c>
    </row>
    <row r="40" spans="2:8" x14ac:dyDescent="0.35">
      <c r="B40" s="5"/>
      <c r="C40" s="6" t="str">
        <f t="shared" si="0"/>
        <v/>
      </c>
      <c r="D40" s="5" t="str">
        <f t="shared" si="1"/>
        <v/>
      </c>
      <c r="E40" s="5" t="str">
        <f>IF($B40="","",IF($C40&lt;SIMULAÇÃO!$A$18,$B40*VLOOKUP($C40,SELIC!$A$3:$D$217,3,FALSE()),-($B40-($B40/(1+VLOOKUP($C40,SELIC!$A$3:$D$217,3,FALSE()))))))</f>
        <v/>
      </c>
    </row>
    <row r="41" spans="2:8" x14ac:dyDescent="0.35">
      <c r="B41" s="5"/>
      <c r="C41" s="6" t="str">
        <f t="shared" si="0"/>
        <v/>
      </c>
      <c r="D41" s="5" t="str">
        <f t="shared" si="1"/>
        <v/>
      </c>
      <c r="E41" s="5" t="str">
        <f>IF($B41="","",IF($C41&lt;SIMULAÇÃO!$A$18,$B41*VLOOKUP($C41,SELIC!$A$3:$D$217,3,FALSE()),-($B41-($B41/(1+VLOOKUP($C41,SELIC!$A$3:$D$217,3,FALSE()))))))</f>
        <v/>
      </c>
    </row>
    <row r="42" spans="2:8" x14ac:dyDescent="0.35">
      <c r="B42" s="5"/>
      <c r="C42" s="6" t="str">
        <f t="shared" si="0"/>
        <v/>
      </c>
      <c r="D42" s="5" t="str">
        <f t="shared" si="1"/>
        <v/>
      </c>
      <c r="E42" s="5" t="str">
        <f>IF($B42="","",IF($C42&lt;SIMULAÇÃO!$A$18,$B42*VLOOKUP($C42,SELIC!$A$3:$D$217,3,FALSE()),-($B42-($B42/(1+VLOOKUP($C42,SELIC!$A$3:$D$217,3,FALSE()))))))</f>
        <v/>
      </c>
    </row>
    <row r="43" spans="2:8" x14ac:dyDescent="0.35">
      <c r="B43" s="5"/>
      <c r="C43" s="6" t="str">
        <f t="shared" si="0"/>
        <v/>
      </c>
      <c r="D43" s="5" t="str">
        <f t="shared" si="1"/>
        <v/>
      </c>
      <c r="E43" s="5" t="str">
        <f>IF($B43="","",IF($C43&lt;SIMULAÇÃO!$A$18,$B43*VLOOKUP($C43,SELIC!$A$3:$D$217,3,FALSE()),-($B43-($B43/(1+VLOOKUP($C43,SELIC!$A$3:$D$217,3,FALSE()))))))</f>
        <v/>
      </c>
    </row>
    <row r="44" spans="2:8" x14ac:dyDescent="0.35">
      <c r="B44" s="5"/>
      <c r="C44" s="6" t="str">
        <f t="shared" si="0"/>
        <v/>
      </c>
      <c r="D44" s="5" t="str">
        <f t="shared" si="1"/>
        <v/>
      </c>
      <c r="E44" s="5" t="str">
        <f>IF($B44="","",IF($C44&lt;SIMULAÇÃO!$A$18,$B44*VLOOKUP($C44,SELIC!$A$3:$D$217,3,FALSE()),-($B44-($B44/(1+VLOOKUP($C44,SELIC!$A$3:$D$217,3,FALSE()))))))</f>
        <v/>
      </c>
    </row>
    <row r="45" spans="2:8" x14ac:dyDescent="0.35">
      <c r="B45" s="5"/>
      <c r="C45" s="6" t="str">
        <f t="shared" si="0"/>
        <v/>
      </c>
      <c r="D45" s="5" t="str">
        <f t="shared" si="1"/>
        <v/>
      </c>
      <c r="E45" s="5" t="str">
        <f>IF($B45="","",IF($C45&lt;SIMULAÇÃO!$A$18,$B45*VLOOKUP($C45,SELIC!$A$3:$D$217,3,FALSE()),-($B45-($B45/(1+VLOOKUP($C45,SELIC!$A$3:$D$217,3,FALSE()))))))</f>
        <v/>
      </c>
    </row>
    <row r="46" spans="2:8" x14ac:dyDescent="0.35">
      <c r="B46" s="5"/>
      <c r="C46" s="6" t="str">
        <f t="shared" si="0"/>
        <v/>
      </c>
      <c r="D46" s="5" t="str">
        <f t="shared" si="1"/>
        <v/>
      </c>
      <c r="E46" s="5" t="str">
        <f>IF($B46="","",IF($C46&lt;SIMULAÇÃO!$A$18,$B46*VLOOKUP($C46,SELIC!$A$3:$D$217,3,FALSE()),-($B46-($B46/(1+VLOOKUP($C46,SELIC!$A$3:$D$217,3,FALSE()))))))</f>
        <v/>
      </c>
    </row>
    <row r="47" spans="2:8" x14ac:dyDescent="0.35">
      <c r="B47" s="5"/>
      <c r="C47" s="6" t="str">
        <f t="shared" si="0"/>
        <v/>
      </c>
      <c r="D47" s="5" t="str">
        <f t="shared" si="1"/>
        <v/>
      </c>
      <c r="E47" s="5" t="str">
        <f>IF($B47="","",IF($C47&lt;SIMULAÇÃO!$A$18,$B47*VLOOKUP($C47,SELIC!$A$3:$D$217,3,FALSE()),-($B47-($B47/(1+VLOOKUP($C47,SELIC!$A$3:$D$217,3,FALSE()))))))</f>
        <v/>
      </c>
    </row>
    <row r="48" spans="2:8" x14ac:dyDescent="0.35">
      <c r="B48" s="5"/>
      <c r="C48" s="6" t="str">
        <f t="shared" si="0"/>
        <v/>
      </c>
      <c r="D48" s="5" t="str">
        <f t="shared" si="1"/>
        <v/>
      </c>
      <c r="E48" s="5" t="str">
        <f>IF($B48="","",IF($C48&lt;SIMULAÇÃO!$A$18,$B48*VLOOKUP($C48,SELIC!$A$3:$D$217,3,FALSE()),-($B48-($B48/(1+VLOOKUP($C48,SELIC!$A$3:$D$217,3,FALSE()))))))</f>
        <v/>
      </c>
    </row>
    <row r="49" spans="2:5" x14ac:dyDescent="0.35">
      <c r="B49" s="5"/>
      <c r="C49" s="6" t="str">
        <f t="shared" si="0"/>
        <v/>
      </c>
      <c r="D49" s="5" t="str">
        <f t="shared" si="1"/>
        <v/>
      </c>
      <c r="E49" s="5" t="str">
        <f>IF($B49="","",IF($C49&lt;SIMULAÇÃO!$A$18,$B49*VLOOKUP($C49,SELIC!$A$3:$D$217,3,FALSE()),-($B49-($B49/(1+VLOOKUP($C49,SELIC!$A$3:$D$217,3,FALSE()))))))</f>
        <v/>
      </c>
    </row>
    <row r="50" spans="2:5" x14ac:dyDescent="0.35">
      <c r="B50" s="5"/>
      <c r="C50" s="6" t="str">
        <f t="shared" si="0"/>
        <v/>
      </c>
      <c r="D50" s="5" t="str">
        <f t="shared" si="1"/>
        <v/>
      </c>
      <c r="E50" s="5" t="str">
        <f>IF($B50="","",IF($C50&lt;SIMULAÇÃO!$A$18,$B50*VLOOKUP($C50,SELIC!$A$3:$D$217,3,FALSE()),-($B50-($B50/(1+VLOOKUP($C50,SELIC!$A$3:$D$217,3,FALSE()))))))</f>
        <v/>
      </c>
    </row>
    <row r="51" spans="2:5" x14ac:dyDescent="0.35">
      <c r="B51" s="5"/>
      <c r="C51" s="6" t="str">
        <f t="shared" si="0"/>
        <v/>
      </c>
      <c r="D51" s="5" t="str">
        <f t="shared" si="1"/>
        <v/>
      </c>
      <c r="E51" s="5" t="str">
        <f>IF($B51="","",IF($C51&lt;SIMULAÇÃO!$A$18,$B51*VLOOKUP($C51,SELIC!$A$3:$D$217,3,FALSE()),-($B51-($B51/(1+VLOOKUP($C51,SELIC!$A$3:$D$217,3,FALSE()))))))</f>
        <v/>
      </c>
    </row>
    <row r="52" spans="2:5" x14ac:dyDescent="0.35">
      <c r="B52" s="5"/>
      <c r="C52" s="6" t="str">
        <f t="shared" si="0"/>
        <v/>
      </c>
      <c r="D52" s="5" t="str">
        <f t="shared" si="1"/>
        <v/>
      </c>
      <c r="E52" s="5" t="str">
        <f>IF($B52="","",IF($C52&lt;SIMULAÇÃO!$A$18,$B52*VLOOKUP($C52,SELIC!$A$3:$D$217,3,FALSE()),-($B52-($B52/(1+VLOOKUP($C52,SELIC!$A$3:$D$217,3,FALSE()))))))</f>
        <v/>
      </c>
    </row>
    <row r="53" spans="2:5" x14ac:dyDescent="0.35">
      <c r="B53" s="5"/>
      <c r="C53" s="6" t="str">
        <f t="shared" si="0"/>
        <v/>
      </c>
      <c r="D53" s="5" t="str">
        <f t="shared" si="1"/>
        <v/>
      </c>
      <c r="E53" s="5" t="str">
        <f>IF($B53="","",IF($C53&lt;SIMULAÇÃO!$A$18,$B53*VLOOKUP($C53,SELIC!$A$3:$D$217,3,FALSE()),-($B53-($B53/(1+VLOOKUP($C53,SELIC!$A$3:$D$217,3,FALSE()))))))</f>
        <v/>
      </c>
    </row>
    <row r="54" spans="2:5" x14ac:dyDescent="0.35">
      <c r="B54" s="5"/>
      <c r="C54" s="6" t="str">
        <f t="shared" si="0"/>
        <v/>
      </c>
      <c r="D54" s="5" t="str">
        <f t="shared" si="1"/>
        <v/>
      </c>
      <c r="E54" s="5" t="str">
        <f>IF($B54="","",IF($C54&lt;SIMULAÇÃO!$A$18,$B54*VLOOKUP($C54,SELIC!$A$3:$D$217,3,FALSE()),-($B54-($B54/(1+VLOOKUP($C54,SELIC!$A$3:$D$217,3,FALSE()))))))</f>
        <v/>
      </c>
    </row>
    <row r="55" spans="2:5" x14ac:dyDescent="0.35">
      <c r="B55" s="5"/>
      <c r="C55" s="6" t="str">
        <f t="shared" si="0"/>
        <v/>
      </c>
      <c r="D55" s="5" t="str">
        <f t="shared" si="1"/>
        <v/>
      </c>
      <c r="E55" s="5" t="str">
        <f>IF($B55="","",IF($C55&lt;SIMULAÇÃO!$A$18,$B55*VLOOKUP($C55,SELIC!$A$3:$D$217,3,FALSE()),-($B55-($B55/(1+VLOOKUP($C55,SELIC!$A$3:$D$217,3,FALSE()))))))</f>
        <v/>
      </c>
    </row>
    <row r="56" spans="2:5" x14ac:dyDescent="0.35">
      <c r="B56" s="5"/>
      <c r="C56" s="6" t="str">
        <f t="shared" si="0"/>
        <v/>
      </c>
      <c r="D56" s="5" t="str">
        <f t="shared" si="1"/>
        <v/>
      </c>
      <c r="E56" s="5" t="str">
        <f>IF($B56="","",IF($C56&lt;SIMULAÇÃO!$A$18,$B56*VLOOKUP($C56,SELIC!$A$3:$D$217,3,FALSE()),-($B56-($B56/(1+VLOOKUP($C56,SELIC!$A$3:$D$217,3,FALSE()))))))</f>
        <v/>
      </c>
    </row>
    <row r="57" spans="2:5" x14ac:dyDescent="0.35">
      <c r="B57" s="5"/>
      <c r="C57" s="6" t="str">
        <f t="shared" si="0"/>
        <v/>
      </c>
      <c r="D57" s="5" t="str">
        <f t="shared" si="1"/>
        <v/>
      </c>
      <c r="E57" s="5" t="str">
        <f>IF($B57="","",IF($C57&lt;SIMULAÇÃO!$A$18,$B57*VLOOKUP($C57,SELIC!$A$3:$D$217,3,FALSE()),-($B57-($B57/(1+VLOOKUP($C57,SELIC!$A$3:$D$217,3,FALSE()))))))</f>
        <v/>
      </c>
    </row>
    <row r="58" spans="2:5" x14ac:dyDescent="0.35">
      <c r="B58" s="5"/>
      <c r="C58" s="6" t="str">
        <f t="shared" si="0"/>
        <v/>
      </c>
      <c r="D58" s="5" t="str">
        <f t="shared" si="1"/>
        <v/>
      </c>
      <c r="E58" s="5" t="str">
        <f>IF($B58="","",IF($C58&lt;SIMULAÇÃO!$A$18,$B58*VLOOKUP($C58,SELIC!$A$3:$D$217,3,FALSE()),-($B58-($B58/(1+VLOOKUP($C58,SELIC!$A$3:$D$217,3,FALSE()))))))</f>
        <v/>
      </c>
    </row>
    <row r="59" spans="2:5" x14ac:dyDescent="0.35">
      <c r="B59" s="5"/>
      <c r="C59" s="6" t="str">
        <f t="shared" si="0"/>
        <v/>
      </c>
      <c r="D59" s="5" t="str">
        <f t="shared" si="1"/>
        <v/>
      </c>
      <c r="E59" s="5" t="str">
        <f>IF($B59="","",IF($C59&lt;SIMULAÇÃO!$A$18,$B59*VLOOKUP($C59,SELIC!$A$3:$D$217,3,FALSE()),-($B59-($B59/(1+VLOOKUP($C59,SELIC!$A$3:$D$217,3,FALSE()))))))</f>
        <v/>
      </c>
    </row>
    <row r="60" spans="2:5" x14ac:dyDescent="0.35">
      <c r="B60" s="5"/>
      <c r="C60" s="6" t="str">
        <f t="shared" si="0"/>
        <v/>
      </c>
      <c r="D60" s="5" t="str">
        <f t="shared" si="1"/>
        <v/>
      </c>
      <c r="E60" s="5" t="str">
        <f>IF($B60="","",IF($C60&lt;SIMULAÇÃO!$A$18,$B60*VLOOKUP($C60,SELIC!$A$3:$D$217,3,FALSE()),-($B60-($B60/(1+VLOOKUP($C60,SELIC!$A$3:$D$217,3,FALSE()))))))</f>
        <v/>
      </c>
    </row>
    <row r="61" spans="2:5" x14ac:dyDescent="0.35">
      <c r="B61" s="5"/>
      <c r="C61" s="6" t="str">
        <f t="shared" si="0"/>
        <v/>
      </c>
      <c r="D61" s="5" t="str">
        <f t="shared" si="1"/>
        <v/>
      </c>
      <c r="E61" s="5" t="str">
        <f>IF($B61="","",IF($C61&lt;SIMULAÇÃO!$A$18,$B61*VLOOKUP($C61,SELIC!$A$3:$D$217,3,FALSE()),-($B61-($B61/(1+VLOOKUP($C61,SELIC!$A$3:$D$217,3,FALSE()))))))</f>
        <v/>
      </c>
    </row>
    <row r="62" spans="2:5" x14ac:dyDescent="0.35">
      <c r="B62" s="5"/>
      <c r="C62" s="6" t="str">
        <f t="shared" si="0"/>
        <v/>
      </c>
      <c r="D62" s="5" t="str">
        <f t="shared" si="1"/>
        <v/>
      </c>
      <c r="E62" s="5" t="str">
        <f>IF($B62="","",IF($C62&lt;SIMULAÇÃO!$A$18,$B62*VLOOKUP($C62,SELIC!$A$3:$D$217,3,FALSE()),-($B62-($B62/(1+VLOOKUP($C62,SELIC!$A$3:$D$217,3,FALSE()))))))</f>
        <v/>
      </c>
    </row>
    <row r="63" spans="2:5" x14ac:dyDescent="0.35">
      <c r="B63" s="5"/>
      <c r="C63" s="6" t="str">
        <f t="shared" si="0"/>
        <v/>
      </c>
      <c r="D63" s="5" t="str">
        <f t="shared" si="1"/>
        <v/>
      </c>
      <c r="E63" s="5" t="str">
        <f>IF($B63="","",IF($C63&lt;SIMULAÇÃO!$A$18,$B63*VLOOKUP($C63,SELIC!$A$3:$D$217,3,FALSE()),-($B63-($B63/(1+VLOOKUP($C63,SELIC!$A$3:$D$217,3,FALSE()))))))</f>
        <v/>
      </c>
    </row>
    <row r="64" spans="2:5" x14ac:dyDescent="0.35">
      <c r="B64" s="5"/>
      <c r="C64" s="6" t="str">
        <f t="shared" si="0"/>
        <v/>
      </c>
      <c r="D64" s="5" t="str">
        <f t="shared" si="1"/>
        <v/>
      </c>
      <c r="E64" s="5" t="str">
        <f>IF($B64="","",IF($C64&lt;SIMULAÇÃO!$A$18,$B64*VLOOKUP($C64,SELIC!$A$3:$D$217,3,FALSE()),-($B64-($B64/(1+VLOOKUP($C64,SELIC!$A$3:$D$217,3,FALSE()))))))</f>
        <v/>
      </c>
    </row>
    <row r="65" spans="2:5" x14ac:dyDescent="0.35">
      <c r="B65" s="5"/>
      <c r="C65" s="6" t="str">
        <f t="shared" si="0"/>
        <v/>
      </c>
      <c r="D65" s="5" t="str">
        <f t="shared" si="1"/>
        <v/>
      </c>
      <c r="E65" s="5" t="str">
        <f>IF($B65="","",IF($C65&lt;SIMULAÇÃO!$A$18,$B65*VLOOKUP($C65,SELIC!$A$3:$D$217,3,FALSE()),-($B65-($B65/(1+VLOOKUP($C65,SELIC!$A$3:$D$217,3,FALSE()))))))</f>
        <v/>
      </c>
    </row>
    <row r="66" spans="2:5" x14ac:dyDescent="0.35">
      <c r="B66" s="5"/>
      <c r="C66" s="6" t="str">
        <f t="shared" si="0"/>
        <v/>
      </c>
      <c r="D66" s="5" t="str">
        <f t="shared" si="1"/>
        <v/>
      </c>
      <c r="E66" s="5" t="str">
        <f>IF($B66="","",IF($C66&lt;SIMULAÇÃO!$A$18,$B66*VLOOKUP($C66,SELIC!$A$3:$D$217,3,FALSE()),-($B66-($B66/(1+VLOOKUP($C66,SELIC!$A$3:$D$217,3,FALSE()))))))</f>
        <v/>
      </c>
    </row>
    <row r="67" spans="2:5" x14ac:dyDescent="0.35">
      <c r="B67" s="5"/>
      <c r="C67" s="6" t="str">
        <f t="shared" ref="C67:C130" si="2">IF(A67="","",DATEVALUE(CONCATENATE("01/",MONTH(A67),"/",YEAR(A67))))</f>
        <v/>
      </c>
      <c r="D67" s="5" t="str">
        <f t="shared" si="1"/>
        <v/>
      </c>
      <c r="E67" s="5" t="str">
        <f>IF($B67="","",IF($C67&lt;SIMULAÇÃO!$A$18,$B67*VLOOKUP($C67,SELIC!$A$3:$D$217,3,FALSE()),-($B67-($B67/(1+VLOOKUP($C67,SELIC!$A$3:$D$217,3,FALSE()))))))</f>
        <v/>
      </c>
    </row>
    <row r="68" spans="2:5" x14ac:dyDescent="0.35">
      <c r="B68" s="5"/>
      <c r="C68" s="6" t="str">
        <f t="shared" si="2"/>
        <v/>
      </c>
      <c r="D68" s="5" t="str">
        <f t="shared" ref="D68:D131" si="3">IF(B68="","",B68+E68)</f>
        <v/>
      </c>
      <c r="E68" s="5" t="str">
        <f>IF($B68="","",IF($C68&lt;SIMULAÇÃO!$A$18,$B68*VLOOKUP($C68,SELIC!$A$3:$D$217,3,FALSE()),-($B68-($B68/(1+VLOOKUP($C68,SELIC!$A$3:$D$217,3,FALSE()))))))</f>
        <v/>
      </c>
    </row>
    <row r="69" spans="2:5" x14ac:dyDescent="0.35">
      <c r="B69" s="5"/>
      <c r="C69" s="6" t="str">
        <f t="shared" si="2"/>
        <v/>
      </c>
      <c r="D69" s="5" t="str">
        <f t="shared" si="3"/>
        <v/>
      </c>
      <c r="E69" s="5" t="str">
        <f>IF($B69="","",IF($C69&lt;SIMULAÇÃO!$A$18,$B69*VLOOKUP($C69,SELIC!$A$3:$D$217,3,FALSE()),-($B69-($B69/(1+VLOOKUP($C69,SELIC!$A$3:$D$217,3,FALSE()))))))</f>
        <v/>
      </c>
    </row>
    <row r="70" spans="2:5" x14ac:dyDescent="0.35">
      <c r="B70" s="5"/>
      <c r="C70" s="6" t="str">
        <f t="shared" si="2"/>
        <v/>
      </c>
      <c r="D70" s="5" t="str">
        <f t="shared" si="3"/>
        <v/>
      </c>
      <c r="E70" s="5" t="str">
        <f>IF($B70="","",IF($C70&lt;SIMULAÇÃO!$A$18,$B70*VLOOKUP($C70,SELIC!$A$3:$D$217,3,FALSE()),-($B70-($B70/(1+VLOOKUP($C70,SELIC!$A$3:$D$217,3,FALSE()))))))</f>
        <v/>
      </c>
    </row>
    <row r="71" spans="2:5" x14ac:dyDescent="0.35">
      <c r="B71" s="5"/>
      <c r="C71" s="6" t="str">
        <f t="shared" si="2"/>
        <v/>
      </c>
      <c r="D71" s="5" t="str">
        <f t="shared" si="3"/>
        <v/>
      </c>
      <c r="E71" s="5" t="str">
        <f>IF($B71="","",IF($C71&lt;SIMULAÇÃO!$A$18,$B71*VLOOKUP($C71,SELIC!$A$3:$D$217,3,FALSE()),-($B71-($B71/(1+VLOOKUP($C71,SELIC!$A$3:$D$217,3,FALSE()))))))</f>
        <v/>
      </c>
    </row>
    <row r="72" spans="2:5" x14ac:dyDescent="0.35">
      <c r="B72" s="5"/>
      <c r="C72" s="6" t="str">
        <f t="shared" si="2"/>
        <v/>
      </c>
      <c r="D72" s="5" t="str">
        <f t="shared" si="3"/>
        <v/>
      </c>
      <c r="E72" s="5" t="str">
        <f>IF($B72="","",IF($C72&lt;SIMULAÇÃO!$A$18,$B72*VLOOKUP($C72,SELIC!$A$3:$D$217,3,FALSE()),-($B72-($B72/(1+VLOOKUP($C72,SELIC!$A$3:$D$217,3,FALSE()))))))</f>
        <v/>
      </c>
    </row>
    <row r="73" spans="2:5" x14ac:dyDescent="0.35">
      <c r="B73" s="5"/>
      <c r="C73" s="6" t="str">
        <f t="shared" si="2"/>
        <v/>
      </c>
      <c r="D73" s="5" t="str">
        <f t="shared" si="3"/>
        <v/>
      </c>
      <c r="E73" s="5" t="str">
        <f>IF($B73="","",IF($C73&lt;SIMULAÇÃO!$A$18,$B73*VLOOKUP($C73,SELIC!$A$3:$D$217,3,FALSE()),-($B73-($B73/(1+VLOOKUP($C73,SELIC!$A$3:$D$217,3,FALSE()))))))</f>
        <v/>
      </c>
    </row>
    <row r="74" spans="2:5" x14ac:dyDescent="0.35">
      <c r="B74" s="5"/>
      <c r="C74" s="6" t="str">
        <f t="shared" si="2"/>
        <v/>
      </c>
      <c r="D74" s="5" t="str">
        <f t="shared" si="3"/>
        <v/>
      </c>
      <c r="E74" s="5" t="str">
        <f>IF($B74="","",IF($C74&lt;SIMULAÇÃO!$A$18,$B74*VLOOKUP($C74,SELIC!$A$3:$D$217,3,FALSE()),-($B74-($B74/(1+VLOOKUP($C74,SELIC!$A$3:$D$217,3,FALSE()))))))</f>
        <v/>
      </c>
    </row>
    <row r="75" spans="2:5" x14ac:dyDescent="0.35">
      <c r="B75" s="5"/>
      <c r="C75" s="6" t="str">
        <f t="shared" si="2"/>
        <v/>
      </c>
      <c r="D75" s="5" t="str">
        <f t="shared" si="3"/>
        <v/>
      </c>
      <c r="E75" s="5" t="str">
        <f>IF($B75="","",IF($C75&lt;SIMULAÇÃO!$A$18,$B75*VLOOKUP($C75,SELIC!$A$3:$D$217,3,FALSE()),-($B75-($B75/(1+VLOOKUP($C75,SELIC!$A$3:$D$217,3,FALSE()))))))</f>
        <v/>
      </c>
    </row>
    <row r="76" spans="2:5" x14ac:dyDescent="0.35">
      <c r="B76" s="5"/>
      <c r="C76" s="6" t="str">
        <f t="shared" si="2"/>
        <v/>
      </c>
      <c r="D76" s="5" t="str">
        <f t="shared" si="3"/>
        <v/>
      </c>
      <c r="E76" s="5" t="str">
        <f>IF($B76="","",IF($C76&lt;SIMULAÇÃO!$A$18,$B76*VLOOKUP($C76,SELIC!$A$3:$D$217,3,FALSE()),-($B76-($B76/(1+VLOOKUP($C76,SELIC!$A$3:$D$217,3,FALSE()))))))</f>
        <v/>
      </c>
    </row>
    <row r="77" spans="2:5" x14ac:dyDescent="0.35">
      <c r="B77" s="5"/>
      <c r="C77" s="6" t="str">
        <f t="shared" si="2"/>
        <v/>
      </c>
      <c r="D77" s="5" t="str">
        <f t="shared" si="3"/>
        <v/>
      </c>
      <c r="E77" s="5" t="str">
        <f>IF($B77="","",IF($C77&lt;SIMULAÇÃO!$A$18,$B77*VLOOKUP($C77,SELIC!$A$3:$D$217,3,FALSE()),-($B77-($B77/(1+VLOOKUP($C77,SELIC!$A$3:$D$217,3,FALSE()))))))</f>
        <v/>
      </c>
    </row>
    <row r="78" spans="2:5" x14ac:dyDescent="0.35">
      <c r="B78" s="5"/>
      <c r="C78" s="6" t="str">
        <f t="shared" si="2"/>
        <v/>
      </c>
      <c r="D78" s="5" t="str">
        <f t="shared" si="3"/>
        <v/>
      </c>
      <c r="E78" s="5" t="str">
        <f>IF($B78="","",IF($C78&lt;SIMULAÇÃO!$A$18,$B78*VLOOKUP($C78,SELIC!$A$3:$D$217,3,FALSE()),-($B78-($B78/(1+VLOOKUP($C78,SELIC!$A$3:$D$217,3,FALSE()))))))</f>
        <v/>
      </c>
    </row>
    <row r="79" spans="2:5" x14ac:dyDescent="0.35">
      <c r="B79" s="5"/>
      <c r="C79" s="6" t="str">
        <f t="shared" si="2"/>
        <v/>
      </c>
      <c r="D79" s="5" t="str">
        <f t="shared" si="3"/>
        <v/>
      </c>
      <c r="E79" s="5" t="str">
        <f>IF($B79="","",IF($C79&lt;SIMULAÇÃO!$A$18,$B79*VLOOKUP($C79,SELIC!$A$3:$D$217,3,FALSE()),-($B79-($B79/(1+VLOOKUP($C79,SELIC!$A$3:$D$217,3,FALSE()))))))</f>
        <v/>
      </c>
    </row>
    <row r="80" spans="2:5" x14ac:dyDescent="0.35">
      <c r="B80" s="5"/>
      <c r="C80" s="6" t="str">
        <f t="shared" si="2"/>
        <v/>
      </c>
      <c r="D80" s="5" t="str">
        <f t="shared" si="3"/>
        <v/>
      </c>
      <c r="E80" s="5" t="str">
        <f>IF($B80="","",IF($C80&lt;SIMULAÇÃO!$A$18,$B80*VLOOKUP($C80,SELIC!$A$3:$D$217,3,FALSE()),-($B80-($B80/(1+VLOOKUP($C80,SELIC!$A$3:$D$217,3,FALSE()))))))</f>
        <v/>
      </c>
    </row>
    <row r="81" spans="2:5" x14ac:dyDescent="0.35">
      <c r="B81" s="5"/>
      <c r="C81" s="6" t="str">
        <f t="shared" si="2"/>
        <v/>
      </c>
      <c r="D81" s="5" t="str">
        <f t="shared" si="3"/>
        <v/>
      </c>
      <c r="E81" s="5" t="str">
        <f>IF($B81="","",IF($C81&lt;SIMULAÇÃO!$A$18,$B81*VLOOKUP($C81,SELIC!$A$3:$D$217,3,FALSE()),-($B81-($B81/(1+VLOOKUP($C81,SELIC!$A$3:$D$217,3,FALSE()))))))</f>
        <v/>
      </c>
    </row>
    <row r="82" spans="2:5" x14ac:dyDescent="0.35">
      <c r="B82" s="5"/>
      <c r="C82" s="6" t="str">
        <f t="shared" si="2"/>
        <v/>
      </c>
      <c r="D82" s="5" t="str">
        <f t="shared" si="3"/>
        <v/>
      </c>
      <c r="E82" s="5" t="str">
        <f>IF($B82="","",IF($C82&lt;SIMULAÇÃO!$A$18,$B82*VLOOKUP($C82,SELIC!$A$3:$D$217,3,FALSE()),-($B82-($B82/(1+VLOOKUP($C82,SELIC!$A$3:$D$217,3,FALSE()))))))</f>
        <v/>
      </c>
    </row>
    <row r="83" spans="2:5" x14ac:dyDescent="0.35">
      <c r="B83" s="5"/>
      <c r="C83" s="6" t="str">
        <f t="shared" si="2"/>
        <v/>
      </c>
      <c r="D83" s="5" t="str">
        <f t="shared" si="3"/>
        <v/>
      </c>
      <c r="E83" s="5" t="str">
        <f>IF($B83="","",IF($C83&lt;SIMULAÇÃO!$A$18,$B83*VLOOKUP($C83,SELIC!$A$3:$D$217,3,FALSE()),-($B83-($B83/(1+VLOOKUP($C83,SELIC!$A$3:$D$217,3,FALSE()))))))</f>
        <v/>
      </c>
    </row>
    <row r="84" spans="2:5" x14ac:dyDescent="0.35">
      <c r="B84" s="5"/>
      <c r="C84" s="6" t="str">
        <f t="shared" si="2"/>
        <v/>
      </c>
      <c r="D84" s="5" t="str">
        <f t="shared" si="3"/>
        <v/>
      </c>
      <c r="E84" s="5" t="str">
        <f>IF($B84="","",IF($C84&lt;SIMULAÇÃO!$A$18,$B84*VLOOKUP($C84,SELIC!$A$3:$D$217,3,FALSE()),-($B84-($B84/(1+VLOOKUP($C84,SELIC!$A$3:$D$217,3,FALSE()))))))</f>
        <v/>
      </c>
    </row>
    <row r="85" spans="2:5" x14ac:dyDescent="0.35">
      <c r="B85" s="5"/>
      <c r="C85" s="6" t="str">
        <f t="shared" si="2"/>
        <v/>
      </c>
      <c r="D85" s="5" t="str">
        <f t="shared" si="3"/>
        <v/>
      </c>
      <c r="E85" s="5" t="str">
        <f>IF($B85="","",IF($C85&lt;SIMULAÇÃO!$A$18,$B85*VLOOKUP($C85,SELIC!$A$3:$D$217,3,FALSE()),-($B85-($B85/(1+VLOOKUP($C85,SELIC!$A$3:$D$217,3,FALSE()))))))</f>
        <v/>
      </c>
    </row>
    <row r="86" spans="2:5" x14ac:dyDescent="0.35">
      <c r="B86" s="5"/>
      <c r="C86" s="6" t="str">
        <f t="shared" si="2"/>
        <v/>
      </c>
      <c r="D86" s="5" t="str">
        <f t="shared" si="3"/>
        <v/>
      </c>
      <c r="E86" s="5" t="str">
        <f>IF($B86="","",IF($C86&lt;SIMULAÇÃO!$A$18,$B86*VLOOKUP($C86,SELIC!$A$3:$D$217,3,FALSE()),-($B86-($B86/(1+VLOOKUP($C86,SELIC!$A$3:$D$217,3,FALSE()))))))</f>
        <v/>
      </c>
    </row>
    <row r="87" spans="2:5" x14ac:dyDescent="0.35">
      <c r="B87" s="5"/>
      <c r="C87" s="6" t="str">
        <f t="shared" si="2"/>
        <v/>
      </c>
      <c r="D87" s="5" t="str">
        <f t="shared" si="3"/>
        <v/>
      </c>
      <c r="E87" s="5" t="str">
        <f>IF($B87="","",IF($C87&lt;SIMULAÇÃO!$A$18,$B87*VLOOKUP($C87,SELIC!$A$3:$D$217,3,FALSE()),-($B87-($B87/(1+VLOOKUP($C87,SELIC!$A$3:$D$217,3,FALSE()))))))</f>
        <v/>
      </c>
    </row>
    <row r="88" spans="2:5" x14ac:dyDescent="0.35">
      <c r="B88" s="5"/>
      <c r="C88" s="6" t="str">
        <f t="shared" si="2"/>
        <v/>
      </c>
      <c r="D88" s="5" t="str">
        <f t="shared" si="3"/>
        <v/>
      </c>
      <c r="E88" s="5" t="str">
        <f>IF($B88="","",IF($C88&lt;SIMULAÇÃO!$A$18,$B88*VLOOKUP($C88,SELIC!$A$3:$D$217,3,FALSE()),-($B88-($B88/(1+VLOOKUP($C88,SELIC!$A$3:$D$217,3,FALSE()))))))</f>
        <v/>
      </c>
    </row>
    <row r="89" spans="2:5" x14ac:dyDescent="0.35">
      <c r="B89" s="5"/>
      <c r="C89" s="6" t="str">
        <f t="shared" si="2"/>
        <v/>
      </c>
      <c r="D89" s="5" t="str">
        <f t="shared" si="3"/>
        <v/>
      </c>
      <c r="E89" s="5" t="str">
        <f>IF($B89="","",IF($C89&lt;SIMULAÇÃO!$A$18,$B89*VLOOKUP($C89,SELIC!$A$3:$D$217,3,FALSE()),-($B89-($B89/(1+VLOOKUP($C89,SELIC!$A$3:$D$217,3,FALSE()))))))</f>
        <v/>
      </c>
    </row>
    <row r="90" spans="2:5" x14ac:dyDescent="0.35">
      <c r="B90" s="5"/>
      <c r="C90" s="6" t="str">
        <f t="shared" si="2"/>
        <v/>
      </c>
      <c r="D90" s="5" t="str">
        <f t="shared" si="3"/>
        <v/>
      </c>
      <c r="E90" s="5" t="str">
        <f>IF($B90="","",IF($C90&lt;SIMULAÇÃO!$A$18,$B90*VLOOKUP($C90,SELIC!$A$3:$D$217,3,FALSE()),-($B90-($B90/(1+VLOOKUP($C90,SELIC!$A$3:$D$217,3,FALSE()))))))</f>
        <v/>
      </c>
    </row>
    <row r="91" spans="2:5" x14ac:dyDescent="0.35">
      <c r="B91" s="5"/>
      <c r="C91" s="6" t="str">
        <f t="shared" si="2"/>
        <v/>
      </c>
      <c r="D91" s="5" t="str">
        <f t="shared" si="3"/>
        <v/>
      </c>
      <c r="E91" s="5" t="str">
        <f>IF($B91="","",IF($C91&lt;SIMULAÇÃO!$A$18,$B91*VLOOKUP($C91,SELIC!$A$3:$D$217,3,FALSE()),-($B91-($B91/(1+VLOOKUP($C91,SELIC!$A$3:$D$217,3,FALSE()))))))</f>
        <v/>
      </c>
    </row>
    <row r="92" spans="2:5" x14ac:dyDescent="0.35">
      <c r="B92" s="5"/>
      <c r="C92" s="6" t="str">
        <f t="shared" si="2"/>
        <v/>
      </c>
      <c r="D92" s="5" t="str">
        <f t="shared" si="3"/>
        <v/>
      </c>
      <c r="E92" s="5" t="str">
        <f>IF($B92="","",IF($C92&lt;SIMULAÇÃO!$A$18,$B92*VLOOKUP($C92,SELIC!$A$3:$D$217,3,FALSE()),-($B92-($B92/(1+VLOOKUP($C92,SELIC!$A$3:$D$217,3,FALSE()))))))</f>
        <v/>
      </c>
    </row>
    <row r="93" spans="2:5" x14ac:dyDescent="0.35">
      <c r="B93" s="5"/>
      <c r="C93" s="6" t="str">
        <f t="shared" si="2"/>
        <v/>
      </c>
      <c r="D93" s="5" t="str">
        <f t="shared" si="3"/>
        <v/>
      </c>
      <c r="E93" s="5" t="str">
        <f>IF($B93="","",IF($C93&lt;SIMULAÇÃO!$A$18,$B93*VLOOKUP($C93,SELIC!$A$3:$D$217,3,FALSE()),-($B93-($B93/(1+VLOOKUP($C93,SELIC!$A$3:$D$217,3,FALSE()))))))</f>
        <v/>
      </c>
    </row>
    <row r="94" spans="2:5" x14ac:dyDescent="0.35">
      <c r="B94" s="5"/>
      <c r="C94" s="6" t="str">
        <f t="shared" si="2"/>
        <v/>
      </c>
      <c r="D94" s="5" t="str">
        <f t="shared" si="3"/>
        <v/>
      </c>
      <c r="E94" s="5" t="str">
        <f>IF($B94="","",IF($C94&lt;SIMULAÇÃO!$A$18,$B94*VLOOKUP($C94,SELIC!$A$3:$D$217,3,FALSE()),-($B94-($B94/(1+VLOOKUP($C94,SELIC!$A$3:$D$217,3,FALSE()))))))</f>
        <v/>
      </c>
    </row>
    <row r="95" spans="2:5" x14ac:dyDescent="0.35">
      <c r="B95" s="5"/>
      <c r="C95" s="6" t="str">
        <f t="shared" si="2"/>
        <v/>
      </c>
      <c r="D95" s="5" t="str">
        <f t="shared" si="3"/>
        <v/>
      </c>
      <c r="E95" s="5" t="str">
        <f>IF($B95="","",IF($C95&lt;SIMULAÇÃO!$A$18,$B95*VLOOKUP($C95,SELIC!$A$3:$D$217,3,FALSE()),-($B95-($B95/(1+VLOOKUP($C95,SELIC!$A$3:$D$217,3,FALSE()))))))</f>
        <v/>
      </c>
    </row>
    <row r="96" spans="2:5" x14ac:dyDescent="0.35">
      <c r="B96" s="5"/>
      <c r="C96" s="6" t="str">
        <f t="shared" si="2"/>
        <v/>
      </c>
      <c r="D96" s="5" t="str">
        <f t="shared" si="3"/>
        <v/>
      </c>
      <c r="E96" s="5" t="str">
        <f>IF($B96="","",IF($C96&lt;SIMULAÇÃO!$A$18,$B96*VLOOKUP($C96,SELIC!$A$3:$D$217,3,FALSE()),-($B96-($B96/(1+VLOOKUP($C96,SELIC!$A$3:$D$217,3,FALSE()))))))</f>
        <v/>
      </c>
    </row>
    <row r="97" spans="2:5" x14ac:dyDescent="0.35">
      <c r="B97" s="5"/>
      <c r="C97" s="6" t="str">
        <f t="shared" si="2"/>
        <v/>
      </c>
      <c r="D97" s="5" t="str">
        <f t="shared" si="3"/>
        <v/>
      </c>
      <c r="E97" s="5" t="str">
        <f>IF($B97="","",IF($C97&lt;SIMULAÇÃO!$A$18,$B97*VLOOKUP($C97,SELIC!$A$3:$D$217,3,FALSE()),-($B97-($B97/(1+VLOOKUP($C97,SELIC!$A$3:$D$217,3,FALSE()))))))</f>
        <v/>
      </c>
    </row>
    <row r="98" spans="2:5" x14ac:dyDescent="0.35">
      <c r="B98" s="5"/>
      <c r="C98" s="6" t="str">
        <f t="shared" si="2"/>
        <v/>
      </c>
      <c r="D98" s="5" t="str">
        <f t="shared" si="3"/>
        <v/>
      </c>
      <c r="E98" s="5" t="str">
        <f>IF($B98="","",IF($C98&lt;SIMULAÇÃO!$A$18,$B98*VLOOKUP($C98,SELIC!$A$3:$D$217,3,FALSE()),-($B98-($B98/(1+VLOOKUP($C98,SELIC!$A$3:$D$217,3,FALSE()))))))</f>
        <v/>
      </c>
    </row>
    <row r="99" spans="2:5" x14ac:dyDescent="0.35">
      <c r="B99" s="5"/>
      <c r="C99" s="6" t="str">
        <f t="shared" si="2"/>
        <v/>
      </c>
      <c r="D99" s="5" t="str">
        <f t="shared" si="3"/>
        <v/>
      </c>
      <c r="E99" s="5" t="str">
        <f>IF($B99="","",IF($C99&lt;SIMULAÇÃO!$A$18,$B99*VLOOKUP($C99,SELIC!$A$3:$D$217,3,FALSE()),-($B99-($B99/(1+VLOOKUP($C99,SELIC!$A$3:$D$217,3,FALSE()))))))</f>
        <v/>
      </c>
    </row>
    <row r="100" spans="2:5" x14ac:dyDescent="0.35">
      <c r="B100" s="5"/>
      <c r="C100" s="6" t="str">
        <f t="shared" si="2"/>
        <v/>
      </c>
      <c r="D100" s="5" t="str">
        <f t="shared" si="3"/>
        <v/>
      </c>
      <c r="E100" s="5" t="str">
        <f>IF($B100="","",IF($C100&lt;SIMULAÇÃO!$A$18,$B100*VLOOKUP($C100,SELIC!$A$3:$D$217,3,FALSE()),-($B100-($B100/(1+VLOOKUP($C100,SELIC!$A$3:$D$217,3,FALSE()))))))</f>
        <v/>
      </c>
    </row>
    <row r="101" spans="2:5" x14ac:dyDescent="0.35">
      <c r="B101" s="5"/>
      <c r="C101" s="6" t="str">
        <f t="shared" si="2"/>
        <v/>
      </c>
      <c r="D101" s="5" t="str">
        <f t="shared" si="3"/>
        <v/>
      </c>
      <c r="E101" s="5" t="str">
        <f>IF($B101="","",IF($C101&lt;SIMULAÇÃO!$A$18,$B101*VLOOKUP($C101,SELIC!$A$3:$D$217,3,FALSE()),-($B101-($B101/(1+VLOOKUP($C101,SELIC!$A$3:$D$217,3,FALSE()))))))</f>
        <v/>
      </c>
    </row>
    <row r="102" spans="2:5" x14ac:dyDescent="0.35">
      <c r="B102" s="5"/>
      <c r="C102" s="6" t="str">
        <f t="shared" si="2"/>
        <v/>
      </c>
      <c r="D102" s="5" t="str">
        <f t="shared" si="3"/>
        <v/>
      </c>
      <c r="E102" s="5" t="str">
        <f>IF($B102="","",IF($C102&lt;SIMULAÇÃO!$A$18,$B102*VLOOKUP($C102,SELIC!$A$3:$D$217,3,FALSE()),-($B102-($B102/(1+VLOOKUP($C102,SELIC!$A$3:$D$217,3,FALSE()))))))</f>
        <v/>
      </c>
    </row>
    <row r="103" spans="2:5" x14ac:dyDescent="0.35">
      <c r="B103" s="5"/>
      <c r="C103" s="6" t="str">
        <f t="shared" si="2"/>
        <v/>
      </c>
      <c r="D103" s="5" t="str">
        <f t="shared" si="3"/>
        <v/>
      </c>
      <c r="E103" s="5" t="str">
        <f>IF($B103="","",IF($C103&lt;SIMULAÇÃO!$A$18,$B103*VLOOKUP($C103,SELIC!$A$3:$D$217,3,FALSE()),-($B103-($B103/(1+VLOOKUP($C103,SELIC!$A$3:$D$217,3,FALSE()))))))</f>
        <v/>
      </c>
    </row>
    <row r="104" spans="2:5" x14ac:dyDescent="0.35">
      <c r="B104" s="5"/>
      <c r="C104" s="6" t="str">
        <f t="shared" si="2"/>
        <v/>
      </c>
      <c r="D104" s="5" t="str">
        <f t="shared" si="3"/>
        <v/>
      </c>
      <c r="E104" s="5" t="str">
        <f>IF($B104="","",IF($C104&lt;SIMULAÇÃO!$A$18,$B104*VLOOKUP($C104,SELIC!$A$3:$D$217,3,FALSE()),-($B104-($B104/(1+VLOOKUP($C104,SELIC!$A$3:$D$217,3,FALSE()))))))</f>
        <v/>
      </c>
    </row>
    <row r="105" spans="2:5" x14ac:dyDescent="0.35">
      <c r="B105" s="5"/>
      <c r="C105" s="6" t="str">
        <f t="shared" si="2"/>
        <v/>
      </c>
      <c r="D105" s="5" t="str">
        <f t="shared" si="3"/>
        <v/>
      </c>
      <c r="E105" s="5" t="str">
        <f>IF($B105="","",IF($C105&lt;SIMULAÇÃO!$A$18,$B105*VLOOKUP($C105,SELIC!$A$3:$D$217,3,FALSE()),-($B105-($B105/(1+VLOOKUP($C105,SELIC!$A$3:$D$217,3,FALSE()))))))</f>
        <v/>
      </c>
    </row>
    <row r="106" spans="2:5" x14ac:dyDescent="0.35">
      <c r="B106" s="5"/>
      <c r="C106" s="6" t="str">
        <f t="shared" si="2"/>
        <v/>
      </c>
      <c r="D106" s="5" t="str">
        <f t="shared" si="3"/>
        <v/>
      </c>
      <c r="E106" s="5" t="str">
        <f>IF($B106="","",IF($C106&lt;SIMULAÇÃO!$A$18,$B106*VLOOKUP($C106,SELIC!$A$3:$D$217,3,FALSE()),-($B106-($B106/(1+VLOOKUP($C106,SELIC!$A$3:$D$217,3,FALSE()))))))</f>
        <v/>
      </c>
    </row>
    <row r="107" spans="2:5" x14ac:dyDescent="0.35">
      <c r="B107" s="5"/>
      <c r="C107" s="6" t="str">
        <f t="shared" si="2"/>
        <v/>
      </c>
      <c r="D107" s="5" t="str">
        <f t="shared" si="3"/>
        <v/>
      </c>
      <c r="E107" s="5" t="str">
        <f>IF($B107="","",IF($C107&lt;SIMULAÇÃO!$A$18,$B107*VLOOKUP($C107,SELIC!$A$3:$D$217,3,FALSE()),-($B107-($B107/(1+VLOOKUP($C107,SELIC!$A$3:$D$217,3,FALSE()))))))</f>
        <v/>
      </c>
    </row>
    <row r="108" spans="2:5" x14ac:dyDescent="0.35">
      <c r="B108" s="5"/>
      <c r="C108" s="6" t="str">
        <f t="shared" si="2"/>
        <v/>
      </c>
      <c r="D108" s="5" t="str">
        <f t="shared" si="3"/>
        <v/>
      </c>
      <c r="E108" s="5" t="str">
        <f>IF($B108="","",IF($C108&lt;SIMULAÇÃO!$A$18,$B108*VLOOKUP($C108,SELIC!$A$3:$D$217,3,FALSE()),-($B108-($B108/(1+VLOOKUP($C108,SELIC!$A$3:$D$217,3,FALSE()))))))</f>
        <v/>
      </c>
    </row>
    <row r="109" spans="2:5" x14ac:dyDescent="0.35">
      <c r="B109" s="5"/>
      <c r="C109" s="6" t="str">
        <f t="shared" si="2"/>
        <v/>
      </c>
      <c r="D109" s="5" t="str">
        <f t="shared" si="3"/>
        <v/>
      </c>
      <c r="E109" s="5" t="str">
        <f>IF($B109="","",IF($C109&lt;SIMULAÇÃO!$A$18,$B109*VLOOKUP($C109,SELIC!$A$3:$D$217,3,FALSE()),-($B109-($B109/(1+VLOOKUP($C109,SELIC!$A$3:$D$217,3,FALSE()))))))</f>
        <v/>
      </c>
    </row>
    <row r="110" spans="2:5" x14ac:dyDescent="0.35">
      <c r="B110" s="5"/>
      <c r="C110" s="6" t="str">
        <f t="shared" si="2"/>
        <v/>
      </c>
      <c r="D110" s="5" t="str">
        <f t="shared" si="3"/>
        <v/>
      </c>
      <c r="E110" s="5" t="str">
        <f>IF($B110="","",IF($C110&lt;SIMULAÇÃO!$A$18,$B110*VLOOKUP($C110,SELIC!$A$3:$D$217,3,FALSE()),-($B110-($B110/(1+VLOOKUP($C110,SELIC!$A$3:$D$217,3,FALSE()))))))</f>
        <v/>
      </c>
    </row>
    <row r="111" spans="2:5" x14ac:dyDescent="0.35">
      <c r="B111" s="5"/>
      <c r="C111" s="6" t="str">
        <f t="shared" si="2"/>
        <v/>
      </c>
      <c r="D111" s="5" t="str">
        <f t="shared" si="3"/>
        <v/>
      </c>
      <c r="E111" s="5" t="str">
        <f>IF($B111="","",IF($C111&lt;SIMULAÇÃO!$A$18,$B111*VLOOKUP($C111,SELIC!$A$3:$D$217,3,FALSE()),-($B111-($B111/(1+VLOOKUP($C111,SELIC!$A$3:$D$217,3,FALSE()))))))</f>
        <v/>
      </c>
    </row>
    <row r="112" spans="2:5" x14ac:dyDescent="0.35">
      <c r="B112" s="5"/>
      <c r="C112" s="6" t="str">
        <f t="shared" si="2"/>
        <v/>
      </c>
      <c r="D112" s="5" t="str">
        <f t="shared" si="3"/>
        <v/>
      </c>
      <c r="E112" s="5" t="str">
        <f>IF($B112="","",IF($C112&lt;SIMULAÇÃO!$A$18,$B112*VLOOKUP($C112,SELIC!$A$3:$D$217,3,FALSE()),-($B112-($B112/(1+VLOOKUP($C112,SELIC!$A$3:$D$217,3,FALSE()))))))</f>
        <v/>
      </c>
    </row>
    <row r="113" spans="2:5" x14ac:dyDescent="0.35">
      <c r="B113" s="5"/>
      <c r="C113" s="6" t="str">
        <f t="shared" si="2"/>
        <v/>
      </c>
      <c r="D113" s="5" t="str">
        <f t="shared" si="3"/>
        <v/>
      </c>
      <c r="E113" s="5" t="str">
        <f>IF($B113="","",IF($C113&lt;SIMULAÇÃO!$A$18,$B113*VLOOKUP($C113,SELIC!$A$3:$D$217,3,FALSE()),-($B113-($B113/(1+VLOOKUP($C113,SELIC!$A$3:$D$217,3,FALSE()))))))</f>
        <v/>
      </c>
    </row>
    <row r="114" spans="2:5" x14ac:dyDescent="0.35">
      <c r="B114" s="5"/>
      <c r="C114" s="6" t="str">
        <f t="shared" si="2"/>
        <v/>
      </c>
      <c r="D114" s="5" t="str">
        <f t="shared" si="3"/>
        <v/>
      </c>
      <c r="E114" s="5" t="str">
        <f>IF($B114="","",IF($C114&lt;SIMULAÇÃO!$A$18,$B114*VLOOKUP($C114,SELIC!$A$3:$D$217,3,FALSE()),-($B114-($B114/(1+VLOOKUP($C114,SELIC!$A$3:$D$217,3,FALSE()))))))</f>
        <v/>
      </c>
    </row>
    <row r="115" spans="2:5" x14ac:dyDescent="0.35">
      <c r="B115" s="5"/>
      <c r="C115" s="6" t="str">
        <f t="shared" si="2"/>
        <v/>
      </c>
      <c r="D115" s="5" t="str">
        <f t="shared" si="3"/>
        <v/>
      </c>
      <c r="E115" s="5" t="str">
        <f>IF($B115="","",IF($C115&lt;SIMULAÇÃO!$A$18,$B115*VLOOKUP($C115,SELIC!$A$3:$D$217,3,FALSE()),-($B115-($B115/(1+VLOOKUP($C115,SELIC!$A$3:$D$217,3,FALSE()))))))</f>
        <v/>
      </c>
    </row>
    <row r="116" spans="2:5" x14ac:dyDescent="0.35">
      <c r="B116" s="5"/>
      <c r="C116" s="6" t="str">
        <f t="shared" si="2"/>
        <v/>
      </c>
      <c r="D116" s="5" t="str">
        <f t="shared" si="3"/>
        <v/>
      </c>
      <c r="E116" s="5" t="str">
        <f>IF($B116="","",IF($C116&lt;SIMULAÇÃO!$A$18,$B116*VLOOKUP($C116,SELIC!$A$3:$D$217,3,FALSE()),-($B116-($B116/(1+VLOOKUP($C116,SELIC!$A$3:$D$217,3,FALSE()))))))</f>
        <v/>
      </c>
    </row>
    <row r="117" spans="2:5" x14ac:dyDescent="0.35">
      <c r="B117" s="5"/>
      <c r="C117" s="6" t="str">
        <f t="shared" si="2"/>
        <v/>
      </c>
      <c r="D117" s="5" t="str">
        <f t="shared" si="3"/>
        <v/>
      </c>
      <c r="E117" s="5" t="str">
        <f>IF($B117="","",IF($C117&lt;SIMULAÇÃO!$A$18,$B117*VLOOKUP($C117,SELIC!$A$3:$D$217,3,FALSE()),-($B117-($B117/(1+VLOOKUP($C117,SELIC!$A$3:$D$217,3,FALSE()))))))</f>
        <v/>
      </c>
    </row>
    <row r="118" spans="2:5" x14ac:dyDescent="0.35">
      <c r="B118" s="5"/>
      <c r="C118" s="6" t="str">
        <f t="shared" si="2"/>
        <v/>
      </c>
      <c r="D118" s="5" t="str">
        <f t="shared" si="3"/>
        <v/>
      </c>
      <c r="E118" s="5" t="str">
        <f>IF($B118="","",IF($C118&lt;SIMULAÇÃO!$A$18,$B118*VLOOKUP($C118,SELIC!$A$3:$D$217,3,FALSE()),-($B118-($B118/(1+VLOOKUP($C118,SELIC!$A$3:$D$217,3,FALSE()))))))</f>
        <v/>
      </c>
    </row>
    <row r="119" spans="2:5" x14ac:dyDescent="0.35">
      <c r="B119" s="5"/>
      <c r="C119" s="6" t="str">
        <f t="shared" si="2"/>
        <v/>
      </c>
      <c r="D119" s="5" t="str">
        <f t="shared" si="3"/>
        <v/>
      </c>
      <c r="E119" s="5" t="str">
        <f>IF($B119="","",IF($C119&lt;SIMULAÇÃO!$A$18,$B119*VLOOKUP($C119,SELIC!$A$3:$D$217,3,FALSE()),-($B119-($B119/(1+VLOOKUP($C119,SELIC!$A$3:$D$217,3,FALSE()))))))</f>
        <v/>
      </c>
    </row>
    <row r="120" spans="2:5" x14ac:dyDescent="0.35">
      <c r="B120" s="5"/>
      <c r="C120" s="6" t="str">
        <f t="shared" si="2"/>
        <v/>
      </c>
      <c r="D120" s="5" t="str">
        <f t="shared" si="3"/>
        <v/>
      </c>
      <c r="E120" s="5" t="str">
        <f>IF($B120="","",IF($C120&lt;SIMULAÇÃO!$A$18,$B120*VLOOKUP($C120,SELIC!$A$3:$D$217,3,FALSE()),-($B120-($B120/(1+VLOOKUP($C120,SELIC!$A$3:$D$217,3,FALSE()))))))</f>
        <v/>
      </c>
    </row>
    <row r="121" spans="2:5" x14ac:dyDescent="0.35">
      <c r="B121" s="5"/>
      <c r="C121" s="6" t="str">
        <f t="shared" si="2"/>
        <v/>
      </c>
      <c r="D121" s="5" t="str">
        <f t="shared" si="3"/>
        <v/>
      </c>
      <c r="E121" s="5" t="str">
        <f>IF($B121="","",IF($C121&lt;SIMULAÇÃO!$A$18,$B121*VLOOKUP($C121,SELIC!$A$3:$D$217,3,FALSE()),-($B121-($B121/(1+VLOOKUP($C121,SELIC!$A$3:$D$217,3,FALSE()))))))</f>
        <v/>
      </c>
    </row>
    <row r="122" spans="2:5" x14ac:dyDescent="0.35">
      <c r="B122" s="5"/>
      <c r="C122" s="6" t="str">
        <f t="shared" si="2"/>
        <v/>
      </c>
      <c r="D122" s="5" t="str">
        <f t="shared" si="3"/>
        <v/>
      </c>
      <c r="E122" s="5" t="str">
        <f>IF($B122="","",IF($C122&lt;SIMULAÇÃO!$A$18,$B122*VLOOKUP($C122,SELIC!$A$3:$D$217,3,FALSE()),-($B122-($B122/(1+VLOOKUP($C122,SELIC!$A$3:$D$217,3,FALSE()))))))</f>
        <v/>
      </c>
    </row>
    <row r="123" spans="2:5" x14ac:dyDescent="0.35">
      <c r="B123" s="5"/>
      <c r="C123" s="6" t="str">
        <f t="shared" si="2"/>
        <v/>
      </c>
      <c r="D123" s="5" t="str">
        <f t="shared" si="3"/>
        <v/>
      </c>
      <c r="E123" s="5" t="str">
        <f>IF($B123="","",IF($C123&lt;SIMULAÇÃO!$A$18,$B123*VLOOKUP($C123,SELIC!$A$3:$D$217,3,FALSE()),-($B123-($B123/(1+VLOOKUP($C123,SELIC!$A$3:$D$217,3,FALSE()))))))</f>
        <v/>
      </c>
    </row>
    <row r="124" spans="2:5" x14ac:dyDescent="0.35">
      <c r="B124" s="5"/>
      <c r="C124" s="6" t="str">
        <f t="shared" si="2"/>
        <v/>
      </c>
      <c r="D124" s="5" t="str">
        <f t="shared" si="3"/>
        <v/>
      </c>
      <c r="E124" s="5" t="str">
        <f>IF($B124="","",IF($C124&lt;SIMULAÇÃO!$A$18,$B124*VLOOKUP($C124,SELIC!$A$3:$D$217,3,FALSE()),-($B124-($B124/(1+VLOOKUP($C124,SELIC!$A$3:$D$217,3,FALSE()))))))</f>
        <v/>
      </c>
    </row>
    <row r="125" spans="2:5" x14ac:dyDescent="0.35">
      <c r="B125" s="5"/>
      <c r="C125" s="6" t="str">
        <f t="shared" si="2"/>
        <v/>
      </c>
      <c r="D125" s="5" t="str">
        <f t="shared" si="3"/>
        <v/>
      </c>
      <c r="E125" s="5" t="str">
        <f>IF($B125="","",IF($C125&lt;SIMULAÇÃO!$A$18,$B125*VLOOKUP($C125,SELIC!$A$3:$D$217,3,FALSE()),-($B125-($B125/(1+VLOOKUP($C125,SELIC!$A$3:$D$217,3,FALSE()))))))</f>
        <v/>
      </c>
    </row>
    <row r="126" spans="2:5" x14ac:dyDescent="0.35">
      <c r="B126" s="5"/>
      <c r="C126" s="6" t="str">
        <f t="shared" si="2"/>
        <v/>
      </c>
      <c r="D126" s="5" t="str">
        <f t="shared" si="3"/>
        <v/>
      </c>
      <c r="E126" s="5" t="str">
        <f>IF($B126="","",IF($C126&lt;SIMULAÇÃO!$A$18,$B126*VLOOKUP($C126,SELIC!$A$3:$D$217,3,FALSE()),-($B126-($B126/(1+VLOOKUP($C126,SELIC!$A$3:$D$217,3,FALSE()))))))</f>
        <v/>
      </c>
    </row>
    <row r="127" spans="2:5" x14ac:dyDescent="0.35">
      <c r="B127" s="5"/>
      <c r="C127" s="6" t="str">
        <f t="shared" si="2"/>
        <v/>
      </c>
      <c r="D127" s="5" t="str">
        <f t="shared" si="3"/>
        <v/>
      </c>
      <c r="E127" s="5" t="str">
        <f>IF($B127="","",IF($C127&lt;SIMULAÇÃO!$A$18,$B127*VLOOKUP($C127,SELIC!$A$3:$D$217,3,FALSE()),-($B127-($B127/(1+VLOOKUP($C127,SELIC!$A$3:$D$217,3,FALSE()))))))</f>
        <v/>
      </c>
    </row>
    <row r="128" spans="2:5" x14ac:dyDescent="0.35">
      <c r="B128" s="5"/>
      <c r="C128" s="6" t="str">
        <f t="shared" si="2"/>
        <v/>
      </c>
      <c r="D128" s="5" t="str">
        <f t="shared" si="3"/>
        <v/>
      </c>
      <c r="E128" s="5" t="str">
        <f>IF($B128="","",IF($C128&lt;SIMULAÇÃO!$A$18,$B128*VLOOKUP($C128,SELIC!$A$3:$D$217,3,FALSE()),-($B128-($B128/(1+VLOOKUP($C128,SELIC!$A$3:$D$217,3,FALSE()))))))</f>
        <v/>
      </c>
    </row>
    <row r="129" spans="2:5" x14ac:dyDescent="0.35">
      <c r="B129" s="5"/>
      <c r="C129" s="6" t="str">
        <f t="shared" si="2"/>
        <v/>
      </c>
      <c r="D129" s="5" t="str">
        <f t="shared" si="3"/>
        <v/>
      </c>
      <c r="E129" s="5" t="str">
        <f>IF($B129="","",IF($C129&lt;SIMULAÇÃO!$A$18,$B129*VLOOKUP($C129,SELIC!$A$3:$D$217,3,FALSE()),-($B129-($B129/(1+VLOOKUP($C129,SELIC!$A$3:$D$217,3,FALSE()))))))</f>
        <v/>
      </c>
    </row>
    <row r="130" spans="2:5" x14ac:dyDescent="0.35">
      <c r="B130" s="5"/>
      <c r="C130" s="6" t="str">
        <f t="shared" si="2"/>
        <v/>
      </c>
      <c r="D130" s="5" t="str">
        <f t="shared" si="3"/>
        <v/>
      </c>
      <c r="E130" s="5" t="str">
        <f>IF($B130="","",IF($C130&lt;SIMULAÇÃO!$A$18,$B130*VLOOKUP($C130,SELIC!$A$3:$D$217,3,FALSE()),-($B130-($B130/(1+VLOOKUP($C130,SELIC!$A$3:$D$217,3,FALSE()))))))</f>
        <v/>
      </c>
    </row>
    <row r="131" spans="2:5" x14ac:dyDescent="0.35">
      <c r="B131" s="5"/>
      <c r="C131" s="6" t="str">
        <f t="shared" ref="C131:C194" si="4">IF(A131="","",DATEVALUE(CONCATENATE("01/",MONTH(A131),"/",YEAR(A131))))</f>
        <v/>
      </c>
      <c r="D131" s="5" t="str">
        <f t="shared" si="3"/>
        <v/>
      </c>
      <c r="E131" s="5" t="str">
        <f>IF($B131="","",IF($C131&lt;SIMULAÇÃO!$A$18,$B131*VLOOKUP($C131,SELIC!$A$3:$D$217,3,FALSE()),-($B131-($B131/(1+VLOOKUP($C131,SELIC!$A$3:$D$217,3,FALSE()))))))</f>
        <v/>
      </c>
    </row>
    <row r="132" spans="2:5" x14ac:dyDescent="0.35">
      <c r="B132" s="5"/>
      <c r="C132" s="6" t="str">
        <f t="shared" si="4"/>
        <v/>
      </c>
      <c r="D132" s="5" t="str">
        <f t="shared" ref="D132:D195" si="5">IF(B132="","",B132+E132)</f>
        <v/>
      </c>
      <c r="E132" s="5" t="str">
        <f>IF($B132="","",IF($C132&lt;SIMULAÇÃO!$A$18,$B132*VLOOKUP($C132,SELIC!$A$3:$D$217,3,FALSE()),-($B132-($B132/(1+VLOOKUP($C132,SELIC!$A$3:$D$217,3,FALSE()))))))</f>
        <v/>
      </c>
    </row>
    <row r="133" spans="2:5" x14ac:dyDescent="0.35">
      <c r="B133" s="5"/>
      <c r="C133" s="6" t="str">
        <f t="shared" si="4"/>
        <v/>
      </c>
      <c r="D133" s="5" t="str">
        <f t="shared" si="5"/>
        <v/>
      </c>
      <c r="E133" s="5" t="str">
        <f>IF($B133="","",IF($C133&lt;SIMULAÇÃO!$A$18,$B133*VLOOKUP($C133,SELIC!$A$3:$D$217,3,FALSE()),-($B133-($B133/(1+VLOOKUP($C133,SELIC!$A$3:$D$217,3,FALSE()))))))</f>
        <v/>
      </c>
    </row>
    <row r="134" spans="2:5" x14ac:dyDescent="0.35">
      <c r="B134" s="5"/>
      <c r="C134" s="6" t="str">
        <f t="shared" si="4"/>
        <v/>
      </c>
      <c r="D134" s="5" t="str">
        <f t="shared" si="5"/>
        <v/>
      </c>
      <c r="E134" s="5" t="str">
        <f>IF($B134="","",IF($C134&lt;SIMULAÇÃO!$A$18,$B134*VLOOKUP($C134,SELIC!$A$3:$D$217,3,FALSE()),-($B134-($B134/(1+VLOOKUP($C134,SELIC!$A$3:$D$217,3,FALSE()))))))</f>
        <v/>
      </c>
    </row>
    <row r="135" spans="2:5" x14ac:dyDescent="0.35">
      <c r="B135" s="5"/>
      <c r="C135" s="6" t="str">
        <f t="shared" si="4"/>
        <v/>
      </c>
      <c r="D135" s="5" t="str">
        <f t="shared" si="5"/>
        <v/>
      </c>
      <c r="E135" s="5" t="str">
        <f>IF($B135="","",IF($C135&lt;SIMULAÇÃO!$A$18,$B135*VLOOKUP($C135,SELIC!$A$3:$D$217,3,FALSE()),-($B135-($B135/(1+VLOOKUP($C135,SELIC!$A$3:$D$217,3,FALSE()))))))</f>
        <v/>
      </c>
    </row>
    <row r="136" spans="2:5" x14ac:dyDescent="0.35">
      <c r="B136" s="5"/>
      <c r="C136" s="6" t="str">
        <f t="shared" si="4"/>
        <v/>
      </c>
      <c r="D136" s="5" t="str">
        <f t="shared" si="5"/>
        <v/>
      </c>
      <c r="E136" s="5" t="str">
        <f>IF($B136="","",IF($C136&lt;SIMULAÇÃO!$A$18,$B136*VLOOKUP($C136,SELIC!$A$3:$D$217,3,FALSE()),-($B136-($B136/(1+VLOOKUP($C136,SELIC!$A$3:$D$217,3,FALSE()))))))</f>
        <v/>
      </c>
    </row>
    <row r="137" spans="2:5" x14ac:dyDescent="0.35">
      <c r="B137" s="5"/>
      <c r="C137" s="6" t="str">
        <f t="shared" si="4"/>
        <v/>
      </c>
      <c r="D137" s="5" t="str">
        <f t="shared" si="5"/>
        <v/>
      </c>
      <c r="E137" s="5" t="str">
        <f>IF($B137="","",IF($C137&lt;SIMULAÇÃO!$A$18,$B137*VLOOKUP($C137,SELIC!$A$3:$D$217,3,FALSE()),-($B137-($B137/(1+VLOOKUP($C137,SELIC!$A$3:$D$217,3,FALSE()))))))</f>
        <v/>
      </c>
    </row>
    <row r="138" spans="2:5" x14ac:dyDescent="0.35">
      <c r="B138" s="5"/>
      <c r="C138" s="6" t="str">
        <f t="shared" si="4"/>
        <v/>
      </c>
      <c r="D138" s="5" t="str">
        <f t="shared" si="5"/>
        <v/>
      </c>
      <c r="E138" s="5" t="str">
        <f>IF($B138="","",IF($C138&lt;SIMULAÇÃO!$A$18,$B138*VLOOKUP($C138,SELIC!$A$3:$D$217,3,FALSE()),-($B138-($B138/(1+VLOOKUP($C138,SELIC!$A$3:$D$217,3,FALSE()))))))</f>
        <v/>
      </c>
    </row>
    <row r="139" spans="2:5" x14ac:dyDescent="0.35">
      <c r="B139" s="5"/>
      <c r="C139" s="6" t="str">
        <f t="shared" si="4"/>
        <v/>
      </c>
      <c r="D139" s="5" t="str">
        <f t="shared" si="5"/>
        <v/>
      </c>
      <c r="E139" s="5" t="str">
        <f>IF($B139="","",IF($C139&lt;SIMULAÇÃO!$A$18,$B139*VLOOKUP($C139,SELIC!$A$3:$D$217,3,FALSE()),-($B139-($B139/(1+VLOOKUP($C139,SELIC!$A$3:$D$217,3,FALSE()))))))</f>
        <v/>
      </c>
    </row>
    <row r="140" spans="2:5" x14ac:dyDescent="0.35">
      <c r="B140" s="5"/>
      <c r="C140" s="6" t="str">
        <f t="shared" si="4"/>
        <v/>
      </c>
      <c r="D140" s="5" t="str">
        <f t="shared" si="5"/>
        <v/>
      </c>
      <c r="E140" s="5" t="str">
        <f>IF($B140="","",IF($C140&lt;SIMULAÇÃO!$A$18,$B140*VLOOKUP($C140,SELIC!$A$3:$D$217,3,FALSE()),-($B140-($B140/(1+VLOOKUP($C140,SELIC!$A$3:$D$217,3,FALSE()))))))</f>
        <v/>
      </c>
    </row>
    <row r="141" spans="2:5" x14ac:dyDescent="0.35">
      <c r="B141" s="5"/>
      <c r="C141" s="6" t="str">
        <f t="shared" si="4"/>
        <v/>
      </c>
      <c r="D141" s="5" t="str">
        <f t="shared" si="5"/>
        <v/>
      </c>
      <c r="E141" s="5" t="str">
        <f>IF($B141="","",IF($C141&lt;SIMULAÇÃO!$A$18,$B141*VLOOKUP($C141,SELIC!$A$3:$D$217,3,FALSE()),-($B141-($B141/(1+VLOOKUP($C141,SELIC!$A$3:$D$217,3,FALSE()))))))</f>
        <v/>
      </c>
    </row>
    <row r="142" spans="2:5" x14ac:dyDescent="0.35">
      <c r="B142" s="5"/>
      <c r="C142" s="6" t="str">
        <f t="shared" si="4"/>
        <v/>
      </c>
      <c r="D142" s="5" t="str">
        <f t="shared" si="5"/>
        <v/>
      </c>
      <c r="E142" s="5" t="str">
        <f>IF($B142="","",IF($C142&lt;SIMULAÇÃO!$A$18,$B142*VLOOKUP($C142,SELIC!$A$3:$D$217,3,FALSE()),-($B142-($B142/(1+VLOOKUP($C142,SELIC!$A$3:$D$217,3,FALSE()))))))</f>
        <v/>
      </c>
    </row>
    <row r="143" spans="2:5" x14ac:dyDescent="0.35">
      <c r="B143" s="5"/>
      <c r="C143" s="6" t="str">
        <f t="shared" si="4"/>
        <v/>
      </c>
      <c r="D143" s="5" t="str">
        <f t="shared" si="5"/>
        <v/>
      </c>
      <c r="E143" s="5" t="str">
        <f>IF($B143="","",IF($C143&lt;SIMULAÇÃO!$A$18,$B143*VLOOKUP($C143,SELIC!$A$3:$D$217,3,FALSE()),-($B143-($B143/(1+VLOOKUP($C143,SELIC!$A$3:$D$217,3,FALSE()))))))</f>
        <v/>
      </c>
    </row>
    <row r="144" spans="2:5" x14ac:dyDescent="0.35">
      <c r="B144" s="5"/>
      <c r="C144" s="6" t="str">
        <f t="shared" si="4"/>
        <v/>
      </c>
      <c r="D144" s="5" t="str">
        <f t="shared" si="5"/>
        <v/>
      </c>
      <c r="E144" s="5" t="str">
        <f>IF($B144="","",IF($C144&lt;SIMULAÇÃO!$A$18,$B144*VLOOKUP($C144,SELIC!$A$3:$D$217,3,FALSE()),-($B144-($B144/(1+VLOOKUP($C144,SELIC!$A$3:$D$217,3,FALSE()))))))</f>
        <v/>
      </c>
    </row>
    <row r="145" spans="2:5" x14ac:dyDescent="0.35">
      <c r="B145" s="5"/>
      <c r="C145" s="6" t="str">
        <f t="shared" si="4"/>
        <v/>
      </c>
      <c r="D145" s="5" t="str">
        <f t="shared" si="5"/>
        <v/>
      </c>
      <c r="E145" s="5" t="str">
        <f>IF($B145="","",IF($C145&lt;SIMULAÇÃO!$A$18,$B145*VLOOKUP($C145,SELIC!$A$3:$D$217,3,FALSE()),-($B145-($B145/(1+VLOOKUP($C145,SELIC!$A$3:$D$217,3,FALSE()))))))</f>
        <v/>
      </c>
    </row>
    <row r="146" spans="2:5" x14ac:dyDescent="0.35">
      <c r="B146" s="5"/>
      <c r="C146" s="6" t="str">
        <f t="shared" si="4"/>
        <v/>
      </c>
      <c r="D146" s="5" t="str">
        <f t="shared" si="5"/>
        <v/>
      </c>
      <c r="E146" s="5" t="str">
        <f>IF($B146="","",IF($C146&lt;SIMULAÇÃO!$A$18,$B146*VLOOKUP($C146,SELIC!$A$3:$D$217,3,FALSE()),-($B146-($B146/(1+VLOOKUP($C146,SELIC!$A$3:$D$217,3,FALSE()))))))</f>
        <v/>
      </c>
    </row>
    <row r="147" spans="2:5" x14ac:dyDescent="0.35">
      <c r="B147" s="5"/>
      <c r="C147" s="6" t="str">
        <f t="shared" si="4"/>
        <v/>
      </c>
      <c r="D147" s="5" t="str">
        <f t="shared" si="5"/>
        <v/>
      </c>
      <c r="E147" s="5" t="str">
        <f>IF($B147="","",IF($C147&lt;SIMULAÇÃO!$A$18,$B147*VLOOKUP($C147,SELIC!$A$3:$D$217,3,FALSE()),-($B147-($B147/(1+VLOOKUP($C147,SELIC!$A$3:$D$217,3,FALSE()))))))</f>
        <v/>
      </c>
    </row>
    <row r="148" spans="2:5" x14ac:dyDescent="0.35">
      <c r="B148" s="5"/>
      <c r="C148" s="6" t="str">
        <f t="shared" si="4"/>
        <v/>
      </c>
      <c r="D148" s="5" t="str">
        <f t="shared" si="5"/>
        <v/>
      </c>
      <c r="E148" s="5" t="str">
        <f>IF($B148="","",IF($C148&lt;SIMULAÇÃO!$A$18,$B148*VLOOKUP($C148,SELIC!$A$3:$D$217,3,FALSE()),-($B148-($B148/(1+VLOOKUP($C148,SELIC!$A$3:$D$217,3,FALSE()))))))</f>
        <v/>
      </c>
    </row>
    <row r="149" spans="2:5" x14ac:dyDescent="0.35">
      <c r="B149" s="5"/>
      <c r="C149" s="6" t="str">
        <f t="shared" si="4"/>
        <v/>
      </c>
      <c r="D149" s="5" t="str">
        <f t="shared" si="5"/>
        <v/>
      </c>
      <c r="E149" s="5" t="str">
        <f>IF($B149="","",IF($C149&lt;SIMULAÇÃO!$A$18,$B149*VLOOKUP($C149,SELIC!$A$3:$D$217,3,FALSE()),-($B149-($B149/(1+VLOOKUP($C149,SELIC!$A$3:$D$217,3,FALSE()))))))</f>
        <v/>
      </c>
    </row>
    <row r="150" spans="2:5" x14ac:dyDescent="0.35">
      <c r="B150" s="5"/>
      <c r="C150" s="6" t="str">
        <f t="shared" si="4"/>
        <v/>
      </c>
      <c r="D150" s="5" t="str">
        <f t="shared" si="5"/>
        <v/>
      </c>
      <c r="E150" s="5" t="str">
        <f>IF($B150="","",IF($C150&lt;SIMULAÇÃO!$A$18,$B150*VLOOKUP($C150,SELIC!$A$3:$D$217,3,FALSE()),-($B150-($B150/(1+VLOOKUP($C150,SELIC!$A$3:$D$217,3,FALSE()))))))</f>
        <v/>
      </c>
    </row>
    <row r="151" spans="2:5" x14ac:dyDescent="0.35">
      <c r="B151" s="5"/>
      <c r="C151" s="6" t="str">
        <f t="shared" si="4"/>
        <v/>
      </c>
      <c r="D151" s="5" t="str">
        <f t="shared" si="5"/>
        <v/>
      </c>
      <c r="E151" s="5" t="str">
        <f>IF($B151="","",IF($C151&lt;SIMULAÇÃO!$A$18,$B151*VLOOKUP($C151,SELIC!$A$3:$D$217,3,FALSE()),-($B151-($B151/(1+VLOOKUP($C151,SELIC!$A$3:$D$217,3,FALSE()))))))</f>
        <v/>
      </c>
    </row>
    <row r="152" spans="2:5" x14ac:dyDescent="0.35">
      <c r="B152" s="5"/>
      <c r="C152" s="6" t="str">
        <f t="shared" si="4"/>
        <v/>
      </c>
      <c r="D152" s="5" t="str">
        <f t="shared" si="5"/>
        <v/>
      </c>
      <c r="E152" s="5" t="str">
        <f>IF($B152="","",IF($C152&lt;SIMULAÇÃO!$A$18,$B152*VLOOKUP($C152,SELIC!$A$3:$D$217,3,FALSE()),-($B152-($B152/(1+VLOOKUP($C152,SELIC!$A$3:$D$217,3,FALSE()))))))</f>
        <v/>
      </c>
    </row>
    <row r="153" spans="2:5" x14ac:dyDescent="0.35">
      <c r="B153" s="5"/>
      <c r="C153" s="6" t="str">
        <f t="shared" si="4"/>
        <v/>
      </c>
      <c r="D153" s="5" t="str">
        <f t="shared" si="5"/>
        <v/>
      </c>
      <c r="E153" s="5" t="str">
        <f>IF($B153="","",IF($C153&lt;SIMULAÇÃO!$A$18,$B153*VLOOKUP($C153,SELIC!$A$3:$D$217,3,FALSE()),-($B153-($B153/(1+VLOOKUP($C153,SELIC!$A$3:$D$217,3,FALSE()))))))</f>
        <v/>
      </c>
    </row>
    <row r="154" spans="2:5" x14ac:dyDescent="0.35">
      <c r="B154" s="5"/>
      <c r="C154" s="6" t="str">
        <f t="shared" si="4"/>
        <v/>
      </c>
      <c r="D154" s="5" t="str">
        <f t="shared" si="5"/>
        <v/>
      </c>
      <c r="E154" s="5" t="str">
        <f>IF($B154="","",IF($C154&lt;SIMULAÇÃO!$A$18,$B154*VLOOKUP($C154,SELIC!$A$3:$D$217,3,FALSE()),-($B154-($B154/(1+VLOOKUP($C154,SELIC!$A$3:$D$217,3,FALSE()))))))</f>
        <v/>
      </c>
    </row>
    <row r="155" spans="2:5" x14ac:dyDescent="0.35">
      <c r="B155" s="5"/>
      <c r="C155" s="6" t="str">
        <f t="shared" si="4"/>
        <v/>
      </c>
      <c r="D155" s="5" t="str">
        <f t="shared" si="5"/>
        <v/>
      </c>
      <c r="E155" s="5" t="str">
        <f>IF($B155="","",IF($C155&lt;SIMULAÇÃO!$A$18,$B155*VLOOKUP($C155,SELIC!$A$3:$D$217,3,FALSE()),-($B155-($B155/(1+VLOOKUP($C155,SELIC!$A$3:$D$217,3,FALSE()))))))</f>
        <v/>
      </c>
    </row>
    <row r="156" spans="2:5" x14ac:dyDescent="0.35">
      <c r="B156" s="5"/>
      <c r="C156" s="6" t="str">
        <f t="shared" si="4"/>
        <v/>
      </c>
      <c r="D156" s="5" t="str">
        <f t="shared" si="5"/>
        <v/>
      </c>
      <c r="E156" s="5" t="str">
        <f>IF($B156="","",IF($C156&lt;SIMULAÇÃO!$A$18,$B156*VLOOKUP($C156,SELIC!$A$3:$D$217,3,FALSE()),-($B156-($B156/(1+VLOOKUP($C156,SELIC!$A$3:$D$217,3,FALSE()))))))</f>
        <v/>
      </c>
    </row>
    <row r="157" spans="2:5" x14ac:dyDescent="0.35">
      <c r="B157" s="5"/>
      <c r="C157" s="6" t="str">
        <f t="shared" si="4"/>
        <v/>
      </c>
      <c r="D157" s="5" t="str">
        <f t="shared" si="5"/>
        <v/>
      </c>
      <c r="E157" s="5" t="str">
        <f>IF($B157="","",IF($C157&lt;SIMULAÇÃO!$A$18,$B157*VLOOKUP($C157,SELIC!$A$3:$D$217,3,FALSE()),-($B157-($B157/(1+VLOOKUP($C157,SELIC!$A$3:$D$217,3,FALSE()))))))</f>
        <v/>
      </c>
    </row>
    <row r="158" spans="2:5" x14ac:dyDescent="0.35">
      <c r="B158" s="5"/>
      <c r="C158" s="6" t="str">
        <f t="shared" si="4"/>
        <v/>
      </c>
      <c r="D158" s="5" t="str">
        <f t="shared" si="5"/>
        <v/>
      </c>
      <c r="E158" s="5" t="str">
        <f>IF($B158="","",IF($C158&lt;SIMULAÇÃO!$A$18,$B158*VLOOKUP($C158,SELIC!$A$3:$D$217,3,FALSE()),-($B158-($B158/(1+VLOOKUP($C158,SELIC!$A$3:$D$217,3,FALSE()))))))</f>
        <v/>
      </c>
    </row>
    <row r="159" spans="2:5" x14ac:dyDescent="0.35">
      <c r="B159" s="5"/>
      <c r="C159" s="6" t="str">
        <f t="shared" si="4"/>
        <v/>
      </c>
      <c r="D159" s="5" t="str">
        <f t="shared" si="5"/>
        <v/>
      </c>
      <c r="E159" s="5" t="str">
        <f>IF($B159="","",IF($C159&lt;SIMULAÇÃO!$A$18,$B159*VLOOKUP($C159,SELIC!$A$3:$D$217,3,FALSE()),-($B159-($B159/(1+VLOOKUP($C159,SELIC!$A$3:$D$217,3,FALSE()))))))</f>
        <v/>
      </c>
    </row>
    <row r="160" spans="2:5" x14ac:dyDescent="0.35">
      <c r="B160" s="5"/>
      <c r="C160" s="6" t="str">
        <f t="shared" si="4"/>
        <v/>
      </c>
      <c r="D160" s="5" t="str">
        <f t="shared" si="5"/>
        <v/>
      </c>
      <c r="E160" s="5" t="str">
        <f>IF($B160="","",IF($C160&lt;SIMULAÇÃO!$A$18,$B160*VLOOKUP($C160,SELIC!$A$3:$D$217,3,FALSE()),-($B160-($B160/(1+VLOOKUP($C160,SELIC!$A$3:$D$217,3,FALSE()))))))</f>
        <v/>
      </c>
    </row>
    <row r="161" spans="2:5" x14ac:dyDescent="0.35">
      <c r="B161" s="5"/>
      <c r="C161" s="6" t="str">
        <f t="shared" si="4"/>
        <v/>
      </c>
      <c r="D161" s="5" t="str">
        <f t="shared" si="5"/>
        <v/>
      </c>
      <c r="E161" s="5" t="str">
        <f>IF($B161="","",IF($C161&lt;SIMULAÇÃO!$A$18,$B161*VLOOKUP($C161,SELIC!$A$3:$D$217,3,FALSE()),-($B161-($B161/(1+VLOOKUP($C161,SELIC!$A$3:$D$217,3,FALSE()))))))</f>
        <v/>
      </c>
    </row>
    <row r="162" spans="2:5" x14ac:dyDescent="0.35">
      <c r="B162" s="5"/>
      <c r="C162" s="6" t="str">
        <f t="shared" si="4"/>
        <v/>
      </c>
      <c r="D162" s="5" t="str">
        <f t="shared" si="5"/>
        <v/>
      </c>
      <c r="E162" s="5" t="str">
        <f>IF($B162="","",IF($C162&lt;SIMULAÇÃO!$A$18,$B162*VLOOKUP($C162,SELIC!$A$3:$D$217,3,FALSE()),-($B162-($B162/(1+VLOOKUP($C162,SELIC!$A$3:$D$217,3,FALSE()))))))</f>
        <v/>
      </c>
    </row>
    <row r="163" spans="2:5" x14ac:dyDescent="0.35">
      <c r="B163" s="5"/>
      <c r="C163" s="6" t="str">
        <f t="shared" si="4"/>
        <v/>
      </c>
      <c r="D163" s="5" t="str">
        <f t="shared" si="5"/>
        <v/>
      </c>
      <c r="E163" s="5" t="str">
        <f>IF($B163="","",IF($C163&lt;SIMULAÇÃO!$A$18,$B163*VLOOKUP($C163,SELIC!$A$3:$D$217,3,FALSE()),-($B163-($B163/(1+VLOOKUP($C163,SELIC!$A$3:$D$217,3,FALSE()))))))</f>
        <v/>
      </c>
    </row>
    <row r="164" spans="2:5" x14ac:dyDescent="0.35">
      <c r="B164" s="5"/>
      <c r="C164" s="6" t="str">
        <f t="shared" si="4"/>
        <v/>
      </c>
      <c r="D164" s="5" t="str">
        <f t="shared" si="5"/>
        <v/>
      </c>
      <c r="E164" s="5" t="str">
        <f>IF($B164="","",IF($C164&lt;SIMULAÇÃO!$A$18,$B164*VLOOKUP($C164,SELIC!$A$3:$D$217,3,FALSE()),-($B164-($B164/(1+VLOOKUP($C164,SELIC!$A$3:$D$217,3,FALSE()))))))</f>
        <v/>
      </c>
    </row>
    <row r="165" spans="2:5" x14ac:dyDescent="0.35">
      <c r="B165" s="5"/>
      <c r="C165" s="6" t="str">
        <f t="shared" si="4"/>
        <v/>
      </c>
      <c r="D165" s="5" t="str">
        <f t="shared" si="5"/>
        <v/>
      </c>
      <c r="E165" s="5" t="str">
        <f>IF($B165="","",IF($C165&lt;SIMULAÇÃO!$A$18,$B165*VLOOKUP($C165,SELIC!$A$3:$D$217,3,FALSE()),-($B165-($B165/(1+VLOOKUP($C165,SELIC!$A$3:$D$217,3,FALSE()))))))</f>
        <v/>
      </c>
    </row>
    <row r="166" spans="2:5" x14ac:dyDescent="0.35">
      <c r="B166" s="5"/>
      <c r="C166" s="6" t="str">
        <f t="shared" si="4"/>
        <v/>
      </c>
      <c r="D166" s="5" t="str">
        <f t="shared" si="5"/>
        <v/>
      </c>
      <c r="E166" s="5" t="str">
        <f>IF($B166="","",IF($C166&lt;SIMULAÇÃO!$A$18,$B166*VLOOKUP($C166,SELIC!$A$3:$D$217,3,FALSE()),-($B166-($B166/(1+VLOOKUP($C166,SELIC!$A$3:$D$217,3,FALSE()))))))</f>
        <v/>
      </c>
    </row>
    <row r="167" spans="2:5" x14ac:dyDescent="0.35">
      <c r="B167" s="5"/>
      <c r="C167" s="6" t="str">
        <f t="shared" si="4"/>
        <v/>
      </c>
      <c r="D167" s="5" t="str">
        <f t="shared" si="5"/>
        <v/>
      </c>
      <c r="E167" s="5" t="str">
        <f>IF($B167="","",IF($C167&lt;SIMULAÇÃO!$A$18,$B167*VLOOKUP($C167,SELIC!$A$3:$D$217,3,FALSE()),-($B167-($B167/(1+VLOOKUP($C167,SELIC!$A$3:$D$217,3,FALSE()))))))</f>
        <v/>
      </c>
    </row>
    <row r="168" spans="2:5" x14ac:dyDescent="0.35">
      <c r="B168" s="5"/>
      <c r="C168" s="6" t="str">
        <f t="shared" si="4"/>
        <v/>
      </c>
      <c r="D168" s="5" t="str">
        <f t="shared" si="5"/>
        <v/>
      </c>
      <c r="E168" s="5" t="str">
        <f>IF($B168="","",IF($C168&lt;SIMULAÇÃO!$A$18,$B168*VLOOKUP($C168,SELIC!$A$3:$D$217,3,FALSE()),-($B168-($B168/(1+VLOOKUP($C168,SELIC!$A$3:$D$217,3,FALSE()))))))</f>
        <v/>
      </c>
    </row>
    <row r="169" spans="2:5" x14ac:dyDescent="0.35">
      <c r="B169" s="5"/>
      <c r="C169" s="6" t="str">
        <f t="shared" si="4"/>
        <v/>
      </c>
      <c r="D169" s="5" t="str">
        <f t="shared" si="5"/>
        <v/>
      </c>
      <c r="E169" s="5" t="str">
        <f>IF($B169="","",IF($C169&lt;SIMULAÇÃO!$A$18,$B169*VLOOKUP($C169,SELIC!$A$3:$D$217,3,FALSE()),-($B169-($B169/(1+VLOOKUP($C169,SELIC!$A$3:$D$217,3,FALSE()))))))</f>
        <v/>
      </c>
    </row>
    <row r="170" spans="2:5" x14ac:dyDescent="0.35">
      <c r="B170" s="5"/>
      <c r="C170" s="6" t="str">
        <f t="shared" si="4"/>
        <v/>
      </c>
      <c r="D170" s="5" t="str">
        <f t="shared" si="5"/>
        <v/>
      </c>
      <c r="E170" s="5" t="str">
        <f>IF($B170="","",IF($C170&lt;SIMULAÇÃO!$A$18,$B170*VLOOKUP($C170,SELIC!$A$3:$D$217,3,FALSE()),-($B170-($B170/(1+VLOOKUP($C170,SELIC!$A$3:$D$217,3,FALSE()))))))</f>
        <v/>
      </c>
    </row>
    <row r="171" spans="2:5" x14ac:dyDescent="0.35">
      <c r="B171" s="5"/>
      <c r="C171" s="6" t="str">
        <f t="shared" si="4"/>
        <v/>
      </c>
      <c r="D171" s="5" t="str">
        <f t="shared" si="5"/>
        <v/>
      </c>
      <c r="E171" s="5" t="str">
        <f>IF($B171="","",IF($C171&lt;SIMULAÇÃO!$A$18,$B171*VLOOKUP($C171,SELIC!$A$3:$D$217,3,FALSE()),-($B171-($B171/(1+VLOOKUP($C171,SELIC!$A$3:$D$217,3,FALSE()))))))</f>
        <v/>
      </c>
    </row>
    <row r="172" spans="2:5" x14ac:dyDescent="0.35">
      <c r="B172" s="5"/>
      <c r="C172" s="6" t="str">
        <f t="shared" si="4"/>
        <v/>
      </c>
      <c r="D172" s="5" t="str">
        <f t="shared" si="5"/>
        <v/>
      </c>
      <c r="E172" s="5" t="str">
        <f>IF($B172="","",IF($C172&lt;SIMULAÇÃO!$A$18,$B172*VLOOKUP($C172,SELIC!$A$3:$D$217,3,FALSE()),-($B172-($B172/(1+VLOOKUP($C172,SELIC!$A$3:$D$217,3,FALSE()))))))</f>
        <v/>
      </c>
    </row>
    <row r="173" spans="2:5" x14ac:dyDescent="0.35">
      <c r="B173" s="5"/>
      <c r="C173" s="6" t="str">
        <f t="shared" si="4"/>
        <v/>
      </c>
      <c r="D173" s="5" t="str">
        <f t="shared" si="5"/>
        <v/>
      </c>
      <c r="E173" s="5" t="str">
        <f>IF($B173="","",IF($C173&lt;SIMULAÇÃO!$A$18,$B173*VLOOKUP($C173,SELIC!$A$3:$D$217,3,FALSE()),-($B173-($B173/(1+VLOOKUP($C173,SELIC!$A$3:$D$217,3,FALSE()))))))</f>
        <v/>
      </c>
    </row>
    <row r="174" spans="2:5" x14ac:dyDescent="0.35">
      <c r="B174" s="5"/>
      <c r="C174" s="6" t="str">
        <f t="shared" si="4"/>
        <v/>
      </c>
      <c r="D174" s="5" t="str">
        <f t="shared" si="5"/>
        <v/>
      </c>
      <c r="E174" s="5" t="str">
        <f>IF($B174="","",IF($C174&lt;SIMULAÇÃO!$A$18,$B174*VLOOKUP($C174,SELIC!$A$3:$D$217,3,FALSE()),-($B174-($B174/(1+VLOOKUP($C174,SELIC!$A$3:$D$217,3,FALSE()))))))</f>
        <v/>
      </c>
    </row>
    <row r="175" spans="2:5" x14ac:dyDescent="0.35">
      <c r="B175" s="5"/>
      <c r="C175" s="6" t="str">
        <f t="shared" si="4"/>
        <v/>
      </c>
      <c r="D175" s="5" t="str">
        <f t="shared" si="5"/>
        <v/>
      </c>
      <c r="E175" s="5" t="str">
        <f>IF($B175="","",IF($C175&lt;SIMULAÇÃO!$A$18,$B175*VLOOKUP($C175,SELIC!$A$3:$D$217,3,FALSE()),-($B175-($B175/(1+VLOOKUP($C175,SELIC!$A$3:$D$217,3,FALSE()))))))</f>
        <v/>
      </c>
    </row>
    <row r="176" spans="2:5" x14ac:dyDescent="0.35">
      <c r="B176" s="5"/>
      <c r="C176" s="6" t="str">
        <f t="shared" si="4"/>
        <v/>
      </c>
      <c r="D176" s="5" t="str">
        <f t="shared" si="5"/>
        <v/>
      </c>
      <c r="E176" s="5" t="str">
        <f>IF($B176="","",IF($C176&lt;SIMULAÇÃO!$A$18,$B176*VLOOKUP($C176,SELIC!$A$3:$D$217,3,FALSE()),-($B176-($B176/(1+VLOOKUP($C176,SELIC!$A$3:$D$217,3,FALSE()))))))</f>
        <v/>
      </c>
    </row>
    <row r="177" spans="2:5" x14ac:dyDescent="0.35">
      <c r="B177" s="5"/>
      <c r="C177" s="6" t="str">
        <f t="shared" si="4"/>
        <v/>
      </c>
      <c r="D177" s="5" t="str">
        <f t="shared" si="5"/>
        <v/>
      </c>
      <c r="E177" s="5" t="str">
        <f>IF($B177="","",IF($C177&lt;SIMULAÇÃO!$A$18,$B177*VLOOKUP($C177,SELIC!$A$3:$D$217,3,FALSE()),-($B177-($B177/(1+VLOOKUP($C177,SELIC!$A$3:$D$217,3,FALSE()))))))</f>
        <v/>
      </c>
    </row>
    <row r="178" spans="2:5" x14ac:dyDescent="0.35">
      <c r="B178" s="5"/>
      <c r="C178" s="6" t="str">
        <f t="shared" si="4"/>
        <v/>
      </c>
      <c r="D178" s="5" t="str">
        <f t="shared" si="5"/>
        <v/>
      </c>
      <c r="E178" s="5" t="str">
        <f>IF($B178="","",IF($C178&lt;SIMULAÇÃO!$A$18,$B178*VLOOKUP($C178,SELIC!$A$3:$D$217,3,FALSE()),-($B178-($B178/(1+VLOOKUP($C178,SELIC!$A$3:$D$217,3,FALSE()))))))</f>
        <v/>
      </c>
    </row>
    <row r="179" spans="2:5" x14ac:dyDescent="0.35">
      <c r="B179" s="5"/>
      <c r="C179" s="6" t="str">
        <f t="shared" si="4"/>
        <v/>
      </c>
      <c r="D179" s="5" t="str">
        <f t="shared" si="5"/>
        <v/>
      </c>
      <c r="E179" s="5" t="str">
        <f>IF($B179="","",IF($C179&lt;SIMULAÇÃO!$A$18,$B179*VLOOKUP($C179,SELIC!$A$3:$D$217,3,FALSE()),-($B179-($B179/(1+VLOOKUP($C179,SELIC!$A$3:$D$217,3,FALSE()))))))</f>
        <v/>
      </c>
    </row>
    <row r="180" spans="2:5" x14ac:dyDescent="0.35">
      <c r="B180" s="5"/>
      <c r="C180" s="6" t="str">
        <f t="shared" si="4"/>
        <v/>
      </c>
      <c r="D180" s="5" t="str">
        <f t="shared" si="5"/>
        <v/>
      </c>
      <c r="E180" s="5" t="str">
        <f>IF($B180="","",IF($C180&lt;SIMULAÇÃO!$A$18,$B180*VLOOKUP($C180,SELIC!$A$3:$D$217,3,FALSE()),-($B180-($B180/(1+VLOOKUP($C180,SELIC!$A$3:$D$217,3,FALSE()))))))</f>
        <v/>
      </c>
    </row>
    <row r="181" spans="2:5" x14ac:dyDescent="0.35">
      <c r="B181" s="5"/>
      <c r="C181" s="6" t="str">
        <f t="shared" si="4"/>
        <v/>
      </c>
      <c r="D181" s="5" t="str">
        <f t="shared" si="5"/>
        <v/>
      </c>
      <c r="E181" s="5" t="str">
        <f>IF($B181="","",IF($C181&lt;SIMULAÇÃO!$A$18,$B181*VLOOKUP($C181,SELIC!$A$3:$D$217,3,FALSE()),-($B181-($B181/(1+VLOOKUP($C181,SELIC!$A$3:$D$217,3,FALSE()))))))</f>
        <v/>
      </c>
    </row>
    <row r="182" spans="2:5" x14ac:dyDescent="0.35">
      <c r="B182" s="5"/>
      <c r="C182" s="6" t="str">
        <f t="shared" si="4"/>
        <v/>
      </c>
      <c r="D182" s="5" t="str">
        <f t="shared" si="5"/>
        <v/>
      </c>
      <c r="E182" s="5" t="str">
        <f>IF($B182="","",IF($C182&lt;SIMULAÇÃO!$A$18,$B182*VLOOKUP($C182,SELIC!$A$3:$D$217,3,FALSE()),-($B182-($B182/(1+VLOOKUP($C182,SELIC!$A$3:$D$217,3,FALSE()))))))</f>
        <v/>
      </c>
    </row>
    <row r="183" spans="2:5" x14ac:dyDescent="0.35">
      <c r="B183" s="5"/>
      <c r="C183" s="6" t="str">
        <f t="shared" si="4"/>
        <v/>
      </c>
      <c r="D183" s="5" t="str">
        <f t="shared" si="5"/>
        <v/>
      </c>
      <c r="E183" s="5" t="str">
        <f>IF($B183="","",IF($C183&lt;SIMULAÇÃO!$A$18,$B183*VLOOKUP($C183,SELIC!$A$3:$D$217,3,FALSE()),-($B183-($B183/(1+VLOOKUP($C183,SELIC!$A$3:$D$217,3,FALSE()))))))</f>
        <v/>
      </c>
    </row>
    <row r="184" spans="2:5" x14ac:dyDescent="0.35">
      <c r="B184" s="5"/>
      <c r="C184" s="6" t="str">
        <f t="shared" si="4"/>
        <v/>
      </c>
      <c r="D184" s="5" t="str">
        <f t="shared" si="5"/>
        <v/>
      </c>
      <c r="E184" s="5" t="str">
        <f>IF($B184="","",IF($C184&lt;SIMULAÇÃO!$A$18,$B184*VLOOKUP($C184,SELIC!$A$3:$D$217,3,FALSE()),-($B184-($B184/(1+VLOOKUP($C184,SELIC!$A$3:$D$217,3,FALSE()))))))</f>
        <v/>
      </c>
    </row>
    <row r="185" spans="2:5" x14ac:dyDescent="0.35">
      <c r="B185" s="5"/>
      <c r="C185" s="6" t="str">
        <f t="shared" si="4"/>
        <v/>
      </c>
      <c r="D185" s="5" t="str">
        <f t="shared" si="5"/>
        <v/>
      </c>
      <c r="E185" s="5" t="str">
        <f>IF($B185="","",IF($C185&lt;SIMULAÇÃO!$A$18,$B185*VLOOKUP($C185,SELIC!$A$3:$D$217,3,FALSE()),-($B185-($B185/(1+VLOOKUP($C185,SELIC!$A$3:$D$217,3,FALSE()))))))</f>
        <v/>
      </c>
    </row>
    <row r="186" spans="2:5" x14ac:dyDescent="0.35">
      <c r="B186" s="5"/>
      <c r="C186" s="6" t="str">
        <f t="shared" si="4"/>
        <v/>
      </c>
      <c r="D186" s="5" t="str">
        <f t="shared" si="5"/>
        <v/>
      </c>
      <c r="E186" s="5" t="str">
        <f>IF($B186="","",IF($C186&lt;SIMULAÇÃO!$A$18,$B186*VLOOKUP($C186,SELIC!$A$3:$D$217,3,FALSE()),-($B186-($B186/(1+VLOOKUP($C186,SELIC!$A$3:$D$217,3,FALSE()))))))</f>
        <v/>
      </c>
    </row>
    <row r="187" spans="2:5" x14ac:dyDescent="0.35">
      <c r="B187" s="5"/>
      <c r="C187" s="6" t="str">
        <f t="shared" si="4"/>
        <v/>
      </c>
      <c r="D187" s="5" t="str">
        <f t="shared" si="5"/>
        <v/>
      </c>
      <c r="E187" s="5" t="str">
        <f>IF($B187="","",IF($C187&lt;SIMULAÇÃO!$A$18,$B187*VLOOKUP($C187,SELIC!$A$3:$D$217,3,FALSE()),-($B187-($B187/(1+VLOOKUP($C187,SELIC!$A$3:$D$217,3,FALSE()))))))</f>
        <v/>
      </c>
    </row>
    <row r="188" spans="2:5" x14ac:dyDescent="0.35">
      <c r="B188" s="5"/>
      <c r="C188" s="6" t="str">
        <f t="shared" si="4"/>
        <v/>
      </c>
      <c r="D188" s="5" t="str">
        <f t="shared" si="5"/>
        <v/>
      </c>
      <c r="E188" s="5" t="str">
        <f>IF($B188="","",IF($C188&lt;SIMULAÇÃO!$A$18,$B188*VLOOKUP($C188,SELIC!$A$3:$D$217,3,FALSE()),-($B188-($B188/(1+VLOOKUP($C188,SELIC!$A$3:$D$217,3,FALSE()))))))</f>
        <v/>
      </c>
    </row>
    <row r="189" spans="2:5" x14ac:dyDescent="0.35">
      <c r="B189" s="5"/>
      <c r="C189" s="6" t="str">
        <f t="shared" si="4"/>
        <v/>
      </c>
      <c r="D189" s="5" t="str">
        <f t="shared" si="5"/>
        <v/>
      </c>
      <c r="E189" s="5" t="str">
        <f>IF($B189="","",IF($C189&lt;SIMULAÇÃO!$A$18,$B189*VLOOKUP($C189,SELIC!$A$3:$D$217,3,FALSE()),-($B189-($B189/(1+VLOOKUP($C189,SELIC!$A$3:$D$217,3,FALSE()))))))</f>
        <v/>
      </c>
    </row>
    <row r="190" spans="2:5" x14ac:dyDescent="0.35">
      <c r="B190" s="5"/>
      <c r="C190" s="6" t="str">
        <f t="shared" si="4"/>
        <v/>
      </c>
      <c r="D190" s="5" t="str">
        <f t="shared" si="5"/>
        <v/>
      </c>
      <c r="E190" s="5" t="str">
        <f>IF($B190="","",IF($C190&lt;SIMULAÇÃO!$A$18,$B190*VLOOKUP($C190,SELIC!$A$3:$D$217,3,FALSE()),-($B190-($B190/(1+VLOOKUP($C190,SELIC!$A$3:$D$217,3,FALSE()))))))</f>
        <v/>
      </c>
    </row>
    <row r="191" spans="2:5" x14ac:dyDescent="0.35">
      <c r="B191" s="5"/>
      <c r="C191" s="6" t="str">
        <f t="shared" si="4"/>
        <v/>
      </c>
      <c r="D191" s="5" t="str">
        <f t="shared" si="5"/>
        <v/>
      </c>
      <c r="E191" s="5" t="str">
        <f>IF($B191="","",IF($C191&lt;SIMULAÇÃO!$A$18,$B191*VLOOKUP($C191,SELIC!$A$3:$D$217,3,FALSE()),-($B191-($B191/(1+VLOOKUP($C191,SELIC!$A$3:$D$217,3,FALSE()))))))</f>
        <v/>
      </c>
    </row>
    <row r="192" spans="2:5" x14ac:dyDescent="0.35">
      <c r="B192" s="5"/>
      <c r="C192" s="6" t="str">
        <f t="shared" si="4"/>
        <v/>
      </c>
      <c r="D192" s="5" t="str">
        <f t="shared" si="5"/>
        <v/>
      </c>
      <c r="E192" s="5" t="str">
        <f>IF($B192="","",IF($C192&lt;SIMULAÇÃO!$A$18,$B192*VLOOKUP($C192,SELIC!$A$3:$D$217,3,FALSE()),-($B192-($B192/(1+VLOOKUP($C192,SELIC!$A$3:$D$217,3,FALSE()))))))</f>
        <v/>
      </c>
    </row>
    <row r="193" spans="2:5" x14ac:dyDescent="0.35">
      <c r="B193" s="5"/>
      <c r="C193" s="6" t="str">
        <f t="shared" si="4"/>
        <v/>
      </c>
      <c r="D193" s="5" t="str">
        <f t="shared" si="5"/>
        <v/>
      </c>
      <c r="E193" s="5" t="str">
        <f>IF($B193="","",IF($C193&lt;SIMULAÇÃO!$A$18,$B193*VLOOKUP($C193,SELIC!$A$3:$D$217,3,FALSE()),-($B193-($B193/(1+VLOOKUP($C193,SELIC!$A$3:$D$217,3,FALSE()))))))</f>
        <v/>
      </c>
    </row>
    <row r="194" spans="2:5" x14ac:dyDescent="0.35">
      <c r="B194" s="5"/>
      <c r="C194" s="6" t="str">
        <f t="shared" si="4"/>
        <v/>
      </c>
      <c r="D194" s="5" t="str">
        <f t="shared" si="5"/>
        <v/>
      </c>
      <c r="E194" s="5" t="str">
        <f>IF($B194="","",IF($C194&lt;SIMULAÇÃO!$A$18,$B194*VLOOKUP($C194,SELIC!$A$3:$D$217,3,FALSE()),-($B194-($B194/(1+VLOOKUP($C194,SELIC!$A$3:$D$217,3,FALSE()))))))</f>
        <v/>
      </c>
    </row>
    <row r="195" spans="2:5" x14ac:dyDescent="0.35">
      <c r="B195" s="5"/>
      <c r="C195" s="6" t="str">
        <f t="shared" ref="C195:C258" si="6">IF(A195="","",DATEVALUE(CONCATENATE("01/",MONTH(A195),"/",YEAR(A195))))</f>
        <v/>
      </c>
      <c r="D195" s="5" t="str">
        <f t="shared" si="5"/>
        <v/>
      </c>
      <c r="E195" s="5" t="str">
        <f>IF($B195="","",IF($C195&lt;SIMULAÇÃO!$A$18,$B195*VLOOKUP($C195,SELIC!$A$3:$D$217,3,FALSE()),-($B195-($B195/(1+VLOOKUP($C195,SELIC!$A$3:$D$217,3,FALSE()))))))</f>
        <v/>
      </c>
    </row>
    <row r="196" spans="2:5" x14ac:dyDescent="0.35">
      <c r="B196" s="5"/>
      <c r="C196" s="6" t="str">
        <f t="shared" si="6"/>
        <v/>
      </c>
      <c r="D196" s="5" t="str">
        <f t="shared" ref="D196:D259" si="7">IF(B196="","",B196+E196)</f>
        <v/>
      </c>
      <c r="E196" s="5" t="str">
        <f>IF($B196="","",IF($C196&lt;SIMULAÇÃO!$A$18,$B196*VLOOKUP($C196,SELIC!$A$3:$D$217,3,FALSE()),-($B196-($B196/(1+VLOOKUP($C196,SELIC!$A$3:$D$217,3,FALSE()))))))</f>
        <v/>
      </c>
    </row>
    <row r="197" spans="2:5" x14ac:dyDescent="0.35">
      <c r="B197" s="5"/>
      <c r="C197" s="6" t="str">
        <f t="shared" si="6"/>
        <v/>
      </c>
      <c r="D197" s="5" t="str">
        <f t="shared" si="7"/>
        <v/>
      </c>
      <c r="E197" s="5" t="str">
        <f>IF($B197="","",IF($C197&lt;SIMULAÇÃO!$A$18,$B197*VLOOKUP($C197,SELIC!$A$3:$D$217,3,FALSE()),-($B197-($B197/(1+VLOOKUP($C197,SELIC!$A$3:$D$217,3,FALSE()))))))</f>
        <v/>
      </c>
    </row>
    <row r="198" spans="2:5" x14ac:dyDescent="0.35">
      <c r="B198" s="5"/>
      <c r="C198" s="6" t="str">
        <f t="shared" si="6"/>
        <v/>
      </c>
      <c r="D198" s="5" t="str">
        <f t="shared" si="7"/>
        <v/>
      </c>
      <c r="E198" s="5" t="str">
        <f>IF($B198="","",IF($C198&lt;SIMULAÇÃO!$A$18,$B198*VLOOKUP($C198,SELIC!$A$3:$D$217,3,FALSE()),-($B198-($B198/(1+VLOOKUP($C198,SELIC!$A$3:$D$217,3,FALSE()))))))</f>
        <v/>
      </c>
    </row>
    <row r="199" spans="2:5" x14ac:dyDescent="0.35">
      <c r="B199" s="5"/>
      <c r="C199" s="6" t="str">
        <f t="shared" si="6"/>
        <v/>
      </c>
      <c r="D199" s="5" t="str">
        <f t="shared" si="7"/>
        <v/>
      </c>
      <c r="E199" s="5" t="str">
        <f>IF($B199="","",IF($C199&lt;SIMULAÇÃO!$A$18,$B199*VLOOKUP($C199,SELIC!$A$3:$D$217,3,FALSE()),-($B199-($B199/(1+VLOOKUP($C199,SELIC!$A$3:$D$217,3,FALSE()))))))</f>
        <v/>
      </c>
    </row>
    <row r="200" spans="2:5" x14ac:dyDescent="0.35">
      <c r="B200" s="5"/>
      <c r="C200" s="6" t="str">
        <f t="shared" si="6"/>
        <v/>
      </c>
      <c r="D200" s="5" t="str">
        <f t="shared" si="7"/>
        <v/>
      </c>
      <c r="E200" s="5" t="str">
        <f>IF($B200="","",IF($C200&lt;SIMULAÇÃO!$A$18,$B200*VLOOKUP($C200,SELIC!$A$3:$D$217,3,FALSE()),-($B200-($B200/(1+VLOOKUP($C200,SELIC!$A$3:$D$217,3,FALSE()))))))</f>
        <v/>
      </c>
    </row>
    <row r="201" spans="2:5" x14ac:dyDescent="0.35">
      <c r="B201" s="5"/>
      <c r="C201" s="6" t="str">
        <f t="shared" si="6"/>
        <v/>
      </c>
      <c r="D201" s="5" t="str">
        <f t="shared" si="7"/>
        <v/>
      </c>
      <c r="E201" s="5" t="str">
        <f>IF($B201="","",IF($C201&lt;SIMULAÇÃO!$A$18,$B201*VLOOKUP($C201,SELIC!$A$3:$D$217,3,FALSE()),-($B201-($B201/(1+VLOOKUP($C201,SELIC!$A$3:$D$217,3,FALSE()))))))</f>
        <v/>
      </c>
    </row>
    <row r="202" spans="2:5" x14ac:dyDescent="0.35">
      <c r="B202" s="5"/>
      <c r="C202" s="6" t="str">
        <f t="shared" si="6"/>
        <v/>
      </c>
      <c r="D202" s="5" t="str">
        <f t="shared" si="7"/>
        <v/>
      </c>
      <c r="E202" s="5" t="str">
        <f>IF($B202="","",IF($C202&lt;SIMULAÇÃO!$A$18,$B202*VLOOKUP($C202,SELIC!$A$3:$D$217,3,FALSE()),-($B202-($B202/(1+VLOOKUP($C202,SELIC!$A$3:$D$217,3,FALSE()))))))</f>
        <v/>
      </c>
    </row>
    <row r="203" spans="2:5" x14ac:dyDescent="0.35">
      <c r="B203" s="5"/>
      <c r="C203" s="6" t="str">
        <f t="shared" si="6"/>
        <v/>
      </c>
      <c r="D203" s="5" t="str">
        <f t="shared" si="7"/>
        <v/>
      </c>
      <c r="E203" s="5" t="str">
        <f>IF($B203="","",IF($C203&lt;SIMULAÇÃO!$A$18,$B203*VLOOKUP($C203,SELIC!$A$3:$D$217,3,FALSE()),-($B203-($B203/(1+VLOOKUP($C203,SELIC!$A$3:$D$217,3,FALSE()))))))</f>
        <v/>
      </c>
    </row>
    <row r="204" spans="2:5" x14ac:dyDescent="0.35">
      <c r="B204" s="5"/>
      <c r="C204" s="6" t="str">
        <f t="shared" si="6"/>
        <v/>
      </c>
      <c r="D204" s="5" t="str">
        <f t="shared" si="7"/>
        <v/>
      </c>
      <c r="E204" s="5" t="str">
        <f>IF($B204="","",IF($C204&lt;SIMULAÇÃO!$A$18,$B204*VLOOKUP($C204,SELIC!$A$3:$D$217,3,FALSE()),-($B204-($B204/(1+VLOOKUP($C204,SELIC!$A$3:$D$217,3,FALSE()))))))</f>
        <v/>
      </c>
    </row>
    <row r="205" spans="2:5" x14ac:dyDescent="0.35">
      <c r="B205" s="5"/>
      <c r="C205" s="6" t="str">
        <f t="shared" si="6"/>
        <v/>
      </c>
      <c r="D205" s="5" t="str">
        <f t="shared" si="7"/>
        <v/>
      </c>
      <c r="E205" s="5" t="str">
        <f>IF($B205="","",IF($C205&lt;SIMULAÇÃO!$A$18,$B205*VLOOKUP($C205,SELIC!$A$3:$D$217,3,FALSE()),-($B205-($B205/(1+VLOOKUP($C205,SELIC!$A$3:$D$217,3,FALSE()))))))</f>
        <v/>
      </c>
    </row>
    <row r="206" spans="2:5" x14ac:dyDescent="0.35">
      <c r="B206" s="5"/>
      <c r="C206" s="6" t="str">
        <f t="shared" si="6"/>
        <v/>
      </c>
      <c r="D206" s="5" t="str">
        <f t="shared" si="7"/>
        <v/>
      </c>
      <c r="E206" s="5" t="str">
        <f>IF($B206="","",IF($C206&lt;SIMULAÇÃO!$A$18,$B206*VLOOKUP($C206,SELIC!$A$3:$D$217,3,FALSE()),-($B206-($B206/(1+VLOOKUP($C206,SELIC!$A$3:$D$217,3,FALSE()))))))</f>
        <v/>
      </c>
    </row>
    <row r="207" spans="2:5" x14ac:dyDescent="0.35">
      <c r="B207" s="5"/>
      <c r="C207" s="6" t="str">
        <f t="shared" si="6"/>
        <v/>
      </c>
      <c r="D207" s="5" t="str">
        <f t="shared" si="7"/>
        <v/>
      </c>
      <c r="E207" s="5" t="str">
        <f>IF($B207="","",IF($C207&lt;SIMULAÇÃO!$A$18,$B207*VLOOKUP($C207,SELIC!$A$3:$D$217,3,FALSE()),-($B207-($B207/(1+VLOOKUP($C207,SELIC!$A$3:$D$217,3,FALSE()))))))</f>
        <v/>
      </c>
    </row>
    <row r="208" spans="2:5" x14ac:dyDescent="0.35">
      <c r="B208" s="5"/>
      <c r="C208" s="6" t="str">
        <f t="shared" si="6"/>
        <v/>
      </c>
      <c r="D208" s="5" t="str">
        <f t="shared" si="7"/>
        <v/>
      </c>
      <c r="E208" s="5" t="str">
        <f>IF($B208="","",IF($C208&lt;SIMULAÇÃO!$A$18,$B208*VLOOKUP($C208,SELIC!$A$3:$D$217,3,FALSE()),-($B208-($B208/(1+VLOOKUP($C208,SELIC!$A$3:$D$217,3,FALSE()))))))</f>
        <v/>
      </c>
    </row>
    <row r="209" spans="2:5" x14ac:dyDescent="0.35">
      <c r="B209" s="5"/>
      <c r="C209" s="6" t="str">
        <f t="shared" si="6"/>
        <v/>
      </c>
      <c r="D209" s="5" t="str">
        <f t="shared" si="7"/>
        <v/>
      </c>
      <c r="E209" s="5" t="str">
        <f>IF($B209="","",IF($C209&lt;SIMULAÇÃO!$A$18,$B209*VLOOKUP($C209,SELIC!$A$3:$D$217,3,FALSE()),-($B209-($B209/(1+VLOOKUP($C209,SELIC!$A$3:$D$217,3,FALSE()))))))</f>
        <v/>
      </c>
    </row>
    <row r="210" spans="2:5" x14ac:dyDescent="0.35">
      <c r="B210" s="5"/>
      <c r="C210" s="6" t="str">
        <f t="shared" si="6"/>
        <v/>
      </c>
      <c r="D210" s="5" t="str">
        <f t="shared" si="7"/>
        <v/>
      </c>
      <c r="E210" s="5" t="str">
        <f>IF($B210="","",IF($C210&lt;SIMULAÇÃO!$A$18,$B210*VLOOKUP($C210,SELIC!$A$3:$D$217,3,FALSE()),-($B210-($B210/(1+VLOOKUP($C210,SELIC!$A$3:$D$217,3,FALSE()))))))</f>
        <v/>
      </c>
    </row>
    <row r="211" spans="2:5" x14ac:dyDescent="0.35">
      <c r="B211" s="5"/>
      <c r="C211" s="6" t="str">
        <f t="shared" si="6"/>
        <v/>
      </c>
      <c r="D211" s="5" t="str">
        <f t="shared" si="7"/>
        <v/>
      </c>
      <c r="E211" s="5" t="str">
        <f>IF($B211="","",IF($C211&lt;SIMULAÇÃO!$A$18,$B211*VLOOKUP($C211,SELIC!$A$3:$D$217,3,FALSE()),-($B211-($B211/(1+VLOOKUP($C211,SELIC!$A$3:$D$217,3,FALSE()))))))</f>
        <v/>
      </c>
    </row>
    <row r="212" spans="2:5" x14ac:dyDescent="0.35">
      <c r="B212" s="5"/>
      <c r="C212" s="6" t="str">
        <f t="shared" si="6"/>
        <v/>
      </c>
      <c r="D212" s="5" t="str">
        <f t="shared" si="7"/>
        <v/>
      </c>
      <c r="E212" s="5" t="str">
        <f>IF($B212="","",IF($C212&lt;SIMULAÇÃO!$A$18,$B212*VLOOKUP($C212,SELIC!$A$3:$D$217,3,FALSE()),-($B212-($B212/(1+VLOOKUP($C212,SELIC!$A$3:$D$217,3,FALSE()))))))</f>
        <v/>
      </c>
    </row>
    <row r="213" spans="2:5" x14ac:dyDescent="0.35">
      <c r="B213" s="5"/>
      <c r="C213" s="6" t="str">
        <f t="shared" si="6"/>
        <v/>
      </c>
      <c r="D213" s="5" t="str">
        <f t="shared" si="7"/>
        <v/>
      </c>
      <c r="E213" s="5" t="str">
        <f>IF($B213="","",IF($C213&lt;SIMULAÇÃO!$A$18,$B213*VLOOKUP($C213,SELIC!$A$3:$D$217,3,FALSE()),-($B213-($B213/(1+VLOOKUP($C213,SELIC!$A$3:$D$217,3,FALSE()))))))</f>
        <v/>
      </c>
    </row>
    <row r="214" spans="2:5" x14ac:dyDescent="0.35">
      <c r="B214" s="5"/>
      <c r="C214" s="6" t="str">
        <f t="shared" si="6"/>
        <v/>
      </c>
      <c r="D214" s="5" t="str">
        <f t="shared" si="7"/>
        <v/>
      </c>
      <c r="E214" s="5" t="str">
        <f>IF($B214="","",IF($C214&lt;SIMULAÇÃO!$A$18,$B214*VLOOKUP($C214,SELIC!$A$3:$D$217,3,FALSE()),-($B214-($B214/(1+VLOOKUP($C214,SELIC!$A$3:$D$217,3,FALSE()))))))</f>
        <v/>
      </c>
    </row>
    <row r="215" spans="2:5" x14ac:dyDescent="0.35">
      <c r="B215" s="5"/>
      <c r="C215" s="6" t="str">
        <f t="shared" si="6"/>
        <v/>
      </c>
      <c r="D215" s="5" t="str">
        <f t="shared" si="7"/>
        <v/>
      </c>
      <c r="E215" s="5" t="str">
        <f>IF($B215="","",IF($C215&lt;SIMULAÇÃO!$A$18,$B215*VLOOKUP($C215,SELIC!$A$3:$D$217,3,FALSE()),-($B215-($B215/(1+VLOOKUP($C215,SELIC!$A$3:$D$217,3,FALSE()))))))</f>
        <v/>
      </c>
    </row>
    <row r="216" spans="2:5" x14ac:dyDescent="0.35">
      <c r="B216" s="5"/>
      <c r="C216" s="6" t="str">
        <f t="shared" si="6"/>
        <v/>
      </c>
      <c r="D216" s="5" t="str">
        <f t="shared" si="7"/>
        <v/>
      </c>
      <c r="E216" s="5" t="str">
        <f>IF($B216="","",IF($C216&lt;SIMULAÇÃO!$A$18,$B216*VLOOKUP($C216,SELIC!$A$3:$D$217,3,FALSE()),-($B216-($B216/(1+VLOOKUP($C216,SELIC!$A$3:$D$217,3,FALSE()))))))</f>
        <v/>
      </c>
    </row>
    <row r="217" spans="2:5" x14ac:dyDescent="0.35">
      <c r="B217" s="5"/>
      <c r="C217" s="6" t="str">
        <f t="shared" si="6"/>
        <v/>
      </c>
      <c r="D217" s="5" t="str">
        <f t="shared" si="7"/>
        <v/>
      </c>
      <c r="E217" s="5" t="str">
        <f>IF($B217="","",IF($C217&lt;SIMULAÇÃO!$A$18,$B217*VLOOKUP($C217,SELIC!$A$3:$D$217,3,FALSE()),-($B217-($B217/(1+VLOOKUP($C217,SELIC!$A$3:$D$217,3,FALSE()))))))</f>
        <v/>
      </c>
    </row>
    <row r="218" spans="2:5" x14ac:dyDescent="0.35">
      <c r="B218" s="5"/>
      <c r="C218" s="6" t="str">
        <f t="shared" si="6"/>
        <v/>
      </c>
      <c r="D218" s="5" t="str">
        <f t="shared" si="7"/>
        <v/>
      </c>
      <c r="E218" s="5" t="str">
        <f>IF($B218="","",IF($C218&lt;SIMULAÇÃO!$A$18,$B218*VLOOKUP($C218,SELIC!$A$3:$D$217,3,FALSE()),-($B218-($B218/(1+VLOOKUP($C218,SELIC!$A$3:$D$217,3,FALSE()))))))</f>
        <v/>
      </c>
    </row>
    <row r="219" spans="2:5" x14ac:dyDescent="0.35">
      <c r="B219" s="5"/>
      <c r="C219" s="6" t="str">
        <f t="shared" si="6"/>
        <v/>
      </c>
      <c r="D219" s="5" t="str">
        <f t="shared" si="7"/>
        <v/>
      </c>
      <c r="E219" s="5" t="str">
        <f>IF($B219="","",IF($C219&lt;SIMULAÇÃO!$A$18,$B219*VLOOKUP($C219,SELIC!$A$3:$D$217,3,FALSE()),-($B219-($B219/(1+VLOOKUP($C219,SELIC!$A$3:$D$217,3,FALSE()))))))</f>
        <v/>
      </c>
    </row>
    <row r="220" spans="2:5" x14ac:dyDescent="0.35">
      <c r="B220" s="5"/>
      <c r="C220" s="6" t="str">
        <f t="shared" si="6"/>
        <v/>
      </c>
      <c r="D220" s="5" t="str">
        <f t="shared" si="7"/>
        <v/>
      </c>
      <c r="E220" s="5" t="str">
        <f>IF($B220="","",IF($C220&lt;SIMULAÇÃO!$A$18,$B220*VLOOKUP($C220,SELIC!$A$3:$D$217,3,FALSE()),-($B220-($B220/(1+VLOOKUP($C220,SELIC!$A$3:$D$217,3,FALSE()))))))</f>
        <v/>
      </c>
    </row>
    <row r="221" spans="2:5" x14ac:dyDescent="0.35">
      <c r="B221" s="5"/>
      <c r="C221" s="6" t="str">
        <f t="shared" si="6"/>
        <v/>
      </c>
      <c r="D221" s="5" t="str">
        <f t="shared" si="7"/>
        <v/>
      </c>
      <c r="E221" s="5" t="str">
        <f>IF($B221="","",IF($C221&lt;SIMULAÇÃO!$A$18,$B221*VLOOKUP($C221,SELIC!$A$3:$D$217,3,FALSE()),-($B221-($B221/(1+VLOOKUP($C221,SELIC!$A$3:$D$217,3,FALSE()))))))</f>
        <v/>
      </c>
    </row>
    <row r="222" spans="2:5" x14ac:dyDescent="0.35">
      <c r="B222" s="5"/>
      <c r="C222" s="6" t="str">
        <f t="shared" si="6"/>
        <v/>
      </c>
      <c r="D222" s="5" t="str">
        <f t="shared" si="7"/>
        <v/>
      </c>
      <c r="E222" s="5" t="str">
        <f>IF($B222="","",IF($C222&lt;SIMULAÇÃO!$A$18,$B222*VLOOKUP($C222,SELIC!$A$3:$D$217,3,FALSE()),-($B222-($B222/(1+VLOOKUP($C222,SELIC!$A$3:$D$217,3,FALSE()))))))</f>
        <v/>
      </c>
    </row>
    <row r="223" spans="2:5" x14ac:dyDescent="0.35">
      <c r="B223" s="5"/>
      <c r="C223" s="6" t="str">
        <f t="shared" si="6"/>
        <v/>
      </c>
      <c r="D223" s="5" t="str">
        <f t="shared" si="7"/>
        <v/>
      </c>
      <c r="E223" s="5" t="str">
        <f>IF($B223="","",IF($C223&lt;SIMULAÇÃO!$A$18,$B223*VLOOKUP($C223,SELIC!$A$3:$D$217,3,FALSE()),-($B223-($B223/(1+VLOOKUP($C223,SELIC!$A$3:$D$217,3,FALSE()))))))</f>
        <v/>
      </c>
    </row>
    <row r="224" spans="2:5" x14ac:dyDescent="0.35">
      <c r="B224" s="5"/>
      <c r="C224" s="6" t="str">
        <f t="shared" si="6"/>
        <v/>
      </c>
      <c r="D224" s="5" t="str">
        <f t="shared" si="7"/>
        <v/>
      </c>
      <c r="E224" s="5" t="str">
        <f>IF($B224="","",IF($C224&lt;SIMULAÇÃO!$A$18,$B224*VLOOKUP($C224,SELIC!$A$3:$D$217,3,FALSE()),-($B224-($B224/(1+VLOOKUP($C224,SELIC!$A$3:$D$217,3,FALSE()))))))</f>
        <v/>
      </c>
    </row>
    <row r="225" spans="2:5" x14ac:dyDescent="0.35">
      <c r="B225" s="5"/>
      <c r="C225" s="6" t="str">
        <f t="shared" si="6"/>
        <v/>
      </c>
      <c r="D225" s="5" t="str">
        <f t="shared" si="7"/>
        <v/>
      </c>
      <c r="E225" s="5" t="str">
        <f>IF($B225="","",IF($C225&lt;SIMULAÇÃO!$A$18,$B225*VLOOKUP($C225,SELIC!$A$3:$D$217,3,FALSE()),-($B225-($B225/(1+VLOOKUP($C225,SELIC!$A$3:$D$217,3,FALSE()))))))</f>
        <v/>
      </c>
    </row>
    <row r="226" spans="2:5" x14ac:dyDescent="0.35">
      <c r="B226" s="5"/>
      <c r="C226" s="6" t="str">
        <f t="shared" si="6"/>
        <v/>
      </c>
      <c r="D226" s="5" t="str">
        <f t="shared" si="7"/>
        <v/>
      </c>
      <c r="E226" s="5" t="str">
        <f>IF($B226="","",IF($C226&lt;SIMULAÇÃO!$A$18,$B226*VLOOKUP($C226,SELIC!$A$3:$D$217,3,FALSE()),-($B226-($B226/(1+VLOOKUP($C226,SELIC!$A$3:$D$217,3,FALSE()))))))</f>
        <v/>
      </c>
    </row>
    <row r="227" spans="2:5" x14ac:dyDescent="0.35">
      <c r="B227" s="5"/>
      <c r="C227" s="6" t="str">
        <f t="shared" si="6"/>
        <v/>
      </c>
      <c r="D227" s="5" t="str">
        <f t="shared" si="7"/>
        <v/>
      </c>
      <c r="E227" s="5" t="str">
        <f>IF($B227="","",IF($C227&lt;SIMULAÇÃO!$A$18,$B227*VLOOKUP($C227,SELIC!$A$3:$D$217,3,FALSE()),-($B227-($B227/(1+VLOOKUP($C227,SELIC!$A$3:$D$217,3,FALSE()))))))</f>
        <v/>
      </c>
    </row>
    <row r="228" spans="2:5" x14ac:dyDescent="0.35">
      <c r="B228" s="5"/>
      <c r="C228" s="6" t="str">
        <f t="shared" si="6"/>
        <v/>
      </c>
      <c r="D228" s="5" t="str">
        <f t="shared" si="7"/>
        <v/>
      </c>
      <c r="E228" s="5" t="str">
        <f>IF($B228="","",IF($C228&lt;SIMULAÇÃO!$A$18,$B228*VLOOKUP($C228,SELIC!$A$3:$D$217,3,FALSE()),-($B228-($B228/(1+VLOOKUP($C228,SELIC!$A$3:$D$217,3,FALSE()))))))</f>
        <v/>
      </c>
    </row>
    <row r="229" spans="2:5" x14ac:dyDescent="0.35">
      <c r="B229" s="5"/>
      <c r="C229" s="6" t="str">
        <f t="shared" si="6"/>
        <v/>
      </c>
      <c r="D229" s="5" t="str">
        <f t="shared" si="7"/>
        <v/>
      </c>
      <c r="E229" s="5" t="str">
        <f>IF($B229="","",IF($C229&lt;SIMULAÇÃO!$A$18,$B229*VLOOKUP($C229,SELIC!$A$3:$D$217,3,FALSE()),-($B229-($B229/(1+VLOOKUP($C229,SELIC!$A$3:$D$217,3,FALSE()))))))</f>
        <v/>
      </c>
    </row>
    <row r="230" spans="2:5" x14ac:dyDescent="0.35">
      <c r="B230" s="5"/>
      <c r="C230" s="6" t="str">
        <f t="shared" si="6"/>
        <v/>
      </c>
      <c r="D230" s="5" t="str">
        <f t="shared" si="7"/>
        <v/>
      </c>
      <c r="E230" s="5" t="str">
        <f>IF($B230="","",IF($C230&lt;SIMULAÇÃO!$A$18,$B230*VLOOKUP($C230,SELIC!$A$3:$D$217,3,FALSE()),-($B230-($B230/(1+VLOOKUP($C230,SELIC!$A$3:$D$217,3,FALSE()))))))</f>
        <v/>
      </c>
    </row>
    <row r="231" spans="2:5" x14ac:dyDescent="0.35">
      <c r="B231" s="5"/>
      <c r="C231" s="6" t="str">
        <f t="shared" si="6"/>
        <v/>
      </c>
      <c r="D231" s="5" t="str">
        <f t="shared" si="7"/>
        <v/>
      </c>
      <c r="E231" s="5" t="str">
        <f>IF($B231="","",IF($C231&lt;SIMULAÇÃO!$A$18,$B231*VLOOKUP($C231,SELIC!$A$3:$D$217,3,FALSE()),-($B231-($B231/(1+VLOOKUP($C231,SELIC!$A$3:$D$217,3,FALSE()))))))</f>
        <v/>
      </c>
    </row>
    <row r="232" spans="2:5" x14ac:dyDescent="0.35">
      <c r="B232" s="5"/>
      <c r="C232" s="6" t="str">
        <f t="shared" si="6"/>
        <v/>
      </c>
      <c r="D232" s="5" t="str">
        <f t="shared" si="7"/>
        <v/>
      </c>
      <c r="E232" s="5" t="str">
        <f>IF($B232="","",IF($C232&lt;SIMULAÇÃO!$A$18,$B232*VLOOKUP($C232,SELIC!$A$3:$D$217,3,FALSE()),-($B232-($B232/(1+VLOOKUP($C232,SELIC!$A$3:$D$217,3,FALSE()))))))</f>
        <v/>
      </c>
    </row>
    <row r="233" spans="2:5" x14ac:dyDescent="0.35">
      <c r="B233" s="5"/>
      <c r="C233" s="6" t="str">
        <f t="shared" si="6"/>
        <v/>
      </c>
      <c r="D233" s="5" t="str">
        <f t="shared" si="7"/>
        <v/>
      </c>
      <c r="E233" s="5" t="str">
        <f>IF($B233="","",IF($C233&lt;SIMULAÇÃO!$A$18,$B233*VLOOKUP($C233,SELIC!$A$3:$D$217,3,FALSE()),-($B233-($B233/(1+VLOOKUP($C233,SELIC!$A$3:$D$217,3,FALSE()))))))</f>
        <v/>
      </c>
    </row>
    <row r="234" spans="2:5" x14ac:dyDescent="0.35">
      <c r="B234" s="5"/>
      <c r="C234" s="6" t="str">
        <f t="shared" si="6"/>
        <v/>
      </c>
      <c r="D234" s="5" t="str">
        <f t="shared" si="7"/>
        <v/>
      </c>
      <c r="E234" s="5" t="str">
        <f>IF($B234="","",IF($C234&lt;SIMULAÇÃO!$A$18,$B234*VLOOKUP($C234,SELIC!$A$3:$D$217,3,FALSE()),-($B234-($B234/(1+VLOOKUP($C234,SELIC!$A$3:$D$217,3,FALSE()))))))</f>
        <v/>
      </c>
    </row>
    <row r="235" spans="2:5" x14ac:dyDescent="0.35">
      <c r="B235" s="5"/>
      <c r="C235" s="6" t="str">
        <f t="shared" si="6"/>
        <v/>
      </c>
      <c r="D235" s="5" t="str">
        <f t="shared" si="7"/>
        <v/>
      </c>
      <c r="E235" s="5" t="str">
        <f>IF($B235="","",IF($C235&lt;SIMULAÇÃO!$A$18,$B235*VLOOKUP($C235,SELIC!$A$3:$D$217,3,FALSE()),-($B235-($B235/(1+VLOOKUP($C235,SELIC!$A$3:$D$217,3,FALSE()))))))</f>
        <v/>
      </c>
    </row>
    <row r="236" spans="2:5" x14ac:dyDescent="0.35">
      <c r="B236" s="5"/>
      <c r="C236" s="6" t="str">
        <f t="shared" si="6"/>
        <v/>
      </c>
      <c r="D236" s="5" t="str">
        <f t="shared" si="7"/>
        <v/>
      </c>
      <c r="E236" s="5" t="str">
        <f>IF($B236="","",IF($C236&lt;SIMULAÇÃO!$A$18,$B236*VLOOKUP($C236,SELIC!$A$3:$D$217,3,FALSE()),-($B236-($B236/(1+VLOOKUP($C236,SELIC!$A$3:$D$217,3,FALSE()))))))</f>
        <v/>
      </c>
    </row>
    <row r="237" spans="2:5" x14ac:dyDescent="0.35">
      <c r="B237" s="5"/>
      <c r="C237" s="6" t="str">
        <f t="shared" si="6"/>
        <v/>
      </c>
      <c r="D237" s="5" t="str">
        <f t="shared" si="7"/>
        <v/>
      </c>
      <c r="E237" s="5" t="str">
        <f>IF($B237="","",IF($C237&lt;SIMULAÇÃO!$A$18,$B237*VLOOKUP($C237,SELIC!$A$3:$D$217,3,FALSE()),-($B237-($B237/(1+VLOOKUP($C237,SELIC!$A$3:$D$217,3,FALSE()))))))</f>
        <v/>
      </c>
    </row>
    <row r="238" spans="2:5" x14ac:dyDescent="0.35">
      <c r="B238" s="5"/>
      <c r="C238" s="6" t="str">
        <f t="shared" si="6"/>
        <v/>
      </c>
      <c r="D238" s="5" t="str">
        <f t="shared" si="7"/>
        <v/>
      </c>
      <c r="E238" s="5" t="str">
        <f>IF($B238="","",IF($C238&lt;SIMULAÇÃO!$A$18,$B238*VLOOKUP($C238,SELIC!$A$3:$D$217,3,FALSE()),-($B238-($B238/(1+VLOOKUP($C238,SELIC!$A$3:$D$217,3,FALSE()))))))</f>
        <v/>
      </c>
    </row>
    <row r="239" spans="2:5" x14ac:dyDescent="0.35">
      <c r="B239" s="5"/>
      <c r="C239" s="6" t="str">
        <f t="shared" si="6"/>
        <v/>
      </c>
      <c r="D239" s="5" t="str">
        <f t="shared" si="7"/>
        <v/>
      </c>
      <c r="E239" s="5" t="str">
        <f>IF($B239="","",IF($C239&lt;SIMULAÇÃO!$A$18,$B239*VLOOKUP($C239,SELIC!$A$3:$D$217,3,FALSE()),-($B239-($B239/(1+VLOOKUP($C239,SELIC!$A$3:$D$217,3,FALSE()))))))</f>
        <v/>
      </c>
    </row>
    <row r="240" spans="2:5" x14ac:dyDescent="0.35">
      <c r="B240" s="5"/>
      <c r="C240" s="6" t="str">
        <f t="shared" si="6"/>
        <v/>
      </c>
      <c r="D240" s="5" t="str">
        <f t="shared" si="7"/>
        <v/>
      </c>
      <c r="E240" s="5" t="str">
        <f>IF($B240="","",IF($C240&lt;SIMULAÇÃO!$A$18,$B240*VLOOKUP($C240,SELIC!$A$3:$D$217,3,FALSE()),-($B240-($B240/(1+VLOOKUP($C240,SELIC!$A$3:$D$217,3,FALSE()))))))</f>
        <v/>
      </c>
    </row>
    <row r="241" spans="2:5" x14ac:dyDescent="0.35">
      <c r="B241" s="5"/>
      <c r="C241" s="6" t="str">
        <f t="shared" si="6"/>
        <v/>
      </c>
      <c r="D241" s="5" t="str">
        <f t="shared" si="7"/>
        <v/>
      </c>
      <c r="E241" s="5" t="str">
        <f>IF($B241="","",IF($C241&lt;SIMULAÇÃO!$A$18,$B241*VLOOKUP($C241,SELIC!$A$3:$D$217,3,FALSE()),-($B241-($B241/(1+VLOOKUP($C241,SELIC!$A$3:$D$217,3,FALSE()))))))</f>
        <v/>
      </c>
    </row>
    <row r="242" spans="2:5" x14ac:dyDescent="0.35">
      <c r="B242" s="5"/>
      <c r="C242" s="6" t="str">
        <f t="shared" si="6"/>
        <v/>
      </c>
      <c r="D242" s="5" t="str">
        <f t="shared" si="7"/>
        <v/>
      </c>
      <c r="E242" s="5" t="str">
        <f>IF($B242="","",IF($C242&lt;SIMULAÇÃO!$A$18,$B242*VLOOKUP($C242,SELIC!$A$3:$D$217,3,FALSE()),-($B242-($B242/(1+VLOOKUP($C242,SELIC!$A$3:$D$217,3,FALSE()))))))</f>
        <v/>
      </c>
    </row>
    <row r="243" spans="2:5" x14ac:dyDescent="0.35">
      <c r="B243" s="5"/>
      <c r="C243" s="6" t="str">
        <f t="shared" si="6"/>
        <v/>
      </c>
      <c r="D243" s="5" t="str">
        <f t="shared" si="7"/>
        <v/>
      </c>
      <c r="E243" s="5" t="str">
        <f>IF($B243="","",IF($C243&lt;SIMULAÇÃO!$A$18,$B243*VLOOKUP($C243,SELIC!$A$3:$D$217,3,FALSE()),-($B243-($B243/(1+VLOOKUP($C243,SELIC!$A$3:$D$217,3,FALSE()))))))</f>
        <v/>
      </c>
    </row>
    <row r="244" spans="2:5" x14ac:dyDescent="0.35">
      <c r="B244" s="5"/>
      <c r="C244" s="6" t="str">
        <f t="shared" si="6"/>
        <v/>
      </c>
      <c r="D244" s="5" t="str">
        <f t="shared" si="7"/>
        <v/>
      </c>
      <c r="E244" s="5" t="str">
        <f>IF($B244="","",IF($C244&lt;SIMULAÇÃO!$A$18,$B244*VLOOKUP($C244,SELIC!$A$3:$D$217,3,FALSE()),-($B244-($B244/(1+VLOOKUP($C244,SELIC!$A$3:$D$217,3,FALSE()))))))</f>
        <v/>
      </c>
    </row>
    <row r="245" spans="2:5" x14ac:dyDescent="0.35">
      <c r="B245" s="5"/>
      <c r="C245" s="6" t="str">
        <f t="shared" si="6"/>
        <v/>
      </c>
      <c r="D245" s="5" t="str">
        <f t="shared" si="7"/>
        <v/>
      </c>
      <c r="E245" s="5" t="str">
        <f>IF($B245="","",IF($C245&lt;SIMULAÇÃO!$A$18,$B245*VLOOKUP($C245,SELIC!$A$3:$D$217,3,FALSE()),-($B245-($B245/(1+VLOOKUP($C245,SELIC!$A$3:$D$217,3,FALSE()))))))</f>
        <v/>
      </c>
    </row>
    <row r="246" spans="2:5" x14ac:dyDescent="0.35">
      <c r="B246" s="5"/>
      <c r="C246" s="6" t="str">
        <f t="shared" si="6"/>
        <v/>
      </c>
      <c r="D246" s="5" t="str">
        <f t="shared" si="7"/>
        <v/>
      </c>
      <c r="E246" s="5" t="str">
        <f>IF($B246="","",IF($C246&lt;SIMULAÇÃO!$A$18,$B246*VLOOKUP($C246,SELIC!$A$3:$D$217,3,FALSE()),-($B246-($B246/(1+VLOOKUP($C246,SELIC!$A$3:$D$217,3,FALSE()))))))</f>
        <v/>
      </c>
    </row>
    <row r="247" spans="2:5" x14ac:dyDescent="0.35">
      <c r="B247" s="5"/>
      <c r="C247" s="6" t="str">
        <f t="shared" si="6"/>
        <v/>
      </c>
      <c r="D247" s="5" t="str">
        <f t="shared" si="7"/>
        <v/>
      </c>
      <c r="E247" s="5" t="str">
        <f>IF($B247="","",IF($C247&lt;SIMULAÇÃO!$A$18,$B247*VLOOKUP($C247,SELIC!$A$3:$D$217,3,FALSE()),-($B247-($B247/(1+VLOOKUP($C247,SELIC!$A$3:$D$217,3,FALSE()))))))</f>
        <v/>
      </c>
    </row>
    <row r="248" spans="2:5" x14ac:dyDescent="0.35">
      <c r="B248" s="5"/>
      <c r="C248" s="6" t="str">
        <f t="shared" si="6"/>
        <v/>
      </c>
      <c r="D248" s="5" t="str">
        <f t="shared" si="7"/>
        <v/>
      </c>
      <c r="E248" s="5" t="str">
        <f>IF($B248="","",IF($C248&lt;SIMULAÇÃO!$A$18,$B248*VLOOKUP($C248,SELIC!$A$3:$D$217,3,FALSE()),-($B248-($B248/(1+VLOOKUP($C248,SELIC!$A$3:$D$217,3,FALSE()))))))</f>
        <v/>
      </c>
    </row>
    <row r="249" spans="2:5" x14ac:dyDescent="0.35">
      <c r="B249" s="5"/>
      <c r="C249" s="6" t="str">
        <f t="shared" si="6"/>
        <v/>
      </c>
      <c r="D249" s="5" t="str">
        <f t="shared" si="7"/>
        <v/>
      </c>
      <c r="E249" s="5" t="str">
        <f>IF($B249="","",IF($C249&lt;SIMULAÇÃO!$A$18,$B249*VLOOKUP($C249,SELIC!$A$3:$D$217,3,FALSE()),-($B249-($B249/(1+VLOOKUP($C249,SELIC!$A$3:$D$217,3,FALSE()))))))</f>
        <v/>
      </c>
    </row>
    <row r="250" spans="2:5" x14ac:dyDescent="0.35">
      <c r="B250" s="5"/>
      <c r="C250" s="6" t="str">
        <f t="shared" si="6"/>
        <v/>
      </c>
      <c r="D250" s="5" t="str">
        <f t="shared" si="7"/>
        <v/>
      </c>
      <c r="E250" s="5" t="str">
        <f>IF($B250="","",IF($C250&lt;SIMULAÇÃO!$A$18,$B250*VLOOKUP($C250,SELIC!$A$3:$D$217,3,FALSE()),-($B250-($B250/(1+VLOOKUP($C250,SELIC!$A$3:$D$217,3,FALSE()))))))</f>
        <v/>
      </c>
    </row>
    <row r="251" spans="2:5" x14ac:dyDescent="0.35">
      <c r="B251" s="5"/>
      <c r="C251" s="6" t="str">
        <f t="shared" si="6"/>
        <v/>
      </c>
      <c r="D251" s="5" t="str">
        <f t="shared" si="7"/>
        <v/>
      </c>
      <c r="E251" s="5" t="str">
        <f>IF($B251="","",IF($C251&lt;SIMULAÇÃO!$A$18,$B251*VLOOKUP($C251,SELIC!$A$3:$D$217,3,FALSE()),-($B251-($B251/(1+VLOOKUP($C251,SELIC!$A$3:$D$217,3,FALSE()))))))</f>
        <v/>
      </c>
    </row>
    <row r="252" spans="2:5" x14ac:dyDescent="0.35">
      <c r="B252" s="5"/>
      <c r="C252" s="6" t="str">
        <f t="shared" si="6"/>
        <v/>
      </c>
      <c r="D252" s="5" t="str">
        <f t="shared" si="7"/>
        <v/>
      </c>
      <c r="E252" s="5" t="str">
        <f>IF($B252="","",IF($C252&lt;SIMULAÇÃO!$A$18,$B252*VLOOKUP($C252,SELIC!$A$3:$D$217,3,FALSE()),-($B252-($B252/(1+VLOOKUP($C252,SELIC!$A$3:$D$217,3,FALSE()))))))</f>
        <v/>
      </c>
    </row>
    <row r="253" spans="2:5" x14ac:dyDescent="0.35">
      <c r="B253" s="5"/>
      <c r="C253" s="6" t="str">
        <f t="shared" si="6"/>
        <v/>
      </c>
      <c r="D253" s="5" t="str">
        <f t="shared" si="7"/>
        <v/>
      </c>
      <c r="E253" s="5" t="str">
        <f>IF($B253="","",IF($C253&lt;SIMULAÇÃO!$A$18,$B253*VLOOKUP($C253,SELIC!$A$3:$D$217,3,FALSE()),-($B253-($B253/(1+VLOOKUP($C253,SELIC!$A$3:$D$217,3,FALSE()))))))</f>
        <v/>
      </c>
    </row>
    <row r="254" spans="2:5" x14ac:dyDescent="0.35">
      <c r="B254" s="5"/>
      <c r="C254" s="6" t="str">
        <f t="shared" si="6"/>
        <v/>
      </c>
      <c r="D254" s="5" t="str">
        <f t="shared" si="7"/>
        <v/>
      </c>
      <c r="E254" s="5" t="str">
        <f>IF($B254="","",IF($C254&lt;SIMULAÇÃO!$A$18,$B254*VLOOKUP($C254,SELIC!$A$3:$D$217,3,FALSE()),-($B254-($B254/(1+VLOOKUP($C254,SELIC!$A$3:$D$217,3,FALSE()))))))</f>
        <v/>
      </c>
    </row>
    <row r="255" spans="2:5" x14ac:dyDescent="0.35">
      <c r="B255" s="5"/>
      <c r="C255" s="6" t="str">
        <f t="shared" si="6"/>
        <v/>
      </c>
      <c r="D255" s="5" t="str">
        <f t="shared" si="7"/>
        <v/>
      </c>
      <c r="E255" s="5" t="str">
        <f>IF($B255="","",IF($C255&lt;SIMULAÇÃO!$A$18,$B255*VLOOKUP($C255,SELIC!$A$3:$D$217,3,FALSE()),-($B255-($B255/(1+VLOOKUP($C255,SELIC!$A$3:$D$217,3,FALSE()))))))</f>
        <v/>
      </c>
    </row>
    <row r="256" spans="2:5" x14ac:dyDescent="0.35">
      <c r="B256" s="5"/>
      <c r="C256" s="6" t="str">
        <f t="shared" si="6"/>
        <v/>
      </c>
      <c r="D256" s="5" t="str">
        <f t="shared" si="7"/>
        <v/>
      </c>
      <c r="E256" s="5" t="str">
        <f>IF($B256="","",IF($C256&lt;SIMULAÇÃO!$A$18,$B256*VLOOKUP($C256,SELIC!$A$3:$D$217,3,FALSE()),-($B256-($B256/(1+VLOOKUP($C256,SELIC!$A$3:$D$217,3,FALSE()))))))</f>
        <v/>
      </c>
    </row>
    <row r="257" spans="2:5" x14ac:dyDescent="0.35">
      <c r="B257" s="5"/>
      <c r="C257" s="6" t="str">
        <f t="shared" si="6"/>
        <v/>
      </c>
      <c r="D257" s="5" t="str">
        <f t="shared" si="7"/>
        <v/>
      </c>
      <c r="E257" s="5" t="str">
        <f>IF($B257="","",IF($C257&lt;SIMULAÇÃO!$A$18,$B257*VLOOKUP($C257,SELIC!$A$3:$D$217,3,FALSE()),-($B257-($B257/(1+VLOOKUP($C257,SELIC!$A$3:$D$217,3,FALSE()))))))</f>
        <v/>
      </c>
    </row>
    <row r="258" spans="2:5" x14ac:dyDescent="0.35">
      <c r="B258" s="5"/>
      <c r="C258" s="6" t="str">
        <f t="shared" si="6"/>
        <v/>
      </c>
      <c r="D258" s="5" t="str">
        <f t="shared" si="7"/>
        <v/>
      </c>
      <c r="E258" s="5" t="str">
        <f>IF($B258="","",IF($C258&lt;SIMULAÇÃO!$A$18,$B258*VLOOKUP($C258,SELIC!$A$3:$D$217,3,FALSE()),-($B258-($B258/(1+VLOOKUP($C258,SELIC!$A$3:$D$217,3,FALSE()))))))</f>
        <v/>
      </c>
    </row>
    <row r="259" spans="2:5" x14ac:dyDescent="0.35">
      <c r="B259" s="5"/>
      <c r="C259" s="6" t="str">
        <f t="shared" ref="C259:C322" si="8">IF(A259="","",DATEVALUE(CONCATENATE("01/",MONTH(A259),"/",YEAR(A259))))</f>
        <v/>
      </c>
      <c r="D259" s="5" t="str">
        <f t="shared" si="7"/>
        <v/>
      </c>
      <c r="E259" s="5" t="str">
        <f>IF($B259="","",IF($C259&lt;SIMULAÇÃO!$A$18,$B259*VLOOKUP($C259,SELIC!$A$3:$D$217,3,FALSE()),-($B259-($B259/(1+VLOOKUP($C259,SELIC!$A$3:$D$217,3,FALSE()))))))</f>
        <v/>
      </c>
    </row>
    <row r="260" spans="2:5" x14ac:dyDescent="0.35">
      <c r="B260" s="5"/>
      <c r="C260" s="6" t="str">
        <f t="shared" si="8"/>
        <v/>
      </c>
      <c r="D260" s="5" t="str">
        <f t="shared" ref="D260:D323" si="9">IF(B260="","",B260+E260)</f>
        <v/>
      </c>
      <c r="E260" s="5" t="str">
        <f>IF($B260="","",IF($C260&lt;SIMULAÇÃO!$A$18,$B260*VLOOKUP($C260,SELIC!$A$3:$D$217,3,FALSE()),-($B260-($B260/(1+VLOOKUP($C260,SELIC!$A$3:$D$217,3,FALSE()))))))</f>
        <v/>
      </c>
    </row>
    <row r="261" spans="2:5" x14ac:dyDescent="0.35">
      <c r="B261" s="5"/>
      <c r="C261" s="6" t="str">
        <f t="shared" si="8"/>
        <v/>
      </c>
      <c r="D261" s="5" t="str">
        <f t="shared" si="9"/>
        <v/>
      </c>
      <c r="E261" s="5" t="str">
        <f>IF($B261="","",IF($C261&lt;SIMULAÇÃO!$A$18,$B261*VLOOKUP($C261,SELIC!$A$3:$D$217,3,FALSE()),-($B261-($B261/(1+VLOOKUP($C261,SELIC!$A$3:$D$217,3,FALSE()))))))</f>
        <v/>
      </c>
    </row>
    <row r="262" spans="2:5" x14ac:dyDescent="0.35">
      <c r="B262" s="5"/>
      <c r="C262" s="6" t="str">
        <f t="shared" si="8"/>
        <v/>
      </c>
      <c r="D262" s="5" t="str">
        <f t="shared" si="9"/>
        <v/>
      </c>
      <c r="E262" s="5" t="str">
        <f>IF($B262="","",IF($C262&lt;SIMULAÇÃO!$A$18,$B262*VLOOKUP($C262,SELIC!$A$3:$D$217,3,FALSE()),-($B262-($B262/(1+VLOOKUP($C262,SELIC!$A$3:$D$217,3,FALSE()))))))</f>
        <v/>
      </c>
    </row>
    <row r="263" spans="2:5" x14ac:dyDescent="0.35">
      <c r="B263" s="5"/>
      <c r="C263" s="6" t="str">
        <f t="shared" si="8"/>
        <v/>
      </c>
      <c r="D263" s="5" t="str">
        <f t="shared" si="9"/>
        <v/>
      </c>
      <c r="E263" s="5" t="str">
        <f>IF($B263="","",IF($C263&lt;SIMULAÇÃO!$A$18,$B263*VLOOKUP($C263,SELIC!$A$3:$D$217,3,FALSE()),-($B263-($B263/(1+VLOOKUP($C263,SELIC!$A$3:$D$217,3,FALSE()))))))</f>
        <v/>
      </c>
    </row>
    <row r="264" spans="2:5" x14ac:dyDescent="0.35">
      <c r="B264" s="5"/>
      <c r="C264" s="6" t="str">
        <f t="shared" si="8"/>
        <v/>
      </c>
      <c r="D264" s="5" t="str">
        <f t="shared" si="9"/>
        <v/>
      </c>
      <c r="E264" s="5" t="str">
        <f>IF($B264="","",IF($C264&lt;SIMULAÇÃO!$A$18,$B264*VLOOKUP($C264,SELIC!$A$3:$D$217,3,FALSE()),-($B264-($B264/(1+VLOOKUP($C264,SELIC!$A$3:$D$217,3,FALSE()))))))</f>
        <v/>
      </c>
    </row>
    <row r="265" spans="2:5" x14ac:dyDescent="0.35">
      <c r="B265" s="5"/>
      <c r="C265" s="6" t="str">
        <f t="shared" si="8"/>
        <v/>
      </c>
      <c r="D265" s="5" t="str">
        <f t="shared" si="9"/>
        <v/>
      </c>
      <c r="E265" s="5" t="str">
        <f>IF($B265="","",IF($C265&lt;SIMULAÇÃO!$A$18,$B265*VLOOKUP($C265,SELIC!$A$3:$D$217,3,FALSE()),-($B265-($B265/(1+VLOOKUP($C265,SELIC!$A$3:$D$217,3,FALSE()))))))</f>
        <v/>
      </c>
    </row>
    <row r="266" spans="2:5" x14ac:dyDescent="0.35">
      <c r="B266" s="5"/>
      <c r="C266" s="6" t="str">
        <f t="shared" si="8"/>
        <v/>
      </c>
      <c r="D266" s="5" t="str">
        <f t="shared" si="9"/>
        <v/>
      </c>
      <c r="E266" s="5" t="str">
        <f>IF($B266="","",IF($C266&lt;SIMULAÇÃO!$A$18,$B266*VLOOKUP($C266,SELIC!$A$3:$D$217,3,FALSE()),-($B266-($B266/(1+VLOOKUP($C266,SELIC!$A$3:$D$217,3,FALSE()))))))</f>
        <v/>
      </c>
    </row>
    <row r="267" spans="2:5" x14ac:dyDescent="0.35">
      <c r="B267" s="5"/>
      <c r="C267" s="6" t="str">
        <f t="shared" si="8"/>
        <v/>
      </c>
      <c r="D267" s="5" t="str">
        <f t="shared" si="9"/>
        <v/>
      </c>
      <c r="E267" s="5" t="str">
        <f>IF($B267="","",IF($C267&lt;SIMULAÇÃO!$A$18,$B267*VLOOKUP($C267,SELIC!$A$3:$D$217,3,FALSE()),-($B267-($B267/(1+VLOOKUP($C267,SELIC!$A$3:$D$217,3,FALSE()))))))</f>
        <v/>
      </c>
    </row>
    <row r="268" spans="2:5" x14ac:dyDescent="0.35">
      <c r="B268" s="5"/>
      <c r="C268" s="6" t="str">
        <f t="shared" si="8"/>
        <v/>
      </c>
      <c r="D268" s="5" t="str">
        <f t="shared" si="9"/>
        <v/>
      </c>
      <c r="E268" s="5" t="str">
        <f>IF($B268="","",IF($C268&lt;SIMULAÇÃO!$A$18,$B268*VLOOKUP($C268,SELIC!$A$3:$D$217,3,FALSE()),-($B268-($B268/(1+VLOOKUP($C268,SELIC!$A$3:$D$217,3,FALSE()))))))</f>
        <v/>
      </c>
    </row>
    <row r="269" spans="2:5" x14ac:dyDescent="0.35">
      <c r="B269" s="5"/>
      <c r="C269" s="6" t="str">
        <f t="shared" si="8"/>
        <v/>
      </c>
      <c r="D269" s="5" t="str">
        <f t="shared" si="9"/>
        <v/>
      </c>
      <c r="E269" s="5" t="str">
        <f>IF($B269="","",IF($C269&lt;SIMULAÇÃO!$A$18,$B269*VLOOKUP($C269,SELIC!$A$3:$D$217,3,FALSE()),-($B269-($B269/(1+VLOOKUP($C269,SELIC!$A$3:$D$217,3,FALSE()))))))</f>
        <v/>
      </c>
    </row>
    <row r="270" spans="2:5" x14ac:dyDescent="0.35">
      <c r="B270" s="5"/>
      <c r="C270" s="6" t="str">
        <f t="shared" si="8"/>
        <v/>
      </c>
      <c r="D270" s="5" t="str">
        <f t="shared" si="9"/>
        <v/>
      </c>
      <c r="E270" s="5" t="str">
        <f>IF($B270="","",IF($C270&lt;SIMULAÇÃO!$A$18,$B270*VLOOKUP($C270,SELIC!$A$3:$D$217,3,FALSE()),-($B270-($B270/(1+VLOOKUP($C270,SELIC!$A$3:$D$217,3,FALSE()))))))</f>
        <v/>
      </c>
    </row>
    <row r="271" spans="2:5" x14ac:dyDescent="0.35">
      <c r="B271" s="5"/>
      <c r="C271" s="6" t="str">
        <f t="shared" si="8"/>
        <v/>
      </c>
      <c r="D271" s="5" t="str">
        <f t="shared" si="9"/>
        <v/>
      </c>
      <c r="E271" s="5" t="str">
        <f>IF($B271="","",IF($C271&lt;SIMULAÇÃO!$A$18,$B271*VLOOKUP($C271,SELIC!$A$3:$D$217,3,FALSE()),-($B271-($B271/(1+VLOOKUP($C271,SELIC!$A$3:$D$217,3,FALSE()))))))</f>
        <v/>
      </c>
    </row>
    <row r="272" spans="2:5" x14ac:dyDescent="0.35">
      <c r="B272" s="5"/>
      <c r="C272" s="6" t="str">
        <f t="shared" si="8"/>
        <v/>
      </c>
      <c r="D272" s="5" t="str">
        <f t="shared" si="9"/>
        <v/>
      </c>
      <c r="E272" s="5" t="str">
        <f>IF($B272="","",IF($C272&lt;SIMULAÇÃO!$A$18,$B272*VLOOKUP($C272,SELIC!$A$3:$D$217,3,FALSE()),-($B272-($B272/(1+VLOOKUP($C272,SELIC!$A$3:$D$217,3,FALSE()))))))</f>
        <v/>
      </c>
    </row>
    <row r="273" spans="2:5" x14ac:dyDescent="0.35">
      <c r="B273" s="5"/>
      <c r="C273" s="6" t="str">
        <f t="shared" si="8"/>
        <v/>
      </c>
      <c r="D273" s="5" t="str">
        <f t="shared" si="9"/>
        <v/>
      </c>
      <c r="E273" s="5" t="str">
        <f>IF($B273="","",IF($C273&lt;SIMULAÇÃO!$A$18,$B273*VLOOKUP($C273,SELIC!$A$3:$D$217,3,FALSE()),-($B273-($B273/(1+VLOOKUP($C273,SELIC!$A$3:$D$217,3,FALSE()))))))</f>
        <v/>
      </c>
    </row>
    <row r="274" spans="2:5" x14ac:dyDescent="0.35">
      <c r="B274" s="5"/>
      <c r="C274" s="6" t="str">
        <f t="shared" si="8"/>
        <v/>
      </c>
      <c r="D274" s="5" t="str">
        <f t="shared" si="9"/>
        <v/>
      </c>
      <c r="E274" s="5" t="str">
        <f>IF($B274="","",IF($C274&lt;SIMULAÇÃO!$A$18,$B274*VLOOKUP($C274,SELIC!$A$3:$D$217,3,FALSE()),-($B274-($B274/(1+VLOOKUP($C274,SELIC!$A$3:$D$217,3,FALSE()))))))</f>
        <v/>
      </c>
    </row>
    <row r="275" spans="2:5" x14ac:dyDescent="0.35">
      <c r="B275" s="5"/>
      <c r="C275" s="6" t="str">
        <f t="shared" si="8"/>
        <v/>
      </c>
      <c r="D275" s="5" t="str">
        <f t="shared" si="9"/>
        <v/>
      </c>
      <c r="E275" s="5" t="str">
        <f>IF($B275="","",IF($C275&lt;SIMULAÇÃO!$A$18,$B275*VLOOKUP($C275,SELIC!$A$3:$D$217,3,FALSE()),-($B275-($B275/(1+VLOOKUP($C275,SELIC!$A$3:$D$217,3,FALSE()))))))</f>
        <v/>
      </c>
    </row>
    <row r="276" spans="2:5" x14ac:dyDescent="0.35">
      <c r="B276" s="5"/>
      <c r="C276" s="6" t="str">
        <f t="shared" si="8"/>
        <v/>
      </c>
      <c r="D276" s="5" t="str">
        <f t="shared" si="9"/>
        <v/>
      </c>
      <c r="E276" s="5" t="str">
        <f>IF($B276="","",IF($C276&lt;SIMULAÇÃO!$A$18,$B276*VLOOKUP($C276,SELIC!$A$3:$D$217,3,FALSE()),-($B276-($B276/(1+VLOOKUP($C276,SELIC!$A$3:$D$217,3,FALSE()))))))</f>
        <v/>
      </c>
    </row>
    <row r="277" spans="2:5" x14ac:dyDescent="0.35">
      <c r="B277" s="5"/>
      <c r="C277" s="6" t="str">
        <f t="shared" si="8"/>
        <v/>
      </c>
      <c r="D277" s="5" t="str">
        <f t="shared" si="9"/>
        <v/>
      </c>
      <c r="E277" s="5" t="str">
        <f>IF($B277="","",IF($C277&lt;SIMULAÇÃO!$A$18,$B277*VLOOKUP($C277,SELIC!$A$3:$D$217,3,FALSE()),-($B277-($B277/(1+VLOOKUP($C277,SELIC!$A$3:$D$217,3,FALSE()))))))</f>
        <v/>
      </c>
    </row>
    <row r="278" spans="2:5" x14ac:dyDescent="0.35">
      <c r="B278" s="5"/>
      <c r="C278" s="6" t="str">
        <f t="shared" si="8"/>
        <v/>
      </c>
      <c r="D278" s="5" t="str">
        <f t="shared" si="9"/>
        <v/>
      </c>
      <c r="E278" s="5" t="str">
        <f>IF($B278="","",IF($C278&lt;SIMULAÇÃO!$A$18,$B278*VLOOKUP($C278,SELIC!$A$3:$D$217,3,FALSE()),-($B278-($B278/(1+VLOOKUP($C278,SELIC!$A$3:$D$217,3,FALSE()))))))</f>
        <v/>
      </c>
    </row>
    <row r="279" spans="2:5" x14ac:dyDescent="0.35">
      <c r="B279" s="5"/>
      <c r="C279" s="6" t="str">
        <f t="shared" si="8"/>
        <v/>
      </c>
      <c r="D279" s="5" t="str">
        <f t="shared" si="9"/>
        <v/>
      </c>
      <c r="E279" s="5" t="str">
        <f>IF($B279="","",IF($C279&lt;SIMULAÇÃO!$A$18,$B279*VLOOKUP($C279,SELIC!$A$3:$D$217,3,FALSE()),-($B279-($B279/(1+VLOOKUP($C279,SELIC!$A$3:$D$217,3,FALSE()))))))</f>
        <v/>
      </c>
    </row>
    <row r="280" spans="2:5" x14ac:dyDescent="0.35">
      <c r="B280" s="5"/>
      <c r="C280" s="6" t="str">
        <f t="shared" si="8"/>
        <v/>
      </c>
      <c r="D280" s="5" t="str">
        <f t="shared" si="9"/>
        <v/>
      </c>
      <c r="E280" s="5" t="str">
        <f>IF($B280="","",IF($C280&lt;SIMULAÇÃO!$A$18,$B280*VLOOKUP($C280,SELIC!$A$3:$D$217,3,FALSE()),-($B280-($B280/(1+VLOOKUP($C280,SELIC!$A$3:$D$217,3,FALSE()))))))</f>
        <v/>
      </c>
    </row>
    <row r="281" spans="2:5" x14ac:dyDescent="0.35">
      <c r="B281" s="5"/>
      <c r="C281" s="6" t="str">
        <f t="shared" si="8"/>
        <v/>
      </c>
      <c r="D281" s="5" t="str">
        <f t="shared" si="9"/>
        <v/>
      </c>
      <c r="E281" s="5" t="str">
        <f>IF($B281="","",IF($C281&lt;SIMULAÇÃO!$A$18,$B281*VLOOKUP($C281,SELIC!$A$3:$D$217,3,FALSE()),-($B281-($B281/(1+VLOOKUP($C281,SELIC!$A$3:$D$217,3,FALSE()))))))</f>
        <v/>
      </c>
    </row>
    <row r="282" spans="2:5" x14ac:dyDescent="0.35">
      <c r="B282" s="5"/>
      <c r="C282" s="6" t="str">
        <f t="shared" si="8"/>
        <v/>
      </c>
      <c r="D282" s="5" t="str">
        <f t="shared" si="9"/>
        <v/>
      </c>
      <c r="E282" s="5" t="str">
        <f>IF($B282="","",IF($C282&lt;SIMULAÇÃO!$A$18,$B282*VLOOKUP($C282,SELIC!$A$3:$D$217,3,FALSE()),-($B282-($B282/(1+VLOOKUP($C282,SELIC!$A$3:$D$217,3,FALSE()))))))</f>
        <v/>
      </c>
    </row>
    <row r="283" spans="2:5" x14ac:dyDescent="0.35">
      <c r="B283" s="5"/>
      <c r="C283" s="6" t="str">
        <f t="shared" si="8"/>
        <v/>
      </c>
      <c r="D283" s="5" t="str">
        <f t="shared" si="9"/>
        <v/>
      </c>
      <c r="E283" s="5" t="str">
        <f>IF($B283="","",IF($C283&lt;SIMULAÇÃO!$A$18,$B283*VLOOKUP($C283,SELIC!$A$3:$D$217,3,FALSE()),-($B283-($B283/(1+VLOOKUP($C283,SELIC!$A$3:$D$217,3,FALSE()))))))</f>
        <v/>
      </c>
    </row>
    <row r="284" spans="2:5" x14ac:dyDescent="0.35">
      <c r="B284" s="5"/>
      <c r="C284" s="6" t="str">
        <f t="shared" si="8"/>
        <v/>
      </c>
      <c r="D284" s="5" t="str">
        <f t="shared" si="9"/>
        <v/>
      </c>
      <c r="E284" s="5" t="str">
        <f>IF($B284="","",IF($C284&lt;SIMULAÇÃO!$A$18,$B284*VLOOKUP($C284,SELIC!$A$3:$D$217,3,FALSE()),-($B284-($B284/(1+VLOOKUP($C284,SELIC!$A$3:$D$217,3,FALSE()))))))</f>
        <v/>
      </c>
    </row>
    <row r="285" spans="2:5" x14ac:dyDescent="0.35">
      <c r="B285" s="5"/>
      <c r="C285" s="6" t="str">
        <f t="shared" si="8"/>
        <v/>
      </c>
      <c r="D285" s="5" t="str">
        <f t="shared" si="9"/>
        <v/>
      </c>
      <c r="E285" s="5" t="str">
        <f>IF($B285="","",IF($C285&lt;SIMULAÇÃO!$A$18,$B285*VLOOKUP($C285,SELIC!$A$3:$D$217,3,FALSE()),-($B285-($B285/(1+VLOOKUP($C285,SELIC!$A$3:$D$217,3,FALSE()))))))</f>
        <v/>
      </c>
    </row>
    <row r="286" spans="2:5" x14ac:dyDescent="0.35">
      <c r="B286" s="5"/>
      <c r="C286" s="6" t="str">
        <f t="shared" si="8"/>
        <v/>
      </c>
      <c r="D286" s="5" t="str">
        <f t="shared" si="9"/>
        <v/>
      </c>
      <c r="E286" s="5" t="str">
        <f>IF($B286="","",IF($C286&lt;SIMULAÇÃO!$A$18,$B286*VLOOKUP($C286,SELIC!$A$3:$D$217,3,FALSE()),-($B286-($B286/(1+VLOOKUP($C286,SELIC!$A$3:$D$217,3,FALSE()))))))</f>
        <v/>
      </c>
    </row>
    <row r="287" spans="2:5" x14ac:dyDescent="0.35">
      <c r="B287" s="5"/>
      <c r="C287" s="6" t="str">
        <f t="shared" si="8"/>
        <v/>
      </c>
      <c r="D287" s="5" t="str">
        <f t="shared" si="9"/>
        <v/>
      </c>
      <c r="E287" s="5" t="str">
        <f>IF($B287="","",IF($C287&lt;SIMULAÇÃO!$A$18,$B287*VLOOKUP($C287,SELIC!$A$3:$D$217,3,FALSE()),-($B287-($B287/(1+VLOOKUP($C287,SELIC!$A$3:$D$217,3,FALSE()))))))</f>
        <v/>
      </c>
    </row>
    <row r="288" spans="2:5" x14ac:dyDescent="0.35">
      <c r="B288" s="5"/>
      <c r="C288" s="6" t="str">
        <f t="shared" si="8"/>
        <v/>
      </c>
      <c r="D288" s="5" t="str">
        <f t="shared" si="9"/>
        <v/>
      </c>
      <c r="E288" s="5" t="str">
        <f>IF($B288="","",IF($C288&lt;SIMULAÇÃO!$A$18,$B288*VLOOKUP($C288,SELIC!$A$3:$D$217,3,FALSE()),-($B288-($B288/(1+VLOOKUP($C288,SELIC!$A$3:$D$217,3,FALSE()))))))</f>
        <v/>
      </c>
    </row>
    <row r="289" spans="2:5" x14ac:dyDescent="0.35">
      <c r="B289" s="5"/>
      <c r="C289" s="6" t="str">
        <f t="shared" si="8"/>
        <v/>
      </c>
      <c r="D289" s="5" t="str">
        <f t="shared" si="9"/>
        <v/>
      </c>
      <c r="E289" s="5" t="str">
        <f>IF($B289="","",IF($C289&lt;SIMULAÇÃO!$A$18,$B289*VLOOKUP($C289,SELIC!$A$3:$D$217,3,FALSE()),-($B289-($B289/(1+VLOOKUP($C289,SELIC!$A$3:$D$217,3,FALSE()))))))</f>
        <v/>
      </c>
    </row>
    <row r="290" spans="2:5" x14ac:dyDescent="0.35">
      <c r="B290" s="5"/>
      <c r="C290" s="6" t="str">
        <f t="shared" si="8"/>
        <v/>
      </c>
      <c r="D290" s="5" t="str">
        <f t="shared" si="9"/>
        <v/>
      </c>
      <c r="E290" s="5" t="str">
        <f>IF($B290="","",IF($C290&lt;SIMULAÇÃO!$A$18,$B290*VLOOKUP($C290,SELIC!$A$3:$D$217,3,FALSE()),-($B290-($B290/(1+VLOOKUP($C290,SELIC!$A$3:$D$217,3,FALSE()))))))</f>
        <v/>
      </c>
    </row>
    <row r="291" spans="2:5" x14ac:dyDescent="0.35">
      <c r="B291" s="5"/>
      <c r="C291" s="6" t="str">
        <f t="shared" si="8"/>
        <v/>
      </c>
      <c r="D291" s="5" t="str">
        <f t="shared" si="9"/>
        <v/>
      </c>
      <c r="E291" s="5" t="str">
        <f>IF($B291="","",IF($C291&lt;SIMULAÇÃO!$A$18,$B291*VLOOKUP($C291,SELIC!$A$3:$D$217,3,FALSE()),-($B291-($B291/(1+VLOOKUP($C291,SELIC!$A$3:$D$217,3,FALSE()))))))</f>
        <v/>
      </c>
    </row>
    <row r="292" spans="2:5" x14ac:dyDescent="0.35">
      <c r="B292" s="5"/>
      <c r="C292" s="6" t="str">
        <f t="shared" si="8"/>
        <v/>
      </c>
      <c r="D292" s="5" t="str">
        <f t="shared" si="9"/>
        <v/>
      </c>
      <c r="E292" s="5" t="str">
        <f>IF($B292="","",IF($C292&lt;SIMULAÇÃO!$A$18,$B292*VLOOKUP($C292,SELIC!$A$3:$D$217,3,FALSE()),-($B292-($B292/(1+VLOOKUP($C292,SELIC!$A$3:$D$217,3,FALSE()))))))</f>
        <v/>
      </c>
    </row>
    <row r="293" spans="2:5" x14ac:dyDescent="0.35">
      <c r="B293" s="5"/>
      <c r="C293" s="6" t="str">
        <f t="shared" si="8"/>
        <v/>
      </c>
      <c r="D293" s="5" t="str">
        <f t="shared" si="9"/>
        <v/>
      </c>
      <c r="E293" s="5" t="str">
        <f>IF($B293="","",IF($C293&lt;SIMULAÇÃO!$A$18,$B293*VLOOKUP($C293,SELIC!$A$3:$D$217,3,FALSE()),-($B293-($B293/(1+VLOOKUP($C293,SELIC!$A$3:$D$217,3,FALSE()))))))</f>
        <v/>
      </c>
    </row>
    <row r="294" spans="2:5" x14ac:dyDescent="0.35">
      <c r="B294" s="5"/>
      <c r="C294" s="6" t="str">
        <f t="shared" si="8"/>
        <v/>
      </c>
      <c r="D294" s="5" t="str">
        <f t="shared" si="9"/>
        <v/>
      </c>
      <c r="E294" s="5" t="str">
        <f>IF($B294="","",IF($C294&lt;SIMULAÇÃO!$A$18,$B294*VLOOKUP($C294,SELIC!$A$3:$D$217,3,FALSE()),-($B294-($B294/(1+VLOOKUP($C294,SELIC!$A$3:$D$217,3,FALSE()))))))</f>
        <v/>
      </c>
    </row>
    <row r="295" spans="2:5" x14ac:dyDescent="0.35">
      <c r="B295" s="5"/>
      <c r="C295" s="6" t="str">
        <f t="shared" si="8"/>
        <v/>
      </c>
      <c r="D295" s="5" t="str">
        <f t="shared" si="9"/>
        <v/>
      </c>
      <c r="E295" s="5" t="str">
        <f>IF($B295="","",IF($C295&lt;SIMULAÇÃO!$A$18,$B295*VLOOKUP($C295,SELIC!$A$3:$D$217,3,FALSE()),-($B295-($B295/(1+VLOOKUP($C295,SELIC!$A$3:$D$217,3,FALSE()))))))</f>
        <v/>
      </c>
    </row>
    <row r="296" spans="2:5" x14ac:dyDescent="0.35">
      <c r="B296" s="5"/>
      <c r="C296" s="6" t="str">
        <f t="shared" si="8"/>
        <v/>
      </c>
      <c r="D296" s="5" t="str">
        <f t="shared" si="9"/>
        <v/>
      </c>
      <c r="E296" s="5" t="str">
        <f>IF($B296="","",IF($C296&lt;SIMULAÇÃO!$A$18,$B296*VLOOKUP($C296,SELIC!$A$3:$D$217,3,FALSE()),-($B296-($B296/(1+VLOOKUP($C296,SELIC!$A$3:$D$217,3,FALSE()))))))</f>
        <v/>
      </c>
    </row>
    <row r="297" spans="2:5" x14ac:dyDescent="0.35">
      <c r="B297" s="5"/>
      <c r="C297" s="6" t="str">
        <f t="shared" si="8"/>
        <v/>
      </c>
      <c r="D297" s="5" t="str">
        <f t="shared" si="9"/>
        <v/>
      </c>
      <c r="E297" s="5" t="str">
        <f>IF($B297="","",IF($C297&lt;SIMULAÇÃO!$A$18,$B297*VLOOKUP($C297,SELIC!$A$3:$D$217,3,FALSE()),-($B297-($B297/(1+VLOOKUP($C297,SELIC!$A$3:$D$217,3,FALSE()))))))</f>
        <v/>
      </c>
    </row>
    <row r="298" spans="2:5" x14ac:dyDescent="0.35">
      <c r="B298" s="5"/>
      <c r="C298" s="6" t="str">
        <f t="shared" si="8"/>
        <v/>
      </c>
      <c r="D298" s="5" t="str">
        <f t="shared" si="9"/>
        <v/>
      </c>
      <c r="E298" s="5" t="str">
        <f>IF($B298="","",IF($C298&lt;SIMULAÇÃO!$A$18,$B298*VLOOKUP($C298,SELIC!$A$3:$D$217,3,FALSE()),-($B298-($B298/(1+VLOOKUP($C298,SELIC!$A$3:$D$217,3,FALSE()))))))</f>
        <v/>
      </c>
    </row>
    <row r="299" spans="2:5" x14ac:dyDescent="0.35">
      <c r="B299" s="5"/>
      <c r="C299" s="6" t="str">
        <f t="shared" si="8"/>
        <v/>
      </c>
      <c r="D299" s="5" t="str">
        <f t="shared" si="9"/>
        <v/>
      </c>
      <c r="E299" s="5" t="str">
        <f>IF($B299="","",IF($C299&lt;SIMULAÇÃO!$A$18,$B299*VLOOKUP($C299,SELIC!$A$3:$D$217,3,FALSE()),-($B299-($B299/(1+VLOOKUP($C299,SELIC!$A$3:$D$217,3,FALSE()))))))</f>
        <v/>
      </c>
    </row>
    <row r="300" spans="2:5" x14ac:dyDescent="0.35">
      <c r="B300" s="5"/>
      <c r="C300" s="6" t="str">
        <f t="shared" si="8"/>
        <v/>
      </c>
      <c r="D300" s="5" t="str">
        <f t="shared" si="9"/>
        <v/>
      </c>
      <c r="E300" s="5" t="str">
        <f>IF($B300="","",IF($C300&lt;SIMULAÇÃO!$A$18,$B300*VLOOKUP($C300,SELIC!$A$3:$D$217,3,FALSE()),-($B300-($B300/(1+VLOOKUP($C300,SELIC!$A$3:$D$217,3,FALSE()))))))</f>
        <v/>
      </c>
    </row>
    <row r="301" spans="2:5" x14ac:dyDescent="0.35">
      <c r="B301" s="5"/>
      <c r="C301" s="6" t="str">
        <f t="shared" si="8"/>
        <v/>
      </c>
      <c r="D301" s="5" t="str">
        <f t="shared" si="9"/>
        <v/>
      </c>
      <c r="E301" s="5" t="str">
        <f>IF($B301="","",IF($C301&lt;SIMULAÇÃO!$A$18,$B301*VLOOKUP($C301,SELIC!$A$3:$D$217,3,FALSE()),-($B301-($B301/(1+VLOOKUP($C301,SELIC!$A$3:$D$217,3,FALSE()))))))</f>
        <v/>
      </c>
    </row>
    <row r="302" spans="2:5" x14ac:dyDescent="0.35">
      <c r="B302" s="5"/>
      <c r="C302" s="6" t="str">
        <f t="shared" si="8"/>
        <v/>
      </c>
      <c r="D302" s="5" t="str">
        <f t="shared" si="9"/>
        <v/>
      </c>
      <c r="E302" s="5" t="str">
        <f>IF($B302="","",IF($C302&lt;SIMULAÇÃO!$A$18,$B302*VLOOKUP($C302,SELIC!$A$3:$D$217,3,FALSE()),-($B302-($B302/(1+VLOOKUP($C302,SELIC!$A$3:$D$217,3,FALSE()))))))</f>
        <v/>
      </c>
    </row>
    <row r="303" spans="2:5" x14ac:dyDescent="0.35">
      <c r="B303" s="5"/>
      <c r="C303" s="6" t="str">
        <f t="shared" si="8"/>
        <v/>
      </c>
      <c r="D303" s="5" t="str">
        <f t="shared" si="9"/>
        <v/>
      </c>
      <c r="E303" s="5" t="str">
        <f>IF($B303="","",IF($C303&lt;SIMULAÇÃO!$A$18,$B303*VLOOKUP($C303,SELIC!$A$3:$D$217,3,FALSE()),-($B303-($B303/(1+VLOOKUP($C303,SELIC!$A$3:$D$217,3,FALSE()))))))</f>
        <v/>
      </c>
    </row>
    <row r="304" spans="2:5" x14ac:dyDescent="0.35">
      <c r="B304" s="5"/>
      <c r="C304" s="6" t="str">
        <f t="shared" si="8"/>
        <v/>
      </c>
      <c r="D304" s="5" t="str">
        <f t="shared" si="9"/>
        <v/>
      </c>
      <c r="E304" s="5" t="str">
        <f>IF($B304="","",IF($C304&lt;SIMULAÇÃO!$A$18,$B304*VLOOKUP($C304,SELIC!$A$3:$D$217,3,FALSE()),-($B304-($B304/(1+VLOOKUP($C304,SELIC!$A$3:$D$217,3,FALSE()))))))</f>
        <v/>
      </c>
    </row>
    <row r="305" spans="2:5" x14ac:dyDescent="0.35">
      <c r="B305" s="5"/>
      <c r="C305" s="6" t="str">
        <f t="shared" si="8"/>
        <v/>
      </c>
      <c r="D305" s="5" t="str">
        <f t="shared" si="9"/>
        <v/>
      </c>
      <c r="E305" s="5" t="str">
        <f>IF($B305="","",IF($C305&lt;SIMULAÇÃO!$A$18,$B305*VLOOKUP($C305,SELIC!$A$3:$D$217,3,FALSE()),-($B305-($B305/(1+VLOOKUP($C305,SELIC!$A$3:$D$217,3,FALSE()))))))</f>
        <v/>
      </c>
    </row>
    <row r="306" spans="2:5" x14ac:dyDescent="0.35">
      <c r="B306" s="5"/>
      <c r="C306" s="6" t="str">
        <f t="shared" si="8"/>
        <v/>
      </c>
      <c r="D306" s="5" t="str">
        <f t="shared" si="9"/>
        <v/>
      </c>
      <c r="E306" s="5" t="str">
        <f>IF($B306="","",IF($C306&lt;SIMULAÇÃO!$A$18,$B306*VLOOKUP($C306,SELIC!$A$3:$D$217,3,FALSE()),-($B306-($B306/(1+VLOOKUP($C306,SELIC!$A$3:$D$217,3,FALSE()))))))</f>
        <v/>
      </c>
    </row>
    <row r="307" spans="2:5" x14ac:dyDescent="0.35">
      <c r="B307" s="5"/>
      <c r="C307" s="6" t="str">
        <f t="shared" si="8"/>
        <v/>
      </c>
      <c r="D307" s="5" t="str">
        <f t="shared" si="9"/>
        <v/>
      </c>
      <c r="E307" s="5" t="str">
        <f>IF($B307="","",IF($C307&lt;SIMULAÇÃO!$A$18,$B307*VLOOKUP($C307,SELIC!$A$3:$D$217,3,FALSE()),-($B307-($B307/(1+VLOOKUP($C307,SELIC!$A$3:$D$217,3,FALSE()))))))</f>
        <v/>
      </c>
    </row>
    <row r="308" spans="2:5" x14ac:dyDescent="0.35">
      <c r="B308" s="5"/>
      <c r="C308" s="6" t="str">
        <f t="shared" si="8"/>
        <v/>
      </c>
      <c r="D308" s="5" t="str">
        <f t="shared" si="9"/>
        <v/>
      </c>
      <c r="E308" s="5" t="str">
        <f>IF($B308="","",IF($C308&lt;SIMULAÇÃO!$A$18,$B308*VLOOKUP($C308,SELIC!$A$3:$D$217,3,FALSE()),-($B308-($B308/(1+VLOOKUP($C308,SELIC!$A$3:$D$217,3,FALSE()))))))</f>
        <v/>
      </c>
    </row>
    <row r="309" spans="2:5" x14ac:dyDescent="0.35">
      <c r="B309" s="5"/>
      <c r="C309" s="6" t="str">
        <f t="shared" si="8"/>
        <v/>
      </c>
      <c r="D309" s="5" t="str">
        <f t="shared" si="9"/>
        <v/>
      </c>
      <c r="E309" s="5" t="str">
        <f>IF($B309="","",IF($C309&lt;SIMULAÇÃO!$A$18,$B309*VLOOKUP($C309,SELIC!$A$3:$D$217,3,FALSE()),-($B309-($B309/(1+VLOOKUP($C309,SELIC!$A$3:$D$217,3,FALSE()))))))</f>
        <v/>
      </c>
    </row>
    <row r="310" spans="2:5" x14ac:dyDescent="0.35">
      <c r="B310" s="5"/>
      <c r="C310" s="6" t="str">
        <f t="shared" si="8"/>
        <v/>
      </c>
      <c r="D310" s="5" t="str">
        <f t="shared" si="9"/>
        <v/>
      </c>
      <c r="E310" s="5" t="str">
        <f>IF($B310="","",IF($C310&lt;SIMULAÇÃO!$A$18,$B310*VLOOKUP($C310,SELIC!$A$3:$D$217,3,FALSE()),-($B310-($B310/(1+VLOOKUP($C310,SELIC!$A$3:$D$217,3,FALSE()))))))</f>
        <v/>
      </c>
    </row>
    <row r="311" spans="2:5" x14ac:dyDescent="0.35">
      <c r="B311" s="5"/>
      <c r="C311" s="6" t="str">
        <f t="shared" si="8"/>
        <v/>
      </c>
      <c r="D311" s="5" t="str">
        <f t="shared" si="9"/>
        <v/>
      </c>
      <c r="E311" s="5" t="str">
        <f>IF($B311="","",IF($C311&lt;SIMULAÇÃO!$A$18,$B311*VLOOKUP($C311,SELIC!$A$3:$D$217,3,FALSE()),-($B311-($B311/(1+VLOOKUP($C311,SELIC!$A$3:$D$217,3,FALSE()))))))</f>
        <v/>
      </c>
    </row>
    <row r="312" spans="2:5" x14ac:dyDescent="0.35">
      <c r="B312" s="5"/>
      <c r="C312" s="6" t="str">
        <f t="shared" si="8"/>
        <v/>
      </c>
      <c r="D312" s="5" t="str">
        <f t="shared" si="9"/>
        <v/>
      </c>
      <c r="E312" s="5" t="str">
        <f>IF($B312="","",IF($C312&lt;SIMULAÇÃO!$A$18,$B312*VLOOKUP($C312,SELIC!$A$3:$D$217,3,FALSE()),-($B312-($B312/(1+VLOOKUP($C312,SELIC!$A$3:$D$217,3,FALSE()))))))</f>
        <v/>
      </c>
    </row>
    <row r="313" spans="2:5" x14ac:dyDescent="0.35">
      <c r="B313" s="5"/>
      <c r="C313" s="6" t="str">
        <f t="shared" si="8"/>
        <v/>
      </c>
      <c r="D313" s="5" t="str">
        <f t="shared" si="9"/>
        <v/>
      </c>
      <c r="E313" s="5" t="str">
        <f>IF($B313="","",IF($C313&lt;SIMULAÇÃO!$A$18,$B313*VLOOKUP($C313,SELIC!$A$3:$D$217,3,FALSE()),-($B313-($B313/(1+VLOOKUP($C313,SELIC!$A$3:$D$217,3,FALSE()))))))</f>
        <v/>
      </c>
    </row>
    <row r="314" spans="2:5" x14ac:dyDescent="0.35">
      <c r="B314" s="5"/>
      <c r="C314" s="6" t="str">
        <f t="shared" si="8"/>
        <v/>
      </c>
      <c r="D314" s="5" t="str">
        <f t="shared" si="9"/>
        <v/>
      </c>
      <c r="E314" s="5" t="str">
        <f>IF($B314="","",IF($C314&lt;SIMULAÇÃO!$A$18,$B314*VLOOKUP($C314,SELIC!$A$3:$D$217,3,FALSE()),-($B314-($B314/(1+VLOOKUP($C314,SELIC!$A$3:$D$217,3,FALSE()))))))</f>
        <v/>
      </c>
    </row>
    <row r="315" spans="2:5" x14ac:dyDescent="0.35">
      <c r="B315" s="5"/>
      <c r="C315" s="6" t="str">
        <f t="shared" si="8"/>
        <v/>
      </c>
      <c r="D315" s="5" t="str">
        <f t="shared" si="9"/>
        <v/>
      </c>
      <c r="E315" s="5" t="str">
        <f>IF($B315="","",IF($C315&lt;SIMULAÇÃO!$A$18,$B315*VLOOKUP($C315,SELIC!$A$3:$D$217,3,FALSE()),-($B315-($B315/(1+VLOOKUP($C315,SELIC!$A$3:$D$217,3,FALSE()))))))</f>
        <v/>
      </c>
    </row>
    <row r="316" spans="2:5" x14ac:dyDescent="0.35">
      <c r="B316" s="5"/>
      <c r="C316" s="6" t="str">
        <f t="shared" si="8"/>
        <v/>
      </c>
      <c r="D316" s="5" t="str">
        <f t="shared" si="9"/>
        <v/>
      </c>
      <c r="E316" s="5" t="str">
        <f>IF($B316="","",IF($C316&lt;SIMULAÇÃO!$A$18,$B316*VLOOKUP($C316,SELIC!$A$3:$D$217,3,FALSE()),-($B316-($B316/(1+VLOOKUP($C316,SELIC!$A$3:$D$217,3,FALSE()))))))</f>
        <v/>
      </c>
    </row>
    <row r="317" spans="2:5" x14ac:dyDescent="0.35">
      <c r="B317" s="5"/>
      <c r="C317" s="6" t="str">
        <f t="shared" si="8"/>
        <v/>
      </c>
      <c r="D317" s="5" t="str">
        <f t="shared" si="9"/>
        <v/>
      </c>
      <c r="E317" s="5" t="str">
        <f>IF($B317="","",IF($C317&lt;SIMULAÇÃO!$A$18,$B317*VLOOKUP($C317,SELIC!$A$3:$D$217,3,FALSE()),-($B317-($B317/(1+VLOOKUP($C317,SELIC!$A$3:$D$217,3,FALSE()))))))</f>
        <v/>
      </c>
    </row>
    <row r="318" spans="2:5" x14ac:dyDescent="0.35">
      <c r="B318" s="5"/>
      <c r="C318" s="6" t="str">
        <f t="shared" si="8"/>
        <v/>
      </c>
      <c r="D318" s="5" t="str">
        <f t="shared" si="9"/>
        <v/>
      </c>
      <c r="E318" s="5" t="str">
        <f>IF($B318="","",IF($C318&lt;SIMULAÇÃO!$A$18,$B318*VLOOKUP($C318,SELIC!$A$3:$D$217,3,FALSE()),-($B318-($B318/(1+VLOOKUP($C318,SELIC!$A$3:$D$217,3,FALSE()))))))</f>
        <v/>
      </c>
    </row>
    <row r="319" spans="2:5" x14ac:dyDescent="0.35">
      <c r="B319" s="5"/>
      <c r="C319" s="6" t="str">
        <f t="shared" si="8"/>
        <v/>
      </c>
      <c r="D319" s="5" t="str">
        <f t="shared" si="9"/>
        <v/>
      </c>
      <c r="E319" s="5" t="str">
        <f>IF($B319="","",IF($C319&lt;SIMULAÇÃO!$A$18,$B319*VLOOKUP($C319,SELIC!$A$3:$D$217,3,FALSE()),-($B319-($B319/(1+VLOOKUP($C319,SELIC!$A$3:$D$217,3,FALSE()))))))</f>
        <v/>
      </c>
    </row>
    <row r="320" spans="2:5" x14ac:dyDescent="0.35">
      <c r="B320" s="5"/>
      <c r="C320" s="6" t="str">
        <f t="shared" si="8"/>
        <v/>
      </c>
      <c r="D320" s="5" t="str">
        <f t="shared" si="9"/>
        <v/>
      </c>
      <c r="E320" s="5" t="str">
        <f>IF($B320="","",IF($C320&lt;SIMULAÇÃO!$A$18,$B320*VLOOKUP($C320,SELIC!$A$3:$D$217,3,FALSE()),-($B320-($B320/(1+VLOOKUP($C320,SELIC!$A$3:$D$217,3,FALSE()))))))</f>
        <v/>
      </c>
    </row>
    <row r="321" spans="2:5" x14ac:dyDescent="0.35">
      <c r="B321" s="5"/>
      <c r="C321" s="6" t="str">
        <f t="shared" si="8"/>
        <v/>
      </c>
      <c r="D321" s="5" t="str">
        <f t="shared" si="9"/>
        <v/>
      </c>
      <c r="E321" s="5" t="str">
        <f>IF($B321="","",IF($C321&lt;SIMULAÇÃO!$A$18,$B321*VLOOKUP($C321,SELIC!$A$3:$D$217,3,FALSE()),-($B321-($B321/(1+VLOOKUP($C321,SELIC!$A$3:$D$217,3,FALSE()))))))</f>
        <v/>
      </c>
    </row>
    <row r="322" spans="2:5" x14ac:dyDescent="0.35">
      <c r="B322" s="5"/>
      <c r="C322" s="6" t="str">
        <f t="shared" si="8"/>
        <v/>
      </c>
      <c r="D322" s="5" t="str">
        <f t="shared" si="9"/>
        <v/>
      </c>
      <c r="E322" s="5" t="str">
        <f>IF($B322="","",IF($C322&lt;SIMULAÇÃO!$A$18,$B322*VLOOKUP($C322,SELIC!$A$3:$D$217,3,FALSE()),-($B322-($B322/(1+VLOOKUP($C322,SELIC!$A$3:$D$217,3,FALSE()))))))</f>
        <v/>
      </c>
    </row>
    <row r="323" spans="2:5" x14ac:dyDescent="0.35">
      <c r="B323" s="5"/>
      <c r="C323" s="6" t="str">
        <f t="shared" ref="C323:C386" si="10">IF(A323="","",DATEVALUE(CONCATENATE("01/",MONTH(A323),"/",YEAR(A323))))</f>
        <v/>
      </c>
      <c r="D323" s="5" t="str">
        <f t="shared" si="9"/>
        <v/>
      </c>
      <c r="E323" s="5" t="str">
        <f>IF($B323="","",IF($C323&lt;SIMULAÇÃO!$A$18,$B323*VLOOKUP($C323,SELIC!$A$3:$D$217,3,FALSE()),-($B323-($B323/(1+VLOOKUP($C323,SELIC!$A$3:$D$217,3,FALSE()))))))</f>
        <v/>
      </c>
    </row>
    <row r="324" spans="2:5" x14ac:dyDescent="0.35">
      <c r="B324" s="5"/>
      <c r="C324" s="6" t="str">
        <f t="shared" si="10"/>
        <v/>
      </c>
      <c r="D324" s="5" t="str">
        <f t="shared" ref="D324:D387" si="11">IF(B324="","",B324+E324)</f>
        <v/>
      </c>
      <c r="E324" s="5" t="str">
        <f>IF($B324="","",IF($C324&lt;SIMULAÇÃO!$A$18,$B324*VLOOKUP($C324,SELIC!$A$3:$D$217,3,FALSE()),-($B324-($B324/(1+VLOOKUP($C324,SELIC!$A$3:$D$217,3,FALSE()))))))</f>
        <v/>
      </c>
    </row>
    <row r="325" spans="2:5" x14ac:dyDescent="0.35">
      <c r="B325" s="5"/>
      <c r="C325" s="6" t="str">
        <f t="shared" si="10"/>
        <v/>
      </c>
      <c r="D325" s="5" t="str">
        <f t="shared" si="11"/>
        <v/>
      </c>
      <c r="E325" s="5" t="str">
        <f>IF($B325="","",IF($C325&lt;SIMULAÇÃO!$A$18,$B325*VLOOKUP($C325,SELIC!$A$3:$D$217,3,FALSE()),-($B325-($B325/(1+VLOOKUP($C325,SELIC!$A$3:$D$217,3,FALSE()))))))</f>
        <v/>
      </c>
    </row>
    <row r="326" spans="2:5" x14ac:dyDescent="0.35">
      <c r="B326" s="5"/>
      <c r="C326" s="6" t="str">
        <f t="shared" si="10"/>
        <v/>
      </c>
      <c r="D326" s="5" t="str">
        <f t="shared" si="11"/>
        <v/>
      </c>
      <c r="E326" s="5" t="str">
        <f>IF($B326="","",IF($C326&lt;SIMULAÇÃO!$A$18,$B326*VLOOKUP($C326,SELIC!$A$3:$D$217,3,FALSE()),-($B326-($B326/(1+VLOOKUP($C326,SELIC!$A$3:$D$217,3,FALSE()))))))</f>
        <v/>
      </c>
    </row>
    <row r="327" spans="2:5" x14ac:dyDescent="0.35">
      <c r="B327" s="5"/>
      <c r="C327" s="6" t="str">
        <f t="shared" si="10"/>
        <v/>
      </c>
      <c r="D327" s="5" t="str">
        <f t="shared" si="11"/>
        <v/>
      </c>
      <c r="E327" s="5" t="str">
        <f>IF($B327="","",IF($C327&lt;SIMULAÇÃO!$A$18,$B327*VLOOKUP($C327,SELIC!$A$3:$D$217,3,FALSE()),-($B327-($B327/(1+VLOOKUP($C327,SELIC!$A$3:$D$217,3,FALSE()))))))</f>
        <v/>
      </c>
    </row>
    <row r="328" spans="2:5" x14ac:dyDescent="0.35">
      <c r="B328" s="5"/>
      <c r="C328" s="6" t="str">
        <f t="shared" si="10"/>
        <v/>
      </c>
      <c r="D328" s="5" t="str">
        <f t="shared" si="11"/>
        <v/>
      </c>
      <c r="E328" s="5" t="str">
        <f>IF($B328="","",IF($C328&lt;SIMULAÇÃO!$A$18,$B328*VLOOKUP($C328,SELIC!$A$3:$D$217,3,FALSE()),-($B328-($B328/(1+VLOOKUP($C328,SELIC!$A$3:$D$217,3,FALSE()))))))</f>
        <v/>
      </c>
    </row>
    <row r="329" spans="2:5" x14ac:dyDescent="0.35">
      <c r="B329" s="5"/>
      <c r="C329" s="6" t="str">
        <f t="shared" si="10"/>
        <v/>
      </c>
      <c r="D329" s="5" t="str">
        <f t="shared" si="11"/>
        <v/>
      </c>
      <c r="E329" s="5" t="str">
        <f>IF($B329="","",IF($C329&lt;SIMULAÇÃO!$A$18,$B329*VLOOKUP($C329,SELIC!$A$3:$D$217,3,FALSE()),-($B329-($B329/(1+VLOOKUP($C329,SELIC!$A$3:$D$217,3,FALSE()))))))</f>
        <v/>
      </c>
    </row>
    <row r="330" spans="2:5" x14ac:dyDescent="0.35">
      <c r="B330" s="5"/>
      <c r="C330" s="6" t="str">
        <f t="shared" si="10"/>
        <v/>
      </c>
      <c r="D330" s="5" t="str">
        <f t="shared" si="11"/>
        <v/>
      </c>
      <c r="E330" s="5" t="str">
        <f>IF($B330="","",IF($C330&lt;SIMULAÇÃO!$A$18,$B330*VLOOKUP($C330,SELIC!$A$3:$D$217,3,FALSE()),-($B330-($B330/(1+VLOOKUP($C330,SELIC!$A$3:$D$217,3,FALSE()))))))</f>
        <v/>
      </c>
    </row>
    <row r="331" spans="2:5" x14ac:dyDescent="0.35">
      <c r="B331" s="5"/>
      <c r="C331" s="6" t="str">
        <f t="shared" si="10"/>
        <v/>
      </c>
      <c r="D331" s="5" t="str">
        <f t="shared" si="11"/>
        <v/>
      </c>
      <c r="E331" s="5" t="str">
        <f>IF($B331="","",IF($C331&lt;SIMULAÇÃO!$A$18,$B331*VLOOKUP($C331,SELIC!$A$3:$D$217,3,FALSE()),-($B331-($B331/(1+VLOOKUP($C331,SELIC!$A$3:$D$217,3,FALSE()))))))</f>
        <v/>
      </c>
    </row>
    <row r="332" spans="2:5" x14ac:dyDescent="0.35">
      <c r="B332" s="5"/>
      <c r="C332" s="6" t="str">
        <f t="shared" si="10"/>
        <v/>
      </c>
      <c r="D332" s="5" t="str">
        <f t="shared" si="11"/>
        <v/>
      </c>
      <c r="E332" s="5" t="str">
        <f>IF($B332="","",IF($C332&lt;SIMULAÇÃO!$A$18,$B332*VLOOKUP($C332,SELIC!$A$3:$D$217,3,FALSE()),-($B332-($B332/(1+VLOOKUP($C332,SELIC!$A$3:$D$217,3,FALSE()))))))</f>
        <v/>
      </c>
    </row>
    <row r="333" spans="2:5" x14ac:dyDescent="0.35">
      <c r="B333" s="5"/>
      <c r="C333" s="6" t="str">
        <f t="shared" si="10"/>
        <v/>
      </c>
      <c r="D333" s="5" t="str">
        <f t="shared" si="11"/>
        <v/>
      </c>
      <c r="E333" s="5" t="str">
        <f>IF($B333="","",IF($C333&lt;SIMULAÇÃO!$A$18,$B333*VLOOKUP($C333,SELIC!$A$3:$D$217,3,FALSE()),-($B333-($B333/(1+VLOOKUP($C333,SELIC!$A$3:$D$217,3,FALSE()))))))</f>
        <v/>
      </c>
    </row>
    <row r="334" spans="2:5" x14ac:dyDescent="0.35">
      <c r="B334" s="5"/>
      <c r="C334" s="6" t="str">
        <f t="shared" si="10"/>
        <v/>
      </c>
      <c r="D334" s="5" t="str">
        <f t="shared" si="11"/>
        <v/>
      </c>
      <c r="E334" s="5" t="str">
        <f>IF($B334="","",IF($C334&lt;SIMULAÇÃO!$A$18,$B334*VLOOKUP($C334,SELIC!$A$3:$D$217,3,FALSE()),-($B334-($B334/(1+VLOOKUP($C334,SELIC!$A$3:$D$217,3,FALSE()))))))</f>
        <v/>
      </c>
    </row>
    <row r="335" spans="2:5" x14ac:dyDescent="0.35">
      <c r="B335" s="5"/>
      <c r="C335" s="6" t="str">
        <f t="shared" si="10"/>
        <v/>
      </c>
      <c r="D335" s="5" t="str">
        <f t="shared" si="11"/>
        <v/>
      </c>
      <c r="E335" s="5" t="str">
        <f>IF($B335="","",IF($C335&lt;SIMULAÇÃO!$A$18,$B335*VLOOKUP($C335,SELIC!$A$3:$D$217,3,FALSE()),-($B335-($B335/(1+VLOOKUP($C335,SELIC!$A$3:$D$217,3,FALSE()))))))</f>
        <v/>
      </c>
    </row>
    <row r="336" spans="2:5" x14ac:dyDescent="0.35">
      <c r="B336" s="5"/>
      <c r="C336" s="6" t="str">
        <f t="shared" si="10"/>
        <v/>
      </c>
      <c r="D336" s="5" t="str">
        <f t="shared" si="11"/>
        <v/>
      </c>
      <c r="E336" s="5" t="str">
        <f>IF($B336="","",IF($C336&lt;SIMULAÇÃO!$A$18,$B336*VLOOKUP($C336,SELIC!$A$3:$D$217,3,FALSE()),-($B336-($B336/(1+VLOOKUP($C336,SELIC!$A$3:$D$217,3,FALSE()))))))</f>
        <v/>
      </c>
    </row>
    <row r="337" spans="2:5" x14ac:dyDescent="0.35">
      <c r="B337" s="5"/>
      <c r="C337" s="6" t="str">
        <f t="shared" si="10"/>
        <v/>
      </c>
      <c r="D337" s="5" t="str">
        <f t="shared" si="11"/>
        <v/>
      </c>
      <c r="E337" s="5" t="str">
        <f>IF($B337="","",IF($C337&lt;SIMULAÇÃO!$A$18,$B337*VLOOKUP($C337,SELIC!$A$3:$D$217,3,FALSE()),-($B337-($B337/(1+VLOOKUP($C337,SELIC!$A$3:$D$217,3,FALSE()))))))</f>
        <v/>
      </c>
    </row>
    <row r="338" spans="2:5" x14ac:dyDescent="0.35">
      <c r="B338" s="5"/>
      <c r="C338" s="6" t="str">
        <f t="shared" si="10"/>
        <v/>
      </c>
      <c r="D338" s="5" t="str">
        <f t="shared" si="11"/>
        <v/>
      </c>
      <c r="E338" s="5" t="str">
        <f>IF($B338="","",IF($C338&lt;SIMULAÇÃO!$A$18,$B338*VLOOKUP($C338,SELIC!$A$3:$D$217,3,FALSE()),-($B338-($B338/(1+VLOOKUP($C338,SELIC!$A$3:$D$217,3,FALSE()))))))</f>
        <v/>
      </c>
    </row>
    <row r="339" spans="2:5" x14ac:dyDescent="0.35">
      <c r="B339" s="5"/>
      <c r="C339" s="6" t="str">
        <f t="shared" si="10"/>
        <v/>
      </c>
      <c r="D339" s="5" t="str">
        <f t="shared" si="11"/>
        <v/>
      </c>
      <c r="E339" s="5" t="str">
        <f>IF($B339="","",IF($C339&lt;SIMULAÇÃO!$A$18,$B339*VLOOKUP($C339,SELIC!$A$3:$D$217,3,FALSE()),-($B339-($B339/(1+VLOOKUP($C339,SELIC!$A$3:$D$217,3,FALSE()))))))</f>
        <v/>
      </c>
    </row>
    <row r="340" spans="2:5" x14ac:dyDescent="0.35">
      <c r="B340" s="5"/>
      <c r="C340" s="6" t="str">
        <f t="shared" si="10"/>
        <v/>
      </c>
      <c r="D340" s="5" t="str">
        <f t="shared" si="11"/>
        <v/>
      </c>
      <c r="E340" s="5" t="str">
        <f>IF($B340="","",IF($C340&lt;SIMULAÇÃO!$A$18,$B340*VLOOKUP($C340,SELIC!$A$3:$D$217,3,FALSE()),-($B340-($B340/(1+VLOOKUP($C340,SELIC!$A$3:$D$217,3,FALSE()))))))</f>
        <v/>
      </c>
    </row>
    <row r="341" spans="2:5" x14ac:dyDescent="0.35">
      <c r="B341" s="5"/>
      <c r="C341" s="6" t="str">
        <f t="shared" si="10"/>
        <v/>
      </c>
      <c r="D341" s="5" t="str">
        <f t="shared" si="11"/>
        <v/>
      </c>
      <c r="E341" s="5" t="str">
        <f>IF($B341="","",IF($C341&lt;SIMULAÇÃO!$A$18,$B341*VLOOKUP($C341,SELIC!$A$3:$D$217,3,FALSE()),-($B341-($B341/(1+VLOOKUP($C341,SELIC!$A$3:$D$217,3,FALSE()))))))</f>
        <v/>
      </c>
    </row>
    <row r="342" spans="2:5" x14ac:dyDescent="0.35">
      <c r="B342" s="5"/>
      <c r="C342" s="6" t="str">
        <f t="shared" si="10"/>
        <v/>
      </c>
      <c r="D342" s="5" t="str">
        <f t="shared" si="11"/>
        <v/>
      </c>
      <c r="E342" s="5" t="str">
        <f>IF($B342="","",IF($C342&lt;SIMULAÇÃO!$A$18,$B342*VLOOKUP($C342,SELIC!$A$3:$D$217,3,FALSE()),-($B342-($B342/(1+VLOOKUP($C342,SELIC!$A$3:$D$217,3,FALSE()))))))</f>
        <v/>
      </c>
    </row>
    <row r="343" spans="2:5" x14ac:dyDescent="0.35">
      <c r="B343" s="5"/>
      <c r="C343" s="6" t="str">
        <f t="shared" si="10"/>
        <v/>
      </c>
      <c r="D343" s="5" t="str">
        <f t="shared" si="11"/>
        <v/>
      </c>
      <c r="E343" s="5" t="str">
        <f>IF($B343="","",IF($C343&lt;SIMULAÇÃO!$A$18,$B343*VLOOKUP($C343,SELIC!$A$3:$D$217,3,FALSE()),-($B343-($B343/(1+VLOOKUP($C343,SELIC!$A$3:$D$217,3,FALSE()))))))</f>
        <v/>
      </c>
    </row>
    <row r="344" spans="2:5" x14ac:dyDescent="0.35">
      <c r="B344" s="5"/>
      <c r="C344" s="6" t="str">
        <f t="shared" si="10"/>
        <v/>
      </c>
      <c r="D344" s="5" t="str">
        <f t="shared" si="11"/>
        <v/>
      </c>
      <c r="E344" s="5" t="str">
        <f>IF($B344="","",IF($C344&lt;SIMULAÇÃO!$A$18,$B344*VLOOKUP($C344,SELIC!$A$3:$D$217,3,FALSE()),-($B344-($B344/(1+VLOOKUP($C344,SELIC!$A$3:$D$217,3,FALSE()))))))</f>
        <v/>
      </c>
    </row>
    <row r="345" spans="2:5" x14ac:dyDescent="0.35">
      <c r="B345" s="5"/>
      <c r="C345" s="6" t="str">
        <f t="shared" si="10"/>
        <v/>
      </c>
      <c r="D345" s="5" t="str">
        <f t="shared" si="11"/>
        <v/>
      </c>
      <c r="E345" s="5" t="str">
        <f>IF($B345="","",IF($C345&lt;SIMULAÇÃO!$A$18,$B345*VLOOKUP($C345,SELIC!$A$3:$D$217,3,FALSE()),-($B345-($B345/(1+VLOOKUP($C345,SELIC!$A$3:$D$217,3,FALSE()))))))</f>
        <v/>
      </c>
    </row>
    <row r="346" spans="2:5" x14ac:dyDescent="0.35">
      <c r="B346" s="5"/>
      <c r="C346" s="6" t="str">
        <f t="shared" si="10"/>
        <v/>
      </c>
      <c r="D346" s="5" t="str">
        <f t="shared" si="11"/>
        <v/>
      </c>
      <c r="E346" s="5" t="str">
        <f>IF($B346="","",IF($C346&lt;SIMULAÇÃO!$A$18,$B346*VLOOKUP($C346,SELIC!$A$3:$D$217,3,FALSE()),-($B346-($B346/(1+VLOOKUP($C346,SELIC!$A$3:$D$217,3,FALSE()))))))</f>
        <v/>
      </c>
    </row>
    <row r="347" spans="2:5" x14ac:dyDescent="0.35">
      <c r="B347" s="5"/>
      <c r="C347" s="6" t="str">
        <f t="shared" si="10"/>
        <v/>
      </c>
      <c r="D347" s="5" t="str">
        <f t="shared" si="11"/>
        <v/>
      </c>
      <c r="E347" s="5" t="str">
        <f>IF($B347="","",IF($C347&lt;SIMULAÇÃO!$A$18,$B347*VLOOKUP($C347,SELIC!$A$3:$D$217,3,FALSE()),-($B347-($B347/(1+VLOOKUP($C347,SELIC!$A$3:$D$217,3,FALSE()))))))</f>
        <v/>
      </c>
    </row>
    <row r="348" spans="2:5" x14ac:dyDescent="0.35">
      <c r="B348" s="5"/>
      <c r="C348" s="6" t="str">
        <f t="shared" si="10"/>
        <v/>
      </c>
      <c r="D348" s="5" t="str">
        <f t="shared" si="11"/>
        <v/>
      </c>
      <c r="E348" s="5" t="str">
        <f>IF($B348="","",IF($C348&lt;SIMULAÇÃO!$A$18,$B348*VLOOKUP($C348,SELIC!$A$3:$D$217,3,FALSE()),-($B348-($B348/(1+VLOOKUP($C348,SELIC!$A$3:$D$217,3,FALSE()))))))</f>
        <v/>
      </c>
    </row>
    <row r="349" spans="2:5" x14ac:dyDescent="0.35">
      <c r="B349" s="5"/>
      <c r="C349" s="6" t="str">
        <f t="shared" si="10"/>
        <v/>
      </c>
      <c r="D349" s="5" t="str">
        <f t="shared" si="11"/>
        <v/>
      </c>
      <c r="E349" s="5" t="str">
        <f>IF($B349="","",IF($C349&lt;SIMULAÇÃO!$A$18,$B349*VLOOKUP($C349,SELIC!$A$3:$D$217,3,FALSE()),-($B349-($B349/(1+VLOOKUP($C349,SELIC!$A$3:$D$217,3,FALSE()))))))</f>
        <v/>
      </c>
    </row>
    <row r="350" spans="2:5" x14ac:dyDescent="0.35">
      <c r="B350" s="5"/>
      <c r="C350" s="6" t="str">
        <f t="shared" si="10"/>
        <v/>
      </c>
      <c r="D350" s="5" t="str">
        <f t="shared" si="11"/>
        <v/>
      </c>
      <c r="E350" s="5" t="str">
        <f>IF($B350="","",IF($C350&lt;SIMULAÇÃO!$A$18,$B350*VLOOKUP($C350,SELIC!$A$3:$D$217,3,FALSE()),-($B350-($B350/(1+VLOOKUP($C350,SELIC!$A$3:$D$217,3,FALSE()))))))</f>
        <v/>
      </c>
    </row>
    <row r="351" spans="2:5" x14ac:dyDescent="0.35">
      <c r="B351" s="5"/>
      <c r="C351" s="6" t="str">
        <f t="shared" si="10"/>
        <v/>
      </c>
      <c r="D351" s="5" t="str">
        <f t="shared" si="11"/>
        <v/>
      </c>
      <c r="E351" s="5" t="str">
        <f>IF($B351="","",IF($C351&lt;SIMULAÇÃO!$A$18,$B351*VLOOKUP($C351,SELIC!$A$3:$D$217,3,FALSE()),-($B351-($B351/(1+VLOOKUP($C351,SELIC!$A$3:$D$217,3,FALSE()))))))</f>
        <v/>
      </c>
    </row>
    <row r="352" spans="2:5" x14ac:dyDescent="0.35">
      <c r="B352" s="5"/>
      <c r="C352" s="6" t="str">
        <f t="shared" si="10"/>
        <v/>
      </c>
      <c r="D352" s="5" t="str">
        <f t="shared" si="11"/>
        <v/>
      </c>
      <c r="E352" s="5" t="str">
        <f>IF($B352="","",IF($C352&lt;SIMULAÇÃO!$A$18,$B352*VLOOKUP($C352,SELIC!$A$3:$D$217,3,FALSE()),-($B352-($B352/(1+VLOOKUP($C352,SELIC!$A$3:$D$217,3,FALSE()))))))</f>
        <v/>
      </c>
    </row>
    <row r="353" spans="2:5" x14ac:dyDescent="0.35">
      <c r="B353" s="5"/>
      <c r="C353" s="6" t="str">
        <f t="shared" si="10"/>
        <v/>
      </c>
      <c r="D353" s="5" t="str">
        <f t="shared" si="11"/>
        <v/>
      </c>
      <c r="E353" s="5" t="str">
        <f>IF($B353="","",IF($C353&lt;SIMULAÇÃO!$A$18,$B353*VLOOKUP($C353,SELIC!$A$3:$D$217,3,FALSE()),-($B353-($B353/(1+VLOOKUP($C353,SELIC!$A$3:$D$217,3,FALSE()))))))</f>
        <v/>
      </c>
    </row>
    <row r="354" spans="2:5" x14ac:dyDescent="0.35">
      <c r="B354" s="5"/>
      <c r="C354" s="6" t="str">
        <f t="shared" si="10"/>
        <v/>
      </c>
      <c r="D354" s="5" t="str">
        <f t="shared" si="11"/>
        <v/>
      </c>
      <c r="E354" s="5" t="str">
        <f>IF($B354="","",IF($C354&lt;SIMULAÇÃO!$A$18,$B354*VLOOKUP($C354,SELIC!$A$3:$D$217,3,FALSE()),-($B354-($B354/(1+VLOOKUP($C354,SELIC!$A$3:$D$217,3,FALSE()))))))</f>
        <v/>
      </c>
    </row>
    <row r="355" spans="2:5" x14ac:dyDescent="0.35">
      <c r="B355" s="5"/>
      <c r="C355" s="6" t="str">
        <f t="shared" si="10"/>
        <v/>
      </c>
      <c r="D355" s="5" t="str">
        <f t="shared" si="11"/>
        <v/>
      </c>
      <c r="E355" s="5" t="str">
        <f>IF($B355="","",IF($C355&lt;SIMULAÇÃO!$A$18,$B355*VLOOKUP($C355,SELIC!$A$3:$D$217,3,FALSE()),-($B355-($B355/(1+VLOOKUP($C355,SELIC!$A$3:$D$217,3,FALSE()))))))</f>
        <v/>
      </c>
    </row>
    <row r="356" spans="2:5" x14ac:dyDescent="0.35">
      <c r="B356" s="5"/>
      <c r="C356" s="6" t="str">
        <f t="shared" si="10"/>
        <v/>
      </c>
      <c r="D356" s="5" t="str">
        <f t="shared" si="11"/>
        <v/>
      </c>
      <c r="E356" s="5" t="str">
        <f>IF($B356="","",IF($C356&lt;SIMULAÇÃO!$A$18,$B356*VLOOKUP($C356,SELIC!$A$3:$D$217,3,FALSE()),-($B356-($B356/(1+VLOOKUP($C356,SELIC!$A$3:$D$217,3,FALSE()))))))</f>
        <v/>
      </c>
    </row>
    <row r="357" spans="2:5" x14ac:dyDescent="0.35">
      <c r="B357" s="5"/>
      <c r="C357" s="6" t="str">
        <f t="shared" si="10"/>
        <v/>
      </c>
      <c r="D357" s="5" t="str">
        <f t="shared" si="11"/>
        <v/>
      </c>
      <c r="E357" s="5" t="str">
        <f>IF($B357="","",IF($C357&lt;SIMULAÇÃO!$A$18,$B357*VLOOKUP($C357,SELIC!$A$3:$D$217,3,FALSE()),-($B357-($B357/(1+VLOOKUP($C357,SELIC!$A$3:$D$217,3,FALSE()))))))</f>
        <v/>
      </c>
    </row>
    <row r="358" spans="2:5" x14ac:dyDescent="0.35">
      <c r="B358" s="5"/>
      <c r="C358" s="6" t="str">
        <f t="shared" si="10"/>
        <v/>
      </c>
      <c r="D358" s="5" t="str">
        <f t="shared" si="11"/>
        <v/>
      </c>
      <c r="E358" s="5" t="str">
        <f>IF($B358="","",IF($C358&lt;SIMULAÇÃO!$A$18,$B358*VLOOKUP($C358,SELIC!$A$3:$D$217,3,FALSE()),-($B358-($B358/(1+VLOOKUP($C358,SELIC!$A$3:$D$217,3,FALSE()))))))</f>
        <v/>
      </c>
    </row>
    <row r="359" spans="2:5" x14ac:dyDescent="0.35">
      <c r="B359" s="5"/>
      <c r="C359" s="6" t="str">
        <f t="shared" si="10"/>
        <v/>
      </c>
      <c r="D359" s="5" t="str">
        <f t="shared" si="11"/>
        <v/>
      </c>
      <c r="E359" s="5" t="str">
        <f>IF($B359="","",IF($C359&lt;SIMULAÇÃO!$A$18,$B359*VLOOKUP($C359,SELIC!$A$3:$D$217,3,FALSE()),-($B359-($B359/(1+VLOOKUP($C359,SELIC!$A$3:$D$217,3,FALSE()))))))</f>
        <v/>
      </c>
    </row>
    <row r="360" spans="2:5" x14ac:dyDescent="0.35">
      <c r="B360" s="5"/>
      <c r="C360" s="6" t="str">
        <f t="shared" si="10"/>
        <v/>
      </c>
      <c r="D360" s="5" t="str">
        <f t="shared" si="11"/>
        <v/>
      </c>
      <c r="E360" s="5" t="str">
        <f>IF($B360="","",IF($C360&lt;SIMULAÇÃO!$A$18,$B360*VLOOKUP($C360,SELIC!$A$3:$D$217,3,FALSE()),-($B360-($B360/(1+VLOOKUP($C360,SELIC!$A$3:$D$217,3,FALSE()))))))</f>
        <v/>
      </c>
    </row>
    <row r="361" spans="2:5" x14ac:dyDescent="0.35">
      <c r="B361" s="5"/>
      <c r="C361" s="6" t="str">
        <f t="shared" si="10"/>
        <v/>
      </c>
      <c r="D361" s="5" t="str">
        <f t="shared" si="11"/>
        <v/>
      </c>
      <c r="E361" s="5" t="str">
        <f>IF($B361="","",IF($C361&lt;SIMULAÇÃO!$A$18,$B361*VLOOKUP($C361,SELIC!$A$3:$D$217,3,FALSE()),-($B361-($B361/(1+VLOOKUP($C361,SELIC!$A$3:$D$217,3,FALSE()))))))</f>
        <v/>
      </c>
    </row>
    <row r="362" spans="2:5" x14ac:dyDescent="0.35">
      <c r="B362" s="5"/>
      <c r="C362" s="6" t="str">
        <f t="shared" si="10"/>
        <v/>
      </c>
      <c r="D362" s="5" t="str">
        <f t="shared" si="11"/>
        <v/>
      </c>
      <c r="E362" s="5" t="str">
        <f>IF($B362="","",IF($C362&lt;SIMULAÇÃO!$A$18,$B362*VLOOKUP($C362,SELIC!$A$3:$D$217,3,FALSE()),-($B362-($B362/(1+VLOOKUP($C362,SELIC!$A$3:$D$217,3,FALSE()))))))</f>
        <v/>
      </c>
    </row>
    <row r="363" spans="2:5" x14ac:dyDescent="0.35">
      <c r="B363" s="5"/>
      <c r="C363" s="6" t="str">
        <f t="shared" si="10"/>
        <v/>
      </c>
      <c r="D363" s="5" t="str">
        <f t="shared" si="11"/>
        <v/>
      </c>
      <c r="E363" s="5" t="str">
        <f>IF($B363="","",IF($C363&lt;SIMULAÇÃO!$A$18,$B363*VLOOKUP($C363,SELIC!$A$3:$D$217,3,FALSE()),-($B363-($B363/(1+VLOOKUP($C363,SELIC!$A$3:$D$217,3,FALSE()))))))</f>
        <v/>
      </c>
    </row>
    <row r="364" spans="2:5" x14ac:dyDescent="0.35">
      <c r="B364" s="5"/>
      <c r="C364" s="6" t="str">
        <f t="shared" si="10"/>
        <v/>
      </c>
      <c r="D364" s="5" t="str">
        <f t="shared" si="11"/>
        <v/>
      </c>
      <c r="E364" s="5" t="str">
        <f>IF($B364="","",IF($C364&lt;SIMULAÇÃO!$A$18,$B364*VLOOKUP($C364,SELIC!$A$3:$D$217,3,FALSE()),-($B364-($B364/(1+VLOOKUP($C364,SELIC!$A$3:$D$217,3,FALSE()))))))</f>
        <v/>
      </c>
    </row>
    <row r="365" spans="2:5" x14ac:dyDescent="0.35">
      <c r="B365" s="5"/>
      <c r="C365" s="6" t="str">
        <f t="shared" si="10"/>
        <v/>
      </c>
      <c r="D365" s="5" t="str">
        <f t="shared" si="11"/>
        <v/>
      </c>
      <c r="E365" s="5" t="str">
        <f>IF($B365="","",IF($C365&lt;SIMULAÇÃO!$A$18,$B365*VLOOKUP($C365,SELIC!$A$3:$D$217,3,FALSE()),-($B365-($B365/(1+VLOOKUP($C365,SELIC!$A$3:$D$217,3,FALSE()))))))</f>
        <v/>
      </c>
    </row>
    <row r="366" spans="2:5" x14ac:dyDescent="0.35">
      <c r="B366" s="5"/>
      <c r="C366" s="6" t="str">
        <f t="shared" si="10"/>
        <v/>
      </c>
      <c r="D366" s="5" t="str">
        <f t="shared" si="11"/>
        <v/>
      </c>
      <c r="E366" s="5" t="str">
        <f>IF($B366="","",IF($C366&lt;SIMULAÇÃO!$A$18,$B366*VLOOKUP($C366,SELIC!$A$3:$D$217,3,FALSE()),-($B366-($B366/(1+VLOOKUP($C366,SELIC!$A$3:$D$217,3,FALSE()))))))</f>
        <v/>
      </c>
    </row>
    <row r="367" spans="2:5" x14ac:dyDescent="0.35">
      <c r="B367" s="5"/>
      <c r="C367" s="6" t="str">
        <f t="shared" si="10"/>
        <v/>
      </c>
      <c r="D367" s="5" t="str">
        <f t="shared" si="11"/>
        <v/>
      </c>
      <c r="E367" s="5" t="str">
        <f>IF($B367="","",IF($C367&lt;SIMULAÇÃO!$A$18,$B367*VLOOKUP($C367,SELIC!$A$3:$D$217,3,FALSE()),-($B367-($B367/(1+VLOOKUP($C367,SELIC!$A$3:$D$217,3,FALSE()))))))</f>
        <v/>
      </c>
    </row>
    <row r="368" spans="2:5" x14ac:dyDescent="0.35">
      <c r="B368" s="5"/>
      <c r="C368" s="6" t="str">
        <f t="shared" si="10"/>
        <v/>
      </c>
      <c r="D368" s="5" t="str">
        <f t="shared" si="11"/>
        <v/>
      </c>
      <c r="E368" s="5" t="str">
        <f>IF($B368="","",IF($C368&lt;SIMULAÇÃO!$A$18,$B368*VLOOKUP($C368,SELIC!$A$3:$D$217,3,FALSE()),-($B368-($B368/(1+VLOOKUP($C368,SELIC!$A$3:$D$217,3,FALSE()))))))</f>
        <v/>
      </c>
    </row>
    <row r="369" spans="2:5" x14ac:dyDescent="0.35">
      <c r="B369" s="5"/>
      <c r="C369" s="6" t="str">
        <f t="shared" si="10"/>
        <v/>
      </c>
      <c r="D369" s="5" t="str">
        <f t="shared" si="11"/>
        <v/>
      </c>
      <c r="E369" s="5" t="str">
        <f>IF($B369="","",IF($C369&lt;SIMULAÇÃO!$A$18,$B369*VLOOKUP($C369,SELIC!$A$3:$D$217,3,FALSE()),-($B369-($B369/(1+VLOOKUP($C369,SELIC!$A$3:$D$217,3,FALSE()))))))</f>
        <v/>
      </c>
    </row>
    <row r="370" spans="2:5" x14ac:dyDescent="0.35">
      <c r="B370" s="5"/>
      <c r="C370" s="6" t="str">
        <f t="shared" si="10"/>
        <v/>
      </c>
      <c r="D370" s="5" t="str">
        <f t="shared" si="11"/>
        <v/>
      </c>
      <c r="E370" s="5" t="str">
        <f>IF($B370="","",IF($C370&lt;SIMULAÇÃO!$A$18,$B370*VLOOKUP($C370,SELIC!$A$3:$D$217,3,FALSE()),-($B370-($B370/(1+VLOOKUP($C370,SELIC!$A$3:$D$217,3,FALSE()))))))</f>
        <v/>
      </c>
    </row>
    <row r="371" spans="2:5" x14ac:dyDescent="0.35">
      <c r="B371" s="5"/>
      <c r="C371" s="6" t="str">
        <f t="shared" si="10"/>
        <v/>
      </c>
      <c r="D371" s="5" t="str">
        <f t="shared" si="11"/>
        <v/>
      </c>
      <c r="E371" s="5" t="str">
        <f>IF($B371="","",IF($C371&lt;SIMULAÇÃO!$A$18,$B371*VLOOKUP($C371,SELIC!$A$3:$D$217,3,FALSE()),-($B371-($B371/(1+VLOOKUP($C371,SELIC!$A$3:$D$217,3,FALSE()))))))</f>
        <v/>
      </c>
    </row>
    <row r="372" spans="2:5" x14ac:dyDescent="0.35">
      <c r="B372" s="5"/>
      <c r="C372" s="6" t="str">
        <f t="shared" si="10"/>
        <v/>
      </c>
      <c r="D372" s="5" t="str">
        <f t="shared" si="11"/>
        <v/>
      </c>
      <c r="E372" s="5" t="str">
        <f>IF($B372="","",IF($C372&lt;SIMULAÇÃO!$A$18,$B372*VLOOKUP($C372,SELIC!$A$3:$D$217,3,FALSE()),-($B372-($B372/(1+VLOOKUP($C372,SELIC!$A$3:$D$217,3,FALSE()))))))</f>
        <v/>
      </c>
    </row>
    <row r="373" spans="2:5" x14ac:dyDescent="0.35">
      <c r="B373" s="5"/>
      <c r="C373" s="6" t="str">
        <f t="shared" si="10"/>
        <v/>
      </c>
      <c r="D373" s="5" t="str">
        <f t="shared" si="11"/>
        <v/>
      </c>
      <c r="E373" s="5" t="str">
        <f>IF($B373="","",IF($C373&lt;SIMULAÇÃO!$A$18,$B373*VLOOKUP($C373,SELIC!$A$3:$D$217,3,FALSE()),-($B373-($B373/(1+VLOOKUP($C373,SELIC!$A$3:$D$217,3,FALSE()))))))</f>
        <v/>
      </c>
    </row>
    <row r="374" spans="2:5" x14ac:dyDescent="0.35">
      <c r="B374" s="5"/>
      <c r="C374" s="6" t="str">
        <f t="shared" si="10"/>
        <v/>
      </c>
      <c r="D374" s="5" t="str">
        <f t="shared" si="11"/>
        <v/>
      </c>
      <c r="E374" s="5" t="str">
        <f>IF($B374="","",IF($C374&lt;SIMULAÇÃO!$A$18,$B374*VLOOKUP($C374,SELIC!$A$3:$D$217,3,FALSE()),-($B374-($B374/(1+VLOOKUP($C374,SELIC!$A$3:$D$217,3,FALSE()))))))</f>
        <v/>
      </c>
    </row>
    <row r="375" spans="2:5" x14ac:dyDescent="0.35">
      <c r="B375" s="5"/>
      <c r="C375" s="6" t="str">
        <f t="shared" si="10"/>
        <v/>
      </c>
      <c r="D375" s="5" t="str">
        <f t="shared" si="11"/>
        <v/>
      </c>
      <c r="E375" s="5" t="str">
        <f>IF($B375="","",IF($C375&lt;SIMULAÇÃO!$A$18,$B375*VLOOKUP($C375,SELIC!$A$3:$D$217,3,FALSE()),-($B375-($B375/(1+VLOOKUP($C375,SELIC!$A$3:$D$217,3,FALSE()))))))</f>
        <v/>
      </c>
    </row>
    <row r="376" spans="2:5" x14ac:dyDescent="0.35">
      <c r="B376" s="5"/>
      <c r="C376" s="6" t="str">
        <f t="shared" si="10"/>
        <v/>
      </c>
      <c r="D376" s="5" t="str">
        <f t="shared" si="11"/>
        <v/>
      </c>
      <c r="E376" s="5" t="str">
        <f>IF($B376="","",IF($C376&lt;SIMULAÇÃO!$A$18,$B376*VLOOKUP($C376,SELIC!$A$3:$D$217,3,FALSE()),-($B376-($B376/(1+VLOOKUP($C376,SELIC!$A$3:$D$217,3,FALSE()))))))</f>
        <v/>
      </c>
    </row>
    <row r="377" spans="2:5" x14ac:dyDescent="0.35">
      <c r="B377" s="5"/>
      <c r="C377" s="6" t="str">
        <f t="shared" si="10"/>
        <v/>
      </c>
      <c r="D377" s="5" t="str">
        <f t="shared" si="11"/>
        <v/>
      </c>
      <c r="E377" s="5" t="str">
        <f>IF($B377="","",IF($C377&lt;SIMULAÇÃO!$A$18,$B377*VLOOKUP($C377,SELIC!$A$3:$D$217,3,FALSE()),-($B377-($B377/(1+VLOOKUP($C377,SELIC!$A$3:$D$217,3,FALSE()))))))</f>
        <v/>
      </c>
    </row>
    <row r="378" spans="2:5" x14ac:dyDescent="0.35">
      <c r="B378" s="5"/>
      <c r="C378" s="6" t="str">
        <f t="shared" si="10"/>
        <v/>
      </c>
      <c r="D378" s="5" t="str">
        <f t="shared" si="11"/>
        <v/>
      </c>
      <c r="E378" s="5" t="str">
        <f>IF($B378="","",IF($C378&lt;SIMULAÇÃO!$A$18,$B378*VLOOKUP($C378,SELIC!$A$3:$D$217,3,FALSE()),-($B378-($B378/(1+VLOOKUP($C378,SELIC!$A$3:$D$217,3,FALSE()))))))</f>
        <v/>
      </c>
    </row>
    <row r="379" spans="2:5" x14ac:dyDescent="0.35">
      <c r="B379" s="5"/>
      <c r="C379" s="6" t="str">
        <f t="shared" si="10"/>
        <v/>
      </c>
      <c r="D379" s="5" t="str">
        <f t="shared" si="11"/>
        <v/>
      </c>
      <c r="E379" s="5" t="str">
        <f>IF($B379="","",IF($C379&lt;SIMULAÇÃO!$A$18,$B379*VLOOKUP($C379,SELIC!$A$3:$D$217,3,FALSE()),-($B379-($B379/(1+VLOOKUP($C379,SELIC!$A$3:$D$217,3,FALSE()))))))</f>
        <v/>
      </c>
    </row>
    <row r="380" spans="2:5" x14ac:dyDescent="0.35">
      <c r="B380" s="5"/>
      <c r="C380" s="6" t="str">
        <f t="shared" si="10"/>
        <v/>
      </c>
      <c r="D380" s="5" t="str">
        <f t="shared" si="11"/>
        <v/>
      </c>
      <c r="E380" s="5" t="str">
        <f>IF($B380="","",IF($C380&lt;SIMULAÇÃO!$A$18,$B380*VLOOKUP($C380,SELIC!$A$3:$D$217,3,FALSE()),-($B380-($B380/(1+VLOOKUP($C380,SELIC!$A$3:$D$217,3,FALSE()))))))</f>
        <v/>
      </c>
    </row>
    <row r="381" spans="2:5" x14ac:dyDescent="0.35">
      <c r="B381" s="5"/>
      <c r="C381" s="6" t="str">
        <f t="shared" si="10"/>
        <v/>
      </c>
      <c r="D381" s="5" t="str">
        <f t="shared" si="11"/>
        <v/>
      </c>
      <c r="E381" s="5" t="str">
        <f>IF($B381="","",IF($C381&lt;SIMULAÇÃO!$A$18,$B381*VLOOKUP($C381,SELIC!$A$3:$D$217,3,FALSE()),-($B381-($B381/(1+VLOOKUP($C381,SELIC!$A$3:$D$217,3,FALSE()))))))</f>
        <v/>
      </c>
    </row>
    <row r="382" spans="2:5" x14ac:dyDescent="0.35">
      <c r="B382" s="5"/>
      <c r="C382" s="6" t="str">
        <f t="shared" si="10"/>
        <v/>
      </c>
      <c r="D382" s="5" t="str">
        <f t="shared" si="11"/>
        <v/>
      </c>
      <c r="E382" s="5" t="str">
        <f>IF($B382="","",IF($C382&lt;SIMULAÇÃO!$A$18,$B382*VLOOKUP($C382,SELIC!$A$3:$D$217,3,FALSE()),-($B382-($B382/(1+VLOOKUP($C382,SELIC!$A$3:$D$217,3,FALSE()))))))</f>
        <v/>
      </c>
    </row>
    <row r="383" spans="2:5" x14ac:dyDescent="0.35">
      <c r="B383" s="5"/>
      <c r="C383" s="6" t="str">
        <f t="shared" si="10"/>
        <v/>
      </c>
      <c r="D383" s="5" t="str">
        <f t="shared" si="11"/>
        <v/>
      </c>
      <c r="E383" s="5" t="str">
        <f>IF($B383="","",IF($C383&lt;SIMULAÇÃO!$A$18,$B383*VLOOKUP($C383,SELIC!$A$3:$D$217,3,FALSE()),-($B383-($B383/(1+VLOOKUP($C383,SELIC!$A$3:$D$217,3,FALSE()))))))</f>
        <v/>
      </c>
    </row>
    <row r="384" spans="2:5" x14ac:dyDescent="0.35">
      <c r="B384" s="5"/>
      <c r="C384" s="6" t="str">
        <f t="shared" si="10"/>
        <v/>
      </c>
      <c r="D384" s="5" t="str">
        <f t="shared" si="11"/>
        <v/>
      </c>
      <c r="E384" s="5" t="str">
        <f>IF($B384="","",IF($C384&lt;SIMULAÇÃO!$A$18,$B384*VLOOKUP($C384,SELIC!$A$3:$D$217,3,FALSE()),-($B384-($B384/(1+VLOOKUP($C384,SELIC!$A$3:$D$217,3,FALSE()))))))</f>
        <v/>
      </c>
    </row>
    <row r="385" spans="2:5" x14ac:dyDescent="0.35">
      <c r="B385" s="5"/>
      <c r="C385" s="6" t="str">
        <f t="shared" si="10"/>
        <v/>
      </c>
      <c r="D385" s="5" t="str">
        <f t="shared" si="11"/>
        <v/>
      </c>
      <c r="E385" s="5" t="str">
        <f>IF($B385="","",IF($C385&lt;SIMULAÇÃO!$A$18,$B385*VLOOKUP($C385,SELIC!$A$3:$D$217,3,FALSE()),-($B385-($B385/(1+VLOOKUP($C385,SELIC!$A$3:$D$217,3,FALSE()))))))</f>
        <v/>
      </c>
    </row>
    <row r="386" spans="2:5" x14ac:dyDescent="0.35">
      <c r="B386" s="5"/>
      <c r="C386" s="6" t="str">
        <f t="shared" si="10"/>
        <v/>
      </c>
      <c r="D386" s="5" t="str">
        <f t="shared" si="11"/>
        <v/>
      </c>
      <c r="E386" s="5" t="str">
        <f>IF($B386="","",IF($C386&lt;SIMULAÇÃO!$A$18,$B386*VLOOKUP($C386,SELIC!$A$3:$D$217,3,FALSE()),-($B386-($B386/(1+VLOOKUP($C386,SELIC!$A$3:$D$217,3,FALSE()))))))</f>
        <v/>
      </c>
    </row>
    <row r="387" spans="2:5" x14ac:dyDescent="0.35">
      <c r="B387" s="5"/>
      <c r="C387" s="6" t="str">
        <f t="shared" ref="C387:C450" si="12">IF(A387="","",DATEVALUE(CONCATENATE("01/",MONTH(A387),"/",YEAR(A387))))</f>
        <v/>
      </c>
      <c r="D387" s="5" t="str">
        <f t="shared" si="11"/>
        <v/>
      </c>
      <c r="E387" s="5" t="str">
        <f>IF($B387="","",IF($C387&lt;SIMULAÇÃO!$A$18,$B387*VLOOKUP($C387,SELIC!$A$3:$D$217,3,FALSE()),-($B387-($B387/(1+VLOOKUP($C387,SELIC!$A$3:$D$217,3,FALSE()))))))</f>
        <v/>
      </c>
    </row>
    <row r="388" spans="2:5" x14ac:dyDescent="0.35">
      <c r="B388" s="5"/>
      <c r="C388" s="6" t="str">
        <f t="shared" si="12"/>
        <v/>
      </c>
      <c r="D388" s="5" t="str">
        <f t="shared" ref="D388:D451" si="13">IF(B388="","",B388+E388)</f>
        <v/>
      </c>
      <c r="E388" s="5" t="str">
        <f>IF($B388="","",IF($C388&lt;SIMULAÇÃO!$A$18,$B388*VLOOKUP($C388,SELIC!$A$3:$D$217,3,FALSE()),-($B388-($B388/(1+VLOOKUP($C388,SELIC!$A$3:$D$217,3,FALSE()))))))</f>
        <v/>
      </c>
    </row>
    <row r="389" spans="2:5" x14ac:dyDescent="0.35">
      <c r="B389" s="5"/>
      <c r="C389" s="6" t="str">
        <f t="shared" si="12"/>
        <v/>
      </c>
      <c r="D389" s="5" t="str">
        <f t="shared" si="13"/>
        <v/>
      </c>
      <c r="E389" s="5" t="str">
        <f>IF($B389="","",IF($C389&lt;SIMULAÇÃO!$A$18,$B389*VLOOKUP($C389,SELIC!$A$3:$D$217,3,FALSE()),-($B389-($B389/(1+VLOOKUP($C389,SELIC!$A$3:$D$217,3,FALSE()))))))</f>
        <v/>
      </c>
    </row>
    <row r="390" spans="2:5" x14ac:dyDescent="0.35">
      <c r="B390" s="5"/>
      <c r="C390" s="6" t="str">
        <f t="shared" si="12"/>
        <v/>
      </c>
      <c r="D390" s="5" t="str">
        <f t="shared" si="13"/>
        <v/>
      </c>
      <c r="E390" s="5" t="str">
        <f>IF($B390="","",IF($C390&lt;SIMULAÇÃO!$A$18,$B390*VLOOKUP($C390,SELIC!$A$3:$D$217,3,FALSE()),-($B390-($B390/(1+VLOOKUP($C390,SELIC!$A$3:$D$217,3,FALSE()))))))</f>
        <v/>
      </c>
    </row>
    <row r="391" spans="2:5" x14ac:dyDescent="0.35">
      <c r="B391" s="5"/>
      <c r="C391" s="6" t="str">
        <f t="shared" si="12"/>
        <v/>
      </c>
      <c r="D391" s="5" t="str">
        <f t="shared" si="13"/>
        <v/>
      </c>
      <c r="E391" s="5" t="str">
        <f>IF($B391="","",IF($C391&lt;SIMULAÇÃO!$A$18,$B391*VLOOKUP($C391,SELIC!$A$3:$D$217,3,FALSE()),-($B391-($B391/(1+VLOOKUP($C391,SELIC!$A$3:$D$217,3,FALSE()))))))</f>
        <v/>
      </c>
    </row>
    <row r="392" spans="2:5" x14ac:dyDescent="0.35">
      <c r="B392" s="5"/>
      <c r="C392" s="6" t="str">
        <f t="shared" si="12"/>
        <v/>
      </c>
      <c r="D392" s="5" t="str">
        <f t="shared" si="13"/>
        <v/>
      </c>
      <c r="E392" s="5" t="str">
        <f>IF($B392="","",IF($C392&lt;SIMULAÇÃO!$A$18,$B392*VLOOKUP($C392,SELIC!$A$3:$D$217,3,FALSE()),-($B392-($B392/(1+VLOOKUP($C392,SELIC!$A$3:$D$217,3,FALSE()))))))</f>
        <v/>
      </c>
    </row>
    <row r="393" spans="2:5" x14ac:dyDescent="0.35">
      <c r="B393" s="5"/>
      <c r="C393" s="6" t="str">
        <f t="shared" si="12"/>
        <v/>
      </c>
      <c r="D393" s="5" t="str">
        <f t="shared" si="13"/>
        <v/>
      </c>
      <c r="E393" s="5" t="str">
        <f>IF($B393="","",IF($C393&lt;SIMULAÇÃO!$A$18,$B393*VLOOKUP($C393,SELIC!$A$3:$D$217,3,FALSE()),-($B393-($B393/(1+VLOOKUP($C393,SELIC!$A$3:$D$217,3,FALSE()))))))</f>
        <v/>
      </c>
    </row>
    <row r="394" spans="2:5" x14ac:dyDescent="0.35">
      <c r="B394" s="5"/>
      <c r="C394" s="6" t="str">
        <f t="shared" si="12"/>
        <v/>
      </c>
      <c r="D394" s="5" t="str">
        <f t="shared" si="13"/>
        <v/>
      </c>
      <c r="E394" s="5" t="str">
        <f>IF($B394="","",IF($C394&lt;SIMULAÇÃO!$A$18,$B394*VLOOKUP($C394,SELIC!$A$3:$D$217,3,FALSE()),-($B394-($B394/(1+VLOOKUP($C394,SELIC!$A$3:$D$217,3,FALSE()))))))</f>
        <v/>
      </c>
    </row>
    <row r="395" spans="2:5" x14ac:dyDescent="0.35">
      <c r="B395" s="5"/>
      <c r="C395" s="6" t="str">
        <f t="shared" si="12"/>
        <v/>
      </c>
      <c r="D395" s="5" t="str">
        <f t="shared" si="13"/>
        <v/>
      </c>
      <c r="E395" s="5" t="str">
        <f>IF($B395="","",IF($C395&lt;SIMULAÇÃO!$A$18,$B395*VLOOKUP($C395,SELIC!$A$3:$D$217,3,FALSE()),-($B395-($B395/(1+VLOOKUP($C395,SELIC!$A$3:$D$217,3,FALSE()))))))</f>
        <v/>
      </c>
    </row>
    <row r="396" spans="2:5" x14ac:dyDescent="0.35">
      <c r="B396" s="5"/>
      <c r="C396" s="6" t="str">
        <f t="shared" si="12"/>
        <v/>
      </c>
      <c r="D396" s="5" t="str">
        <f t="shared" si="13"/>
        <v/>
      </c>
      <c r="E396" s="5" t="str">
        <f>IF($B396="","",IF($C396&lt;SIMULAÇÃO!$A$18,$B396*VLOOKUP($C396,SELIC!$A$3:$D$217,3,FALSE()),-($B396-($B396/(1+VLOOKUP($C396,SELIC!$A$3:$D$217,3,FALSE()))))))</f>
        <v/>
      </c>
    </row>
    <row r="397" spans="2:5" x14ac:dyDescent="0.35">
      <c r="B397" s="5"/>
      <c r="C397" s="6" t="str">
        <f t="shared" si="12"/>
        <v/>
      </c>
      <c r="D397" s="5" t="str">
        <f t="shared" si="13"/>
        <v/>
      </c>
      <c r="E397" s="5" t="str">
        <f>IF($B397="","",IF($C397&lt;SIMULAÇÃO!$A$18,$B397*VLOOKUP($C397,SELIC!$A$3:$D$217,3,FALSE()),-($B397-($B397/(1+VLOOKUP($C397,SELIC!$A$3:$D$217,3,FALSE()))))))</f>
        <v/>
      </c>
    </row>
    <row r="398" spans="2:5" x14ac:dyDescent="0.35">
      <c r="B398" s="5"/>
      <c r="C398" s="6" t="str">
        <f t="shared" si="12"/>
        <v/>
      </c>
      <c r="D398" s="5" t="str">
        <f t="shared" si="13"/>
        <v/>
      </c>
      <c r="E398" s="5" t="str">
        <f>IF($B398="","",IF($C398&lt;SIMULAÇÃO!$A$18,$B398*VLOOKUP($C398,SELIC!$A$3:$D$217,3,FALSE()),-($B398-($B398/(1+VLOOKUP($C398,SELIC!$A$3:$D$217,3,FALSE()))))))</f>
        <v/>
      </c>
    </row>
    <row r="399" spans="2:5" x14ac:dyDescent="0.35">
      <c r="B399" s="5"/>
      <c r="C399" s="6" t="str">
        <f t="shared" si="12"/>
        <v/>
      </c>
      <c r="D399" s="5" t="str">
        <f t="shared" si="13"/>
        <v/>
      </c>
      <c r="E399" s="5" t="str">
        <f>IF($B399="","",IF($C399&lt;SIMULAÇÃO!$A$18,$B399*VLOOKUP($C399,SELIC!$A$3:$D$217,3,FALSE()),-($B399-($B399/(1+VLOOKUP($C399,SELIC!$A$3:$D$217,3,FALSE()))))))</f>
        <v/>
      </c>
    </row>
    <row r="400" spans="2:5" x14ac:dyDescent="0.35">
      <c r="B400" s="5"/>
      <c r="C400" s="6" t="str">
        <f t="shared" si="12"/>
        <v/>
      </c>
      <c r="D400" s="5" t="str">
        <f t="shared" si="13"/>
        <v/>
      </c>
      <c r="E400" s="5" t="str">
        <f>IF($B400="","",IF($C400&lt;SIMULAÇÃO!$A$18,$B400*VLOOKUP($C400,SELIC!$A$3:$D$217,3,FALSE()),-($B400-($B400/(1+VLOOKUP($C400,SELIC!$A$3:$D$217,3,FALSE()))))))</f>
        <v/>
      </c>
    </row>
    <row r="401" spans="2:5" x14ac:dyDescent="0.35">
      <c r="B401" s="5"/>
      <c r="C401" s="6" t="str">
        <f t="shared" si="12"/>
        <v/>
      </c>
      <c r="D401" s="5" t="str">
        <f t="shared" si="13"/>
        <v/>
      </c>
      <c r="E401" s="5" t="str">
        <f>IF($B401="","",IF($C401&lt;SIMULAÇÃO!$A$18,$B401*VLOOKUP($C401,SELIC!$A$3:$D$217,3,FALSE()),-($B401-($B401/(1+VLOOKUP($C401,SELIC!$A$3:$D$217,3,FALSE()))))))</f>
        <v/>
      </c>
    </row>
    <row r="402" spans="2:5" x14ac:dyDescent="0.35">
      <c r="B402" s="5"/>
      <c r="C402" s="6" t="str">
        <f t="shared" si="12"/>
        <v/>
      </c>
      <c r="D402" s="5" t="str">
        <f t="shared" si="13"/>
        <v/>
      </c>
      <c r="E402" s="5" t="str">
        <f>IF($B402="","",IF($C402&lt;SIMULAÇÃO!$A$18,$B402*VLOOKUP($C402,SELIC!$A$3:$D$217,3,FALSE()),-($B402-($B402/(1+VLOOKUP($C402,SELIC!$A$3:$D$217,3,FALSE()))))))</f>
        <v/>
      </c>
    </row>
    <row r="403" spans="2:5" x14ac:dyDescent="0.35">
      <c r="B403" s="5"/>
      <c r="C403" s="6" t="str">
        <f t="shared" si="12"/>
        <v/>
      </c>
      <c r="D403" s="5" t="str">
        <f t="shared" si="13"/>
        <v/>
      </c>
      <c r="E403" s="5" t="str">
        <f>IF($B403="","",IF($C403&lt;SIMULAÇÃO!$A$18,$B403*VLOOKUP($C403,SELIC!$A$3:$D$217,3,FALSE()),-($B403-($B403/(1+VLOOKUP($C403,SELIC!$A$3:$D$217,3,FALSE()))))))</f>
        <v/>
      </c>
    </row>
    <row r="404" spans="2:5" x14ac:dyDescent="0.35">
      <c r="B404" s="5"/>
      <c r="C404" s="6" t="str">
        <f t="shared" si="12"/>
        <v/>
      </c>
      <c r="D404" s="5" t="str">
        <f t="shared" si="13"/>
        <v/>
      </c>
      <c r="E404" s="5" t="str">
        <f>IF($B404="","",IF($C404&lt;SIMULAÇÃO!$A$18,$B404*VLOOKUP($C404,SELIC!$A$3:$D$217,3,FALSE()),-($B404-($B404/(1+VLOOKUP($C404,SELIC!$A$3:$D$217,3,FALSE()))))))</f>
        <v/>
      </c>
    </row>
    <row r="405" spans="2:5" x14ac:dyDescent="0.35">
      <c r="B405" s="5"/>
      <c r="C405" s="6" t="str">
        <f t="shared" si="12"/>
        <v/>
      </c>
      <c r="D405" s="5" t="str">
        <f t="shared" si="13"/>
        <v/>
      </c>
      <c r="E405" s="5" t="str">
        <f>IF($B405="","",IF($C405&lt;SIMULAÇÃO!$A$18,$B405*VLOOKUP($C405,SELIC!$A$3:$D$217,3,FALSE()),-($B405-($B405/(1+VLOOKUP($C405,SELIC!$A$3:$D$217,3,FALSE()))))))</f>
        <v/>
      </c>
    </row>
    <row r="406" spans="2:5" x14ac:dyDescent="0.35">
      <c r="B406" s="5"/>
      <c r="C406" s="6" t="str">
        <f t="shared" si="12"/>
        <v/>
      </c>
      <c r="D406" s="5" t="str">
        <f t="shared" si="13"/>
        <v/>
      </c>
      <c r="E406" s="5" t="str">
        <f>IF($B406="","",IF($C406&lt;SIMULAÇÃO!$A$18,$B406*VLOOKUP($C406,SELIC!$A$3:$D$217,3,FALSE()),-($B406-($B406/(1+VLOOKUP($C406,SELIC!$A$3:$D$217,3,FALSE()))))))</f>
        <v/>
      </c>
    </row>
    <row r="407" spans="2:5" x14ac:dyDescent="0.35">
      <c r="B407" s="5"/>
      <c r="C407" s="6" t="str">
        <f t="shared" si="12"/>
        <v/>
      </c>
      <c r="D407" s="5" t="str">
        <f t="shared" si="13"/>
        <v/>
      </c>
      <c r="E407" s="5" t="str">
        <f>IF($B407="","",IF($C407&lt;SIMULAÇÃO!$A$18,$B407*VLOOKUP($C407,SELIC!$A$3:$D$217,3,FALSE()),-($B407-($B407/(1+VLOOKUP($C407,SELIC!$A$3:$D$217,3,FALSE()))))))</f>
        <v/>
      </c>
    </row>
    <row r="408" spans="2:5" x14ac:dyDescent="0.35">
      <c r="B408" s="5"/>
      <c r="C408" s="6" t="str">
        <f t="shared" si="12"/>
        <v/>
      </c>
      <c r="D408" s="5" t="str">
        <f t="shared" si="13"/>
        <v/>
      </c>
      <c r="E408" s="5" t="str">
        <f>IF($B408="","",IF($C408&lt;SIMULAÇÃO!$A$18,$B408*VLOOKUP($C408,SELIC!$A$3:$D$217,3,FALSE()),-($B408-($B408/(1+VLOOKUP($C408,SELIC!$A$3:$D$217,3,FALSE()))))))</f>
        <v/>
      </c>
    </row>
    <row r="409" spans="2:5" x14ac:dyDescent="0.35">
      <c r="B409" s="5"/>
      <c r="C409" s="6" t="str">
        <f t="shared" si="12"/>
        <v/>
      </c>
      <c r="D409" s="5" t="str">
        <f t="shared" si="13"/>
        <v/>
      </c>
      <c r="E409" s="5" t="str">
        <f>IF($B409="","",IF($C409&lt;SIMULAÇÃO!$A$18,$B409*VLOOKUP($C409,SELIC!$A$3:$D$217,3,FALSE()),-($B409-($B409/(1+VLOOKUP($C409,SELIC!$A$3:$D$217,3,FALSE()))))))</f>
        <v/>
      </c>
    </row>
    <row r="410" spans="2:5" x14ac:dyDescent="0.35">
      <c r="B410" s="5"/>
      <c r="C410" s="6" t="str">
        <f t="shared" si="12"/>
        <v/>
      </c>
      <c r="D410" s="5" t="str">
        <f t="shared" si="13"/>
        <v/>
      </c>
      <c r="E410" s="5" t="str">
        <f>IF($B410="","",IF($C410&lt;SIMULAÇÃO!$A$18,$B410*VLOOKUP($C410,SELIC!$A$3:$D$217,3,FALSE()),-($B410-($B410/(1+VLOOKUP($C410,SELIC!$A$3:$D$217,3,FALSE()))))))</f>
        <v/>
      </c>
    </row>
    <row r="411" spans="2:5" x14ac:dyDescent="0.35">
      <c r="B411" s="5"/>
      <c r="C411" s="6" t="str">
        <f t="shared" si="12"/>
        <v/>
      </c>
      <c r="D411" s="5" t="str">
        <f t="shared" si="13"/>
        <v/>
      </c>
      <c r="E411" s="5" t="str">
        <f>IF($B411="","",IF($C411&lt;SIMULAÇÃO!$A$18,$B411*VLOOKUP($C411,SELIC!$A$3:$D$217,3,FALSE()),-($B411-($B411/(1+VLOOKUP($C411,SELIC!$A$3:$D$217,3,FALSE()))))))</f>
        <v/>
      </c>
    </row>
    <row r="412" spans="2:5" x14ac:dyDescent="0.35">
      <c r="B412" s="5"/>
      <c r="C412" s="6" t="str">
        <f t="shared" si="12"/>
        <v/>
      </c>
      <c r="D412" s="5" t="str">
        <f t="shared" si="13"/>
        <v/>
      </c>
      <c r="E412" s="5" t="str">
        <f>IF($B412="","",IF($C412&lt;SIMULAÇÃO!$A$18,$B412*VLOOKUP($C412,SELIC!$A$3:$D$217,3,FALSE()),-($B412-($B412/(1+VLOOKUP($C412,SELIC!$A$3:$D$217,3,FALSE()))))))</f>
        <v/>
      </c>
    </row>
    <row r="413" spans="2:5" x14ac:dyDescent="0.35">
      <c r="B413" s="5"/>
      <c r="C413" s="6" t="str">
        <f t="shared" si="12"/>
        <v/>
      </c>
      <c r="D413" s="5" t="str">
        <f t="shared" si="13"/>
        <v/>
      </c>
      <c r="E413" s="5" t="str">
        <f>IF($B413="","",IF($C413&lt;SIMULAÇÃO!$A$18,$B413*VLOOKUP($C413,SELIC!$A$3:$D$217,3,FALSE()),-($B413-($B413/(1+VLOOKUP($C413,SELIC!$A$3:$D$217,3,FALSE()))))))</f>
        <v/>
      </c>
    </row>
    <row r="414" spans="2:5" x14ac:dyDescent="0.35">
      <c r="B414" s="5"/>
      <c r="C414" s="6" t="str">
        <f t="shared" si="12"/>
        <v/>
      </c>
      <c r="D414" s="5" t="str">
        <f t="shared" si="13"/>
        <v/>
      </c>
      <c r="E414" s="5" t="str">
        <f>IF($B414="","",IF($C414&lt;SIMULAÇÃO!$A$18,$B414*VLOOKUP($C414,SELIC!$A$3:$D$217,3,FALSE()),-($B414-($B414/(1+VLOOKUP($C414,SELIC!$A$3:$D$217,3,FALSE()))))))</f>
        <v/>
      </c>
    </row>
    <row r="415" spans="2:5" x14ac:dyDescent="0.35">
      <c r="B415" s="5"/>
      <c r="C415" s="6" t="str">
        <f t="shared" si="12"/>
        <v/>
      </c>
      <c r="D415" s="5" t="str">
        <f t="shared" si="13"/>
        <v/>
      </c>
      <c r="E415" s="5" t="str">
        <f>IF($B415="","",IF($C415&lt;SIMULAÇÃO!$A$18,$B415*VLOOKUP($C415,SELIC!$A$3:$D$217,3,FALSE()),-($B415-($B415/(1+VLOOKUP($C415,SELIC!$A$3:$D$217,3,FALSE()))))))</f>
        <v/>
      </c>
    </row>
    <row r="416" spans="2:5" x14ac:dyDescent="0.35">
      <c r="B416" s="5"/>
      <c r="C416" s="6" t="str">
        <f t="shared" si="12"/>
        <v/>
      </c>
      <c r="D416" s="5" t="str">
        <f t="shared" si="13"/>
        <v/>
      </c>
      <c r="E416" s="5" t="str">
        <f>IF($B416="","",IF($C416&lt;SIMULAÇÃO!$A$18,$B416*VLOOKUP($C416,SELIC!$A$3:$D$217,3,FALSE()),-($B416-($B416/(1+VLOOKUP($C416,SELIC!$A$3:$D$217,3,FALSE()))))))</f>
        <v/>
      </c>
    </row>
    <row r="417" spans="2:5" x14ac:dyDescent="0.35">
      <c r="B417" s="5"/>
      <c r="C417" s="6" t="str">
        <f t="shared" si="12"/>
        <v/>
      </c>
      <c r="D417" s="5" t="str">
        <f t="shared" si="13"/>
        <v/>
      </c>
      <c r="E417" s="5" t="str">
        <f>IF($B417="","",IF($C417&lt;SIMULAÇÃO!$A$18,$B417*VLOOKUP($C417,SELIC!$A$3:$D$217,3,FALSE()),-($B417-($B417/(1+VLOOKUP($C417,SELIC!$A$3:$D$217,3,FALSE()))))))</f>
        <v/>
      </c>
    </row>
    <row r="418" spans="2:5" x14ac:dyDescent="0.35">
      <c r="B418" s="5"/>
      <c r="C418" s="6" t="str">
        <f t="shared" si="12"/>
        <v/>
      </c>
      <c r="D418" s="5" t="str">
        <f t="shared" si="13"/>
        <v/>
      </c>
      <c r="E418" s="5" t="str">
        <f>IF($B418="","",IF($C418&lt;SIMULAÇÃO!$A$18,$B418*VLOOKUP($C418,SELIC!$A$3:$D$217,3,FALSE()),-($B418-($B418/(1+VLOOKUP($C418,SELIC!$A$3:$D$217,3,FALSE()))))))</f>
        <v/>
      </c>
    </row>
    <row r="419" spans="2:5" x14ac:dyDescent="0.35">
      <c r="B419" s="5"/>
      <c r="C419" s="6" t="str">
        <f t="shared" si="12"/>
        <v/>
      </c>
      <c r="D419" s="5" t="str">
        <f t="shared" si="13"/>
        <v/>
      </c>
      <c r="E419" s="5" t="str">
        <f>IF($B419="","",IF($C419&lt;SIMULAÇÃO!$A$18,$B419*VLOOKUP($C419,SELIC!$A$3:$D$217,3,FALSE()),-($B419-($B419/(1+VLOOKUP($C419,SELIC!$A$3:$D$217,3,FALSE()))))))</f>
        <v/>
      </c>
    </row>
    <row r="420" spans="2:5" x14ac:dyDescent="0.35">
      <c r="B420" s="5"/>
      <c r="C420" s="6" t="str">
        <f t="shared" si="12"/>
        <v/>
      </c>
      <c r="D420" s="5" t="str">
        <f t="shared" si="13"/>
        <v/>
      </c>
      <c r="E420" s="5" t="str">
        <f>IF($B420="","",IF($C420&lt;SIMULAÇÃO!$A$18,$B420*VLOOKUP($C420,SELIC!$A$3:$D$217,3,FALSE()),-($B420-($B420/(1+VLOOKUP($C420,SELIC!$A$3:$D$217,3,FALSE()))))))</f>
        <v/>
      </c>
    </row>
    <row r="421" spans="2:5" x14ac:dyDescent="0.35">
      <c r="B421" s="5"/>
      <c r="C421" s="6" t="str">
        <f t="shared" si="12"/>
        <v/>
      </c>
      <c r="D421" s="5" t="str">
        <f t="shared" si="13"/>
        <v/>
      </c>
      <c r="E421" s="5" t="str">
        <f>IF($B421="","",IF($C421&lt;SIMULAÇÃO!$A$18,$B421*VLOOKUP($C421,SELIC!$A$3:$D$217,3,FALSE()),-($B421-($B421/(1+VLOOKUP($C421,SELIC!$A$3:$D$217,3,FALSE()))))))</f>
        <v/>
      </c>
    </row>
    <row r="422" spans="2:5" x14ac:dyDescent="0.35">
      <c r="B422" s="5"/>
      <c r="C422" s="6" t="str">
        <f t="shared" si="12"/>
        <v/>
      </c>
      <c r="D422" s="5" t="str">
        <f t="shared" si="13"/>
        <v/>
      </c>
      <c r="E422" s="5" t="str">
        <f>IF($B422="","",IF($C422&lt;SIMULAÇÃO!$A$18,$B422*VLOOKUP($C422,SELIC!$A$3:$D$217,3,FALSE()),-($B422-($B422/(1+VLOOKUP($C422,SELIC!$A$3:$D$217,3,FALSE()))))))</f>
        <v/>
      </c>
    </row>
    <row r="423" spans="2:5" x14ac:dyDescent="0.35">
      <c r="B423" s="5"/>
      <c r="C423" s="6" t="str">
        <f t="shared" si="12"/>
        <v/>
      </c>
      <c r="D423" s="5" t="str">
        <f t="shared" si="13"/>
        <v/>
      </c>
      <c r="E423" s="5" t="str">
        <f>IF($B423="","",IF($C423&lt;SIMULAÇÃO!$A$18,$B423*VLOOKUP($C423,SELIC!$A$3:$D$217,3,FALSE()),-($B423-($B423/(1+VLOOKUP($C423,SELIC!$A$3:$D$217,3,FALSE()))))))</f>
        <v/>
      </c>
    </row>
    <row r="424" spans="2:5" x14ac:dyDescent="0.35">
      <c r="B424" s="5"/>
      <c r="C424" s="6" t="str">
        <f t="shared" si="12"/>
        <v/>
      </c>
      <c r="D424" s="5" t="str">
        <f t="shared" si="13"/>
        <v/>
      </c>
      <c r="E424" s="5" t="str">
        <f>IF($B424="","",IF($C424&lt;SIMULAÇÃO!$A$18,$B424*VLOOKUP($C424,SELIC!$A$3:$D$217,3,FALSE()),-($B424-($B424/(1+VLOOKUP($C424,SELIC!$A$3:$D$217,3,FALSE()))))))</f>
        <v/>
      </c>
    </row>
    <row r="425" spans="2:5" x14ac:dyDescent="0.35">
      <c r="B425" s="5"/>
      <c r="C425" s="6" t="str">
        <f t="shared" si="12"/>
        <v/>
      </c>
      <c r="D425" s="5" t="str">
        <f t="shared" si="13"/>
        <v/>
      </c>
      <c r="E425" s="5" t="str">
        <f>IF($B425="","",IF($C425&lt;SIMULAÇÃO!$A$18,$B425*VLOOKUP($C425,SELIC!$A$3:$D$217,3,FALSE()),-($B425-($B425/(1+VLOOKUP($C425,SELIC!$A$3:$D$217,3,FALSE()))))))</f>
        <v/>
      </c>
    </row>
    <row r="426" spans="2:5" x14ac:dyDescent="0.35">
      <c r="B426" s="5"/>
      <c r="C426" s="6" t="str">
        <f t="shared" si="12"/>
        <v/>
      </c>
      <c r="D426" s="5" t="str">
        <f t="shared" si="13"/>
        <v/>
      </c>
      <c r="E426" s="5" t="str">
        <f>IF($B426="","",IF($C426&lt;SIMULAÇÃO!$A$18,$B426*VLOOKUP($C426,SELIC!$A$3:$D$217,3,FALSE()),-($B426-($B426/(1+VLOOKUP($C426,SELIC!$A$3:$D$217,3,FALSE()))))))</f>
        <v/>
      </c>
    </row>
    <row r="427" spans="2:5" x14ac:dyDescent="0.35">
      <c r="B427" s="5"/>
      <c r="C427" s="6" t="str">
        <f t="shared" si="12"/>
        <v/>
      </c>
      <c r="D427" s="5" t="str">
        <f t="shared" si="13"/>
        <v/>
      </c>
      <c r="E427" s="5" t="str">
        <f>IF($B427="","",IF($C427&lt;SIMULAÇÃO!$A$18,$B427*VLOOKUP($C427,SELIC!$A$3:$D$217,3,FALSE()),-($B427-($B427/(1+VLOOKUP($C427,SELIC!$A$3:$D$217,3,FALSE()))))))</f>
        <v/>
      </c>
    </row>
    <row r="428" spans="2:5" x14ac:dyDescent="0.35">
      <c r="B428" s="5"/>
      <c r="C428" s="6" t="str">
        <f t="shared" si="12"/>
        <v/>
      </c>
      <c r="D428" s="5" t="str">
        <f t="shared" si="13"/>
        <v/>
      </c>
      <c r="E428" s="5" t="str">
        <f>IF($B428="","",IF($C428&lt;SIMULAÇÃO!$A$18,$B428*VLOOKUP($C428,SELIC!$A$3:$D$217,3,FALSE()),-($B428-($B428/(1+VLOOKUP($C428,SELIC!$A$3:$D$217,3,FALSE()))))))</f>
        <v/>
      </c>
    </row>
    <row r="429" spans="2:5" x14ac:dyDescent="0.35">
      <c r="B429" s="5"/>
      <c r="C429" s="6" t="str">
        <f t="shared" si="12"/>
        <v/>
      </c>
      <c r="D429" s="5" t="str">
        <f t="shared" si="13"/>
        <v/>
      </c>
      <c r="E429" s="5" t="str">
        <f>IF($B429="","",IF($C429&lt;SIMULAÇÃO!$A$18,$B429*VLOOKUP($C429,SELIC!$A$3:$D$217,3,FALSE()),-($B429-($B429/(1+VLOOKUP($C429,SELIC!$A$3:$D$217,3,FALSE()))))))</f>
        <v/>
      </c>
    </row>
    <row r="430" spans="2:5" x14ac:dyDescent="0.35">
      <c r="B430" s="5"/>
      <c r="C430" s="6" t="str">
        <f t="shared" si="12"/>
        <v/>
      </c>
      <c r="D430" s="5" t="str">
        <f t="shared" si="13"/>
        <v/>
      </c>
      <c r="E430" s="5" t="str">
        <f>IF($B430="","",IF($C430&lt;SIMULAÇÃO!$A$18,$B430*VLOOKUP($C430,SELIC!$A$3:$D$217,3,FALSE()),-($B430-($B430/(1+VLOOKUP($C430,SELIC!$A$3:$D$217,3,FALSE()))))))</f>
        <v/>
      </c>
    </row>
    <row r="431" spans="2:5" x14ac:dyDescent="0.35">
      <c r="B431" s="5"/>
      <c r="C431" s="6" t="str">
        <f t="shared" si="12"/>
        <v/>
      </c>
      <c r="D431" s="5" t="str">
        <f t="shared" si="13"/>
        <v/>
      </c>
      <c r="E431" s="5" t="str">
        <f>IF($B431="","",IF($C431&lt;SIMULAÇÃO!$A$18,$B431*VLOOKUP($C431,SELIC!$A$3:$D$217,3,FALSE()),-($B431-($B431/(1+VLOOKUP($C431,SELIC!$A$3:$D$217,3,FALSE()))))))</f>
        <v/>
      </c>
    </row>
    <row r="432" spans="2:5" x14ac:dyDescent="0.35">
      <c r="B432" s="5"/>
      <c r="C432" s="6" t="str">
        <f t="shared" si="12"/>
        <v/>
      </c>
      <c r="D432" s="5" t="str">
        <f t="shared" si="13"/>
        <v/>
      </c>
      <c r="E432" s="5" t="str">
        <f>IF($B432="","",IF($C432&lt;SIMULAÇÃO!$A$18,$B432*VLOOKUP($C432,SELIC!$A$3:$D$217,3,FALSE()),-($B432-($B432/(1+VLOOKUP($C432,SELIC!$A$3:$D$217,3,FALSE()))))))</f>
        <v/>
      </c>
    </row>
    <row r="433" spans="2:5" x14ac:dyDescent="0.35">
      <c r="B433" s="5"/>
      <c r="C433" s="6" t="str">
        <f t="shared" si="12"/>
        <v/>
      </c>
      <c r="D433" s="5" t="str">
        <f t="shared" si="13"/>
        <v/>
      </c>
      <c r="E433" s="5" t="str">
        <f>IF($B433="","",IF($C433&lt;SIMULAÇÃO!$A$18,$B433*VLOOKUP($C433,SELIC!$A$3:$D$217,3,FALSE()),-($B433-($B433/(1+VLOOKUP($C433,SELIC!$A$3:$D$217,3,FALSE()))))))</f>
        <v/>
      </c>
    </row>
    <row r="434" spans="2:5" x14ac:dyDescent="0.35">
      <c r="B434" s="5"/>
      <c r="C434" s="6" t="str">
        <f t="shared" si="12"/>
        <v/>
      </c>
      <c r="D434" s="5" t="str">
        <f t="shared" si="13"/>
        <v/>
      </c>
      <c r="E434" s="5" t="str">
        <f>IF($B434="","",IF($C434&lt;SIMULAÇÃO!$A$18,$B434*VLOOKUP($C434,SELIC!$A$3:$D$217,3,FALSE()),-($B434-($B434/(1+VLOOKUP($C434,SELIC!$A$3:$D$217,3,FALSE()))))))</f>
        <v/>
      </c>
    </row>
    <row r="435" spans="2:5" x14ac:dyDescent="0.35">
      <c r="B435" s="5"/>
      <c r="C435" s="6" t="str">
        <f t="shared" si="12"/>
        <v/>
      </c>
      <c r="D435" s="5" t="str">
        <f t="shared" si="13"/>
        <v/>
      </c>
      <c r="E435" s="5" t="str">
        <f>IF($B435="","",IF($C435&lt;SIMULAÇÃO!$A$18,$B435*VLOOKUP($C435,SELIC!$A$3:$D$217,3,FALSE()),-($B435-($B435/(1+VLOOKUP($C435,SELIC!$A$3:$D$217,3,FALSE()))))))</f>
        <v/>
      </c>
    </row>
    <row r="436" spans="2:5" x14ac:dyDescent="0.35">
      <c r="B436" s="5"/>
      <c r="C436" s="6" t="str">
        <f t="shared" si="12"/>
        <v/>
      </c>
      <c r="D436" s="5" t="str">
        <f t="shared" si="13"/>
        <v/>
      </c>
      <c r="E436" s="5" t="str">
        <f>IF($B436="","",IF($C436&lt;SIMULAÇÃO!$A$18,$B436*VLOOKUP($C436,SELIC!$A$3:$D$217,3,FALSE()),-($B436-($B436/(1+VLOOKUP($C436,SELIC!$A$3:$D$217,3,FALSE()))))))</f>
        <v/>
      </c>
    </row>
    <row r="437" spans="2:5" x14ac:dyDescent="0.35">
      <c r="B437" s="5"/>
      <c r="C437" s="6" t="str">
        <f t="shared" si="12"/>
        <v/>
      </c>
      <c r="D437" s="5" t="str">
        <f t="shared" si="13"/>
        <v/>
      </c>
      <c r="E437" s="5" t="str">
        <f>IF($B437="","",IF($C437&lt;SIMULAÇÃO!$A$18,$B437*VLOOKUP($C437,SELIC!$A$3:$D$217,3,FALSE()),-($B437-($B437/(1+VLOOKUP($C437,SELIC!$A$3:$D$217,3,FALSE()))))))</f>
        <v/>
      </c>
    </row>
    <row r="438" spans="2:5" x14ac:dyDescent="0.35">
      <c r="B438" s="5"/>
      <c r="C438" s="6" t="str">
        <f t="shared" si="12"/>
        <v/>
      </c>
      <c r="D438" s="5" t="str">
        <f t="shared" si="13"/>
        <v/>
      </c>
      <c r="E438" s="5" t="str">
        <f>IF($B438="","",IF($C438&lt;SIMULAÇÃO!$A$18,$B438*VLOOKUP($C438,SELIC!$A$3:$D$217,3,FALSE()),-($B438-($B438/(1+VLOOKUP($C438,SELIC!$A$3:$D$217,3,FALSE()))))))</f>
        <v/>
      </c>
    </row>
    <row r="439" spans="2:5" x14ac:dyDescent="0.35">
      <c r="B439" s="5"/>
      <c r="C439" s="6" t="str">
        <f t="shared" si="12"/>
        <v/>
      </c>
      <c r="D439" s="5" t="str">
        <f t="shared" si="13"/>
        <v/>
      </c>
      <c r="E439" s="5" t="str">
        <f>IF($B439="","",IF($C439&lt;SIMULAÇÃO!$A$18,$B439*VLOOKUP($C439,SELIC!$A$3:$D$217,3,FALSE()),-($B439-($B439/(1+VLOOKUP($C439,SELIC!$A$3:$D$217,3,FALSE()))))))</f>
        <v/>
      </c>
    </row>
    <row r="440" spans="2:5" x14ac:dyDescent="0.35">
      <c r="B440" s="5"/>
      <c r="C440" s="6" t="str">
        <f t="shared" si="12"/>
        <v/>
      </c>
      <c r="D440" s="5" t="str">
        <f t="shared" si="13"/>
        <v/>
      </c>
      <c r="E440" s="5" t="str">
        <f>IF($B440="","",IF($C440&lt;SIMULAÇÃO!$A$18,$B440*VLOOKUP($C440,SELIC!$A$3:$D$217,3,FALSE()),-($B440-($B440/(1+VLOOKUP($C440,SELIC!$A$3:$D$217,3,FALSE()))))))</f>
        <v/>
      </c>
    </row>
    <row r="441" spans="2:5" x14ac:dyDescent="0.35">
      <c r="B441" s="5"/>
      <c r="C441" s="6" t="str">
        <f t="shared" si="12"/>
        <v/>
      </c>
      <c r="D441" s="5" t="str">
        <f t="shared" si="13"/>
        <v/>
      </c>
      <c r="E441" s="5" t="str">
        <f>IF($B441="","",IF($C441&lt;SIMULAÇÃO!$A$18,$B441*VLOOKUP($C441,SELIC!$A$3:$D$217,3,FALSE()),-($B441-($B441/(1+VLOOKUP($C441,SELIC!$A$3:$D$217,3,FALSE()))))))</f>
        <v/>
      </c>
    </row>
    <row r="442" spans="2:5" x14ac:dyDescent="0.35">
      <c r="B442" s="5"/>
      <c r="C442" s="6" t="str">
        <f t="shared" si="12"/>
        <v/>
      </c>
      <c r="D442" s="5" t="str">
        <f t="shared" si="13"/>
        <v/>
      </c>
      <c r="E442" s="5" t="str">
        <f>IF($B442="","",IF($C442&lt;SIMULAÇÃO!$A$18,$B442*VLOOKUP($C442,SELIC!$A$3:$D$217,3,FALSE()),-($B442-($B442/(1+VLOOKUP($C442,SELIC!$A$3:$D$217,3,FALSE()))))))</f>
        <v/>
      </c>
    </row>
    <row r="443" spans="2:5" x14ac:dyDescent="0.35">
      <c r="B443" s="5"/>
      <c r="C443" s="6" t="str">
        <f t="shared" si="12"/>
        <v/>
      </c>
      <c r="D443" s="5" t="str">
        <f t="shared" si="13"/>
        <v/>
      </c>
      <c r="E443" s="5" t="str">
        <f>IF($B443="","",IF($C443&lt;SIMULAÇÃO!$A$18,$B443*VLOOKUP($C443,SELIC!$A$3:$D$217,3,FALSE()),-($B443-($B443/(1+VLOOKUP($C443,SELIC!$A$3:$D$217,3,FALSE()))))))</f>
        <v/>
      </c>
    </row>
    <row r="444" spans="2:5" x14ac:dyDescent="0.35">
      <c r="B444" s="5"/>
      <c r="C444" s="6" t="str">
        <f t="shared" si="12"/>
        <v/>
      </c>
      <c r="D444" s="5" t="str">
        <f t="shared" si="13"/>
        <v/>
      </c>
      <c r="E444" s="5" t="str">
        <f>IF($B444="","",IF($C444&lt;SIMULAÇÃO!$A$18,$B444*VLOOKUP($C444,SELIC!$A$3:$D$217,3,FALSE()),-($B444-($B444/(1+VLOOKUP($C444,SELIC!$A$3:$D$217,3,FALSE()))))))</f>
        <v/>
      </c>
    </row>
    <row r="445" spans="2:5" x14ac:dyDescent="0.35">
      <c r="B445" s="5"/>
      <c r="C445" s="6" t="str">
        <f t="shared" si="12"/>
        <v/>
      </c>
      <c r="D445" s="5" t="str">
        <f t="shared" si="13"/>
        <v/>
      </c>
      <c r="E445" s="5" t="str">
        <f>IF($B445="","",IF($C445&lt;SIMULAÇÃO!$A$18,$B445*VLOOKUP($C445,SELIC!$A$3:$D$217,3,FALSE()),-($B445-($B445/(1+VLOOKUP($C445,SELIC!$A$3:$D$217,3,FALSE()))))))</f>
        <v/>
      </c>
    </row>
    <row r="446" spans="2:5" x14ac:dyDescent="0.35">
      <c r="B446" s="5"/>
      <c r="C446" s="6" t="str">
        <f t="shared" si="12"/>
        <v/>
      </c>
      <c r="D446" s="5" t="str">
        <f t="shared" si="13"/>
        <v/>
      </c>
      <c r="E446" s="5" t="str">
        <f>IF($B446="","",IF($C446&lt;SIMULAÇÃO!$A$18,$B446*VLOOKUP($C446,SELIC!$A$3:$D$217,3,FALSE()),-($B446-($B446/(1+VLOOKUP($C446,SELIC!$A$3:$D$217,3,FALSE()))))))</f>
        <v/>
      </c>
    </row>
    <row r="447" spans="2:5" x14ac:dyDescent="0.35">
      <c r="B447" s="5"/>
      <c r="C447" s="6" t="str">
        <f t="shared" si="12"/>
        <v/>
      </c>
      <c r="D447" s="5" t="str">
        <f t="shared" si="13"/>
        <v/>
      </c>
      <c r="E447" s="5" t="str">
        <f>IF($B447="","",IF($C447&lt;SIMULAÇÃO!$A$18,$B447*VLOOKUP($C447,SELIC!$A$3:$D$217,3,FALSE()),-($B447-($B447/(1+VLOOKUP($C447,SELIC!$A$3:$D$217,3,FALSE()))))))</f>
        <v/>
      </c>
    </row>
    <row r="448" spans="2:5" x14ac:dyDescent="0.35">
      <c r="B448" s="5"/>
      <c r="C448" s="6" t="str">
        <f t="shared" si="12"/>
        <v/>
      </c>
      <c r="D448" s="5" t="str">
        <f t="shared" si="13"/>
        <v/>
      </c>
      <c r="E448" s="5" t="str">
        <f>IF($B448="","",IF($C448&lt;SIMULAÇÃO!$A$18,$B448*VLOOKUP($C448,SELIC!$A$3:$D$217,3,FALSE()),-($B448-($B448/(1+VLOOKUP($C448,SELIC!$A$3:$D$217,3,FALSE()))))))</f>
        <v/>
      </c>
    </row>
    <row r="449" spans="2:5" x14ac:dyDescent="0.35">
      <c r="B449" s="5"/>
      <c r="C449" s="6" t="str">
        <f t="shared" si="12"/>
        <v/>
      </c>
      <c r="D449" s="5" t="str">
        <f t="shared" si="13"/>
        <v/>
      </c>
      <c r="E449" s="5" t="str">
        <f>IF($B449="","",IF($C449&lt;SIMULAÇÃO!$A$18,$B449*VLOOKUP($C449,SELIC!$A$3:$D$217,3,FALSE()),-($B449-($B449/(1+VLOOKUP($C449,SELIC!$A$3:$D$217,3,FALSE()))))))</f>
        <v/>
      </c>
    </row>
    <row r="450" spans="2:5" x14ac:dyDescent="0.35">
      <c r="B450" s="5"/>
      <c r="C450" s="6" t="str">
        <f t="shared" si="12"/>
        <v/>
      </c>
      <c r="D450" s="5" t="str">
        <f t="shared" si="13"/>
        <v/>
      </c>
      <c r="E450" s="5" t="str">
        <f>IF($B450="","",IF($C450&lt;SIMULAÇÃO!$A$18,$B450*VLOOKUP($C450,SELIC!$A$3:$D$217,3,FALSE()),-($B450-($B450/(1+VLOOKUP($C450,SELIC!$A$3:$D$217,3,FALSE()))))))</f>
        <v/>
      </c>
    </row>
    <row r="451" spans="2:5" x14ac:dyDescent="0.35">
      <c r="B451" s="5"/>
      <c r="C451" s="6" t="str">
        <f t="shared" ref="C451:C514" si="14">IF(A451="","",DATEVALUE(CONCATENATE("01/",MONTH(A451),"/",YEAR(A451))))</f>
        <v/>
      </c>
      <c r="D451" s="5" t="str">
        <f t="shared" si="13"/>
        <v/>
      </c>
      <c r="E451" s="5" t="str">
        <f>IF($B451="","",IF($C451&lt;SIMULAÇÃO!$A$18,$B451*VLOOKUP($C451,SELIC!$A$3:$D$217,3,FALSE()),-($B451-($B451/(1+VLOOKUP($C451,SELIC!$A$3:$D$217,3,FALSE()))))))</f>
        <v/>
      </c>
    </row>
    <row r="452" spans="2:5" x14ac:dyDescent="0.35">
      <c r="B452" s="5"/>
      <c r="C452" s="6" t="str">
        <f t="shared" si="14"/>
        <v/>
      </c>
      <c r="D452" s="5" t="str">
        <f t="shared" ref="D452:D515" si="15">IF(B452="","",B452+E452)</f>
        <v/>
      </c>
      <c r="E452" s="5" t="str">
        <f>IF($B452="","",IF($C452&lt;SIMULAÇÃO!$A$18,$B452*VLOOKUP($C452,SELIC!$A$3:$D$217,3,FALSE()),-($B452-($B452/(1+VLOOKUP($C452,SELIC!$A$3:$D$217,3,FALSE()))))))</f>
        <v/>
      </c>
    </row>
    <row r="453" spans="2:5" x14ac:dyDescent="0.35">
      <c r="B453" s="5"/>
      <c r="C453" s="6" t="str">
        <f t="shared" si="14"/>
        <v/>
      </c>
      <c r="D453" s="5" t="str">
        <f t="shared" si="15"/>
        <v/>
      </c>
      <c r="E453" s="5" t="str">
        <f>IF($B453="","",IF($C453&lt;SIMULAÇÃO!$A$18,$B453*VLOOKUP($C453,SELIC!$A$3:$D$217,3,FALSE()),-($B453-($B453/(1+VLOOKUP($C453,SELIC!$A$3:$D$217,3,FALSE()))))))</f>
        <v/>
      </c>
    </row>
    <row r="454" spans="2:5" x14ac:dyDescent="0.35">
      <c r="B454" s="5"/>
      <c r="C454" s="6" t="str">
        <f t="shared" si="14"/>
        <v/>
      </c>
      <c r="D454" s="5" t="str">
        <f t="shared" si="15"/>
        <v/>
      </c>
      <c r="E454" s="5" t="str">
        <f>IF($B454="","",IF($C454&lt;SIMULAÇÃO!$A$18,$B454*VLOOKUP($C454,SELIC!$A$3:$D$217,3,FALSE()),-($B454-($B454/(1+VLOOKUP($C454,SELIC!$A$3:$D$217,3,FALSE()))))))</f>
        <v/>
      </c>
    </row>
    <row r="455" spans="2:5" x14ac:dyDescent="0.35">
      <c r="B455" s="5"/>
      <c r="C455" s="6" t="str">
        <f t="shared" si="14"/>
        <v/>
      </c>
      <c r="D455" s="5" t="str">
        <f t="shared" si="15"/>
        <v/>
      </c>
      <c r="E455" s="5" t="str">
        <f>IF($B455="","",IF($C455&lt;SIMULAÇÃO!$A$18,$B455*VLOOKUP($C455,SELIC!$A$3:$D$217,3,FALSE()),-($B455-($B455/(1+VLOOKUP($C455,SELIC!$A$3:$D$217,3,FALSE()))))))</f>
        <v/>
      </c>
    </row>
    <row r="456" spans="2:5" x14ac:dyDescent="0.35">
      <c r="B456" s="5"/>
      <c r="C456" s="6" t="str">
        <f t="shared" si="14"/>
        <v/>
      </c>
      <c r="D456" s="5" t="str">
        <f t="shared" si="15"/>
        <v/>
      </c>
      <c r="E456" s="5" t="str">
        <f>IF($B456="","",IF($C456&lt;SIMULAÇÃO!$A$18,$B456*VLOOKUP($C456,SELIC!$A$3:$D$217,3,FALSE()),-($B456-($B456/(1+VLOOKUP($C456,SELIC!$A$3:$D$217,3,FALSE()))))))</f>
        <v/>
      </c>
    </row>
    <row r="457" spans="2:5" x14ac:dyDescent="0.35">
      <c r="B457" s="5"/>
      <c r="C457" s="6" t="str">
        <f t="shared" si="14"/>
        <v/>
      </c>
      <c r="D457" s="5" t="str">
        <f t="shared" si="15"/>
        <v/>
      </c>
      <c r="E457" s="5" t="str">
        <f>IF($B457="","",IF($C457&lt;SIMULAÇÃO!$A$18,$B457*VLOOKUP($C457,SELIC!$A$3:$D$217,3,FALSE()),-($B457-($B457/(1+VLOOKUP($C457,SELIC!$A$3:$D$217,3,FALSE()))))))</f>
        <v/>
      </c>
    </row>
    <row r="458" spans="2:5" x14ac:dyDescent="0.35">
      <c r="B458" s="5"/>
      <c r="C458" s="6" t="str">
        <f t="shared" si="14"/>
        <v/>
      </c>
      <c r="D458" s="5" t="str">
        <f t="shared" si="15"/>
        <v/>
      </c>
      <c r="E458" s="5" t="str">
        <f>IF($B458="","",IF($C458&lt;SIMULAÇÃO!$A$18,$B458*VLOOKUP($C458,SELIC!$A$3:$D$217,3,FALSE()),-($B458-($B458/(1+VLOOKUP($C458,SELIC!$A$3:$D$217,3,FALSE()))))))</f>
        <v/>
      </c>
    </row>
    <row r="459" spans="2:5" x14ac:dyDescent="0.35">
      <c r="B459" s="5"/>
      <c r="C459" s="6" t="str">
        <f t="shared" si="14"/>
        <v/>
      </c>
      <c r="D459" s="5" t="str">
        <f t="shared" si="15"/>
        <v/>
      </c>
      <c r="E459" s="5" t="str">
        <f>IF($B459="","",IF($C459&lt;SIMULAÇÃO!$A$18,$B459*VLOOKUP($C459,SELIC!$A$3:$D$217,3,FALSE()),-($B459-($B459/(1+VLOOKUP($C459,SELIC!$A$3:$D$217,3,FALSE()))))))</f>
        <v/>
      </c>
    </row>
    <row r="460" spans="2:5" x14ac:dyDescent="0.35">
      <c r="B460" s="5"/>
      <c r="C460" s="6" t="str">
        <f t="shared" si="14"/>
        <v/>
      </c>
      <c r="D460" s="5" t="str">
        <f t="shared" si="15"/>
        <v/>
      </c>
      <c r="E460" s="5" t="str">
        <f>IF($B460="","",IF($C460&lt;SIMULAÇÃO!$A$18,$B460*VLOOKUP($C460,SELIC!$A$3:$D$217,3,FALSE()),-($B460-($B460/(1+VLOOKUP($C460,SELIC!$A$3:$D$217,3,FALSE()))))))</f>
        <v/>
      </c>
    </row>
    <row r="461" spans="2:5" x14ac:dyDescent="0.35">
      <c r="B461" s="5"/>
      <c r="C461" s="6" t="str">
        <f t="shared" si="14"/>
        <v/>
      </c>
      <c r="D461" s="5" t="str">
        <f t="shared" si="15"/>
        <v/>
      </c>
      <c r="E461" s="5" t="str">
        <f>IF($B461="","",IF($C461&lt;SIMULAÇÃO!$A$18,$B461*VLOOKUP($C461,SELIC!$A$3:$D$217,3,FALSE()),-($B461-($B461/(1+VLOOKUP($C461,SELIC!$A$3:$D$217,3,FALSE()))))))</f>
        <v/>
      </c>
    </row>
    <row r="462" spans="2:5" x14ac:dyDescent="0.35">
      <c r="B462" s="5"/>
      <c r="C462" s="6" t="str">
        <f t="shared" si="14"/>
        <v/>
      </c>
      <c r="D462" s="5" t="str">
        <f t="shared" si="15"/>
        <v/>
      </c>
      <c r="E462" s="5" t="str">
        <f>IF($B462="","",IF($C462&lt;SIMULAÇÃO!$A$18,$B462*VLOOKUP($C462,SELIC!$A$3:$D$217,3,FALSE()),-($B462-($B462/(1+VLOOKUP($C462,SELIC!$A$3:$D$217,3,FALSE()))))))</f>
        <v/>
      </c>
    </row>
    <row r="463" spans="2:5" x14ac:dyDescent="0.35">
      <c r="B463" s="5"/>
      <c r="C463" s="6" t="str">
        <f t="shared" si="14"/>
        <v/>
      </c>
      <c r="D463" s="5" t="str">
        <f t="shared" si="15"/>
        <v/>
      </c>
      <c r="E463" s="5" t="str">
        <f>IF($B463="","",IF($C463&lt;SIMULAÇÃO!$A$18,$B463*VLOOKUP($C463,SELIC!$A$3:$D$217,3,FALSE()),-($B463-($B463/(1+VLOOKUP($C463,SELIC!$A$3:$D$217,3,FALSE()))))))</f>
        <v/>
      </c>
    </row>
    <row r="464" spans="2:5" x14ac:dyDescent="0.35">
      <c r="B464" s="5"/>
      <c r="C464" s="6" t="str">
        <f t="shared" si="14"/>
        <v/>
      </c>
      <c r="D464" s="5" t="str">
        <f t="shared" si="15"/>
        <v/>
      </c>
      <c r="E464" s="5" t="str">
        <f>IF($B464="","",IF($C464&lt;SIMULAÇÃO!$A$18,$B464*VLOOKUP($C464,SELIC!$A$3:$D$217,3,FALSE()),-($B464-($B464/(1+VLOOKUP($C464,SELIC!$A$3:$D$217,3,FALSE()))))))</f>
        <v/>
      </c>
    </row>
    <row r="465" spans="2:5" x14ac:dyDescent="0.35">
      <c r="B465" s="5"/>
      <c r="C465" s="6" t="str">
        <f t="shared" si="14"/>
        <v/>
      </c>
      <c r="D465" s="5" t="str">
        <f t="shared" si="15"/>
        <v/>
      </c>
      <c r="E465" s="5" t="str">
        <f>IF($B465="","",IF($C465&lt;SIMULAÇÃO!$A$18,$B465*VLOOKUP($C465,SELIC!$A$3:$D$217,3,FALSE()),-($B465-($B465/(1+VLOOKUP($C465,SELIC!$A$3:$D$217,3,FALSE()))))))</f>
        <v/>
      </c>
    </row>
    <row r="466" spans="2:5" x14ac:dyDescent="0.35">
      <c r="B466" s="5"/>
      <c r="C466" s="6" t="str">
        <f t="shared" si="14"/>
        <v/>
      </c>
      <c r="D466" s="5" t="str">
        <f t="shared" si="15"/>
        <v/>
      </c>
      <c r="E466" s="5" t="str">
        <f>IF($B466="","",IF($C466&lt;SIMULAÇÃO!$A$18,$B466*VLOOKUP($C466,SELIC!$A$3:$D$217,3,FALSE()),-($B466-($B466/(1+VLOOKUP($C466,SELIC!$A$3:$D$217,3,FALSE()))))))</f>
        <v/>
      </c>
    </row>
    <row r="467" spans="2:5" x14ac:dyDescent="0.35">
      <c r="B467" s="5"/>
      <c r="C467" s="6" t="str">
        <f t="shared" si="14"/>
        <v/>
      </c>
      <c r="D467" s="5" t="str">
        <f t="shared" si="15"/>
        <v/>
      </c>
      <c r="E467" s="5" t="str">
        <f>IF($B467="","",IF($C467&lt;SIMULAÇÃO!$A$18,$B467*VLOOKUP($C467,SELIC!$A$3:$D$217,3,FALSE()),-($B467-($B467/(1+VLOOKUP($C467,SELIC!$A$3:$D$217,3,FALSE()))))))</f>
        <v/>
      </c>
    </row>
    <row r="468" spans="2:5" x14ac:dyDescent="0.35">
      <c r="B468" s="5"/>
      <c r="C468" s="6" t="str">
        <f t="shared" si="14"/>
        <v/>
      </c>
      <c r="D468" s="5" t="str">
        <f t="shared" si="15"/>
        <v/>
      </c>
      <c r="E468" s="5" t="str">
        <f>IF($B468="","",IF($C468&lt;SIMULAÇÃO!$A$18,$B468*VLOOKUP($C468,SELIC!$A$3:$D$217,3,FALSE()),-($B468-($B468/(1+VLOOKUP($C468,SELIC!$A$3:$D$217,3,FALSE()))))))</f>
        <v/>
      </c>
    </row>
    <row r="469" spans="2:5" x14ac:dyDescent="0.35">
      <c r="B469" s="5"/>
      <c r="C469" s="6" t="str">
        <f t="shared" si="14"/>
        <v/>
      </c>
      <c r="D469" s="5" t="str">
        <f t="shared" si="15"/>
        <v/>
      </c>
      <c r="E469" s="5" t="str">
        <f>IF($B469="","",IF($C469&lt;SIMULAÇÃO!$A$18,$B469*VLOOKUP($C469,SELIC!$A$3:$D$217,3,FALSE()),-($B469-($B469/(1+VLOOKUP($C469,SELIC!$A$3:$D$217,3,FALSE()))))))</f>
        <v/>
      </c>
    </row>
    <row r="470" spans="2:5" x14ac:dyDescent="0.35">
      <c r="B470" s="5"/>
      <c r="C470" s="6" t="str">
        <f t="shared" si="14"/>
        <v/>
      </c>
      <c r="D470" s="5" t="str">
        <f t="shared" si="15"/>
        <v/>
      </c>
      <c r="E470" s="5" t="str">
        <f>IF($B470="","",IF($C470&lt;SIMULAÇÃO!$A$18,$B470*VLOOKUP($C470,SELIC!$A$3:$D$217,3,FALSE()),-($B470-($B470/(1+VLOOKUP($C470,SELIC!$A$3:$D$217,3,FALSE()))))))</f>
        <v/>
      </c>
    </row>
    <row r="471" spans="2:5" x14ac:dyDescent="0.35">
      <c r="B471" s="5"/>
      <c r="C471" s="6" t="str">
        <f t="shared" si="14"/>
        <v/>
      </c>
      <c r="D471" s="5" t="str">
        <f t="shared" si="15"/>
        <v/>
      </c>
      <c r="E471" s="5" t="str">
        <f>IF($B471="","",IF($C471&lt;SIMULAÇÃO!$A$18,$B471*VLOOKUP($C471,SELIC!$A$3:$D$217,3,FALSE()),-($B471-($B471/(1+VLOOKUP($C471,SELIC!$A$3:$D$217,3,FALSE()))))))</f>
        <v/>
      </c>
    </row>
    <row r="472" spans="2:5" x14ac:dyDescent="0.35">
      <c r="B472" s="5"/>
      <c r="C472" s="6" t="str">
        <f t="shared" si="14"/>
        <v/>
      </c>
      <c r="D472" s="5" t="str">
        <f t="shared" si="15"/>
        <v/>
      </c>
      <c r="E472" s="5" t="str">
        <f>IF($B472="","",IF($C472&lt;SIMULAÇÃO!$A$18,$B472*VLOOKUP($C472,SELIC!$A$3:$D$217,3,FALSE()),-($B472-($B472/(1+VLOOKUP($C472,SELIC!$A$3:$D$217,3,FALSE()))))))</f>
        <v/>
      </c>
    </row>
    <row r="473" spans="2:5" x14ac:dyDescent="0.35">
      <c r="B473" s="5"/>
      <c r="C473" s="6" t="str">
        <f t="shared" si="14"/>
        <v/>
      </c>
      <c r="D473" s="5" t="str">
        <f t="shared" si="15"/>
        <v/>
      </c>
      <c r="E473" s="5" t="str">
        <f>IF($B473="","",IF($C473&lt;SIMULAÇÃO!$A$18,$B473*VLOOKUP($C473,SELIC!$A$3:$D$217,3,FALSE()),-($B473-($B473/(1+VLOOKUP($C473,SELIC!$A$3:$D$217,3,FALSE()))))))</f>
        <v/>
      </c>
    </row>
    <row r="474" spans="2:5" x14ac:dyDescent="0.35">
      <c r="B474" s="5"/>
      <c r="C474" s="6" t="str">
        <f t="shared" si="14"/>
        <v/>
      </c>
      <c r="D474" s="5" t="str">
        <f t="shared" si="15"/>
        <v/>
      </c>
      <c r="E474" s="5" t="str">
        <f>IF($B474="","",IF($C474&lt;SIMULAÇÃO!$A$18,$B474*VLOOKUP($C474,SELIC!$A$3:$D$217,3,FALSE()),-($B474-($B474/(1+VLOOKUP($C474,SELIC!$A$3:$D$217,3,FALSE()))))))</f>
        <v/>
      </c>
    </row>
    <row r="475" spans="2:5" x14ac:dyDescent="0.35">
      <c r="B475" s="5"/>
      <c r="C475" s="6" t="str">
        <f t="shared" si="14"/>
        <v/>
      </c>
      <c r="D475" s="5" t="str">
        <f t="shared" si="15"/>
        <v/>
      </c>
      <c r="E475" s="5" t="str">
        <f>IF($B475="","",IF($C475&lt;SIMULAÇÃO!$A$18,$B475*VLOOKUP($C475,SELIC!$A$3:$D$217,3,FALSE()),-($B475-($B475/(1+VLOOKUP($C475,SELIC!$A$3:$D$217,3,FALSE()))))))</f>
        <v/>
      </c>
    </row>
    <row r="476" spans="2:5" x14ac:dyDescent="0.35">
      <c r="B476" s="5"/>
      <c r="C476" s="6" t="str">
        <f t="shared" si="14"/>
        <v/>
      </c>
      <c r="D476" s="5" t="str">
        <f t="shared" si="15"/>
        <v/>
      </c>
      <c r="E476" s="5" t="str">
        <f>IF($B476="","",IF($C476&lt;SIMULAÇÃO!$A$18,$B476*VLOOKUP($C476,SELIC!$A$3:$D$217,3,FALSE()),-($B476-($B476/(1+VLOOKUP($C476,SELIC!$A$3:$D$217,3,FALSE()))))))</f>
        <v/>
      </c>
    </row>
    <row r="477" spans="2:5" x14ac:dyDescent="0.35">
      <c r="B477" s="5"/>
      <c r="C477" s="6" t="str">
        <f t="shared" si="14"/>
        <v/>
      </c>
      <c r="D477" s="5" t="str">
        <f t="shared" si="15"/>
        <v/>
      </c>
      <c r="E477" s="5" t="str">
        <f>IF($B477="","",IF($C477&lt;SIMULAÇÃO!$A$18,$B477*VLOOKUP($C477,SELIC!$A$3:$D$217,3,FALSE()),-($B477-($B477/(1+VLOOKUP($C477,SELIC!$A$3:$D$217,3,FALSE()))))))</f>
        <v/>
      </c>
    </row>
    <row r="478" spans="2:5" x14ac:dyDescent="0.35">
      <c r="B478" s="5"/>
      <c r="C478" s="6" t="str">
        <f t="shared" si="14"/>
        <v/>
      </c>
      <c r="D478" s="5" t="str">
        <f t="shared" si="15"/>
        <v/>
      </c>
      <c r="E478" s="5" t="str">
        <f>IF($B478="","",IF($C478&lt;SIMULAÇÃO!$A$18,$B478*VLOOKUP($C478,SELIC!$A$3:$D$217,3,FALSE()),-($B478-($B478/(1+VLOOKUP($C478,SELIC!$A$3:$D$217,3,FALSE()))))))</f>
        <v/>
      </c>
    </row>
    <row r="479" spans="2:5" x14ac:dyDescent="0.35">
      <c r="B479" s="5"/>
      <c r="C479" s="6" t="str">
        <f t="shared" si="14"/>
        <v/>
      </c>
      <c r="D479" s="5" t="str">
        <f t="shared" si="15"/>
        <v/>
      </c>
      <c r="E479" s="5" t="str">
        <f>IF($B479="","",IF($C479&lt;SIMULAÇÃO!$A$18,$B479*VLOOKUP($C479,SELIC!$A$3:$D$217,3,FALSE()),-($B479-($B479/(1+VLOOKUP($C479,SELIC!$A$3:$D$217,3,FALSE()))))))</f>
        <v/>
      </c>
    </row>
    <row r="480" spans="2:5" x14ac:dyDescent="0.35">
      <c r="B480" s="5"/>
      <c r="C480" s="6" t="str">
        <f t="shared" si="14"/>
        <v/>
      </c>
      <c r="D480" s="5" t="str">
        <f t="shared" si="15"/>
        <v/>
      </c>
      <c r="E480" s="5" t="str">
        <f>IF($B480="","",IF($C480&lt;SIMULAÇÃO!$A$18,$B480*VLOOKUP($C480,SELIC!$A$3:$D$217,3,FALSE()),-($B480-($B480/(1+VLOOKUP($C480,SELIC!$A$3:$D$217,3,FALSE()))))))</f>
        <v/>
      </c>
    </row>
    <row r="481" spans="2:5" x14ac:dyDescent="0.35">
      <c r="B481" s="5"/>
      <c r="C481" s="6" t="str">
        <f t="shared" si="14"/>
        <v/>
      </c>
      <c r="D481" s="5" t="str">
        <f t="shared" si="15"/>
        <v/>
      </c>
      <c r="E481" s="5" t="str">
        <f>IF($B481="","",IF($C481&lt;SIMULAÇÃO!$A$18,$B481*VLOOKUP($C481,SELIC!$A$3:$D$217,3,FALSE()),-($B481-($B481/(1+VLOOKUP($C481,SELIC!$A$3:$D$217,3,FALSE()))))))</f>
        <v/>
      </c>
    </row>
    <row r="482" spans="2:5" x14ac:dyDescent="0.35">
      <c r="B482" s="5"/>
      <c r="C482" s="6" t="str">
        <f t="shared" si="14"/>
        <v/>
      </c>
      <c r="D482" s="5" t="str">
        <f t="shared" si="15"/>
        <v/>
      </c>
      <c r="E482" s="5" t="str">
        <f>IF($B482="","",IF($C482&lt;SIMULAÇÃO!$A$18,$B482*VLOOKUP($C482,SELIC!$A$3:$D$217,3,FALSE()),-($B482-($B482/(1+VLOOKUP($C482,SELIC!$A$3:$D$217,3,FALSE()))))))</f>
        <v/>
      </c>
    </row>
    <row r="483" spans="2:5" x14ac:dyDescent="0.35">
      <c r="B483" s="5"/>
      <c r="C483" s="6" t="str">
        <f t="shared" si="14"/>
        <v/>
      </c>
      <c r="D483" s="5" t="str">
        <f t="shared" si="15"/>
        <v/>
      </c>
      <c r="E483" s="5" t="str">
        <f>IF($B483="","",IF($C483&lt;SIMULAÇÃO!$A$18,$B483*VLOOKUP($C483,SELIC!$A$3:$D$217,3,FALSE()),-($B483-($B483/(1+VLOOKUP($C483,SELIC!$A$3:$D$217,3,FALSE()))))))</f>
        <v/>
      </c>
    </row>
    <row r="484" spans="2:5" x14ac:dyDescent="0.35">
      <c r="B484" s="5"/>
      <c r="C484" s="6" t="str">
        <f t="shared" si="14"/>
        <v/>
      </c>
      <c r="D484" s="5" t="str">
        <f t="shared" si="15"/>
        <v/>
      </c>
      <c r="E484" s="5" t="str">
        <f>IF($B484="","",IF($C484&lt;SIMULAÇÃO!$A$18,$B484*VLOOKUP($C484,SELIC!$A$3:$D$217,3,FALSE()),-($B484-($B484/(1+VLOOKUP($C484,SELIC!$A$3:$D$217,3,FALSE()))))))</f>
        <v/>
      </c>
    </row>
    <row r="485" spans="2:5" x14ac:dyDescent="0.35">
      <c r="B485" s="5"/>
      <c r="C485" s="6" t="str">
        <f t="shared" si="14"/>
        <v/>
      </c>
      <c r="D485" s="5" t="str">
        <f t="shared" si="15"/>
        <v/>
      </c>
      <c r="E485" s="5" t="str">
        <f>IF($B485="","",IF($C485&lt;SIMULAÇÃO!$A$18,$B485*VLOOKUP($C485,SELIC!$A$3:$D$217,3,FALSE()),-($B485-($B485/(1+VLOOKUP($C485,SELIC!$A$3:$D$217,3,FALSE()))))))</f>
        <v/>
      </c>
    </row>
    <row r="486" spans="2:5" x14ac:dyDescent="0.35">
      <c r="B486" s="5"/>
      <c r="C486" s="6" t="str">
        <f t="shared" si="14"/>
        <v/>
      </c>
      <c r="D486" s="5" t="str">
        <f t="shared" si="15"/>
        <v/>
      </c>
      <c r="E486" s="5" t="str">
        <f>IF($B486="","",IF($C486&lt;SIMULAÇÃO!$A$18,$B486*VLOOKUP($C486,SELIC!$A$3:$D$217,3,FALSE()),-($B486-($B486/(1+VLOOKUP($C486,SELIC!$A$3:$D$217,3,FALSE()))))))</f>
        <v/>
      </c>
    </row>
    <row r="487" spans="2:5" x14ac:dyDescent="0.35">
      <c r="B487" s="5"/>
      <c r="C487" s="6" t="str">
        <f t="shared" si="14"/>
        <v/>
      </c>
      <c r="D487" s="5" t="str">
        <f t="shared" si="15"/>
        <v/>
      </c>
      <c r="E487" s="5" t="str">
        <f>IF($B487="","",IF($C487&lt;SIMULAÇÃO!$A$18,$B487*VLOOKUP($C487,SELIC!$A$3:$D$217,3,FALSE()),-($B487-($B487/(1+VLOOKUP($C487,SELIC!$A$3:$D$217,3,FALSE()))))))</f>
        <v/>
      </c>
    </row>
    <row r="488" spans="2:5" x14ac:dyDescent="0.35">
      <c r="B488" s="5"/>
      <c r="C488" s="6" t="str">
        <f t="shared" si="14"/>
        <v/>
      </c>
      <c r="D488" s="5" t="str">
        <f t="shared" si="15"/>
        <v/>
      </c>
      <c r="E488" s="5" t="str">
        <f>IF($B488="","",IF($C488&lt;SIMULAÇÃO!$A$18,$B488*VLOOKUP($C488,SELIC!$A$3:$D$217,3,FALSE()),-($B488-($B488/(1+VLOOKUP($C488,SELIC!$A$3:$D$217,3,FALSE()))))))</f>
        <v/>
      </c>
    </row>
    <row r="489" spans="2:5" x14ac:dyDescent="0.35">
      <c r="B489" s="5"/>
      <c r="C489" s="6" t="str">
        <f t="shared" si="14"/>
        <v/>
      </c>
      <c r="D489" s="5" t="str">
        <f t="shared" si="15"/>
        <v/>
      </c>
      <c r="E489" s="5" t="str">
        <f>IF($B489="","",IF($C489&lt;SIMULAÇÃO!$A$18,$B489*VLOOKUP($C489,SELIC!$A$3:$D$217,3,FALSE()),-($B489-($B489/(1+VLOOKUP($C489,SELIC!$A$3:$D$217,3,FALSE()))))))</f>
        <v/>
      </c>
    </row>
    <row r="490" spans="2:5" x14ac:dyDescent="0.35">
      <c r="B490" s="5"/>
      <c r="C490" s="6" t="str">
        <f t="shared" si="14"/>
        <v/>
      </c>
      <c r="D490" s="5" t="str">
        <f t="shared" si="15"/>
        <v/>
      </c>
      <c r="E490" s="5" t="str">
        <f>IF($B490="","",IF($C490&lt;SIMULAÇÃO!$A$18,$B490*VLOOKUP($C490,SELIC!$A$3:$D$217,3,FALSE()),-($B490-($B490/(1+VLOOKUP($C490,SELIC!$A$3:$D$217,3,FALSE()))))))</f>
        <v/>
      </c>
    </row>
    <row r="491" spans="2:5" x14ac:dyDescent="0.35">
      <c r="B491" s="5"/>
      <c r="C491" s="6" t="str">
        <f t="shared" si="14"/>
        <v/>
      </c>
      <c r="D491" s="5" t="str">
        <f t="shared" si="15"/>
        <v/>
      </c>
      <c r="E491" s="5" t="str">
        <f>IF($B491="","",IF($C491&lt;SIMULAÇÃO!$A$18,$B491*VLOOKUP($C491,SELIC!$A$3:$D$217,3,FALSE()),-($B491-($B491/(1+VLOOKUP($C491,SELIC!$A$3:$D$217,3,FALSE()))))))</f>
        <v/>
      </c>
    </row>
    <row r="492" spans="2:5" x14ac:dyDescent="0.35">
      <c r="B492" s="5"/>
      <c r="C492" s="6" t="str">
        <f t="shared" si="14"/>
        <v/>
      </c>
      <c r="D492" s="5" t="str">
        <f t="shared" si="15"/>
        <v/>
      </c>
      <c r="E492" s="5" t="str">
        <f>IF($B492="","",IF($C492&lt;SIMULAÇÃO!$A$18,$B492*VLOOKUP($C492,SELIC!$A$3:$D$217,3,FALSE()),-($B492-($B492/(1+VLOOKUP($C492,SELIC!$A$3:$D$217,3,FALSE()))))))</f>
        <v/>
      </c>
    </row>
    <row r="493" spans="2:5" x14ac:dyDescent="0.35">
      <c r="B493" s="5"/>
      <c r="C493" s="6" t="str">
        <f t="shared" si="14"/>
        <v/>
      </c>
      <c r="D493" s="5" t="str">
        <f t="shared" si="15"/>
        <v/>
      </c>
      <c r="E493" s="5" t="str">
        <f>IF($B493="","",IF($C493&lt;SIMULAÇÃO!$A$18,$B493*VLOOKUP($C493,SELIC!$A$3:$D$217,3,FALSE()),-($B493-($B493/(1+VLOOKUP($C493,SELIC!$A$3:$D$217,3,FALSE()))))))</f>
        <v/>
      </c>
    </row>
    <row r="494" spans="2:5" x14ac:dyDescent="0.35">
      <c r="B494" s="5"/>
      <c r="C494" s="6" t="str">
        <f t="shared" si="14"/>
        <v/>
      </c>
      <c r="D494" s="5" t="str">
        <f t="shared" si="15"/>
        <v/>
      </c>
      <c r="E494" s="5" t="str">
        <f>IF($B494="","",IF($C494&lt;SIMULAÇÃO!$A$18,$B494*VLOOKUP($C494,SELIC!$A$3:$D$217,3,FALSE()),-($B494-($B494/(1+VLOOKUP($C494,SELIC!$A$3:$D$217,3,FALSE()))))))</f>
        <v/>
      </c>
    </row>
    <row r="495" spans="2:5" x14ac:dyDescent="0.35">
      <c r="B495" s="5"/>
      <c r="C495" s="6" t="str">
        <f t="shared" si="14"/>
        <v/>
      </c>
      <c r="D495" s="5" t="str">
        <f t="shared" si="15"/>
        <v/>
      </c>
      <c r="E495" s="5" t="str">
        <f>IF($B495="","",IF($C495&lt;SIMULAÇÃO!$A$18,$B495*VLOOKUP($C495,SELIC!$A$3:$D$217,3,FALSE()),-($B495-($B495/(1+VLOOKUP($C495,SELIC!$A$3:$D$217,3,FALSE()))))))</f>
        <v/>
      </c>
    </row>
    <row r="496" spans="2:5" x14ac:dyDescent="0.35">
      <c r="B496" s="5"/>
      <c r="C496" s="6" t="str">
        <f t="shared" si="14"/>
        <v/>
      </c>
      <c r="D496" s="5" t="str">
        <f t="shared" si="15"/>
        <v/>
      </c>
      <c r="E496" s="5" t="str">
        <f>IF($B496="","",IF($C496&lt;SIMULAÇÃO!$A$18,$B496*VLOOKUP($C496,SELIC!$A$3:$D$217,3,FALSE()),-($B496-($B496/(1+VLOOKUP($C496,SELIC!$A$3:$D$217,3,FALSE()))))))</f>
        <v/>
      </c>
    </row>
    <row r="497" spans="2:5" x14ac:dyDescent="0.35">
      <c r="B497" s="5"/>
      <c r="C497" s="6" t="str">
        <f t="shared" si="14"/>
        <v/>
      </c>
      <c r="D497" s="5" t="str">
        <f t="shared" si="15"/>
        <v/>
      </c>
      <c r="E497" s="5" t="str">
        <f>IF($B497="","",IF($C497&lt;SIMULAÇÃO!$A$18,$B497*VLOOKUP($C497,SELIC!$A$3:$D$217,3,FALSE()),-($B497-($B497/(1+VLOOKUP($C497,SELIC!$A$3:$D$217,3,FALSE()))))))</f>
        <v/>
      </c>
    </row>
    <row r="498" spans="2:5" x14ac:dyDescent="0.35">
      <c r="B498" s="5"/>
      <c r="C498" s="6" t="str">
        <f t="shared" si="14"/>
        <v/>
      </c>
      <c r="D498" s="5" t="str">
        <f t="shared" si="15"/>
        <v/>
      </c>
      <c r="E498" s="5" t="str">
        <f>IF($B498="","",IF($C498&lt;SIMULAÇÃO!$A$18,$B498*VLOOKUP($C498,SELIC!$A$3:$D$217,3,FALSE()),-($B498-($B498/(1+VLOOKUP($C498,SELIC!$A$3:$D$217,3,FALSE()))))))</f>
        <v/>
      </c>
    </row>
    <row r="499" spans="2:5" x14ac:dyDescent="0.35">
      <c r="B499" s="5"/>
      <c r="C499" s="6" t="str">
        <f t="shared" si="14"/>
        <v/>
      </c>
      <c r="D499" s="5" t="str">
        <f t="shared" si="15"/>
        <v/>
      </c>
      <c r="E499" s="5" t="str">
        <f>IF($B499="","",IF($C499&lt;SIMULAÇÃO!$A$18,$B499*VLOOKUP($C499,SELIC!$A$3:$D$217,3,FALSE()),-($B499-($B499/(1+VLOOKUP($C499,SELIC!$A$3:$D$217,3,FALSE()))))))</f>
        <v/>
      </c>
    </row>
    <row r="500" spans="2:5" x14ac:dyDescent="0.35">
      <c r="B500" s="5"/>
      <c r="C500" s="6" t="str">
        <f t="shared" si="14"/>
        <v/>
      </c>
      <c r="D500" s="5" t="str">
        <f t="shared" si="15"/>
        <v/>
      </c>
      <c r="E500" s="5" t="str">
        <f>IF($B500="","",IF($C500&lt;SIMULAÇÃO!$A$18,$B500*VLOOKUP($C500,SELIC!$A$3:$D$217,3,FALSE()),-($B500-($B500/(1+VLOOKUP($C500,SELIC!$A$3:$D$217,3,FALSE()))))))</f>
        <v/>
      </c>
    </row>
    <row r="501" spans="2:5" x14ac:dyDescent="0.35">
      <c r="B501" s="5"/>
      <c r="C501" s="6" t="str">
        <f t="shared" si="14"/>
        <v/>
      </c>
      <c r="D501" s="5" t="str">
        <f t="shared" si="15"/>
        <v/>
      </c>
      <c r="E501" s="5" t="str">
        <f>IF($B501="","",IF($C501&lt;SIMULAÇÃO!$A$18,$B501*VLOOKUP($C501,SELIC!$A$3:$D$217,3,FALSE()),-($B501-($B501/(1+VLOOKUP($C501,SELIC!$A$3:$D$217,3,FALSE()))))))</f>
        <v/>
      </c>
    </row>
    <row r="502" spans="2:5" x14ac:dyDescent="0.35">
      <c r="B502" s="5"/>
      <c r="C502" s="6" t="str">
        <f t="shared" si="14"/>
        <v/>
      </c>
      <c r="D502" s="5" t="str">
        <f t="shared" si="15"/>
        <v/>
      </c>
      <c r="E502" s="5" t="str">
        <f>IF($B502="","",IF($C502&lt;SIMULAÇÃO!$A$18,$B502*VLOOKUP($C502,SELIC!$A$3:$D$217,3,FALSE()),-($B502-($B502/(1+VLOOKUP($C502,SELIC!$A$3:$D$217,3,FALSE()))))))</f>
        <v/>
      </c>
    </row>
    <row r="503" spans="2:5" x14ac:dyDescent="0.35">
      <c r="B503" s="5"/>
      <c r="C503" s="6" t="str">
        <f t="shared" si="14"/>
        <v/>
      </c>
      <c r="D503" s="5" t="str">
        <f t="shared" si="15"/>
        <v/>
      </c>
      <c r="E503" s="5" t="str">
        <f>IF($B503="","",IF($C503&lt;SIMULAÇÃO!$A$18,$B503*VLOOKUP($C503,SELIC!$A$3:$D$217,3,FALSE()),-($B503-($B503/(1+VLOOKUP($C503,SELIC!$A$3:$D$217,3,FALSE()))))))</f>
        <v/>
      </c>
    </row>
    <row r="504" spans="2:5" x14ac:dyDescent="0.35">
      <c r="B504" s="5"/>
      <c r="C504" s="6" t="str">
        <f t="shared" si="14"/>
        <v/>
      </c>
      <c r="D504" s="5" t="str">
        <f t="shared" si="15"/>
        <v/>
      </c>
      <c r="E504" s="5" t="str">
        <f>IF($B504="","",IF($C504&lt;SIMULAÇÃO!$A$18,$B504*VLOOKUP($C504,SELIC!$A$3:$D$217,3,FALSE()),-($B504-($B504/(1+VLOOKUP($C504,SELIC!$A$3:$D$217,3,FALSE()))))))</f>
        <v/>
      </c>
    </row>
    <row r="505" spans="2:5" x14ac:dyDescent="0.35">
      <c r="B505" s="5"/>
      <c r="C505" s="6" t="str">
        <f t="shared" si="14"/>
        <v/>
      </c>
      <c r="D505" s="5" t="str">
        <f t="shared" si="15"/>
        <v/>
      </c>
      <c r="E505" s="5" t="str">
        <f>IF($B505="","",IF($C505&lt;SIMULAÇÃO!$A$18,$B505*VLOOKUP($C505,SELIC!$A$3:$D$217,3,FALSE()),-($B505-($B505/(1+VLOOKUP($C505,SELIC!$A$3:$D$217,3,FALSE()))))))</f>
        <v/>
      </c>
    </row>
    <row r="506" spans="2:5" x14ac:dyDescent="0.35">
      <c r="B506" s="5"/>
      <c r="C506" s="6" t="str">
        <f t="shared" si="14"/>
        <v/>
      </c>
      <c r="D506" s="5" t="str">
        <f t="shared" si="15"/>
        <v/>
      </c>
      <c r="E506" s="5" t="str">
        <f>IF($B506="","",IF($C506&lt;SIMULAÇÃO!$A$18,$B506*VLOOKUP($C506,SELIC!$A$3:$D$217,3,FALSE()),-($B506-($B506/(1+VLOOKUP($C506,SELIC!$A$3:$D$217,3,FALSE()))))))</f>
        <v/>
      </c>
    </row>
    <row r="507" spans="2:5" x14ac:dyDescent="0.35">
      <c r="B507" s="5"/>
      <c r="C507" s="6" t="str">
        <f t="shared" si="14"/>
        <v/>
      </c>
      <c r="D507" s="5" t="str">
        <f t="shared" si="15"/>
        <v/>
      </c>
      <c r="E507" s="5" t="str">
        <f>IF($B507="","",IF($C507&lt;SIMULAÇÃO!$A$18,$B507*VLOOKUP($C507,SELIC!$A$3:$D$217,3,FALSE()),-($B507-($B507/(1+VLOOKUP($C507,SELIC!$A$3:$D$217,3,FALSE()))))))</f>
        <v/>
      </c>
    </row>
    <row r="508" spans="2:5" x14ac:dyDescent="0.35">
      <c r="B508" s="5"/>
      <c r="C508" s="6" t="str">
        <f t="shared" si="14"/>
        <v/>
      </c>
      <c r="D508" s="5" t="str">
        <f t="shared" si="15"/>
        <v/>
      </c>
      <c r="E508" s="5" t="str">
        <f>IF($B508="","",IF($C508&lt;SIMULAÇÃO!$A$18,$B508*VLOOKUP($C508,SELIC!$A$3:$D$217,3,FALSE()),-($B508-($B508/(1+VLOOKUP($C508,SELIC!$A$3:$D$217,3,FALSE()))))))</f>
        <v/>
      </c>
    </row>
    <row r="509" spans="2:5" x14ac:dyDescent="0.35">
      <c r="B509" s="5"/>
      <c r="C509" s="6" t="str">
        <f t="shared" si="14"/>
        <v/>
      </c>
      <c r="D509" s="5" t="str">
        <f t="shared" si="15"/>
        <v/>
      </c>
      <c r="E509" s="5" t="str">
        <f>IF($B509="","",IF($C509&lt;SIMULAÇÃO!$A$18,$B509*VLOOKUP($C509,SELIC!$A$3:$D$217,3,FALSE()),-($B509-($B509/(1+VLOOKUP($C509,SELIC!$A$3:$D$217,3,FALSE()))))))</f>
        <v/>
      </c>
    </row>
    <row r="510" spans="2:5" x14ac:dyDescent="0.35">
      <c r="B510" s="5"/>
      <c r="C510" s="6" t="str">
        <f t="shared" si="14"/>
        <v/>
      </c>
      <c r="D510" s="5" t="str">
        <f t="shared" si="15"/>
        <v/>
      </c>
      <c r="E510" s="5" t="str">
        <f>IF($B510="","",IF($C510&lt;SIMULAÇÃO!$A$18,$B510*VLOOKUP($C510,SELIC!$A$3:$D$217,3,FALSE()),-($B510-($B510/(1+VLOOKUP($C510,SELIC!$A$3:$D$217,3,FALSE()))))))</f>
        <v/>
      </c>
    </row>
    <row r="511" spans="2:5" x14ac:dyDescent="0.35">
      <c r="B511" s="5"/>
      <c r="C511" s="6" t="str">
        <f t="shared" si="14"/>
        <v/>
      </c>
      <c r="D511" s="5" t="str">
        <f t="shared" si="15"/>
        <v/>
      </c>
      <c r="E511" s="5" t="str">
        <f>IF($B511="","",IF($C511&lt;SIMULAÇÃO!$A$18,$B511*VLOOKUP($C511,SELIC!$A$3:$D$217,3,FALSE()),-($B511-($B511/(1+VLOOKUP($C511,SELIC!$A$3:$D$217,3,FALSE()))))))</f>
        <v/>
      </c>
    </row>
    <row r="512" spans="2:5" x14ac:dyDescent="0.35">
      <c r="B512" s="5"/>
      <c r="C512" s="6" t="str">
        <f t="shared" si="14"/>
        <v/>
      </c>
      <c r="D512" s="5" t="str">
        <f t="shared" si="15"/>
        <v/>
      </c>
      <c r="E512" s="5" t="str">
        <f>IF($B512="","",IF($C512&lt;SIMULAÇÃO!$A$18,$B512*VLOOKUP($C512,SELIC!$A$3:$D$217,3,FALSE()),-($B512-($B512/(1+VLOOKUP($C512,SELIC!$A$3:$D$217,3,FALSE()))))))</f>
        <v/>
      </c>
    </row>
    <row r="513" spans="2:5" x14ac:dyDescent="0.35">
      <c r="B513" s="5"/>
      <c r="C513" s="6" t="str">
        <f t="shared" si="14"/>
        <v/>
      </c>
      <c r="D513" s="5" t="str">
        <f t="shared" si="15"/>
        <v/>
      </c>
      <c r="E513" s="5" t="str">
        <f>IF($B513="","",IF($C513&lt;SIMULAÇÃO!$A$18,$B513*VLOOKUP($C513,SELIC!$A$3:$D$217,3,FALSE()),-($B513-($B513/(1+VLOOKUP($C513,SELIC!$A$3:$D$217,3,FALSE()))))))</f>
        <v/>
      </c>
    </row>
    <row r="514" spans="2:5" x14ac:dyDescent="0.35">
      <c r="B514" s="5"/>
      <c r="C514" s="6" t="str">
        <f t="shared" si="14"/>
        <v/>
      </c>
      <c r="D514" s="5" t="str">
        <f t="shared" si="15"/>
        <v/>
      </c>
      <c r="E514" s="5" t="str">
        <f>IF($B514="","",IF($C514&lt;SIMULAÇÃO!$A$18,$B514*VLOOKUP($C514,SELIC!$A$3:$D$217,3,FALSE()),-($B514-($B514/(1+VLOOKUP($C514,SELIC!$A$3:$D$217,3,FALSE()))))))</f>
        <v/>
      </c>
    </row>
    <row r="515" spans="2:5" x14ac:dyDescent="0.35">
      <c r="B515" s="5"/>
      <c r="C515" s="6" t="str">
        <f t="shared" ref="C515:C578" si="16">IF(A515="","",DATEVALUE(CONCATENATE("01/",MONTH(A515),"/",YEAR(A515))))</f>
        <v/>
      </c>
      <c r="D515" s="5" t="str">
        <f t="shared" si="15"/>
        <v/>
      </c>
      <c r="E515" s="5" t="str">
        <f>IF($B515="","",IF($C515&lt;SIMULAÇÃO!$A$18,$B515*VLOOKUP($C515,SELIC!$A$3:$D$217,3,FALSE()),-($B515-($B515/(1+VLOOKUP($C515,SELIC!$A$3:$D$217,3,FALSE()))))))</f>
        <v/>
      </c>
    </row>
    <row r="516" spans="2:5" x14ac:dyDescent="0.35">
      <c r="B516" s="5"/>
      <c r="C516" s="6" t="str">
        <f t="shared" si="16"/>
        <v/>
      </c>
      <c r="D516" s="5" t="str">
        <f t="shared" ref="D516:D579" si="17">IF(B516="","",B516+E516)</f>
        <v/>
      </c>
      <c r="E516" s="5" t="str">
        <f>IF($B516="","",IF($C516&lt;SIMULAÇÃO!$A$18,$B516*VLOOKUP($C516,SELIC!$A$3:$D$217,3,FALSE()),-($B516-($B516/(1+VLOOKUP($C516,SELIC!$A$3:$D$217,3,FALSE()))))))</f>
        <v/>
      </c>
    </row>
    <row r="517" spans="2:5" x14ac:dyDescent="0.35">
      <c r="B517" s="5"/>
      <c r="C517" s="6" t="str">
        <f t="shared" si="16"/>
        <v/>
      </c>
      <c r="D517" s="5" t="str">
        <f t="shared" si="17"/>
        <v/>
      </c>
      <c r="E517" s="5" t="str">
        <f>IF($B517="","",IF($C517&lt;SIMULAÇÃO!$A$18,$B517*VLOOKUP($C517,SELIC!$A$3:$D$217,3,FALSE()),-($B517-($B517/(1+VLOOKUP($C517,SELIC!$A$3:$D$217,3,FALSE()))))))</f>
        <v/>
      </c>
    </row>
    <row r="518" spans="2:5" x14ac:dyDescent="0.35">
      <c r="B518" s="5"/>
      <c r="C518" s="6" t="str">
        <f t="shared" si="16"/>
        <v/>
      </c>
      <c r="D518" s="5" t="str">
        <f t="shared" si="17"/>
        <v/>
      </c>
      <c r="E518" s="5" t="str">
        <f>IF($B518="","",IF($C518&lt;SIMULAÇÃO!$A$18,$B518*VLOOKUP($C518,SELIC!$A$3:$D$217,3,FALSE()),-($B518-($B518/(1+VLOOKUP($C518,SELIC!$A$3:$D$217,3,FALSE()))))))</f>
        <v/>
      </c>
    </row>
    <row r="519" spans="2:5" x14ac:dyDescent="0.35">
      <c r="B519" s="5"/>
      <c r="C519" s="6" t="str">
        <f t="shared" si="16"/>
        <v/>
      </c>
      <c r="D519" s="5" t="str">
        <f t="shared" si="17"/>
        <v/>
      </c>
      <c r="E519" s="5" t="str">
        <f>IF($B519="","",IF($C519&lt;SIMULAÇÃO!$A$18,$B519*VLOOKUP($C519,SELIC!$A$3:$D$217,3,FALSE()),-($B519-($B519/(1+VLOOKUP($C519,SELIC!$A$3:$D$217,3,FALSE()))))))</f>
        <v/>
      </c>
    </row>
    <row r="520" spans="2:5" x14ac:dyDescent="0.35">
      <c r="B520" s="5"/>
      <c r="C520" s="6" t="str">
        <f t="shared" si="16"/>
        <v/>
      </c>
      <c r="D520" s="5" t="str">
        <f t="shared" si="17"/>
        <v/>
      </c>
      <c r="E520" s="5" t="str">
        <f>IF($B520="","",IF($C520&lt;SIMULAÇÃO!$A$18,$B520*VLOOKUP($C520,SELIC!$A$3:$D$217,3,FALSE()),-($B520-($B520/(1+VLOOKUP($C520,SELIC!$A$3:$D$217,3,FALSE()))))))</f>
        <v/>
      </c>
    </row>
    <row r="521" spans="2:5" x14ac:dyDescent="0.35">
      <c r="B521" s="5"/>
      <c r="C521" s="6" t="str">
        <f t="shared" si="16"/>
        <v/>
      </c>
      <c r="D521" s="5" t="str">
        <f t="shared" si="17"/>
        <v/>
      </c>
      <c r="E521" s="5" t="str">
        <f>IF($B521="","",IF($C521&lt;SIMULAÇÃO!$A$18,$B521*VLOOKUP($C521,SELIC!$A$3:$D$217,3,FALSE()),-($B521-($B521/(1+VLOOKUP($C521,SELIC!$A$3:$D$217,3,FALSE()))))))</f>
        <v/>
      </c>
    </row>
    <row r="522" spans="2:5" x14ac:dyDescent="0.35">
      <c r="B522" s="5"/>
      <c r="C522" s="6" t="str">
        <f t="shared" si="16"/>
        <v/>
      </c>
      <c r="D522" s="5" t="str">
        <f t="shared" si="17"/>
        <v/>
      </c>
      <c r="E522" s="5" t="str">
        <f>IF($B522="","",IF($C522&lt;SIMULAÇÃO!$A$18,$B522*VLOOKUP($C522,SELIC!$A$3:$D$217,3,FALSE()),-($B522-($B522/(1+VLOOKUP($C522,SELIC!$A$3:$D$217,3,FALSE()))))))</f>
        <v/>
      </c>
    </row>
    <row r="523" spans="2:5" x14ac:dyDescent="0.35">
      <c r="B523" s="5"/>
      <c r="C523" s="6" t="str">
        <f t="shared" si="16"/>
        <v/>
      </c>
      <c r="D523" s="5" t="str">
        <f t="shared" si="17"/>
        <v/>
      </c>
      <c r="E523" s="5" t="str">
        <f>IF($B523="","",IF($C523&lt;SIMULAÇÃO!$A$18,$B523*VLOOKUP($C523,SELIC!$A$3:$D$217,3,FALSE()),-($B523-($B523/(1+VLOOKUP($C523,SELIC!$A$3:$D$217,3,FALSE()))))))</f>
        <v/>
      </c>
    </row>
    <row r="524" spans="2:5" x14ac:dyDescent="0.35">
      <c r="B524" s="5"/>
      <c r="C524" s="6" t="str">
        <f t="shared" si="16"/>
        <v/>
      </c>
      <c r="D524" s="5" t="str">
        <f t="shared" si="17"/>
        <v/>
      </c>
      <c r="E524" s="5" t="str">
        <f>IF($B524="","",IF($C524&lt;SIMULAÇÃO!$A$18,$B524*VLOOKUP($C524,SELIC!$A$3:$D$217,3,FALSE()),-($B524-($B524/(1+VLOOKUP($C524,SELIC!$A$3:$D$217,3,FALSE()))))))</f>
        <v/>
      </c>
    </row>
    <row r="525" spans="2:5" x14ac:dyDescent="0.35">
      <c r="B525" s="5"/>
      <c r="C525" s="6" t="str">
        <f t="shared" si="16"/>
        <v/>
      </c>
      <c r="D525" s="5" t="str">
        <f t="shared" si="17"/>
        <v/>
      </c>
      <c r="E525" s="5" t="str">
        <f>IF($B525="","",IF($C525&lt;SIMULAÇÃO!$A$18,$B525*VLOOKUP($C525,SELIC!$A$3:$D$217,3,FALSE()),-($B525-($B525/(1+VLOOKUP($C525,SELIC!$A$3:$D$217,3,FALSE()))))))</f>
        <v/>
      </c>
    </row>
    <row r="526" spans="2:5" x14ac:dyDescent="0.35">
      <c r="B526" s="5"/>
      <c r="C526" s="6" t="str">
        <f t="shared" si="16"/>
        <v/>
      </c>
      <c r="D526" s="5" t="str">
        <f t="shared" si="17"/>
        <v/>
      </c>
      <c r="E526" s="5" t="str">
        <f>IF($B526="","",IF($C526&lt;SIMULAÇÃO!$A$18,$B526*VLOOKUP($C526,SELIC!$A$3:$D$217,3,FALSE()),-($B526-($B526/(1+VLOOKUP($C526,SELIC!$A$3:$D$217,3,FALSE()))))))</f>
        <v/>
      </c>
    </row>
    <row r="527" spans="2:5" x14ac:dyDescent="0.35">
      <c r="B527" s="5"/>
      <c r="C527" s="6" t="str">
        <f t="shared" si="16"/>
        <v/>
      </c>
      <c r="D527" s="5" t="str">
        <f t="shared" si="17"/>
        <v/>
      </c>
      <c r="E527" s="5" t="str">
        <f>IF($B527="","",IF($C527&lt;SIMULAÇÃO!$A$18,$B527*VLOOKUP($C527,SELIC!$A$3:$D$217,3,FALSE()),-($B527-($B527/(1+VLOOKUP($C527,SELIC!$A$3:$D$217,3,FALSE()))))))</f>
        <v/>
      </c>
    </row>
    <row r="528" spans="2:5" x14ac:dyDescent="0.35">
      <c r="B528" s="5"/>
      <c r="C528" s="6" t="str">
        <f t="shared" si="16"/>
        <v/>
      </c>
      <c r="D528" s="5" t="str">
        <f t="shared" si="17"/>
        <v/>
      </c>
      <c r="E528" s="5" t="str">
        <f>IF($B528="","",IF($C528&lt;SIMULAÇÃO!$A$18,$B528*VLOOKUP($C528,SELIC!$A$3:$D$217,3,FALSE()),-($B528-($B528/(1+VLOOKUP($C528,SELIC!$A$3:$D$217,3,FALSE()))))))</f>
        <v/>
      </c>
    </row>
    <row r="529" spans="2:5" x14ac:dyDescent="0.35">
      <c r="B529" s="5"/>
      <c r="C529" s="6" t="str">
        <f t="shared" si="16"/>
        <v/>
      </c>
      <c r="D529" s="5" t="str">
        <f t="shared" si="17"/>
        <v/>
      </c>
      <c r="E529" s="5" t="str">
        <f>IF($B529="","",IF($C529&lt;SIMULAÇÃO!$A$18,$B529*VLOOKUP($C529,SELIC!$A$3:$D$217,3,FALSE()),-($B529-($B529/(1+VLOOKUP($C529,SELIC!$A$3:$D$217,3,FALSE()))))))</f>
        <v/>
      </c>
    </row>
    <row r="530" spans="2:5" x14ac:dyDescent="0.35">
      <c r="B530" s="5"/>
      <c r="C530" s="6" t="str">
        <f t="shared" si="16"/>
        <v/>
      </c>
      <c r="D530" s="5" t="str">
        <f t="shared" si="17"/>
        <v/>
      </c>
      <c r="E530" s="5" t="str">
        <f>IF($B530="","",IF($C530&lt;SIMULAÇÃO!$A$18,$B530*VLOOKUP($C530,SELIC!$A$3:$D$217,3,FALSE()),-($B530-($B530/(1+VLOOKUP($C530,SELIC!$A$3:$D$217,3,FALSE()))))))</f>
        <v/>
      </c>
    </row>
    <row r="531" spans="2:5" x14ac:dyDescent="0.35">
      <c r="B531" s="5"/>
      <c r="C531" s="6" t="str">
        <f t="shared" si="16"/>
        <v/>
      </c>
      <c r="D531" s="5" t="str">
        <f t="shared" si="17"/>
        <v/>
      </c>
      <c r="E531" s="5" t="str">
        <f>IF($B531="","",IF($C531&lt;SIMULAÇÃO!$A$18,$B531*VLOOKUP($C531,SELIC!$A$3:$D$217,3,FALSE()),-($B531-($B531/(1+VLOOKUP($C531,SELIC!$A$3:$D$217,3,FALSE()))))))</f>
        <v/>
      </c>
    </row>
    <row r="532" spans="2:5" x14ac:dyDescent="0.35">
      <c r="B532" s="5"/>
      <c r="C532" s="6" t="str">
        <f t="shared" si="16"/>
        <v/>
      </c>
      <c r="D532" s="5" t="str">
        <f t="shared" si="17"/>
        <v/>
      </c>
      <c r="E532" s="5" t="str">
        <f>IF($B532="","",IF($C532&lt;SIMULAÇÃO!$A$18,$B532*VLOOKUP($C532,SELIC!$A$3:$D$217,3,FALSE()),-($B532-($B532/(1+VLOOKUP($C532,SELIC!$A$3:$D$217,3,FALSE()))))))</f>
        <v/>
      </c>
    </row>
    <row r="533" spans="2:5" x14ac:dyDescent="0.35">
      <c r="B533" s="5"/>
      <c r="C533" s="6" t="str">
        <f t="shared" si="16"/>
        <v/>
      </c>
      <c r="D533" s="5" t="str">
        <f t="shared" si="17"/>
        <v/>
      </c>
      <c r="E533" s="5" t="str">
        <f>IF($B533="","",IF($C533&lt;SIMULAÇÃO!$A$18,$B533*VLOOKUP($C533,SELIC!$A$3:$D$217,3,FALSE()),-($B533-($B533/(1+VLOOKUP($C533,SELIC!$A$3:$D$217,3,FALSE()))))))</f>
        <v/>
      </c>
    </row>
    <row r="534" spans="2:5" x14ac:dyDescent="0.35">
      <c r="B534" s="5"/>
      <c r="C534" s="6" t="str">
        <f t="shared" si="16"/>
        <v/>
      </c>
      <c r="D534" s="5" t="str">
        <f t="shared" si="17"/>
        <v/>
      </c>
      <c r="E534" s="5" t="str">
        <f>IF($B534="","",IF($C534&lt;SIMULAÇÃO!$A$18,$B534*VLOOKUP($C534,SELIC!$A$3:$D$217,3,FALSE()),-($B534-($B534/(1+VLOOKUP($C534,SELIC!$A$3:$D$217,3,FALSE()))))))</f>
        <v/>
      </c>
    </row>
    <row r="535" spans="2:5" x14ac:dyDescent="0.35">
      <c r="B535" s="5"/>
      <c r="C535" s="6" t="str">
        <f t="shared" si="16"/>
        <v/>
      </c>
      <c r="D535" s="5" t="str">
        <f t="shared" si="17"/>
        <v/>
      </c>
      <c r="E535" s="5" t="str">
        <f>IF($B535="","",IF($C535&lt;SIMULAÇÃO!$A$18,$B535*VLOOKUP($C535,SELIC!$A$3:$D$217,3,FALSE()),-($B535-($B535/(1+VLOOKUP($C535,SELIC!$A$3:$D$217,3,FALSE()))))))</f>
        <v/>
      </c>
    </row>
    <row r="536" spans="2:5" x14ac:dyDescent="0.35">
      <c r="B536" s="5"/>
      <c r="C536" s="6" t="str">
        <f t="shared" si="16"/>
        <v/>
      </c>
      <c r="D536" s="5" t="str">
        <f t="shared" si="17"/>
        <v/>
      </c>
      <c r="E536" s="5" t="str">
        <f>IF($B536="","",IF($C536&lt;SIMULAÇÃO!$A$18,$B536*VLOOKUP($C536,SELIC!$A$3:$D$217,3,FALSE()),-($B536-($B536/(1+VLOOKUP($C536,SELIC!$A$3:$D$217,3,FALSE()))))))</f>
        <v/>
      </c>
    </row>
    <row r="537" spans="2:5" x14ac:dyDescent="0.35">
      <c r="B537" s="5"/>
      <c r="C537" s="6" t="str">
        <f t="shared" si="16"/>
        <v/>
      </c>
      <c r="D537" s="5" t="str">
        <f t="shared" si="17"/>
        <v/>
      </c>
      <c r="E537" s="5" t="str">
        <f>IF($B537="","",IF($C537&lt;SIMULAÇÃO!$A$18,$B537*VLOOKUP($C537,SELIC!$A$3:$D$217,3,FALSE()),-($B537-($B537/(1+VLOOKUP($C537,SELIC!$A$3:$D$217,3,FALSE()))))))</f>
        <v/>
      </c>
    </row>
    <row r="538" spans="2:5" x14ac:dyDescent="0.35">
      <c r="B538" s="5"/>
      <c r="C538" s="6" t="str">
        <f t="shared" si="16"/>
        <v/>
      </c>
      <c r="D538" s="5" t="str">
        <f t="shared" si="17"/>
        <v/>
      </c>
      <c r="E538" s="5" t="str">
        <f>IF($B538="","",IF($C538&lt;SIMULAÇÃO!$A$18,$B538*VLOOKUP($C538,SELIC!$A$3:$D$217,3,FALSE()),-($B538-($B538/(1+VLOOKUP($C538,SELIC!$A$3:$D$217,3,FALSE()))))))</f>
        <v/>
      </c>
    </row>
    <row r="539" spans="2:5" x14ac:dyDescent="0.35">
      <c r="B539" s="5"/>
      <c r="C539" s="6" t="str">
        <f t="shared" si="16"/>
        <v/>
      </c>
      <c r="D539" s="5" t="str">
        <f t="shared" si="17"/>
        <v/>
      </c>
      <c r="E539" s="5" t="str">
        <f>IF($B539="","",IF($C539&lt;SIMULAÇÃO!$A$18,$B539*VLOOKUP($C539,SELIC!$A$3:$D$217,3,FALSE()),-($B539-($B539/(1+VLOOKUP($C539,SELIC!$A$3:$D$217,3,FALSE()))))))</f>
        <v/>
      </c>
    </row>
    <row r="540" spans="2:5" x14ac:dyDescent="0.35">
      <c r="B540" s="5"/>
      <c r="C540" s="6" t="str">
        <f t="shared" si="16"/>
        <v/>
      </c>
      <c r="D540" s="5" t="str">
        <f t="shared" si="17"/>
        <v/>
      </c>
      <c r="E540" s="5" t="str">
        <f>IF($B540="","",IF($C540&lt;SIMULAÇÃO!$A$18,$B540*VLOOKUP($C540,SELIC!$A$3:$D$217,3,FALSE()),-($B540-($B540/(1+VLOOKUP($C540,SELIC!$A$3:$D$217,3,FALSE()))))))</f>
        <v/>
      </c>
    </row>
    <row r="541" spans="2:5" x14ac:dyDescent="0.35">
      <c r="B541" s="5"/>
      <c r="C541" s="6" t="str">
        <f t="shared" si="16"/>
        <v/>
      </c>
      <c r="D541" s="5" t="str">
        <f t="shared" si="17"/>
        <v/>
      </c>
      <c r="E541" s="5" t="str">
        <f>IF($B541="","",IF($C541&lt;SIMULAÇÃO!$A$18,$B541*VLOOKUP($C541,SELIC!$A$3:$D$217,3,FALSE()),-($B541-($B541/(1+VLOOKUP($C541,SELIC!$A$3:$D$217,3,FALSE()))))))</f>
        <v/>
      </c>
    </row>
    <row r="542" spans="2:5" x14ac:dyDescent="0.35">
      <c r="B542" s="5"/>
      <c r="C542" s="6" t="str">
        <f t="shared" si="16"/>
        <v/>
      </c>
      <c r="D542" s="5" t="str">
        <f t="shared" si="17"/>
        <v/>
      </c>
      <c r="E542" s="5" t="str">
        <f>IF($B542="","",IF($C542&lt;SIMULAÇÃO!$A$18,$B542*VLOOKUP($C542,SELIC!$A$3:$D$217,3,FALSE()),-($B542-($B542/(1+VLOOKUP($C542,SELIC!$A$3:$D$217,3,FALSE()))))))</f>
        <v/>
      </c>
    </row>
    <row r="543" spans="2:5" x14ac:dyDescent="0.35">
      <c r="B543" s="5"/>
      <c r="C543" s="6" t="str">
        <f t="shared" si="16"/>
        <v/>
      </c>
      <c r="D543" s="5" t="str">
        <f t="shared" si="17"/>
        <v/>
      </c>
      <c r="E543" s="5" t="str">
        <f>IF($B543="","",IF($C543&lt;SIMULAÇÃO!$A$18,$B543*VLOOKUP($C543,SELIC!$A$3:$D$217,3,FALSE()),-($B543-($B543/(1+VLOOKUP($C543,SELIC!$A$3:$D$217,3,FALSE()))))))</f>
        <v/>
      </c>
    </row>
    <row r="544" spans="2:5" x14ac:dyDescent="0.35">
      <c r="B544" s="5"/>
      <c r="C544" s="6" t="str">
        <f t="shared" si="16"/>
        <v/>
      </c>
      <c r="D544" s="5" t="str">
        <f t="shared" si="17"/>
        <v/>
      </c>
      <c r="E544" s="5" t="str">
        <f>IF($B544="","",IF($C544&lt;SIMULAÇÃO!$A$18,$B544*VLOOKUP($C544,SELIC!$A$3:$D$217,3,FALSE()),-($B544-($B544/(1+VLOOKUP($C544,SELIC!$A$3:$D$217,3,FALSE()))))))</f>
        <v/>
      </c>
    </row>
    <row r="545" spans="2:5" x14ac:dyDescent="0.35">
      <c r="B545" s="5"/>
      <c r="C545" s="6" t="str">
        <f t="shared" si="16"/>
        <v/>
      </c>
      <c r="D545" s="5" t="str">
        <f t="shared" si="17"/>
        <v/>
      </c>
      <c r="E545" s="5" t="str">
        <f>IF($B545="","",IF($C545&lt;SIMULAÇÃO!$A$18,$B545*VLOOKUP($C545,SELIC!$A$3:$D$217,3,FALSE()),-($B545-($B545/(1+VLOOKUP($C545,SELIC!$A$3:$D$217,3,FALSE()))))))</f>
        <v/>
      </c>
    </row>
    <row r="546" spans="2:5" x14ac:dyDescent="0.35">
      <c r="B546" s="5"/>
      <c r="C546" s="6" t="str">
        <f t="shared" si="16"/>
        <v/>
      </c>
      <c r="D546" s="5" t="str">
        <f t="shared" si="17"/>
        <v/>
      </c>
      <c r="E546" s="5" t="str">
        <f>IF($B546="","",IF($C546&lt;SIMULAÇÃO!$A$18,$B546*VLOOKUP($C546,SELIC!$A$3:$D$217,3,FALSE()),-($B546-($B546/(1+VLOOKUP($C546,SELIC!$A$3:$D$217,3,FALSE()))))))</f>
        <v/>
      </c>
    </row>
    <row r="547" spans="2:5" x14ac:dyDescent="0.35">
      <c r="B547" s="5"/>
      <c r="C547" s="6" t="str">
        <f t="shared" si="16"/>
        <v/>
      </c>
      <c r="D547" s="5" t="str">
        <f t="shared" si="17"/>
        <v/>
      </c>
      <c r="E547" s="5" t="str">
        <f>IF($B547="","",IF($C547&lt;SIMULAÇÃO!$A$18,$B547*VLOOKUP($C547,SELIC!$A$3:$D$217,3,FALSE()),-($B547-($B547/(1+VLOOKUP($C547,SELIC!$A$3:$D$217,3,FALSE()))))))</f>
        <v/>
      </c>
    </row>
    <row r="548" spans="2:5" x14ac:dyDescent="0.35">
      <c r="B548" s="5"/>
      <c r="C548" s="6" t="str">
        <f t="shared" si="16"/>
        <v/>
      </c>
      <c r="D548" s="5" t="str">
        <f t="shared" si="17"/>
        <v/>
      </c>
      <c r="E548" s="5" t="str">
        <f>IF($B548="","",IF($C548&lt;SIMULAÇÃO!$A$18,$B548*VLOOKUP($C548,SELIC!$A$3:$D$217,3,FALSE()),-($B548-($B548/(1+VLOOKUP($C548,SELIC!$A$3:$D$217,3,FALSE()))))))</f>
        <v/>
      </c>
    </row>
    <row r="549" spans="2:5" x14ac:dyDescent="0.35">
      <c r="B549" s="5"/>
      <c r="C549" s="6" t="str">
        <f t="shared" si="16"/>
        <v/>
      </c>
      <c r="D549" s="5" t="str">
        <f t="shared" si="17"/>
        <v/>
      </c>
      <c r="E549" s="5" t="str">
        <f>IF($B549="","",IF($C549&lt;SIMULAÇÃO!$A$18,$B549*VLOOKUP($C549,SELIC!$A$3:$D$217,3,FALSE()),-($B549-($B549/(1+VLOOKUP($C549,SELIC!$A$3:$D$217,3,FALSE()))))))</f>
        <v/>
      </c>
    </row>
    <row r="550" spans="2:5" x14ac:dyDescent="0.35">
      <c r="B550" s="5"/>
      <c r="C550" s="6" t="str">
        <f t="shared" si="16"/>
        <v/>
      </c>
      <c r="D550" s="5" t="str">
        <f t="shared" si="17"/>
        <v/>
      </c>
      <c r="E550" s="5" t="str">
        <f>IF($B550="","",IF($C550&lt;SIMULAÇÃO!$A$18,$B550*VLOOKUP($C550,SELIC!$A$3:$D$217,3,FALSE()),-($B550-($B550/(1+VLOOKUP($C550,SELIC!$A$3:$D$217,3,FALSE()))))))</f>
        <v/>
      </c>
    </row>
    <row r="551" spans="2:5" x14ac:dyDescent="0.35">
      <c r="B551" s="5"/>
      <c r="C551" s="6" t="str">
        <f t="shared" si="16"/>
        <v/>
      </c>
      <c r="D551" s="5" t="str">
        <f t="shared" si="17"/>
        <v/>
      </c>
      <c r="E551" s="5" t="str">
        <f>IF($B551="","",IF($C551&lt;SIMULAÇÃO!$A$18,$B551*VLOOKUP($C551,SELIC!$A$3:$D$217,3,FALSE()),-($B551-($B551/(1+VLOOKUP($C551,SELIC!$A$3:$D$217,3,FALSE()))))))</f>
        <v/>
      </c>
    </row>
    <row r="552" spans="2:5" x14ac:dyDescent="0.35">
      <c r="B552" s="5"/>
      <c r="C552" s="6" t="str">
        <f t="shared" si="16"/>
        <v/>
      </c>
      <c r="D552" s="5" t="str">
        <f t="shared" si="17"/>
        <v/>
      </c>
      <c r="E552" s="5" t="str">
        <f>IF($B552="","",IF($C552&lt;SIMULAÇÃO!$A$18,$B552*VLOOKUP($C552,SELIC!$A$3:$D$217,3,FALSE()),-($B552-($B552/(1+VLOOKUP($C552,SELIC!$A$3:$D$217,3,FALSE()))))))</f>
        <v/>
      </c>
    </row>
    <row r="553" spans="2:5" x14ac:dyDescent="0.35">
      <c r="B553" s="5"/>
      <c r="C553" s="6" t="str">
        <f t="shared" si="16"/>
        <v/>
      </c>
      <c r="D553" s="5" t="str">
        <f t="shared" si="17"/>
        <v/>
      </c>
      <c r="E553" s="5" t="str">
        <f>IF($B553="","",IF($C553&lt;SIMULAÇÃO!$A$18,$B553*VLOOKUP($C553,SELIC!$A$3:$D$217,3,FALSE()),-($B553-($B553/(1+VLOOKUP($C553,SELIC!$A$3:$D$217,3,FALSE()))))))</f>
        <v/>
      </c>
    </row>
    <row r="554" spans="2:5" x14ac:dyDescent="0.35">
      <c r="B554" s="5"/>
      <c r="C554" s="6" t="str">
        <f t="shared" si="16"/>
        <v/>
      </c>
      <c r="D554" s="5" t="str">
        <f t="shared" si="17"/>
        <v/>
      </c>
      <c r="E554" s="5" t="str">
        <f>IF($B554="","",IF($C554&lt;SIMULAÇÃO!$A$18,$B554*VLOOKUP($C554,SELIC!$A$3:$D$217,3,FALSE()),-($B554-($B554/(1+VLOOKUP($C554,SELIC!$A$3:$D$217,3,FALSE()))))))</f>
        <v/>
      </c>
    </row>
    <row r="555" spans="2:5" x14ac:dyDescent="0.35">
      <c r="B555" s="5"/>
      <c r="C555" s="6" t="str">
        <f t="shared" si="16"/>
        <v/>
      </c>
      <c r="D555" s="5" t="str">
        <f t="shared" si="17"/>
        <v/>
      </c>
      <c r="E555" s="5" t="str">
        <f>IF($B555="","",IF($C555&lt;SIMULAÇÃO!$A$18,$B555*VLOOKUP($C555,SELIC!$A$3:$D$217,3,FALSE()),-($B555-($B555/(1+VLOOKUP($C555,SELIC!$A$3:$D$217,3,FALSE()))))))</f>
        <v/>
      </c>
    </row>
    <row r="556" spans="2:5" x14ac:dyDescent="0.35">
      <c r="B556" s="5"/>
      <c r="C556" s="6" t="str">
        <f t="shared" si="16"/>
        <v/>
      </c>
      <c r="D556" s="5" t="str">
        <f t="shared" si="17"/>
        <v/>
      </c>
      <c r="E556" s="5" t="str">
        <f>IF($B556="","",IF($C556&lt;SIMULAÇÃO!$A$18,$B556*VLOOKUP($C556,SELIC!$A$3:$D$217,3,FALSE()),-($B556-($B556/(1+VLOOKUP($C556,SELIC!$A$3:$D$217,3,FALSE()))))))</f>
        <v/>
      </c>
    </row>
    <row r="557" spans="2:5" x14ac:dyDescent="0.35">
      <c r="B557" s="5"/>
      <c r="C557" s="6" t="str">
        <f t="shared" si="16"/>
        <v/>
      </c>
      <c r="D557" s="5" t="str">
        <f t="shared" si="17"/>
        <v/>
      </c>
      <c r="E557" s="5" t="str">
        <f>IF($B557="","",IF($C557&lt;SIMULAÇÃO!$A$18,$B557*VLOOKUP($C557,SELIC!$A$3:$D$217,3,FALSE()),-($B557-($B557/(1+VLOOKUP($C557,SELIC!$A$3:$D$217,3,FALSE()))))))</f>
        <v/>
      </c>
    </row>
    <row r="558" spans="2:5" x14ac:dyDescent="0.35">
      <c r="B558" s="5"/>
      <c r="C558" s="6" t="str">
        <f t="shared" si="16"/>
        <v/>
      </c>
      <c r="D558" s="5" t="str">
        <f t="shared" si="17"/>
        <v/>
      </c>
      <c r="E558" s="5" t="str">
        <f>IF($B558="","",IF($C558&lt;SIMULAÇÃO!$A$18,$B558*VLOOKUP($C558,SELIC!$A$3:$D$217,3,FALSE()),-($B558-($B558/(1+VLOOKUP($C558,SELIC!$A$3:$D$217,3,FALSE()))))))</f>
        <v/>
      </c>
    </row>
    <row r="559" spans="2:5" x14ac:dyDescent="0.35">
      <c r="B559" s="5"/>
      <c r="C559" s="6" t="str">
        <f t="shared" si="16"/>
        <v/>
      </c>
      <c r="D559" s="5" t="str">
        <f t="shared" si="17"/>
        <v/>
      </c>
      <c r="E559" s="5" t="str">
        <f>IF($B559="","",IF($C559&lt;SIMULAÇÃO!$A$18,$B559*VLOOKUP($C559,SELIC!$A$3:$D$217,3,FALSE()),-($B559-($B559/(1+VLOOKUP($C559,SELIC!$A$3:$D$217,3,FALSE()))))))</f>
        <v/>
      </c>
    </row>
    <row r="560" spans="2:5" x14ac:dyDescent="0.35">
      <c r="B560" s="5"/>
      <c r="C560" s="6" t="str">
        <f t="shared" si="16"/>
        <v/>
      </c>
      <c r="D560" s="5" t="str">
        <f t="shared" si="17"/>
        <v/>
      </c>
      <c r="E560" s="5" t="str">
        <f>IF($B560="","",IF($C560&lt;SIMULAÇÃO!$A$18,$B560*VLOOKUP($C560,SELIC!$A$3:$D$217,3,FALSE()),-($B560-($B560/(1+VLOOKUP($C560,SELIC!$A$3:$D$217,3,FALSE()))))))</f>
        <v/>
      </c>
    </row>
    <row r="561" spans="2:5" x14ac:dyDescent="0.35">
      <c r="B561" s="5"/>
      <c r="C561" s="6" t="str">
        <f t="shared" si="16"/>
        <v/>
      </c>
      <c r="D561" s="5" t="str">
        <f t="shared" si="17"/>
        <v/>
      </c>
      <c r="E561" s="5" t="str">
        <f>IF($B561="","",IF($C561&lt;SIMULAÇÃO!$A$18,$B561*VLOOKUP($C561,SELIC!$A$3:$D$217,3,FALSE()),-($B561-($B561/(1+VLOOKUP($C561,SELIC!$A$3:$D$217,3,FALSE()))))))</f>
        <v/>
      </c>
    </row>
    <row r="562" spans="2:5" x14ac:dyDescent="0.35">
      <c r="B562" s="5"/>
      <c r="C562" s="6" t="str">
        <f t="shared" si="16"/>
        <v/>
      </c>
      <c r="D562" s="5" t="str">
        <f t="shared" si="17"/>
        <v/>
      </c>
      <c r="E562" s="5" t="str">
        <f>IF($B562="","",IF($C562&lt;SIMULAÇÃO!$A$18,$B562*VLOOKUP($C562,SELIC!$A$3:$D$217,3,FALSE()),-($B562-($B562/(1+VLOOKUP($C562,SELIC!$A$3:$D$217,3,FALSE()))))))</f>
        <v/>
      </c>
    </row>
    <row r="563" spans="2:5" x14ac:dyDescent="0.35">
      <c r="B563" s="5"/>
      <c r="C563" s="6" t="str">
        <f t="shared" si="16"/>
        <v/>
      </c>
      <c r="D563" s="5" t="str">
        <f t="shared" si="17"/>
        <v/>
      </c>
      <c r="E563" s="5" t="str">
        <f>IF($B563="","",IF($C563&lt;SIMULAÇÃO!$A$18,$B563*VLOOKUP($C563,SELIC!$A$3:$D$217,3,FALSE()),-($B563-($B563/(1+VLOOKUP($C563,SELIC!$A$3:$D$217,3,FALSE()))))))</f>
        <v/>
      </c>
    </row>
    <row r="564" spans="2:5" x14ac:dyDescent="0.35">
      <c r="B564" s="5"/>
      <c r="C564" s="6" t="str">
        <f t="shared" si="16"/>
        <v/>
      </c>
      <c r="D564" s="5" t="str">
        <f t="shared" si="17"/>
        <v/>
      </c>
      <c r="E564" s="5" t="str">
        <f>IF($B564="","",IF($C564&lt;SIMULAÇÃO!$A$18,$B564*VLOOKUP($C564,SELIC!$A$3:$D$217,3,FALSE()),-($B564-($B564/(1+VLOOKUP($C564,SELIC!$A$3:$D$217,3,FALSE()))))))</f>
        <v/>
      </c>
    </row>
    <row r="565" spans="2:5" x14ac:dyDescent="0.35">
      <c r="B565" s="5"/>
      <c r="C565" s="6" t="str">
        <f t="shared" si="16"/>
        <v/>
      </c>
      <c r="D565" s="5" t="str">
        <f t="shared" si="17"/>
        <v/>
      </c>
      <c r="E565" s="5" t="str">
        <f>IF($B565="","",IF($C565&lt;SIMULAÇÃO!$A$18,$B565*VLOOKUP($C565,SELIC!$A$3:$D$217,3,FALSE()),-($B565-($B565/(1+VLOOKUP($C565,SELIC!$A$3:$D$217,3,FALSE()))))))</f>
        <v/>
      </c>
    </row>
    <row r="566" spans="2:5" x14ac:dyDescent="0.35">
      <c r="B566" s="5"/>
      <c r="C566" s="6" t="str">
        <f t="shared" si="16"/>
        <v/>
      </c>
      <c r="D566" s="5" t="str">
        <f t="shared" si="17"/>
        <v/>
      </c>
      <c r="E566" s="5" t="str">
        <f>IF($B566="","",IF($C566&lt;SIMULAÇÃO!$A$18,$B566*VLOOKUP($C566,SELIC!$A$3:$D$217,3,FALSE()),-($B566-($B566/(1+VLOOKUP($C566,SELIC!$A$3:$D$217,3,FALSE()))))))</f>
        <v/>
      </c>
    </row>
    <row r="567" spans="2:5" x14ac:dyDescent="0.35">
      <c r="B567" s="5"/>
      <c r="C567" s="6" t="str">
        <f t="shared" si="16"/>
        <v/>
      </c>
      <c r="D567" s="5" t="str">
        <f t="shared" si="17"/>
        <v/>
      </c>
      <c r="E567" s="5" t="str">
        <f>IF($B567="","",IF($C567&lt;SIMULAÇÃO!$A$18,$B567*VLOOKUP($C567,SELIC!$A$3:$D$217,3,FALSE()),-($B567-($B567/(1+VLOOKUP($C567,SELIC!$A$3:$D$217,3,FALSE()))))))</f>
        <v/>
      </c>
    </row>
    <row r="568" spans="2:5" x14ac:dyDescent="0.35">
      <c r="B568" s="5"/>
      <c r="C568" s="6" t="str">
        <f t="shared" si="16"/>
        <v/>
      </c>
      <c r="D568" s="5" t="str">
        <f t="shared" si="17"/>
        <v/>
      </c>
      <c r="E568" s="5" t="str">
        <f>IF($B568="","",IF($C568&lt;SIMULAÇÃO!$A$18,$B568*VLOOKUP($C568,SELIC!$A$3:$D$217,3,FALSE()),-($B568-($B568/(1+VLOOKUP($C568,SELIC!$A$3:$D$217,3,FALSE()))))))</f>
        <v/>
      </c>
    </row>
    <row r="569" spans="2:5" x14ac:dyDescent="0.35">
      <c r="B569" s="5"/>
      <c r="C569" s="6" t="str">
        <f t="shared" si="16"/>
        <v/>
      </c>
      <c r="D569" s="5" t="str">
        <f t="shared" si="17"/>
        <v/>
      </c>
      <c r="E569" s="5" t="str">
        <f>IF($B569="","",IF($C569&lt;SIMULAÇÃO!$A$18,$B569*VLOOKUP($C569,SELIC!$A$3:$D$217,3,FALSE()),-($B569-($B569/(1+VLOOKUP($C569,SELIC!$A$3:$D$217,3,FALSE()))))))</f>
        <v/>
      </c>
    </row>
    <row r="570" spans="2:5" x14ac:dyDescent="0.35">
      <c r="B570" s="5"/>
      <c r="C570" s="6" t="str">
        <f t="shared" si="16"/>
        <v/>
      </c>
      <c r="D570" s="5" t="str">
        <f t="shared" si="17"/>
        <v/>
      </c>
      <c r="E570" s="5" t="str">
        <f>IF($B570="","",IF($C570&lt;SIMULAÇÃO!$A$18,$B570*VLOOKUP($C570,SELIC!$A$3:$D$217,3,FALSE()),-($B570-($B570/(1+VLOOKUP($C570,SELIC!$A$3:$D$217,3,FALSE()))))))</f>
        <v/>
      </c>
    </row>
    <row r="571" spans="2:5" x14ac:dyDescent="0.35">
      <c r="B571" s="5"/>
      <c r="C571" s="6" t="str">
        <f t="shared" si="16"/>
        <v/>
      </c>
      <c r="D571" s="5" t="str">
        <f t="shared" si="17"/>
        <v/>
      </c>
      <c r="E571" s="5" t="str">
        <f>IF($B571="","",IF($C571&lt;SIMULAÇÃO!$A$18,$B571*VLOOKUP($C571,SELIC!$A$3:$D$217,3,FALSE()),-($B571-($B571/(1+VLOOKUP($C571,SELIC!$A$3:$D$217,3,FALSE()))))))</f>
        <v/>
      </c>
    </row>
    <row r="572" spans="2:5" x14ac:dyDescent="0.35">
      <c r="B572" s="5"/>
      <c r="C572" s="6" t="str">
        <f t="shared" si="16"/>
        <v/>
      </c>
      <c r="D572" s="5" t="str">
        <f t="shared" si="17"/>
        <v/>
      </c>
      <c r="E572" s="5" t="str">
        <f>IF($B572="","",IF($C572&lt;SIMULAÇÃO!$A$18,$B572*VLOOKUP($C572,SELIC!$A$3:$D$217,3,FALSE()),-($B572-($B572/(1+VLOOKUP($C572,SELIC!$A$3:$D$217,3,FALSE()))))))</f>
        <v/>
      </c>
    </row>
    <row r="573" spans="2:5" x14ac:dyDescent="0.35">
      <c r="B573" s="5"/>
      <c r="C573" s="6" t="str">
        <f t="shared" si="16"/>
        <v/>
      </c>
      <c r="D573" s="5" t="str">
        <f t="shared" si="17"/>
        <v/>
      </c>
      <c r="E573" s="5" t="str">
        <f>IF($B573="","",IF($C573&lt;SIMULAÇÃO!$A$18,$B573*VLOOKUP($C573,SELIC!$A$3:$D$217,3,FALSE()),-($B573-($B573/(1+VLOOKUP($C573,SELIC!$A$3:$D$217,3,FALSE()))))))</f>
        <v/>
      </c>
    </row>
    <row r="574" spans="2:5" x14ac:dyDescent="0.35">
      <c r="B574" s="5"/>
      <c r="C574" s="6" t="str">
        <f t="shared" si="16"/>
        <v/>
      </c>
      <c r="D574" s="5" t="str">
        <f t="shared" si="17"/>
        <v/>
      </c>
      <c r="E574" s="5" t="str">
        <f>IF($B574="","",IF($C574&lt;SIMULAÇÃO!$A$18,$B574*VLOOKUP($C574,SELIC!$A$3:$D$217,3,FALSE()),-($B574-($B574/(1+VLOOKUP($C574,SELIC!$A$3:$D$217,3,FALSE()))))))</f>
        <v/>
      </c>
    </row>
    <row r="575" spans="2:5" x14ac:dyDescent="0.35">
      <c r="B575" s="5"/>
      <c r="C575" s="6" t="str">
        <f t="shared" si="16"/>
        <v/>
      </c>
      <c r="D575" s="5" t="str">
        <f t="shared" si="17"/>
        <v/>
      </c>
      <c r="E575" s="5" t="str">
        <f>IF($B575="","",IF($C575&lt;SIMULAÇÃO!$A$18,$B575*VLOOKUP($C575,SELIC!$A$3:$D$217,3,FALSE()),-($B575-($B575/(1+VLOOKUP($C575,SELIC!$A$3:$D$217,3,FALSE()))))))</f>
        <v/>
      </c>
    </row>
    <row r="576" spans="2:5" x14ac:dyDescent="0.35">
      <c r="B576" s="5"/>
      <c r="C576" s="6" t="str">
        <f t="shared" si="16"/>
        <v/>
      </c>
      <c r="D576" s="5" t="str">
        <f t="shared" si="17"/>
        <v/>
      </c>
      <c r="E576" s="5" t="str">
        <f>IF($B576="","",IF($C576&lt;SIMULAÇÃO!$A$18,$B576*VLOOKUP($C576,SELIC!$A$3:$D$217,3,FALSE()),-($B576-($B576/(1+VLOOKUP($C576,SELIC!$A$3:$D$217,3,FALSE()))))))</f>
        <v/>
      </c>
    </row>
    <row r="577" spans="2:5" x14ac:dyDescent="0.35">
      <c r="B577" s="5"/>
      <c r="C577" s="6" t="str">
        <f t="shared" si="16"/>
        <v/>
      </c>
      <c r="D577" s="5" t="str">
        <f t="shared" si="17"/>
        <v/>
      </c>
      <c r="E577" s="5" t="str">
        <f>IF($B577="","",IF($C577&lt;SIMULAÇÃO!$A$18,$B577*VLOOKUP($C577,SELIC!$A$3:$D$217,3,FALSE()),-($B577-($B577/(1+VLOOKUP($C577,SELIC!$A$3:$D$217,3,FALSE()))))))</f>
        <v/>
      </c>
    </row>
    <row r="578" spans="2:5" x14ac:dyDescent="0.35">
      <c r="B578" s="5"/>
      <c r="C578" s="6" t="str">
        <f t="shared" si="16"/>
        <v/>
      </c>
      <c r="D578" s="5" t="str">
        <f t="shared" si="17"/>
        <v/>
      </c>
      <c r="E578" s="5" t="str">
        <f>IF($B578="","",IF($C578&lt;SIMULAÇÃO!$A$18,$B578*VLOOKUP($C578,SELIC!$A$3:$D$217,3,FALSE()),-($B578-($B578/(1+VLOOKUP($C578,SELIC!$A$3:$D$217,3,FALSE()))))))</f>
        <v/>
      </c>
    </row>
    <row r="579" spans="2:5" x14ac:dyDescent="0.35">
      <c r="B579" s="5"/>
      <c r="C579" s="6" t="str">
        <f t="shared" ref="C579:C642" si="18">IF(A579="","",DATEVALUE(CONCATENATE("01/",MONTH(A579),"/",YEAR(A579))))</f>
        <v/>
      </c>
      <c r="D579" s="5" t="str">
        <f t="shared" si="17"/>
        <v/>
      </c>
      <c r="E579" s="5" t="str">
        <f>IF($B579="","",IF($C579&lt;SIMULAÇÃO!$A$18,$B579*VLOOKUP($C579,SELIC!$A$3:$D$217,3,FALSE()),-($B579-($B579/(1+VLOOKUP($C579,SELIC!$A$3:$D$217,3,FALSE()))))))</f>
        <v/>
      </c>
    </row>
    <row r="580" spans="2:5" x14ac:dyDescent="0.35">
      <c r="B580" s="5"/>
      <c r="C580" s="6" t="str">
        <f t="shared" si="18"/>
        <v/>
      </c>
      <c r="D580" s="5" t="str">
        <f t="shared" ref="D580:D643" si="19">IF(B580="","",B580+E580)</f>
        <v/>
      </c>
      <c r="E580" s="5" t="str">
        <f>IF($B580="","",IF($C580&lt;SIMULAÇÃO!$A$18,$B580*VLOOKUP($C580,SELIC!$A$3:$D$217,3,FALSE()),-($B580-($B580/(1+VLOOKUP($C580,SELIC!$A$3:$D$217,3,FALSE()))))))</f>
        <v/>
      </c>
    </row>
    <row r="581" spans="2:5" x14ac:dyDescent="0.35">
      <c r="B581" s="5"/>
      <c r="C581" s="6" t="str">
        <f t="shared" si="18"/>
        <v/>
      </c>
      <c r="D581" s="5" t="str">
        <f t="shared" si="19"/>
        <v/>
      </c>
      <c r="E581" s="5" t="str">
        <f>IF($B581="","",IF($C581&lt;SIMULAÇÃO!$A$18,$B581*VLOOKUP($C581,SELIC!$A$3:$D$217,3,FALSE()),-($B581-($B581/(1+VLOOKUP($C581,SELIC!$A$3:$D$217,3,FALSE()))))))</f>
        <v/>
      </c>
    </row>
    <row r="582" spans="2:5" x14ac:dyDescent="0.35">
      <c r="B582" s="5"/>
      <c r="C582" s="6" t="str">
        <f t="shared" si="18"/>
        <v/>
      </c>
      <c r="D582" s="5" t="str">
        <f t="shared" si="19"/>
        <v/>
      </c>
      <c r="E582" s="5" t="str">
        <f>IF($B582="","",IF($C582&lt;SIMULAÇÃO!$A$18,$B582*VLOOKUP($C582,SELIC!$A$3:$D$217,3,FALSE()),-($B582-($B582/(1+VLOOKUP($C582,SELIC!$A$3:$D$217,3,FALSE()))))))</f>
        <v/>
      </c>
    </row>
    <row r="583" spans="2:5" x14ac:dyDescent="0.35">
      <c r="B583" s="5"/>
      <c r="C583" s="6" t="str">
        <f t="shared" si="18"/>
        <v/>
      </c>
      <c r="D583" s="5" t="str">
        <f t="shared" si="19"/>
        <v/>
      </c>
      <c r="E583" s="5" t="str">
        <f>IF($B583="","",IF($C583&lt;SIMULAÇÃO!$A$18,$B583*VLOOKUP($C583,SELIC!$A$3:$D$217,3,FALSE()),-($B583-($B583/(1+VLOOKUP($C583,SELIC!$A$3:$D$217,3,FALSE()))))))</f>
        <v/>
      </c>
    </row>
    <row r="584" spans="2:5" x14ac:dyDescent="0.35">
      <c r="B584" s="5"/>
      <c r="C584" s="6" t="str">
        <f t="shared" si="18"/>
        <v/>
      </c>
      <c r="D584" s="5" t="str">
        <f t="shared" si="19"/>
        <v/>
      </c>
      <c r="E584" s="5" t="str">
        <f>IF($B584="","",IF($C584&lt;SIMULAÇÃO!$A$18,$B584*VLOOKUP($C584,SELIC!$A$3:$D$217,3,FALSE()),-($B584-($B584/(1+VLOOKUP($C584,SELIC!$A$3:$D$217,3,FALSE()))))))</f>
        <v/>
      </c>
    </row>
    <row r="585" spans="2:5" x14ac:dyDescent="0.35">
      <c r="B585" s="5"/>
      <c r="C585" s="6" t="str">
        <f t="shared" si="18"/>
        <v/>
      </c>
      <c r="D585" s="5" t="str">
        <f t="shared" si="19"/>
        <v/>
      </c>
      <c r="E585" s="5" t="str">
        <f>IF($B585="","",IF($C585&lt;SIMULAÇÃO!$A$18,$B585*VLOOKUP($C585,SELIC!$A$3:$D$217,3,FALSE()),-($B585-($B585/(1+VLOOKUP($C585,SELIC!$A$3:$D$217,3,FALSE()))))))</f>
        <v/>
      </c>
    </row>
    <row r="586" spans="2:5" x14ac:dyDescent="0.35">
      <c r="B586" s="5"/>
      <c r="C586" s="6" t="str">
        <f t="shared" si="18"/>
        <v/>
      </c>
      <c r="D586" s="5" t="str">
        <f t="shared" si="19"/>
        <v/>
      </c>
      <c r="E586" s="5" t="str">
        <f>IF($B586="","",IF($C586&lt;SIMULAÇÃO!$A$18,$B586*VLOOKUP($C586,SELIC!$A$3:$D$217,3,FALSE()),-($B586-($B586/(1+VLOOKUP($C586,SELIC!$A$3:$D$217,3,FALSE()))))))</f>
        <v/>
      </c>
    </row>
    <row r="587" spans="2:5" x14ac:dyDescent="0.35">
      <c r="B587" s="5"/>
      <c r="C587" s="6" t="str">
        <f t="shared" si="18"/>
        <v/>
      </c>
      <c r="D587" s="5" t="str">
        <f t="shared" si="19"/>
        <v/>
      </c>
      <c r="E587" s="5" t="str">
        <f>IF($B587="","",IF($C587&lt;SIMULAÇÃO!$A$18,$B587*VLOOKUP($C587,SELIC!$A$3:$D$217,3,FALSE()),-($B587-($B587/(1+VLOOKUP($C587,SELIC!$A$3:$D$217,3,FALSE()))))))</f>
        <v/>
      </c>
    </row>
    <row r="588" spans="2:5" x14ac:dyDescent="0.35">
      <c r="B588" s="5"/>
      <c r="C588" s="6" t="str">
        <f t="shared" si="18"/>
        <v/>
      </c>
      <c r="D588" s="5" t="str">
        <f t="shared" si="19"/>
        <v/>
      </c>
      <c r="E588" s="5" t="str">
        <f>IF($B588="","",IF($C588&lt;SIMULAÇÃO!$A$18,$B588*VLOOKUP($C588,SELIC!$A$3:$D$217,3,FALSE()),-($B588-($B588/(1+VLOOKUP($C588,SELIC!$A$3:$D$217,3,FALSE()))))))</f>
        <v/>
      </c>
    </row>
    <row r="589" spans="2:5" x14ac:dyDescent="0.35">
      <c r="B589" s="5"/>
      <c r="C589" s="6" t="str">
        <f t="shared" si="18"/>
        <v/>
      </c>
      <c r="D589" s="5" t="str">
        <f t="shared" si="19"/>
        <v/>
      </c>
      <c r="E589" s="5" t="str">
        <f>IF($B589="","",IF($C589&lt;SIMULAÇÃO!$A$18,$B589*VLOOKUP($C589,SELIC!$A$3:$D$217,3,FALSE()),-($B589-($B589/(1+VLOOKUP($C589,SELIC!$A$3:$D$217,3,FALSE()))))))</f>
        <v/>
      </c>
    </row>
    <row r="590" spans="2:5" x14ac:dyDescent="0.35">
      <c r="B590" s="5"/>
      <c r="C590" s="6" t="str">
        <f t="shared" si="18"/>
        <v/>
      </c>
      <c r="D590" s="5" t="str">
        <f t="shared" si="19"/>
        <v/>
      </c>
      <c r="E590" s="5" t="str">
        <f>IF($B590="","",IF($C590&lt;SIMULAÇÃO!$A$18,$B590*VLOOKUP($C590,SELIC!$A$3:$D$217,3,FALSE()),-($B590-($B590/(1+VLOOKUP($C590,SELIC!$A$3:$D$217,3,FALSE()))))))</f>
        <v/>
      </c>
    </row>
    <row r="591" spans="2:5" x14ac:dyDescent="0.35">
      <c r="B591" s="5"/>
      <c r="C591" s="6" t="str">
        <f t="shared" si="18"/>
        <v/>
      </c>
      <c r="D591" s="5" t="str">
        <f t="shared" si="19"/>
        <v/>
      </c>
      <c r="E591" s="5" t="str">
        <f>IF($B591="","",IF($C591&lt;SIMULAÇÃO!$A$18,$B591*VLOOKUP($C591,SELIC!$A$3:$D$217,3,FALSE()),-($B591-($B591/(1+VLOOKUP($C591,SELIC!$A$3:$D$217,3,FALSE()))))))</f>
        <v/>
      </c>
    </row>
    <row r="592" spans="2:5" x14ac:dyDescent="0.35">
      <c r="B592" s="5"/>
      <c r="C592" s="6" t="str">
        <f t="shared" si="18"/>
        <v/>
      </c>
      <c r="D592" s="5" t="str">
        <f t="shared" si="19"/>
        <v/>
      </c>
      <c r="E592" s="5" t="str">
        <f>IF($B592="","",IF($C592&lt;SIMULAÇÃO!$A$18,$B592*VLOOKUP($C592,SELIC!$A$3:$D$217,3,FALSE()),-($B592-($B592/(1+VLOOKUP($C592,SELIC!$A$3:$D$217,3,FALSE()))))))</f>
        <v/>
      </c>
    </row>
    <row r="593" spans="2:5" x14ac:dyDescent="0.35">
      <c r="B593" s="5"/>
      <c r="C593" s="6" t="str">
        <f t="shared" si="18"/>
        <v/>
      </c>
      <c r="D593" s="5" t="str">
        <f t="shared" si="19"/>
        <v/>
      </c>
      <c r="E593" s="5" t="str">
        <f>IF($B593="","",IF($C593&lt;SIMULAÇÃO!$A$18,$B593*VLOOKUP($C593,SELIC!$A$3:$D$217,3,FALSE()),-($B593-($B593/(1+VLOOKUP($C593,SELIC!$A$3:$D$217,3,FALSE()))))))</f>
        <v/>
      </c>
    </row>
    <row r="594" spans="2:5" x14ac:dyDescent="0.35">
      <c r="B594" s="5"/>
      <c r="C594" s="6" t="str">
        <f t="shared" si="18"/>
        <v/>
      </c>
      <c r="D594" s="5" t="str">
        <f t="shared" si="19"/>
        <v/>
      </c>
      <c r="E594" s="5" t="str">
        <f>IF($B594="","",IF($C594&lt;SIMULAÇÃO!$A$18,$B594*VLOOKUP($C594,SELIC!$A$3:$D$217,3,FALSE()),-($B594-($B594/(1+VLOOKUP($C594,SELIC!$A$3:$D$217,3,FALSE()))))))</f>
        <v/>
      </c>
    </row>
    <row r="595" spans="2:5" x14ac:dyDescent="0.35">
      <c r="B595" s="5"/>
      <c r="C595" s="6" t="str">
        <f t="shared" si="18"/>
        <v/>
      </c>
      <c r="D595" s="5" t="str">
        <f t="shared" si="19"/>
        <v/>
      </c>
      <c r="E595" s="5" t="str">
        <f>IF($B595="","",IF($C595&lt;SIMULAÇÃO!$A$18,$B595*VLOOKUP($C595,SELIC!$A$3:$D$217,3,FALSE()),-($B595-($B595/(1+VLOOKUP($C595,SELIC!$A$3:$D$217,3,FALSE()))))))</f>
        <v/>
      </c>
    </row>
    <row r="596" spans="2:5" x14ac:dyDescent="0.35">
      <c r="B596" s="5"/>
      <c r="C596" s="6" t="str">
        <f t="shared" si="18"/>
        <v/>
      </c>
      <c r="D596" s="5" t="str">
        <f t="shared" si="19"/>
        <v/>
      </c>
      <c r="E596" s="5" t="str">
        <f>IF($B596="","",IF($C596&lt;SIMULAÇÃO!$A$18,$B596*VLOOKUP($C596,SELIC!$A$3:$D$217,3,FALSE()),-($B596-($B596/(1+VLOOKUP($C596,SELIC!$A$3:$D$217,3,FALSE()))))))</f>
        <v/>
      </c>
    </row>
    <row r="597" spans="2:5" x14ac:dyDescent="0.35">
      <c r="B597" s="5"/>
      <c r="C597" s="6" t="str">
        <f t="shared" si="18"/>
        <v/>
      </c>
      <c r="D597" s="5" t="str">
        <f t="shared" si="19"/>
        <v/>
      </c>
      <c r="E597" s="5" t="str">
        <f>IF($B597="","",IF($C597&lt;SIMULAÇÃO!$A$18,$B597*VLOOKUP($C597,SELIC!$A$3:$D$217,3,FALSE()),-($B597-($B597/(1+VLOOKUP($C597,SELIC!$A$3:$D$217,3,FALSE()))))))</f>
        <v/>
      </c>
    </row>
    <row r="598" spans="2:5" x14ac:dyDescent="0.35">
      <c r="B598" s="5"/>
      <c r="C598" s="6" t="str">
        <f t="shared" si="18"/>
        <v/>
      </c>
      <c r="D598" s="5" t="str">
        <f t="shared" si="19"/>
        <v/>
      </c>
      <c r="E598" s="5" t="str">
        <f>IF($B598="","",IF($C598&lt;SIMULAÇÃO!$A$18,$B598*VLOOKUP($C598,SELIC!$A$3:$D$217,3,FALSE()),-($B598-($B598/(1+VLOOKUP($C598,SELIC!$A$3:$D$217,3,FALSE()))))))</f>
        <v/>
      </c>
    </row>
    <row r="599" spans="2:5" x14ac:dyDescent="0.35">
      <c r="B599" s="5"/>
      <c r="C599" s="6" t="str">
        <f t="shared" si="18"/>
        <v/>
      </c>
      <c r="D599" s="5" t="str">
        <f t="shared" si="19"/>
        <v/>
      </c>
      <c r="E599" s="5" t="str">
        <f>IF($B599="","",IF($C599&lt;SIMULAÇÃO!$A$18,$B599*VLOOKUP($C599,SELIC!$A$3:$D$217,3,FALSE()),-($B599-($B599/(1+VLOOKUP($C599,SELIC!$A$3:$D$217,3,FALSE()))))))</f>
        <v/>
      </c>
    </row>
    <row r="600" spans="2:5" x14ac:dyDescent="0.35">
      <c r="B600" s="5"/>
      <c r="C600" s="6" t="str">
        <f t="shared" si="18"/>
        <v/>
      </c>
      <c r="D600" s="5" t="str">
        <f t="shared" si="19"/>
        <v/>
      </c>
      <c r="E600" s="5" t="str">
        <f>IF($B600="","",IF($C600&lt;SIMULAÇÃO!$A$18,$B600*VLOOKUP($C600,SELIC!$A$3:$D$217,3,FALSE()),-($B600-($B600/(1+VLOOKUP($C600,SELIC!$A$3:$D$217,3,FALSE()))))))</f>
        <v/>
      </c>
    </row>
    <row r="601" spans="2:5" x14ac:dyDescent="0.35">
      <c r="B601" s="5"/>
      <c r="C601" s="6" t="str">
        <f t="shared" si="18"/>
        <v/>
      </c>
      <c r="D601" s="5" t="str">
        <f t="shared" si="19"/>
        <v/>
      </c>
      <c r="E601" s="5" t="str">
        <f>IF($B601="","",IF($C601&lt;SIMULAÇÃO!$A$18,$B601*VLOOKUP($C601,SELIC!$A$3:$D$217,3,FALSE()),-($B601-($B601/(1+VLOOKUP($C601,SELIC!$A$3:$D$217,3,FALSE()))))))</f>
        <v/>
      </c>
    </row>
    <row r="602" spans="2:5" x14ac:dyDescent="0.35">
      <c r="B602" s="5"/>
      <c r="C602" s="6" t="str">
        <f t="shared" si="18"/>
        <v/>
      </c>
      <c r="D602" s="5" t="str">
        <f t="shared" si="19"/>
        <v/>
      </c>
      <c r="E602" s="5" t="str">
        <f>IF($B602="","",IF($C602&lt;SIMULAÇÃO!$A$18,$B602*VLOOKUP($C602,SELIC!$A$3:$D$217,3,FALSE()),-($B602-($B602/(1+VLOOKUP($C602,SELIC!$A$3:$D$217,3,FALSE()))))))</f>
        <v/>
      </c>
    </row>
    <row r="603" spans="2:5" x14ac:dyDescent="0.35">
      <c r="B603" s="5"/>
      <c r="C603" s="6" t="str">
        <f t="shared" si="18"/>
        <v/>
      </c>
      <c r="D603" s="5" t="str">
        <f t="shared" si="19"/>
        <v/>
      </c>
      <c r="E603" s="5" t="str">
        <f>IF($B603="","",IF($C603&lt;SIMULAÇÃO!$A$18,$B603*VLOOKUP($C603,SELIC!$A$3:$D$217,3,FALSE()),-($B603-($B603/(1+VLOOKUP($C603,SELIC!$A$3:$D$217,3,FALSE()))))))</f>
        <v/>
      </c>
    </row>
    <row r="604" spans="2:5" x14ac:dyDescent="0.35">
      <c r="B604" s="5"/>
      <c r="C604" s="6" t="str">
        <f t="shared" si="18"/>
        <v/>
      </c>
      <c r="D604" s="5" t="str">
        <f t="shared" si="19"/>
        <v/>
      </c>
      <c r="E604" s="5" t="str">
        <f>IF($B604="","",IF($C604&lt;SIMULAÇÃO!$A$18,$B604*VLOOKUP($C604,SELIC!$A$3:$D$217,3,FALSE()),-($B604-($B604/(1+VLOOKUP($C604,SELIC!$A$3:$D$217,3,FALSE()))))))</f>
        <v/>
      </c>
    </row>
    <row r="605" spans="2:5" x14ac:dyDescent="0.35">
      <c r="B605" s="5"/>
      <c r="C605" s="6" t="str">
        <f t="shared" si="18"/>
        <v/>
      </c>
      <c r="D605" s="5" t="str">
        <f t="shared" si="19"/>
        <v/>
      </c>
      <c r="E605" s="5" t="str">
        <f>IF($B605="","",IF($C605&lt;SIMULAÇÃO!$A$18,$B605*VLOOKUP($C605,SELIC!$A$3:$D$217,3,FALSE()),-($B605-($B605/(1+VLOOKUP($C605,SELIC!$A$3:$D$217,3,FALSE()))))))</f>
        <v/>
      </c>
    </row>
    <row r="606" spans="2:5" x14ac:dyDescent="0.35">
      <c r="B606" s="5"/>
      <c r="C606" s="6" t="str">
        <f t="shared" si="18"/>
        <v/>
      </c>
      <c r="D606" s="5" t="str">
        <f t="shared" si="19"/>
        <v/>
      </c>
      <c r="E606" s="5" t="str">
        <f>IF($B606="","",IF($C606&lt;SIMULAÇÃO!$A$18,$B606*VLOOKUP($C606,SELIC!$A$3:$D$217,3,FALSE()),-($B606-($B606/(1+VLOOKUP($C606,SELIC!$A$3:$D$217,3,FALSE()))))))</f>
        <v/>
      </c>
    </row>
    <row r="607" spans="2:5" x14ac:dyDescent="0.35">
      <c r="B607" s="5"/>
      <c r="C607" s="6" t="str">
        <f t="shared" si="18"/>
        <v/>
      </c>
      <c r="D607" s="5" t="str">
        <f t="shared" si="19"/>
        <v/>
      </c>
      <c r="E607" s="5" t="str">
        <f>IF($B607="","",IF($C607&lt;SIMULAÇÃO!$A$18,$B607*VLOOKUP($C607,SELIC!$A$3:$D$217,3,FALSE()),-($B607-($B607/(1+VLOOKUP($C607,SELIC!$A$3:$D$217,3,FALSE()))))))</f>
        <v/>
      </c>
    </row>
    <row r="608" spans="2:5" x14ac:dyDescent="0.35">
      <c r="B608" s="5"/>
      <c r="C608" s="6" t="str">
        <f t="shared" si="18"/>
        <v/>
      </c>
      <c r="D608" s="5" t="str">
        <f t="shared" si="19"/>
        <v/>
      </c>
      <c r="E608" s="5" t="str">
        <f>IF($B608="","",IF($C608&lt;SIMULAÇÃO!$A$18,$B608*VLOOKUP($C608,SELIC!$A$3:$D$217,3,FALSE()),-($B608-($B608/(1+VLOOKUP($C608,SELIC!$A$3:$D$217,3,FALSE()))))))</f>
        <v/>
      </c>
    </row>
    <row r="609" spans="2:5" x14ac:dyDescent="0.35">
      <c r="B609" s="5"/>
      <c r="C609" s="6" t="str">
        <f t="shared" si="18"/>
        <v/>
      </c>
      <c r="D609" s="5" t="str">
        <f t="shared" si="19"/>
        <v/>
      </c>
      <c r="E609" s="5" t="str">
        <f>IF($B609="","",IF($C609&lt;SIMULAÇÃO!$A$18,$B609*VLOOKUP($C609,SELIC!$A$3:$D$217,3,FALSE()),-($B609-($B609/(1+VLOOKUP($C609,SELIC!$A$3:$D$217,3,FALSE()))))))</f>
        <v/>
      </c>
    </row>
    <row r="610" spans="2:5" x14ac:dyDescent="0.35">
      <c r="B610" s="5"/>
      <c r="C610" s="6" t="str">
        <f t="shared" si="18"/>
        <v/>
      </c>
      <c r="D610" s="5" t="str">
        <f t="shared" si="19"/>
        <v/>
      </c>
      <c r="E610" s="5" t="str">
        <f>IF($B610="","",IF($C610&lt;SIMULAÇÃO!$A$18,$B610*VLOOKUP($C610,SELIC!$A$3:$D$217,3,FALSE()),-($B610-($B610/(1+VLOOKUP($C610,SELIC!$A$3:$D$217,3,FALSE()))))))</f>
        <v/>
      </c>
    </row>
    <row r="611" spans="2:5" x14ac:dyDescent="0.35">
      <c r="B611" s="5"/>
      <c r="C611" s="6" t="str">
        <f t="shared" si="18"/>
        <v/>
      </c>
      <c r="D611" s="5" t="str">
        <f t="shared" si="19"/>
        <v/>
      </c>
      <c r="E611" s="5" t="str">
        <f>IF($B611="","",IF($C611&lt;SIMULAÇÃO!$A$18,$B611*VLOOKUP($C611,SELIC!$A$3:$D$217,3,FALSE()),-($B611-($B611/(1+VLOOKUP($C611,SELIC!$A$3:$D$217,3,FALSE()))))))</f>
        <v/>
      </c>
    </row>
    <row r="612" spans="2:5" x14ac:dyDescent="0.35">
      <c r="B612" s="5"/>
      <c r="C612" s="6" t="str">
        <f t="shared" si="18"/>
        <v/>
      </c>
      <c r="D612" s="5" t="str">
        <f t="shared" si="19"/>
        <v/>
      </c>
      <c r="E612" s="5" t="str">
        <f>IF($B612="","",IF($C612&lt;SIMULAÇÃO!$A$18,$B612*VLOOKUP($C612,SELIC!$A$3:$D$217,3,FALSE()),-($B612-($B612/(1+VLOOKUP($C612,SELIC!$A$3:$D$217,3,FALSE()))))))</f>
        <v/>
      </c>
    </row>
    <row r="613" spans="2:5" x14ac:dyDescent="0.35">
      <c r="B613" s="5"/>
      <c r="C613" s="6" t="str">
        <f t="shared" si="18"/>
        <v/>
      </c>
      <c r="D613" s="5" t="str">
        <f t="shared" si="19"/>
        <v/>
      </c>
      <c r="E613" s="5" t="str">
        <f>IF($B613="","",IF($C613&lt;SIMULAÇÃO!$A$18,$B613*VLOOKUP($C613,SELIC!$A$3:$D$217,3,FALSE()),-($B613-($B613/(1+VLOOKUP($C613,SELIC!$A$3:$D$217,3,FALSE()))))))</f>
        <v/>
      </c>
    </row>
    <row r="614" spans="2:5" x14ac:dyDescent="0.35">
      <c r="B614" s="5"/>
      <c r="C614" s="6" t="str">
        <f t="shared" si="18"/>
        <v/>
      </c>
      <c r="D614" s="5" t="str">
        <f t="shared" si="19"/>
        <v/>
      </c>
      <c r="E614" s="5" t="str">
        <f>IF($B614="","",IF($C614&lt;SIMULAÇÃO!$A$18,$B614*VLOOKUP($C614,SELIC!$A$3:$D$217,3,FALSE()),-($B614-($B614/(1+VLOOKUP($C614,SELIC!$A$3:$D$217,3,FALSE()))))))</f>
        <v/>
      </c>
    </row>
    <row r="615" spans="2:5" x14ac:dyDescent="0.35">
      <c r="B615" s="5"/>
      <c r="C615" s="6" t="str">
        <f t="shared" si="18"/>
        <v/>
      </c>
      <c r="D615" s="5" t="str">
        <f t="shared" si="19"/>
        <v/>
      </c>
      <c r="E615" s="5" t="str">
        <f>IF($B615="","",IF($C615&lt;SIMULAÇÃO!$A$18,$B615*VLOOKUP($C615,SELIC!$A$3:$D$217,3,FALSE()),-($B615-($B615/(1+VLOOKUP($C615,SELIC!$A$3:$D$217,3,FALSE()))))))</f>
        <v/>
      </c>
    </row>
    <row r="616" spans="2:5" x14ac:dyDescent="0.35">
      <c r="B616" s="5"/>
      <c r="C616" s="6" t="str">
        <f t="shared" si="18"/>
        <v/>
      </c>
      <c r="D616" s="5" t="str">
        <f t="shared" si="19"/>
        <v/>
      </c>
      <c r="E616" s="5" t="str">
        <f>IF($B616="","",IF($C616&lt;SIMULAÇÃO!$A$18,$B616*VLOOKUP($C616,SELIC!$A$3:$D$217,3,FALSE()),-($B616-($B616/(1+VLOOKUP($C616,SELIC!$A$3:$D$217,3,FALSE()))))))</f>
        <v/>
      </c>
    </row>
    <row r="617" spans="2:5" x14ac:dyDescent="0.35">
      <c r="B617" s="5"/>
      <c r="C617" s="6" t="str">
        <f t="shared" si="18"/>
        <v/>
      </c>
      <c r="D617" s="5" t="str">
        <f t="shared" si="19"/>
        <v/>
      </c>
      <c r="E617" s="5" t="str">
        <f>IF($B617="","",IF($C617&lt;SIMULAÇÃO!$A$18,$B617*VLOOKUP($C617,SELIC!$A$3:$D$217,3,FALSE()),-($B617-($B617/(1+VLOOKUP($C617,SELIC!$A$3:$D$217,3,FALSE()))))))</f>
        <v/>
      </c>
    </row>
    <row r="618" spans="2:5" x14ac:dyDescent="0.35">
      <c r="B618" s="5"/>
      <c r="C618" s="6" t="str">
        <f t="shared" si="18"/>
        <v/>
      </c>
      <c r="D618" s="5" t="str">
        <f t="shared" si="19"/>
        <v/>
      </c>
      <c r="E618" s="5" t="str">
        <f>IF($B618="","",IF($C618&lt;SIMULAÇÃO!$A$18,$B618*VLOOKUP($C618,SELIC!$A$3:$D$217,3,FALSE()),-($B618-($B618/(1+VLOOKUP($C618,SELIC!$A$3:$D$217,3,FALSE()))))))</f>
        <v/>
      </c>
    </row>
    <row r="619" spans="2:5" x14ac:dyDescent="0.35">
      <c r="B619" s="5"/>
      <c r="C619" s="6" t="str">
        <f t="shared" si="18"/>
        <v/>
      </c>
      <c r="D619" s="5" t="str">
        <f t="shared" si="19"/>
        <v/>
      </c>
      <c r="E619" s="5" t="str">
        <f>IF($B619="","",IF($C619&lt;SIMULAÇÃO!$A$18,$B619*VLOOKUP($C619,SELIC!$A$3:$D$217,3,FALSE()),-($B619-($B619/(1+VLOOKUP($C619,SELIC!$A$3:$D$217,3,FALSE()))))))</f>
        <v/>
      </c>
    </row>
    <row r="620" spans="2:5" x14ac:dyDescent="0.35">
      <c r="B620" s="5"/>
      <c r="C620" s="6" t="str">
        <f t="shared" si="18"/>
        <v/>
      </c>
      <c r="D620" s="5" t="str">
        <f t="shared" si="19"/>
        <v/>
      </c>
      <c r="E620" s="5" t="str">
        <f>IF($B620="","",IF($C620&lt;SIMULAÇÃO!$A$18,$B620*VLOOKUP($C620,SELIC!$A$3:$D$217,3,FALSE()),-($B620-($B620/(1+VLOOKUP($C620,SELIC!$A$3:$D$217,3,FALSE()))))))</f>
        <v/>
      </c>
    </row>
    <row r="621" spans="2:5" x14ac:dyDescent="0.35">
      <c r="B621" s="5"/>
      <c r="C621" s="6" t="str">
        <f t="shared" si="18"/>
        <v/>
      </c>
      <c r="D621" s="5" t="str">
        <f t="shared" si="19"/>
        <v/>
      </c>
      <c r="E621" s="5" t="str">
        <f>IF($B621="","",IF($C621&lt;SIMULAÇÃO!$A$18,$B621*VLOOKUP($C621,SELIC!$A$3:$D$217,3,FALSE()),-($B621-($B621/(1+VLOOKUP($C621,SELIC!$A$3:$D$217,3,FALSE()))))))</f>
        <v/>
      </c>
    </row>
    <row r="622" spans="2:5" x14ac:dyDescent="0.35">
      <c r="B622" s="5"/>
      <c r="C622" s="6" t="str">
        <f t="shared" si="18"/>
        <v/>
      </c>
      <c r="D622" s="5" t="str">
        <f t="shared" si="19"/>
        <v/>
      </c>
      <c r="E622" s="5" t="str">
        <f>IF($B622="","",IF($C622&lt;SIMULAÇÃO!$A$18,$B622*VLOOKUP($C622,SELIC!$A$3:$D$217,3,FALSE()),-($B622-($B622/(1+VLOOKUP($C622,SELIC!$A$3:$D$217,3,FALSE()))))))</f>
        <v/>
      </c>
    </row>
    <row r="623" spans="2:5" x14ac:dyDescent="0.35">
      <c r="B623" s="5"/>
      <c r="C623" s="6" t="str">
        <f t="shared" si="18"/>
        <v/>
      </c>
      <c r="D623" s="5" t="str">
        <f t="shared" si="19"/>
        <v/>
      </c>
      <c r="E623" s="5" t="str">
        <f>IF($B623="","",IF($C623&lt;SIMULAÇÃO!$A$18,$B623*VLOOKUP($C623,SELIC!$A$3:$D$217,3,FALSE()),-($B623-($B623/(1+VLOOKUP($C623,SELIC!$A$3:$D$217,3,FALSE()))))))</f>
        <v/>
      </c>
    </row>
    <row r="624" spans="2:5" x14ac:dyDescent="0.35">
      <c r="B624" s="5"/>
      <c r="C624" s="6" t="str">
        <f t="shared" si="18"/>
        <v/>
      </c>
      <c r="D624" s="5" t="str">
        <f t="shared" si="19"/>
        <v/>
      </c>
      <c r="E624" s="5" t="str">
        <f>IF($B624="","",IF($C624&lt;SIMULAÇÃO!$A$18,$B624*VLOOKUP($C624,SELIC!$A$3:$D$217,3,FALSE()),-($B624-($B624/(1+VLOOKUP($C624,SELIC!$A$3:$D$217,3,FALSE()))))))</f>
        <v/>
      </c>
    </row>
    <row r="625" spans="2:5" x14ac:dyDescent="0.35">
      <c r="B625" s="5"/>
      <c r="C625" s="6" t="str">
        <f t="shared" si="18"/>
        <v/>
      </c>
      <c r="D625" s="5" t="str">
        <f t="shared" si="19"/>
        <v/>
      </c>
      <c r="E625" s="5" t="str">
        <f>IF($B625="","",IF($C625&lt;SIMULAÇÃO!$A$18,$B625*VLOOKUP($C625,SELIC!$A$3:$D$217,3,FALSE()),-($B625-($B625/(1+VLOOKUP($C625,SELIC!$A$3:$D$217,3,FALSE()))))))</f>
        <v/>
      </c>
    </row>
    <row r="626" spans="2:5" x14ac:dyDescent="0.35">
      <c r="B626" s="5"/>
      <c r="C626" s="6" t="str">
        <f t="shared" si="18"/>
        <v/>
      </c>
      <c r="D626" s="5" t="str">
        <f t="shared" si="19"/>
        <v/>
      </c>
      <c r="E626" s="5" t="str">
        <f>IF($B626="","",IF($C626&lt;SIMULAÇÃO!$A$18,$B626*VLOOKUP($C626,SELIC!$A$3:$D$217,3,FALSE()),-($B626-($B626/(1+VLOOKUP($C626,SELIC!$A$3:$D$217,3,FALSE()))))))</f>
        <v/>
      </c>
    </row>
    <row r="627" spans="2:5" x14ac:dyDescent="0.35">
      <c r="B627" s="5"/>
      <c r="C627" s="6" t="str">
        <f t="shared" si="18"/>
        <v/>
      </c>
      <c r="D627" s="5" t="str">
        <f t="shared" si="19"/>
        <v/>
      </c>
      <c r="E627" s="5" t="str">
        <f>IF($B627="","",IF($C627&lt;SIMULAÇÃO!$A$18,$B627*VLOOKUP($C627,SELIC!$A$3:$D$217,3,FALSE()),-($B627-($B627/(1+VLOOKUP($C627,SELIC!$A$3:$D$217,3,FALSE()))))))</f>
        <v/>
      </c>
    </row>
    <row r="628" spans="2:5" x14ac:dyDescent="0.35">
      <c r="B628" s="5"/>
      <c r="C628" s="6" t="str">
        <f t="shared" si="18"/>
        <v/>
      </c>
      <c r="D628" s="5" t="str">
        <f t="shared" si="19"/>
        <v/>
      </c>
      <c r="E628" s="5" t="str">
        <f>IF($B628="","",IF($C628&lt;SIMULAÇÃO!$A$18,$B628*VLOOKUP($C628,SELIC!$A$3:$D$217,3,FALSE()),-($B628-($B628/(1+VLOOKUP($C628,SELIC!$A$3:$D$217,3,FALSE()))))))</f>
        <v/>
      </c>
    </row>
    <row r="629" spans="2:5" x14ac:dyDescent="0.35">
      <c r="B629" s="5"/>
      <c r="C629" s="6" t="str">
        <f t="shared" si="18"/>
        <v/>
      </c>
      <c r="D629" s="5" t="str">
        <f t="shared" si="19"/>
        <v/>
      </c>
      <c r="E629" s="5" t="str">
        <f>IF($B629="","",IF($C629&lt;SIMULAÇÃO!$A$18,$B629*VLOOKUP($C629,SELIC!$A$3:$D$217,3,FALSE()),-($B629-($B629/(1+VLOOKUP($C629,SELIC!$A$3:$D$217,3,FALSE()))))))</f>
        <v/>
      </c>
    </row>
    <row r="630" spans="2:5" x14ac:dyDescent="0.35">
      <c r="B630" s="5"/>
      <c r="C630" s="6" t="str">
        <f t="shared" si="18"/>
        <v/>
      </c>
      <c r="D630" s="5" t="str">
        <f t="shared" si="19"/>
        <v/>
      </c>
      <c r="E630" s="5" t="str">
        <f>IF($B630="","",IF($C630&lt;SIMULAÇÃO!$A$18,$B630*VLOOKUP($C630,SELIC!$A$3:$D$217,3,FALSE()),-($B630-($B630/(1+VLOOKUP($C630,SELIC!$A$3:$D$217,3,FALSE()))))))</f>
        <v/>
      </c>
    </row>
    <row r="631" spans="2:5" x14ac:dyDescent="0.35">
      <c r="B631" s="5"/>
      <c r="C631" s="6" t="str">
        <f t="shared" si="18"/>
        <v/>
      </c>
      <c r="D631" s="5" t="str">
        <f t="shared" si="19"/>
        <v/>
      </c>
      <c r="E631" s="5" t="str">
        <f>IF($B631="","",IF($C631&lt;SIMULAÇÃO!$A$18,$B631*VLOOKUP($C631,SELIC!$A$3:$D$217,3,FALSE()),-($B631-($B631/(1+VLOOKUP($C631,SELIC!$A$3:$D$217,3,FALSE()))))))</f>
        <v/>
      </c>
    </row>
    <row r="632" spans="2:5" x14ac:dyDescent="0.35">
      <c r="B632" s="5"/>
      <c r="C632" s="6" t="str">
        <f t="shared" si="18"/>
        <v/>
      </c>
      <c r="D632" s="5" t="str">
        <f t="shared" si="19"/>
        <v/>
      </c>
      <c r="E632" s="5" t="str">
        <f>IF($B632="","",IF($C632&lt;SIMULAÇÃO!$A$18,$B632*VLOOKUP($C632,SELIC!$A$3:$D$217,3,FALSE()),-($B632-($B632/(1+VLOOKUP($C632,SELIC!$A$3:$D$217,3,FALSE()))))))</f>
        <v/>
      </c>
    </row>
    <row r="633" spans="2:5" x14ac:dyDescent="0.35">
      <c r="B633" s="5"/>
      <c r="C633" s="6" t="str">
        <f t="shared" si="18"/>
        <v/>
      </c>
      <c r="D633" s="5" t="str">
        <f t="shared" si="19"/>
        <v/>
      </c>
      <c r="E633" s="5" t="str">
        <f>IF($B633="","",IF($C633&lt;SIMULAÇÃO!$A$18,$B633*VLOOKUP($C633,SELIC!$A$3:$D$217,3,FALSE()),-($B633-($B633/(1+VLOOKUP($C633,SELIC!$A$3:$D$217,3,FALSE()))))))</f>
        <v/>
      </c>
    </row>
    <row r="634" spans="2:5" x14ac:dyDescent="0.35">
      <c r="B634" s="5"/>
      <c r="C634" s="6" t="str">
        <f t="shared" si="18"/>
        <v/>
      </c>
      <c r="D634" s="5" t="str">
        <f t="shared" si="19"/>
        <v/>
      </c>
      <c r="E634" s="5" t="str">
        <f>IF($B634="","",IF($C634&lt;SIMULAÇÃO!$A$18,$B634*VLOOKUP($C634,SELIC!$A$3:$D$217,3,FALSE()),-($B634-($B634/(1+VLOOKUP($C634,SELIC!$A$3:$D$217,3,FALSE()))))))</f>
        <v/>
      </c>
    </row>
    <row r="635" spans="2:5" x14ac:dyDescent="0.35">
      <c r="B635" s="5"/>
      <c r="C635" s="6" t="str">
        <f t="shared" si="18"/>
        <v/>
      </c>
      <c r="D635" s="5" t="str">
        <f t="shared" si="19"/>
        <v/>
      </c>
      <c r="E635" s="5" t="str">
        <f>IF($B635="","",IF($C635&lt;SIMULAÇÃO!$A$18,$B635*VLOOKUP($C635,SELIC!$A$3:$D$217,3,FALSE()),-($B635-($B635/(1+VLOOKUP($C635,SELIC!$A$3:$D$217,3,FALSE()))))))</f>
        <v/>
      </c>
    </row>
    <row r="636" spans="2:5" x14ac:dyDescent="0.35">
      <c r="B636" s="5"/>
      <c r="C636" s="6" t="str">
        <f t="shared" si="18"/>
        <v/>
      </c>
      <c r="D636" s="5" t="str">
        <f t="shared" si="19"/>
        <v/>
      </c>
      <c r="E636" s="5" t="str">
        <f>IF($B636="","",IF($C636&lt;SIMULAÇÃO!$A$18,$B636*VLOOKUP($C636,SELIC!$A$3:$D$217,3,FALSE()),-($B636-($B636/(1+VLOOKUP($C636,SELIC!$A$3:$D$217,3,FALSE()))))))</f>
        <v/>
      </c>
    </row>
    <row r="637" spans="2:5" x14ac:dyDescent="0.35">
      <c r="B637" s="5"/>
      <c r="C637" s="6" t="str">
        <f t="shared" si="18"/>
        <v/>
      </c>
      <c r="D637" s="5" t="str">
        <f t="shared" si="19"/>
        <v/>
      </c>
      <c r="E637" s="5" t="str">
        <f>IF($B637="","",IF($C637&lt;SIMULAÇÃO!$A$18,$B637*VLOOKUP($C637,SELIC!$A$3:$D$217,3,FALSE()),-($B637-($B637/(1+VLOOKUP($C637,SELIC!$A$3:$D$217,3,FALSE()))))))</f>
        <v/>
      </c>
    </row>
    <row r="638" spans="2:5" x14ac:dyDescent="0.35">
      <c r="B638" s="5"/>
      <c r="C638" s="6" t="str">
        <f t="shared" si="18"/>
        <v/>
      </c>
      <c r="D638" s="5" t="str">
        <f t="shared" si="19"/>
        <v/>
      </c>
      <c r="E638" s="5" t="str">
        <f>IF($B638="","",IF($C638&lt;SIMULAÇÃO!$A$18,$B638*VLOOKUP($C638,SELIC!$A$3:$D$217,3,FALSE()),-($B638-($B638/(1+VLOOKUP($C638,SELIC!$A$3:$D$217,3,FALSE()))))))</f>
        <v/>
      </c>
    </row>
    <row r="639" spans="2:5" x14ac:dyDescent="0.35">
      <c r="B639" s="5"/>
      <c r="C639" s="6" t="str">
        <f t="shared" si="18"/>
        <v/>
      </c>
      <c r="D639" s="5" t="str">
        <f t="shared" si="19"/>
        <v/>
      </c>
      <c r="E639" s="5" t="str">
        <f>IF($B639="","",IF($C639&lt;SIMULAÇÃO!$A$18,$B639*VLOOKUP($C639,SELIC!$A$3:$D$217,3,FALSE()),-($B639-($B639/(1+VLOOKUP($C639,SELIC!$A$3:$D$217,3,FALSE()))))))</f>
        <v/>
      </c>
    </row>
    <row r="640" spans="2:5" x14ac:dyDescent="0.35">
      <c r="B640" s="5"/>
      <c r="C640" s="6" t="str">
        <f t="shared" si="18"/>
        <v/>
      </c>
      <c r="D640" s="5" t="str">
        <f t="shared" si="19"/>
        <v/>
      </c>
      <c r="E640" s="5" t="str">
        <f>IF($B640="","",IF($C640&lt;SIMULAÇÃO!$A$18,$B640*VLOOKUP($C640,SELIC!$A$3:$D$217,3,FALSE()),-($B640-($B640/(1+VLOOKUP($C640,SELIC!$A$3:$D$217,3,FALSE()))))))</f>
        <v/>
      </c>
    </row>
    <row r="641" spans="2:5" x14ac:dyDescent="0.35">
      <c r="B641" s="5"/>
      <c r="C641" s="6" t="str">
        <f t="shared" si="18"/>
        <v/>
      </c>
      <c r="D641" s="5" t="str">
        <f t="shared" si="19"/>
        <v/>
      </c>
      <c r="E641" s="5" t="str">
        <f>IF($B641="","",IF($C641&lt;SIMULAÇÃO!$A$18,$B641*VLOOKUP($C641,SELIC!$A$3:$D$217,3,FALSE()),-($B641-($B641/(1+VLOOKUP($C641,SELIC!$A$3:$D$217,3,FALSE()))))))</f>
        <v/>
      </c>
    </row>
    <row r="642" spans="2:5" x14ac:dyDescent="0.35">
      <c r="B642" s="5"/>
      <c r="C642" s="6" t="str">
        <f t="shared" si="18"/>
        <v/>
      </c>
      <c r="D642" s="5" t="str">
        <f t="shared" si="19"/>
        <v/>
      </c>
      <c r="E642" s="5" t="str">
        <f>IF($B642="","",IF($C642&lt;SIMULAÇÃO!$A$18,$B642*VLOOKUP($C642,SELIC!$A$3:$D$217,3,FALSE()),-($B642-($B642/(1+VLOOKUP($C642,SELIC!$A$3:$D$217,3,FALSE()))))))</f>
        <v/>
      </c>
    </row>
    <row r="643" spans="2:5" x14ac:dyDescent="0.35">
      <c r="B643" s="5"/>
      <c r="C643" s="6" t="str">
        <f t="shared" ref="C643:C706" si="20">IF(A643="","",DATEVALUE(CONCATENATE("01/",MONTH(A643),"/",YEAR(A643))))</f>
        <v/>
      </c>
      <c r="D643" s="5" t="str">
        <f t="shared" si="19"/>
        <v/>
      </c>
      <c r="E643" s="5" t="str">
        <f>IF($B643="","",IF($C643&lt;SIMULAÇÃO!$A$18,$B643*VLOOKUP($C643,SELIC!$A$3:$D$217,3,FALSE()),-($B643-($B643/(1+VLOOKUP($C643,SELIC!$A$3:$D$217,3,FALSE()))))))</f>
        <v/>
      </c>
    </row>
    <row r="644" spans="2:5" x14ac:dyDescent="0.35">
      <c r="B644" s="5"/>
      <c r="C644" s="6" t="str">
        <f t="shared" si="20"/>
        <v/>
      </c>
      <c r="D644" s="5" t="str">
        <f t="shared" ref="D644:D707" si="21">IF(B644="","",B644+E644)</f>
        <v/>
      </c>
      <c r="E644" s="5" t="str">
        <f>IF($B644="","",IF($C644&lt;SIMULAÇÃO!$A$18,$B644*VLOOKUP($C644,SELIC!$A$3:$D$217,3,FALSE()),-($B644-($B644/(1+VLOOKUP($C644,SELIC!$A$3:$D$217,3,FALSE()))))))</f>
        <v/>
      </c>
    </row>
    <row r="645" spans="2:5" x14ac:dyDescent="0.35">
      <c r="B645" s="5"/>
      <c r="C645" s="6" t="str">
        <f t="shared" si="20"/>
        <v/>
      </c>
      <c r="D645" s="5" t="str">
        <f t="shared" si="21"/>
        <v/>
      </c>
      <c r="E645" s="5" t="str">
        <f>IF($B645="","",IF($C645&lt;SIMULAÇÃO!$A$18,$B645*VLOOKUP($C645,SELIC!$A$3:$D$217,3,FALSE()),-($B645-($B645/(1+VLOOKUP($C645,SELIC!$A$3:$D$217,3,FALSE()))))))</f>
        <v/>
      </c>
    </row>
    <row r="646" spans="2:5" x14ac:dyDescent="0.35">
      <c r="B646" s="5"/>
      <c r="C646" s="6" t="str">
        <f t="shared" si="20"/>
        <v/>
      </c>
      <c r="D646" s="5" t="str">
        <f t="shared" si="21"/>
        <v/>
      </c>
      <c r="E646" s="5" t="str">
        <f>IF($B646="","",IF($C646&lt;SIMULAÇÃO!$A$18,$B646*VLOOKUP($C646,SELIC!$A$3:$D$217,3,FALSE()),-($B646-($B646/(1+VLOOKUP($C646,SELIC!$A$3:$D$217,3,FALSE()))))))</f>
        <v/>
      </c>
    </row>
    <row r="647" spans="2:5" x14ac:dyDescent="0.35">
      <c r="B647" s="5"/>
      <c r="C647" s="6" t="str">
        <f t="shared" si="20"/>
        <v/>
      </c>
      <c r="D647" s="5" t="str">
        <f t="shared" si="21"/>
        <v/>
      </c>
      <c r="E647" s="5" t="str">
        <f>IF($B647="","",IF($C647&lt;SIMULAÇÃO!$A$18,$B647*VLOOKUP($C647,SELIC!$A$3:$D$217,3,FALSE()),-($B647-($B647/(1+VLOOKUP($C647,SELIC!$A$3:$D$217,3,FALSE()))))))</f>
        <v/>
      </c>
    </row>
    <row r="648" spans="2:5" x14ac:dyDescent="0.35">
      <c r="B648" s="5"/>
      <c r="C648" s="6" t="str">
        <f t="shared" si="20"/>
        <v/>
      </c>
      <c r="D648" s="5" t="str">
        <f t="shared" si="21"/>
        <v/>
      </c>
      <c r="E648" s="5" t="str">
        <f>IF($B648="","",IF($C648&lt;SIMULAÇÃO!$A$18,$B648*VLOOKUP($C648,SELIC!$A$3:$D$217,3,FALSE()),-($B648-($B648/(1+VLOOKUP($C648,SELIC!$A$3:$D$217,3,FALSE()))))))</f>
        <v/>
      </c>
    </row>
    <row r="649" spans="2:5" x14ac:dyDescent="0.35">
      <c r="B649" s="5"/>
      <c r="C649" s="6" t="str">
        <f t="shared" si="20"/>
        <v/>
      </c>
      <c r="D649" s="5" t="str">
        <f t="shared" si="21"/>
        <v/>
      </c>
      <c r="E649" s="5" t="str">
        <f>IF($B649="","",IF($C649&lt;SIMULAÇÃO!$A$18,$B649*VLOOKUP($C649,SELIC!$A$3:$D$217,3,FALSE()),-($B649-($B649/(1+VLOOKUP($C649,SELIC!$A$3:$D$217,3,FALSE()))))))</f>
        <v/>
      </c>
    </row>
    <row r="650" spans="2:5" x14ac:dyDescent="0.35">
      <c r="B650" s="5"/>
      <c r="C650" s="6" t="str">
        <f t="shared" si="20"/>
        <v/>
      </c>
      <c r="D650" s="5" t="str">
        <f t="shared" si="21"/>
        <v/>
      </c>
      <c r="E650" s="5" t="str">
        <f>IF($B650="","",IF($C650&lt;SIMULAÇÃO!$A$18,$B650*VLOOKUP($C650,SELIC!$A$3:$D$217,3,FALSE()),-($B650-($B650/(1+VLOOKUP($C650,SELIC!$A$3:$D$217,3,FALSE()))))))</f>
        <v/>
      </c>
    </row>
    <row r="651" spans="2:5" x14ac:dyDescent="0.35">
      <c r="B651" s="5"/>
      <c r="C651" s="6" t="str">
        <f t="shared" si="20"/>
        <v/>
      </c>
      <c r="D651" s="5" t="str">
        <f t="shared" si="21"/>
        <v/>
      </c>
      <c r="E651" s="5" t="str">
        <f>IF($B651="","",IF($C651&lt;SIMULAÇÃO!$A$18,$B651*VLOOKUP($C651,SELIC!$A$3:$D$217,3,FALSE()),-($B651-($B651/(1+VLOOKUP($C651,SELIC!$A$3:$D$217,3,FALSE()))))))</f>
        <v/>
      </c>
    </row>
    <row r="652" spans="2:5" x14ac:dyDescent="0.35">
      <c r="B652" s="5"/>
      <c r="C652" s="6" t="str">
        <f t="shared" si="20"/>
        <v/>
      </c>
      <c r="D652" s="5" t="str">
        <f t="shared" si="21"/>
        <v/>
      </c>
      <c r="E652" s="5" t="str">
        <f>IF($B652="","",IF($C652&lt;SIMULAÇÃO!$A$18,$B652*VLOOKUP($C652,SELIC!$A$3:$D$217,3,FALSE()),-($B652-($B652/(1+VLOOKUP($C652,SELIC!$A$3:$D$217,3,FALSE()))))))</f>
        <v/>
      </c>
    </row>
    <row r="653" spans="2:5" x14ac:dyDescent="0.35">
      <c r="B653" s="5"/>
      <c r="C653" s="6" t="str">
        <f t="shared" si="20"/>
        <v/>
      </c>
      <c r="D653" s="5" t="str">
        <f t="shared" si="21"/>
        <v/>
      </c>
      <c r="E653" s="5" t="str">
        <f>IF($B653="","",IF($C653&lt;SIMULAÇÃO!$A$18,$B653*VLOOKUP($C653,SELIC!$A$3:$D$217,3,FALSE()),-($B653-($B653/(1+VLOOKUP($C653,SELIC!$A$3:$D$217,3,FALSE()))))))</f>
        <v/>
      </c>
    </row>
    <row r="654" spans="2:5" x14ac:dyDescent="0.35">
      <c r="B654" s="5"/>
      <c r="C654" s="6" t="str">
        <f t="shared" si="20"/>
        <v/>
      </c>
      <c r="D654" s="5" t="str">
        <f t="shared" si="21"/>
        <v/>
      </c>
      <c r="E654" s="5" t="str">
        <f>IF($B654="","",IF($C654&lt;SIMULAÇÃO!$A$18,$B654*VLOOKUP($C654,SELIC!$A$3:$D$217,3,FALSE()),-($B654-($B654/(1+VLOOKUP($C654,SELIC!$A$3:$D$217,3,FALSE()))))))</f>
        <v/>
      </c>
    </row>
    <row r="655" spans="2:5" x14ac:dyDescent="0.35">
      <c r="B655" s="5"/>
      <c r="C655" s="6" t="str">
        <f t="shared" si="20"/>
        <v/>
      </c>
      <c r="D655" s="5" t="str">
        <f t="shared" si="21"/>
        <v/>
      </c>
      <c r="E655" s="5" t="str">
        <f>IF($B655="","",IF($C655&lt;SIMULAÇÃO!$A$18,$B655*VLOOKUP($C655,SELIC!$A$3:$D$217,3,FALSE()),-($B655-($B655/(1+VLOOKUP($C655,SELIC!$A$3:$D$217,3,FALSE()))))))</f>
        <v/>
      </c>
    </row>
    <row r="656" spans="2:5" x14ac:dyDescent="0.35">
      <c r="B656" s="5"/>
      <c r="C656" s="6" t="str">
        <f t="shared" si="20"/>
        <v/>
      </c>
      <c r="D656" s="5" t="str">
        <f t="shared" si="21"/>
        <v/>
      </c>
      <c r="E656" s="5" t="str">
        <f>IF($B656="","",IF($C656&lt;SIMULAÇÃO!$A$18,$B656*VLOOKUP($C656,SELIC!$A$3:$D$217,3,FALSE()),-($B656-($B656/(1+VLOOKUP($C656,SELIC!$A$3:$D$217,3,FALSE()))))))</f>
        <v/>
      </c>
    </row>
    <row r="657" spans="2:5" x14ac:dyDescent="0.35">
      <c r="B657" s="5"/>
      <c r="C657" s="6" t="str">
        <f t="shared" si="20"/>
        <v/>
      </c>
      <c r="D657" s="5" t="str">
        <f t="shared" si="21"/>
        <v/>
      </c>
      <c r="E657" s="5" t="str">
        <f>IF($B657="","",IF($C657&lt;SIMULAÇÃO!$A$18,$B657*VLOOKUP($C657,SELIC!$A$3:$D$217,3,FALSE()),-($B657-($B657/(1+VLOOKUP($C657,SELIC!$A$3:$D$217,3,FALSE()))))))</f>
        <v/>
      </c>
    </row>
    <row r="658" spans="2:5" x14ac:dyDescent="0.35">
      <c r="B658" s="5"/>
      <c r="C658" s="6" t="str">
        <f t="shared" si="20"/>
        <v/>
      </c>
      <c r="D658" s="5" t="str">
        <f t="shared" si="21"/>
        <v/>
      </c>
      <c r="E658" s="5" t="str">
        <f>IF($B658="","",IF($C658&lt;SIMULAÇÃO!$A$18,$B658*VLOOKUP($C658,SELIC!$A$3:$D$217,3,FALSE()),-($B658-($B658/(1+VLOOKUP($C658,SELIC!$A$3:$D$217,3,FALSE()))))))</f>
        <v/>
      </c>
    </row>
    <row r="659" spans="2:5" x14ac:dyDescent="0.35">
      <c r="B659" s="5"/>
      <c r="C659" s="6" t="str">
        <f t="shared" si="20"/>
        <v/>
      </c>
      <c r="D659" s="5" t="str">
        <f t="shared" si="21"/>
        <v/>
      </c>
      <c r="E659" s="5" t="str">
        <f>IF($B659="","",IF($C659&lt;SIMULAÇÃO!$A$18,$B659*VLOOKUP($C659,SELIC!$A$3:$D$217,3,FALSE()),-($B659-($B659/(1+VLOOKUP($C659,SELIC!$A$3:$D$217,3,FALSE()))))))</f>
        <v/>
      </c>
    </row>
    <row r="660" spans="2:5" x14ac:dyDescent="0.35">
      <c r="B660" s="5"/>
      <c r="C660" s="6" t="str">
        <f t="shared" si="20"/>
        <v/>
      </c>
      <c r="D660" s="5" t="str">
        <f t="shared" si="21"/>
        <v/>
      </c>
      <c r="E660" s="5" t="str">
        <f>IF($B660="","",IF($C660&lt;SIMULAÇÃO!$A$18,$B660*VLOOKUP($C660,SELIC!$A$3:$D$217,3,FALSE()),-($B660-($B660/(1+VLOOKUP($C660,SELIC!$A$3:$D$217,3,FALSE()))))))</f>
        <v/>
      </c>
    </row>
    <row r="661" spans="2:5" x14ac:dyDescent="0.35">
      <c r="B661" s="5"/>
      <c r="C661" s="6" t="str">
        <f t="shared" si="20"/>
        <v/>
      </c>
      <c r="D661" s="5" t="str">
        <f t="shared" si="21"/>
        <v/>
      </c>
      <c r="E661" s="5" t="str">
        <f>IF($B661="","",IF($C661&lt;SIMULAÇÃO!$A$18,$B661*VLOOKUP($C661,SELIC!$A$3:$D$217,3,FALSE()),-($B661-($B661/(1+VLOOKUP($C661,SELIC!$A$3:$D$217,3,FALSE()))))))</f>
        <v/>
      </c>
    </row>
    <row r="662" spans="2:5" x14ac:dyDescent="0.35">
      <c r="B662" s="5"/>
      <c r="C662" s="6" t="str">
        <f t="shared" si="20"/>
        <v/>
      </c>
      <c r="D662" s="5" t="str">
        <f t="shared" si="21"/>
        <v/>
      </c>
      <c r="E662" s="5" t="str">
        <f>IF($B662="","",IF($C662&lt;SIMULAÇÃO!$A$18,$B662*VLOOKUP($C662,SELIC!$A$3:$D$217,3,FALSE()),-($B662-($B662/(1+VLOOKUP($C662,SELIC!$A$3:$D$217,3,FALSE()))))))</f>
        <v/>
      </c>
    </row>
    <row r="663" spans="2:5" x14ac:dyDescent="0.35">
      <c r="B663" s="5"/>
      <c r="C663" s="6" t="str">
        <f t="shared" si="20"/>
        <v/>
      </c>
      <c r="D663" s="5" t="str">
        <f t="shared" si="21"/>
        <v/>
      </c>
      <c r="E663" s="5" t="str">
        <f>IF($B663="","",IF($C663&lt;SIMULAÇÃO!$A$18,$B663*VLOOKUP($C663,SELIC!$A$3:$D$217,3,FALSE()),-($B663-($B663/(1+VLOOKUP($C663,SELIC!$A$3:$D$217,3,FALSE()))))))</f>
        <v/>
      </c>
    </row>
    <row r="664" spans="2:5" x14ac:dyDescent="0.35">
      <c r="B664" s="5"/>
      <c r="C664" s="6" t="str">
        <f t="shared" si="20"/>
        <v/>
      </c>
      <c r="D664" s="5" t="str">
        <f t="shared" si="21"/>
        <v/>
      </c>
      <c r="E664" s="5" t="str">
        <f>IF($B664="","",IF($C664&lt;SIMULAÇÃO!$A$18,$B664*VLOOKUP($C664,SELIC!$A$3:$D$217,3,FALSE()),-($B664-($B664/(1+VLOOKUP($C664,SELIC!$A$3:$D$217,3,FALSE()))))))</f>
        <v/>
      </c>
    </row>
    <row r="665" spans="2:5" x14ac:dyDescent="0.35">
      <c r="B665" s="5"/>
      <c r="C665" s="6" t="str">
        <f t="shared" si="20"/>
        <v/>
      </c>
      <c r="D665" s="5" t="str">
        <f t="shared" si="21"/>
        <v/>
      </c>
      <c r="E665" s="5" t="str">
        <f>IF($B665="","",IF($C665&lt;SIMULAÇÃO!$A$18,$B665*VLOOKUP($C665,SELIC!$A$3:$D$217,3,FALSE()),-($B665-($B665/(1+VLOOKUP($C665,SELIC!$A$3:$D$217,3,FALSE()))))))</f>
        <v/>
      </c>
    </row>
    <row r="666" spans="2:5" x14ac:dyDescent="0.35">
      <c r="B666" s="5"/>
      <c r="C666" s="6" t="str">
        <f t="shared" si="20"/>
        <v/>
      </c>
      <c r="D666" s="5" t="str">
        <f t="shared" si="21"/>
        <v/>
      </c>
      <c r="E666" s="5" t="str">
        <f>IF($B666="","",IF($C666&lt;SIMULAÇÃO!$A$18,$B666*VLOOKUP($C666,SELIC!$A$3:$D$217,3,FALSE()),-($B666-($B666/(1+VLOOKUP($C666,SELIC!$A$3:$D$217,3,FALSE()))))))</f>
        <v/>
      </c>
    </row>
    <row r="667" spans="2:5" x14ac:dyDescent="0.35">
      <c r="B667" s="5"/>
      <c r="C667" s="6" t="str">
        <f t="shared" si="20"/>
        <v/>
      </c>
      <c r="D667" s="5" t="str">
        <f t="shared" si="21"/>
        <v/>
      </c>
      <c r="E667" s="5" t="str">
        <f>IF($B667="","",IF($C667&lt;SIMULAÇÃO!$A$18,$B667*VLOOKUP($C667,SELIC!$A$3:$D$217,3,FALSE()),-($B667-($B667/(1+VLOOKUP($C667,SELIC!$A$3:$D$217,3,FALSE()))))))</f>
        <v/>
      </c>
    </row>
    <row r="668" spans="2:5" x14ac:dyDescent="0.35">
      <c r="B668" s="5"/>
      <c r="C668" s="6" t="str">
        <f t="shared" si="20"/>
        <v/>
      </c>
      <c r="D668" s="5" t="str">
        <f t="shared" si="21"/>
        <v/>
      </c>
      <c r="E668" s="5" t="str">
        <f>IF($B668="","",IF($C668&lt;SIMULAÇÃO!$A$18,$B668*VLOOKUP($C668,SELIC!$A$3:$D$217,3,FALSE()),-($B668-($B668/(1+VLOOKUP($C668,SELIC!$A$3:$D$217,3,FALSE()))))))</f>
        <v/>
      </c>
    </row>
    <row r="669" spans="2:5" x14ac:dyDescent="0.35">
      <c r="B669" s="5"/>
      <c r="C669" s="6" t="str">
        <f t="shared" si="20"/>
        <v/>
      </c>
      <c r="D669" s="5" t="str">
        <f t="shared" si="21"/>
        <v/>
      </c>
      <c r="E669" s="5" t="str">
        <f>IF($B669="","",IF($C669&lt;SIMULAÇÃO!$A$18,$B669*VLOOKUP($C669,SELIC!$A$3:$D$217,3,FALSE()),-($B669-($B669/(1+VLOOKUP($C669,SELIC!$A$3:$D$217,3,FALSE()))))))</f>
        <v/>
      </c>
    </row>
    <row r="670" spans="2:5" x14ac:dyDescent="0.35">
      <c r="B670" s="5"/>
      <c r="C670" s="6" t="str">
        <f t="shared" si="20"/>
        <v/>
      </c>
      <c r="D670" s="5" t="str">
        <f t="shared" si="21"/>
        <v/>
      </c>
      <c r="E670" s="5" t="str">
        <f>IF($B670="","",IF($C670&lt;SIMULAÇÃO!$A$18,$B670*VLOOKUP($C670,SELIC!$A$3:$D$217,3,FALSE()),-($B670-($B670/(1+VLOOKUP($C670,SELIC!$A$3:$D$217,3,FALSE()))))))</f>
        <v/>
      </c>
    </row>
    <row r="671" spans="2:5" x14ac:dyDescent="0.35">
      <c r="B671" s="5"/>
      <c r="C671" s="6" t="str">
        <f t="shared" si="20"/>
        <v/>
      </c>
      <c r="D671" s="5" t="str">
        <f t="shared" si="21"/>
        <v/>
      </c>
      <c r="E671" s="5" t="str">
        <f>IF($B671="","",IF($C671&lt;SIMULAÇÃO!$A$18,$B671*VLOOKUP($C671,SELIC!$A$3:$D$217,3,FALSE()),-($B671-($B671/(1+VLOOKUP($C671,SELIC!$A$3:$D$217,3,FALSE()))))))</f>
        <v/>
      </c>
    </row>
    <row r="672" spans="2:5" x14ac:dyDescent="0.35">
      <c r="B672" s="5"/>
      <c r="C672" s="6" t="str">
        <f t="shared" si="20"/>
        <v/>
      </c>
      <c r="D672" s="5" t="str">
        <f t="shared" si="21"/>
        <v/>
      </c>
      <c r="E672" s="5" t="str">
        <f>IF($B672="","",IF($C672&lt;SIMULAÇÃO!$A$18,$B672*VLOOKUP($C672,SELIC!$A$3:$D$217,3,FALSE()),-($B672-($B672/(1+VLOOKUP($C672,SELIC!$A$3:$D$217,3,FALSE()))))))</f>
        <v/>
      </c>
    </row>
    <row r="673" spans="2:5" x14ac:dyDescent="0.35">
      <c r="B673" s="5"/>
      <c r="C673" s="6" t="str">
        <f t="shared" si="20"/>
        <v/>
      </c>
      <c r="D673" s="5" t="str">
        <f t="shared" si="21"/>
        <v/>
      </c>
      <c r="E673" s="5" t="str">
        <f>IF($B673="","",IF($C673&lt;SIMULAÇÃO!$A$18,$B673*VLOOKUP($C673,SELIC!$A$3:$D$217,3,FALSE()),-($B673-($B673/(1+VLOOKUP($C673,SELIC!$A$3:$D$217,3,FALSE()))))))</f>
        <v/>
      </c>
    </row>
    <row r="674" spans="2:5" x14ac:dyDescent="0.35">
      <c r="B674" s="5"/>
      <c r="C674" s="6" t="str">
        <f t="shared" si="20"/>
        <v/>
      </c>
      <c r="D674" s="5" t="str">
        <f t="shared" si="21"/>
        <v/>
      </c>
      <c r="E674" s="5" t="str">
        <f>IF($B674="","",IF($C674&lt;SIMULAÇÃO!$A$18,$B674*VLOOKUP($C674,SELIC!$A$3:$D$217,3,FALSE()),-($B674-($B674/(1+VLOOKUP($C674,SELIC!$A$3:$D$217,3,FALSE()))))))</f>
        <v/>
      </c>
    </row>
    <row r="675" spans="2:5" x14ac:dyDescent="0.35">
      <c r="B675" s="5"/>
      <c r="C675" s="6" t="str">
        <f t="shared" si="20"/>
        <v/>
      </c>
      <c r="D675" s="5" t="str">
        <f t="shared" si="21"/>
        <v/>
      </c>
      <c r="E675" s="5" t="str">
        <f>IF($B675="","",IF($C675&lt;SIMULAÇÃO!$A$18,$B675*VLOOKUP($C675,SELIC!$A$3:$D$217,3,FALSE()),-($B675-($B675/(1+VLOOKUP($C675,SELIC!$A$3:$D$217,3,FALSE()))))))</f>
        <v/>
      </c>
    </row>
    <row r="676" spans="2:5" x14ac:dyDescent="0.35">
      <c r="B676" s="5"/>
      <c r="C676" s="6" t="str">
        <f t="shared" si="20"/>
        <v/>
      </c>
      <c r="D676" s="5" t="str">
        <f t="shared" si="21"/>
        <v/>
      </c>
      <c r="E676" s="5" t="str">
        <f>IF($B676="","",IF($C676&lt;SIMULAÇÃO!$A$18,$B676*VLOOKUP($C676,SELIC!$A$3:$D$217,3,FALSE()),-($B676-($B676/(1+VLOOKUP($C676,SELIC!$A$3:$D$217,3,FALSE()))))))</f>
        <v/>
      </c>
    </row>
    <row r="677" spans="2:5" x14ac:dyDescent="0.35">
      <c r="B677" s="5"/>
      <c r="C677" s="6" t="str">
        <f t="shared" si="20"/>
        <v/>
      </c>
      <c r="D677" s="5" t="str">
        <f t="shared" si="21"/>
        <v/>
      </c>
      <c r="E677" s="5" t="str">
        <f>IF($B677="","",IF($C677&lt;SIMULAÇÃO!$A$18,$B677*VLOOKUP($C677,SELIC!$A$3:$D$217,3,FALSE()),-($B677-($B677/(1+VLOOKUP($C677,SELIC!$A$3:$D$217,3,FALSE()))))))</f>
        <v/>
      </c>
    </row>
    <row r="678" spans="2:5" x14ac:dyDescent="0.35">
      <c r="B678" s="5"/>
      <c r="C678" s="6" t="str">
        <f t="shared" si="20"/>
        <v/>
      </c>
      <c r="D678" s="5" t="str">
        <f t="shared" si="21"/>
        <v/>
      </c>
      <c r="E678" s="5" t="str">
        <f>IF($B678="","",IF($C678&lt;SIMULAÇÃO!$A$18,$B678*VLOOKUP($C678,SELIC!$A$3:$D$217,3,FALSE()),-($B678-($B678/(1+VLOOKUP($C678,SELIC!$A$3:$D$217,3,FALSE()))))))</f>
        <v/>
      </c>
    </row>
    <row r="679" spans="2:5" x14ac:dyDescent="0.35">
      <c r="B679" s="5"/>
      <c r="C679" s="6" t="str">
        <f t="shared" si="20"/>
        <v/>
      </c>
      <c r="D679" s="5" t="str">
        <f t="shared" si="21"/>
        <v/>
      </c>
      <c r="E679" s="5" t="str">
        <f>IF($B679="","",IF($C679&lt;SIMULAÇÃO!$A$18,$B679*VLOOKUP($C679,SELIC!$A$3:$D$217,3,FALSE()),-($B679-($B679/(1+VLOOKUP($C679,SELIC!$A$3:$D$217,3,FALSE()))))))</f>
        <v/>
      </c>
    </row>
    <row r="680" spans="2:5" x14ac:dyDescent="0.35">
      <c r="B680" s="5"/>
      <c r="C680" s="6" t="str">
        <f t="shared" si="20"/>
        <v/>
      </c>
      <c r="D680" s="5" t="str">
        <f t="shared" si="21"/>
        <v/>
      </c>
      <c r="E680" s="5" t="str">
        <f>IF($B680="","",IF($C680&lt;SIMULAÇÃO!$A$18,$B680*VLOOKUP($C680,SELIC!$A$3:$D$217,3,FALSE()),-($B680-($B680/(1+VLOOKUP($C680,SELIC!$A$3:$D$217,3,FALSE()))))))</f>
        <v/>
      </c>
    </row>
    <row r="681" spans="2:5" x14ac:dyDescent="0.35">
      <c r="B681" s="5"/>
      <c r="C681" s="6" t="str">
        <f t="shared" si="20"/>
        <v/>
      </c>
      <c r="D681" s="5" t="str">
        <f t="shared" si="21"/>
        <v/>
      </c>
      <c r="E681" s="5" t="str">
        <f>IF($B681="","",IF($C681&lt;SIMULAÇÃO!$A$18,$B681*VLOOKUP($C681,SELIC!$A$3:$D$217,3,FALSE()),-($B681-($B681/(1+VLOOKUP($C681,SELIC!$A$3:$D$217,3,FALSE()))))))</f>
        <v/>
      </c>
    </row>
    <row r="682" spans="2:5" x14ac:dyDescent="0.35">
      <c r="B682" s="5"/>
      <c r="C682" s="6" t="str">
        <f t="shared" si="20"/>
        <v/>
      </c>
      <c r="D682" s="5" t="str">
        <f t="shared" si="21"/>
        <v/>
      </c>
      <c r="E682" s="5" t="str">
        <f>IF($B682="","",IF($C682&lt;SIMULAÇÃO!$A$18,$B682*VLOOKUP($C682,SELIC!$A$3:$D$217,3,FALSE()),-($B682-($B682/(1+VLOOKUP($C682,SELIC!$A$3:$D$217,3,FALSE()))))))</f>
        <v/>
      </c>
    </row>
    <row r="683" spans="2:5" x14ac:dyDescent="0.35">
      <c r="B683" s="5"/>
      <c r="C683" s="6" t="str">
        <f t="shared" si="20"/>
        <v/>
      </c>
      <c r="D683" s="5" t="str">
        <f t="shared" si="21"/>
        <v/>
      </c>
      <c r="E683" s="5" t="str">
        <f>IF($B683="","",IF($C683&lt;SIMULAÇÃO!$A$18,$B683*VLOOKUP($C683,SELIC!$A$3:$D$217,3,FALSE()),-($B683-($B683/(1+VLOOKUP($C683,SELIC!$A$3:$D$217,3,FALSE()))))))</f>
        <v/>
      </c>
    </row>
    <row r="684" spans="2:5" x14ac:dyDescent="0.35">
      <c r="B684" s="5"/>
      <c r="C684" s="6" t="str">
        <f t="shared" si="20"/>
        <v/>
      </c>
      <c r="D684" s="5" t="str">
        <f t="shared" si="21"/>
        <v/>
      </c>
      <c r="E684" s="5" t="str">
        <f>IF($B684="","",IF($C684&lt;SIMULAÇÃO!$A$18,$B684*VLOOKUP($C684,SELIC!$A$3:$D$217,3,FALSE()),-($B684-($B684/(1+VLOOKUP($C684,SELIC!$A$3:$D$217,3,FALSE()))))))</f>
        <v/>
      </c>
    </row>
    <row r="685" spans="2:5" x14ac:dyDescent="0.35">
      <c r="B685" s="5"/>
      <c r="C685" s="6" t="str">
        <f t="shared" si="20"/>
        <v/>
      </c>
      <c r="D685" s="5" t="str">
        <f t="shared" si="21"/>
        <v/>
      </c>
      <c r="E685" s="5" t="str">
        <f>IF($B685="","",IF($C685&lt;SIMULAÇÃO!$A$18,$B685*VLOOKUP($C685,SELIC!$A$3:$D$217,3,FALSE()),-($B685-($B685/(1+VLOOKUP($C685,SELIC!$A$3:$D$217,3,FALSE()))))))</f>
        <v/>
      </c>
    </row>
    <row r="686" spans="2:5" x14ac:dyDescent="0.35">
      <c r="B686" s="5"/>
      <c r="C686" s="6" t="str">
        <f t="shared" si="20"/>
        <v/>
      </c>
      <c r="D686" s="5" t="str">
        <f t="shared" si="21"/>
        <v/>
      </c>
      <c r="E686" s="5" t="str">
        <f>IF($B686="","",IF($C686&lt;SIMULAÇÃO!$A$18,$B686*VLOOKUP($C686,SELIC!$A$3:$D$217,3,FALSE()),-($B686-($B686/(1+VLOOKUP($C686,SELIC!$A$3:$D$217,3,FALSE()))))))</f>
        <v/>
      </c>
    </row>
    <row r="687" spans="2:5" x14ac:dyDescent="0.35">
      <c r="B687" s="5"/>
      <c r="C687" s="6" t="str">
        <f t="shared" si="20"/>
        <v/>
      </c>
      <c r="D687" s="5" t="str">
        <f t="shared" si="21"/>
        <v/>
      </c>
      <c r="E687" s="5" t="str">
        <f>IF($B687="","",IF($C687&lt;SIMULAÇÃO!$A$18,$B687*VLOOKUP($C687,SELIC!$A$3:$D$217,3,FALSE()),-($B687-($B687/(1+VLOOKUP($C687,SELIC!$A$3:$D$217,3,FALSE()))))))</f>
        <v/>
      </c>
    </row>
    <row r="688" spans="2:5" x14ac:dyDescent="0.35">
      <c r="B688" s="5"/>
      <c r="C688" s="6" t="str">
        <f t="shared" si="20"/>
        <v/>
      </c>
      <c r="D688" s="5" t="str">
        <f t="shared" si="21"/>
        <v/>
      </c>
      <c r="E688" s="5" t="str">
        <f>IF($B688="","",IF($C688&lt;SIMULAÇÃO!$A$18,$B688*VLOOKUP($C688,SELIC!$A$3:$D$217,3,FALSE()),-($B688-($B688/(1+VLOOKUP($C688,SELIC!$A$3:$D$217,3,FALSE()))))))</f>
        <v/>
      </c>
    </row>
    <row r="689" spans="2:5" x14ac:dyDescent="0.35">
      <c r="B689" s="5"/>
      <c r="C689" s="6" t="str">
        <f t="shared" si="20"/>
        <v/>
      </c>
      <c r="D689" s="5" t="str">
        <f t="shared" si="21"/>
        <v/>
      </c>
      <c r="E689" s="5" t="str">
        <f>IF($B689="","",IF($C689&lt;SIMULAÇÃO!$A$18,$B689*VLOOKUP($C689,SELIC!$A$3:$D$217,3,FALSE()),-($B689-($B689/(1+VLOOKUP($C689,SELIC!$A$3:$D$217,3,FALSE()))))))</f>
        <v/>
      </c>
    </row>
    <row r="690" spans="2:5" x14ac:dyDescent="0.35">
      <c r="B690" s="5"/>
      <c r="C690" s="6" t="str">
        <f t="shared" si="20"/>
        <v/>
      </c>
      <c r="D690" s="5" t="str">
        <f t="shared" si="21"/>
        <v/>
      </c>
      <c r="E690" s="5" t="str">
        <f>IF($B690="","",IF($C690&lt;SIMULAÇÃO!$A$18,$B690*VLOOKUP($C690,SELIC!$A$3:$D$217,3,FALSE()),-($B690-($B690/(1+VLOOKUP($C690,SELIC!$A$3:$D$217,3,FALSE()))))))</f>
        <v/>
      </c>
    </row>
    <row r="691" spans="2:5" x14ac:dyDescent="0.35">
      <c r="B691" s="5"/>
      <c r="C691" s="6" t="str">
        <f t="shared" si="20"/>
        <v/>
      </c>
      <c r="D691" s="5" t="str">
        <f t="shared" si="21"/>
        <v/>
      </c>
      <c r="E691" s="5" t="str">
        <f>IF($B691="","",IF($C691&lt;SIMULAÇÃO!$A$18,$B691*VLOOKUP($C691,SELIC!$A$3:$D$217,3,FALSE()),-($B691-($B691/(1+VLOOKUP($C691,SELIC!$A$3:$D$217,3,FALSE()))))))</f>
        <v/>
      </c>
    </row>
    <row r="692" spans="2:5" x14ac:dyDescent="0.35">
      <c r="B692" s="5"/>
      <c r="C692" s="6" t="str">
        <f t="shared" si="20"/>
        <v/>
      </c>
      <c r="D692" s="5" t="str">
        <f t="shared" si="21"/>
        <v/>
      </c>
      <c r="E692" s="5" t="str">
        <f>IF($B692="","",IF($C692&lt;SIMULAÇÃO!$A$18,$B692*VLOOKUP($C692,SELIC!$A$3:$D$217,3,FALSE()),-($B692-($B692/(1+VLOOKUP($C692,SELIC!$A$3:$D$217,3,FALSE()))))))</f>
        <v/>
      </c>
    </row>
    <row r="693" spans="2:5" x14ac:dyDescent="0.35">
      <c r="B693" s="5"/>
      <c r="C693" s="6" t="str">
        <f t="shared" si="20"/>
        <v/>
      </c>
      <c r="D693" s="5" t="str">
        <f t="shared" si="21"/>
        <v/>
      </c>
      <c r="E693" s="5" t="str">
        <f>IF($B693="","",IF($C693&lt;SIMULAÇÃO!$A$18,$B693*VLOOKUP($C693,SELIC!$A$3:$D$217,3,FALSE()),-($B693-($B693/(1+VLOOKUP($C693,SELIC!$A$3:$D$217,3,FALSE()))))))</f>
        <v/>
      </c>
    </row>
    <row r="694" spans="2:5" x14ac:dyDescent="0.35">
      <c r="B694" s="5"/>
      <c r="C694" s="6" t="str">
        <f t="shared" si="20"/>
        <v/>
      </c>
      <c r="D694" s="5" t="str">
        <f t="shared" si="21"/>
        <v/>
      </c>
      <c r="E694" s="5" t="str">
        <f>IF($B694="","",IF($C694&lt;SIMULAÇÃO!$A$18,$B694*VLOOKUP($C694,SELIC!$A$3:$D$217,3,FALSE()),-($B694-($B694/(1+VLOOKUP($C694,SELIC!$A$3:$D$217,3,FALSE()))))))</f>
        <v/>
      </c>
    </row>
    <row r="695" spans="2:5" x14ac:dyDescent="0.35">
      <c r="B695" s="5"/>
      <c r="C695" s="6" t="str">
        <f t="shared" si="20"/>
        <v/>
      </c>
      <c r="D695" s="5" t="str">
        <f t="shared" si="21"/>
        <v/>
      </c>
      <c r="E695" s="5" t="str">
        <f>IF($B695="","",IF($C695&lt;SIMULAÇÃO!$A$18,$B695*VLOOKUP($C695,SELIC!$A$3:$D$217,3,FALSE()),-($B695-($B695/(1+VLOOKUP($C695,SELIC!$A$3:$D$217,3,FALSE()))))))</f>
        <v/>
      </c>
    </row>
    <row r="696" spans="2:5" x14ac:dyDescent="0.35">
      <c r="B696" s="5"/>
      <c r="C696" s="6" t="str">
        <f t="shared" si="20"/>
        <v/>
      </c>
      <c r="D696" s="5" t="str">
        <f t="shared" si="21"/>
        <v/>
      </c>
      <c r="E696" s="5" t="str">
        <f>IF($B696="","",IF($C696&lt;SIMULAÇÃO!$A$18,$B696*VLOOKUP($C696,SELIC!$A$3:$D$217,3,FALSE()),-($B696-($B696/(1+VLOOKUP($C696,SELIC!$A$3:$D$217,3,FALSE()))))))</f>
        <v/>
      </c>
    </row>
    <row r="697" spans="2:5" x14ac:dyDescent="0.35">
      <c r="B697" s="5"/>
      <c r="C697" s="6" t="str">
        <f t="shared" si="20"/>
        <v/>
      </c>
      <c r="D697" s="5" t="str">
        <f t="shared" si="21"/>
        <v/>
      </c>
      <c r="E697" s="5" t="str">
        <f>IF($B697="","",IF($C697&lt;SIMULAÇÃO!$A$18,$B697*VLOOKUP($C697,SELIC!$A$3:$D$217,3,FALSE()),-($B697-($B697/(1+VLOOKUP($C697,SELIC!$A$3:$D$217,3,FALSE()))))))</f>
        <v/>
      </c>
    </row>
    <row r="698" spans="2:5" x14ac:dyDescent="0.35">
      <c r="B698" s="5"/>
      <c r="C698" s="6" t="str">
        <f t="shared" si="20"/>
        <v/>
      </c>
      <c r="D698" s="5" t="str">
        <f t="shared" si="21"/>
        <v/>
      </c>
      <c r="E698" s="5" t="str">
        <f>IF($B698="","",IF($C698&lt;SIMULAÇÃO!$A$18,$B698*VLOOKUP($C698,SELIC!$A$3:$D$217,3,FALSE()),-($B698-($B698/(1+VLOOKUP($C698,SELIC!$A$3:$D$217,3,FALSE()))))))</f>
        <v/>
      </c>
    </row>
    <row r="699" spans="2:5" x14ac:dyDescent="0.35">
      <c r="B699" s="5"/>
      <c r="C699" s="6" t="str">
        <f t="shared" si="20"/>
        <v/>
      </c>
      <c r="D699" s="5" t="str">
        <f t="shared" si="21"/>
        <v/>
      </c>
      <c r="E699" s="5" t="str">
        <f>IF($B699="","",IF($C699&lt;SIMULAÇÃO!$A$18,$B699*VLOOKUP($C699,SELIC!$A$3:$D$217,3,FALSE()),-($B699-($B699/(1+VLOOKUP($C699,SELIC!$A$3:$D$217,3,FALSE()))))))</f>
        <v/>
      </c>
    </row>
    <row r="700" spans="2:5" x14ac:dyDescent="0.35">
      <c r="B700" s="5"/>
      <c r="C700" s="6" t="str">
        <f t="shared" si="20"/>
        <v/>
      </c>
      <c r="D700" s="5" t="str">
        <f t="shared" si="21"/>
        <v/>
      </c>
      <c r="E700" s="5" t="str">
        <f>IF($B700="","",IF($C700&lt;SIMULAÇÃO!$A$18,$B700*VLOOKUP($C700,SELIC!$A$3:$D$217,3,FALSE()),-($B700-($B700/(1+VLOOKUP($C700,SELIC!$A$3:$D$217,3,FALSE()))))))</f>
        <v/>
      </c>
    </row>
    <row r="701" spans="2:5" x14ac:dyDescent="0.35">
      <c r="B701" s="5"/>
      <c r="C701" s="6" t="str">
        <f t="shared" si="20"/>
        <v/>
      </c>
      <c r="D701" s="5" t="str">
        <f t="shared" si="21"/>
        <v/>
      </c>
      <c r="E701" s="5" t="str">
        <f>IF($B701="","",IF($C701&lt;SIMULAÇÃO!$A$18,$B701*VLOOKUP($C701,SELIC!$A$3:$D$217,3,FALSE()),-($B701-($B701/(1+VLOOKUP($C701,SELIC!$A$3:$D$217,3,FALSE()))))))</f>
        <v/>
      </c>
    </row>
    <row r="702" spans="2:5" x14ac:dyDescent="0.35">
      <c r="B702" s="5"/>
      <c r="C702" s="6" t="str">
        <f t="shared" si="20"/>
        <v/>
      </c>
      <c r="D702" s="5" t="str">
        <f t="shared" si="21"/>
        <v/>
      </c>
      <c r="E702" s="5" t="str">
        <f>IF($B702="","",IF($C702&lt;SIMULAÇÃO!$A$18,$B702*VLOOKUP($C702,SELIC!$A$3:$D$217,3,FALSE()),-($B702-($B702/(1+VLOOKUP($C702,SELIC!$A$3:$D$217,3,FALSE()))))))</f>
        <v/>
      </c>
    </row>
    <row r="703" spans="2:5" x14ac:dyDescent="0.35">
      <c r="B703" s="5"/>
      <c r="C703" s="6" t="str">
        <f t="shared" si="20"/>
        <v/>
      </c>
      <c r="D703" s="5" t="str">
        <f t="shared" si="21"/>
        <v/>
      </c>
      <c r="E703" s="5" t="str">
        <f>IF($B703="","",IF($C703&lt;SIMULAÇÃO!$A$18,$B703*VLOOKUP($C703,SELIC!$A$3:$D$217,3,FALSE()),-($B703-($B703/(1+VLOOKUP($C703,SELIC!$A$3:$D$217,3,FALSE()))))))</f>
        <v/>
      </c>
    </row>
    <row r="704" spans="2:5" x14ac:dyDescent="0.35">
      <c r="B704" s="5"/>
      <c r="C704" s="6" t="str">
        <f t="shared" si="20"/>
        <v/>
      </c>
      <c r="D704" s="5" t="str">
        <f t="shared" si="21"/>
        <v/>
      </c>
      <c r="E704" s="5" t="str">
        <f>IF($B704="","",IF($C704&lt;SIMULAÇÃO!$A$18,$B704*VLOOKUP($C704,SELIC!$A$3:$D$217,3,FALSE()),-($B704-($B704/(1+VLOOKUP($C704,SELIC!$A$3:$D$217,3,FALSE()))))))</f>
        <v/>
      </c>
    </row>
    <row r="705" spans="2:5" x14ac:dyDescent="0.35">
      <c r="B705" s="5"/>
      <c r="C705" s="6" t="str">
        <f t="shared" si="20"/>
        <v/>
      </c>
      <c r="D705" s="5" t="str">
        <f t="shared" si="21"/>
        <v/>
      </c>
      <c r="E705" s="5" t="str">
        <f>IF($B705="","",IF($C705&lt;SIMULAÇÃO!$A$18,$B705*VLOOKUP($C705,SELIC!$A$3:$D$217,3,FALSE()),-($B705-($B705/(1+VLOOKUP($C705,SELIC!$A$3:$D$217,3,FALSE()))))))</f>
        <v/>
      </c>
    </row>
    <row r="706" spans="2:5" x14ac:dyDescent="0.35">
      <c r="B706" s="5"/>
      <c r="C706" s="6" t="str">
        <f t="shared" si="20"/>
        <v/>
      </c>
      <c r="D706" s="5" t="str">
        <f t="shared" si="21"/>
        <v/>
      </c>
      <c r="E706" s="5" t="str">
        <f>IF($B706="","",IF($C706&lt;SIMULAÇÃO!$A$18,$B706*VLOOKUP($C706,SELIC!$A$3:$D$217,3,FALSE()),-($B706-($B706/(1+VLOOKUP($C706,SELIC!$A$3:$D$217,3,FALSE()))))))</f>
        <v/>
      </c>
    </row>
    <row r="707" spans="2:5" x14ac:dyDescent="0.35">
      <c r="B707" s="5"/>
      <c r="C707" s="6" t="str">
        <f t="shared" ref="C707:C770" si="22">IF(A707="","",DATEVALUE(CONCATENATE("01/",MONTH(A707),"/",YEAR(A707))))</f>
        <v/>
      </c>
      <c r="D707" s="5" t="str">
        <f t="shared" si="21"/>
        <v/>
      </c>
      <c r="E707" s="5" t="str">
        <f>IF($B707="","",IF($C707&lt;SIMULAÇÃO!$A$18,$B707*VLOOKUP($C707,SELIC!$A$3:$D$217,3,FALSE()),-($B707-($B707/(1+VLOOKUP($C707,SELIC!$A$3:$D$217,3,FALSE()))))))</f>
        <v/>
      </c>
    </row>
    <row r="708" spans="2:5" x14ac:dyDescent="0.35">
      <c r="B708" s="5"/>
      <c r="C708" s="6" t="str">
        <f t="shared" si="22"/>
        <v/>
      </c>
      <c r="D708" s="5" t="str">
        <f t="shared" ref="D708:D771" si="23">IF(B708="","",B708+E708)</f>
        <v/>
      </c>
      <c r="E708" s="5" t="str">
        <f>IF($B708="","",IF($C708&lt;SIMULAÇÃO!$A$18,$B708*VLOOKUP($C708,SELIC!$A$3:$D$217,3,FALSE()),-($B708-($B708/(1+VLOOKUP($C708,SELIC!$A$3:$D$217,3,FALSE()))))))</f>
        <v/>
      </c>
    </row>
    <row r="709" spans="2:5" x14ac:dyDescent="0.35">
      <c r="B709" s="5"/>
      <c r="C709" s="6" t="str">
        <f t="shared" si="22"/>
        <v/>
      </c>
      <c r="D709" s="5" t="str">
        <f t="shared" si="23"/>
        <v/>
      </c>
      <c r="E709" s="5" t="str">
        <f>IF($B709="","",IF($C709&lt;SIMULAÇÃO!$A$18,$B709*VLOOKUP($C709,SELIC!$A$3:$D$217,3,FALSE()),-($B709-($B709/(1+VLOOKUP($C709,SELIC!$A$3:$D$217,3,FALSE()))))))</f>
        <v/>
      </c>
    </row>
    <row r="710" spans="2:5" x14ac:dyDescent="0.35">
      <c r="B710" s="5"/>
      <c r="C710" s="6" t="str">
        <f t="shared" si="22"/>
        <v/>
      </c>
      <c r="D710" s="5" t="str">
        <f t="shared" si="23"/>
        <v/>
      </c>
      <c r="E710" s="5" t="str">
        <f>IF($B710="","",IF($C710&lt;SIMULAÇÃO!$A$18,$B710*VLOOKUP($C710,SELIC!$A$3:$D$217,3,FALSE()),-($B710-($B710/(1+VLOOKUP($C710,SELIC!$A$3:$D$217,3,FALSE()))))))</f>
        <v/>
      </c>
    </row>
    <row r="711" spans="2:5" x14ac:dyDescent="0.35">
      <c r="B711" s="5"/>
      <c r="C711" s="6" t="str">
        <f t="shared" si="22"/>
        <v/>
      </c>
      <c r="D711" s="5" t="str">
        <f t="shared" si="23"/>
        <v/>
      </c>
      <c r="E711" s="5" t="str">
        <f>IF($B711="","",IF($C711&lt;SIMULAÇÃO!$A$18,$B711*VLOOKUP($C711,SELIC!$A$3:$D$217,3,FALSE()),-($B711-($B711/(1+VLOOKUP($C711,SELIC!$A$3:$D$217,3,FALSE()))))))</f>
        <v/>
      </c>
    </row>
    <row r="712" spans="2:5" x14ac:dyDescent="0.35">
      <c r="B712" s="5"/>
      <c r="C712" s="6" t="str">
        <f t="shared" si="22"/>
        <v/>
      </c>
      <c r="D712" s="5" t="str">
        <f t="shared" si="23"/>
        <v/>
      </c>
      <c r="E712" s="5" t="str">
        <f>IF($B712="","",IF($C712&lt;SIMULAÇÃO!$A$18,$B712*VLOOKUP($C712,SELIC!$A$3:$D$217,3,FALSE()),-($B712-($B712/(1+VLOOKUP($C712,SELIC!$A$3:$D$217,3,FALSE()))))))</f>
        <v/>
      </c>
    </row>
    <row r="713" spans="2:5" x14ac:dyDescent="0.35">
      <c r="B713" s="5"/>
      <c r="C713" s="6" t="str">
        <f t="shared" si="22"/>
        <v/>
      </c>
      <c r="D713" s="5" t="str">
        <f t="shared" si="23"/>
        <v/>
      </c>
      <c r="E713" s="5" t="str">
        <f>IF($B713="","",IF($C713&lt;SIMULAÇÃO!$A$18,$B713*VLOOKUP($C713,SELIC!$A$3:$D$217,3,FALSE()),-($B713-($B713/(1+VLOOKUP($C713,SELIC!$A$3:$D$217,3,FALSE()))))))</f>
        <v/>
      </c>
    </row>
    <row r="714" spans="2:5" x14ac:dyDescent="0.35">
      <c r="B714" s="5"/>
      <c r="C714" s="6" t="str">
        <f t="shared" si="22"/>
        <v/>
      </c>
      <c r="D714" s="5" t="str">
        <f t="shared" si="23"/>
        <v/>
      </c>
      <c r="E714" s="5" t="str">
        <f>IF($B714="","",IF($C714&lt;SIMULAÇÃO!$A$18,$B714*VLOOKUP($C714,SELIC!$A$3:$D$217,3,FALSE()),-($B714-($B714/(1+VLOOKUP($C714,SELIC!$A$3:$D$217,3,FALSE()))))))</f>
        <v/>
      </c>
    </row>
    <row r="715" spans="2:5" x14ac:dyDescent="0.35">
      <c r="B715" s="5"/>
      <c r="C715" s="6" t="str">
        <f t="shared" si="22"/>
        <v/>
      </c>
      <c r="D715" s="5" t="str">
        <f t="shared" si="23"/>
        <v/>
      </c>
      <c r="E715" s="5" t="str">
        <f>IF($B715="","",IF($C715&lt;SIMULAÇÃO!$A$18,$B715*VLOOKUP($C715,SELIC!$A$3:$D$217,3,FALSE()),-($B715-($B715/(1+VLOOKUP($C715,SELIC!$A$3:$D$217,3,FALSE()))))))</f>
        <v/>
      </c>
    </row>
    <row r="716" spans="2:5" x14ac:dyDescent="0.35">
      <c r="B716" s="5"/>
      <c r="C716" s="6" t="str">
        <f t="shared" si="22"/>
        <v/>
      </c>
      <c r="D716" s="5" t="str">
        <f t="shared" si="23"/>
        <v/>
      </c>
      <c r="E716" s="5" t="str">
        <f>IF($B716="","",IF($C716&lt;SIMULAÇÃO!$A$18,$B716*VLOOKUP($C716,SELIC!$A$3:$D$217,3,FALSE()),-($B716-($B716/(1+VLOOKUP($C716,SELIC!$A$3:$D$217,3,FALSE()))))))</f>
        <v/>
      </c>
    </row>
    <row r="717" spans="2:5" x14ac:dyDescent="0.35">
      <c r="B717" s="5"/>
      <c r="C717" s="6" t="str">
        <f t="shared" si="22"/>
        <v/>
      </c>
      <c r="D717" s="5" t="str">
        <f t="shared" si="23"/>
        <v/>
      </c>
      <c r="E717" s="5" t="str">
        <f>IF($B717="","",IF($C717&lt;SIMULAÇÃO!$A$18,$B717*VLOOKUP($C717,SELIC!$A$3:$D$217,3,FALSE()),-($B717-($B717/(1+VLOOKUP($C717,SELIC!$A$3:$D$217,3,FALSE()))))))</f>
        <v/>
      </c>
    </row>
    <row r="718" spans="2:5" x14ac:dyDescent="0.35">
      <c r="B718" s="5"/>
      <c r="C718" s="6" t="str">
        <f t="shared" si="22"/>
        <v/>
      </c>
      <c r="D718" s="5" t="str">
        <f t="shared" si="23"/>
        <v/>
      </c>
      <c r="E718" s="5" t="str">
        <f>IF($B718="","",IF($C718&lt;SIMULAÇÃO!$A$18,$B718*VLOOKUP($C718,SELIC!$A$3:$D$217,3,FALSE()),-($B718-($B718/(1+VLOOKUP($C718,SELIC!$A$3:$D$217,3,FALSE()))))))</f>
        <v/>
      </c>
    </row>
    <row r="719" spans="2:5" x14ac:dyDescent="0.35">
      <c r="B719" s="5"/>
      <c r="C719" s="6" t="str">
        <f t="shared" si="22"/>
        <v/>
      </c>
      <c r="D719" s="5" t="str">
        <f t="shared" si="23"/>
        <v/>
      </c>
      <c r="E719" s="5" t="str">
        <f>IF($B719="","",IF($C719&lt;SIMULAÇÃO!$A$18,$B719*VLOOKUP($C719,SELIC!$A$3:$D$217,3,FALSE()),-($B719-($B719/(1+VLOOKUP($C719,SELIC!$A$3:$D$217,3,FALSE()))))))</f>
        <v/>
      </c>
    </row>
    <row r="720" spans="2:5" x14ac:dyDescent="0.35">
      <c r="B720" s="5"/>
      <c r="C720" s="6" t="str">
        <f t="shared" si="22"/>
        <v/>
      </c>
      <c r="D720" s="5" t="str">
        <f t="shared" si="23"/>
        <v/>
      </c>
      <c r="E720" s="5" t="str">
        <f>IF($B720="","",IF($C720&lt;SIMULAÇÃO!$A$18,$B720*VLOOKUP($C720,SELIC!$A$3:$D$217,3,FALSE()),-($B720-($B720/(1+VLOOKUP($C720,SELIC!$A$3:$D$217,3,FALSE()))))))</f>
        <v/>
      </c>
    </row>
    <row r="721" spans="2:5" x14ac:dyDescent="0.35">
      <c r="B721" s="5"/>
      <c r="C721" s="6" t="str">
        <f t="shared" si="22"/>
        <v/>
      </c>
      <c r="D721" s="5" t="str">
        <f t="shared" si="23"/>
        <v/>
      </c>
      <c r="E721" s="5" t="str">
        <f>IF($B721="","",IF($C721&lt;SIMULAÇÃO!$A$18,$B721*VLOOKUP($C721,SELIC!$A$3:$D$217,3,FALSE()),-($B721-($B721/(1+VLOOKUP($C721,SELIC!$A$3:$D$217,3,FALSE()))))))</f>
        <v/>
      </c>
    </row>
    <row r="722" spans="2:5" x14ac:dyDescent="0.35">
      <c r="B722" s="5"/>
      <c r="C722" s="6" t="str">
        <f t="shared" si="22"/>
        <v/>
      </c>
      <c r="D722" s="5" t="str">
        <f t="shared" si="23"/>
        <v/>
      </c>
      <c r="E722" s="5" t="str">
        <f>IF($B722="","",IF($C722&lt;SIMULAÇÃO!$A$18,$B722*VLOOKUP($C722,SELIC!$A$3:$D$217,3,FALSE()),-($B722-($B722/(1+VLOOKUP($C722,SELIC!$A$3:$D$217,3,FALSE()))))))</f>
        <v/>
      </c>
    </row>
    <row r="723" spans="2:5" x14ac:dyDescent="0.35">
      <c r="B723" s="5"/>
      <c r="C723" s="6" t="str">
        <f t="shared" si="22"/>
        <v/>
      </c>
      <c r="D723" s="5" t="str">
        <f t="shared" si="23"/>
        <v/>
      </c>
      <c r="E723" s="5" t="str">
        <f>IF($B723="","",IF($C723&lt;SIMULAÇÃO!$A$18,$B723*VLOOKUP($C723,SELIC!$A$3:$D$217,3,FALSE()),-($B723-($B723/(1+VLOOKUP($C723,SELIC!$A$3:$D$217,3,FALSE()))))))</f>
        <v/>
      </c>
    </row>
    <row r="724" spans="2:5" x14ac:dyDescent="0.35">
      <c r="B724" s="5"/>
      <c r="C724" s="6" t="str">
        <f t="shared" si="22"/>
        <v/>
      </c>
      <c r="D724" s="5" t="str">
        <f t="shared" si="23"/>
        <v/>
      </c>
      <c r="E724" s="5" t="str">
        <f>IF($B724="","",IF($C724&lt;SIMULAÇÃO!$A$18,$B724*VLOOKUP($C724,SELIC!$A$3:$D$217,3,FALSE()),-($B724-($B724/(1+VLOOKUP($C724,SELIC!$A$3:$D$217,3,FALSE()))))))</f>
        <v/>
      </c>
    </row>
    <row r="725" spans="2:5" x14ac:dyDescent="0.35">
      <c r="B725" s="5"/>
      <c r="C725" s="6" t="str">
        <f t="shared" si="22"/>
        <v/>
      </c>
      <c r="D725" s="5" t="str">
        <f t="shared" si="23"/>
        <v/>
      </c>
      <c r="E725" s="5" t="str">
        <f>IF($B725="","",IF($C725&lt;SIMULAÇÃO!$A$18,$B725*VLOOKUP($C725,SELIC!$A$3:$D$217,3,FALSE()),-($B725-($B725/(1+VLOOKUP($C725,SELIC!$A$3:$D$217,3,FALSE()))))))</f>
        <v/>
      </c>
    </row>
    <row r="726" spans="2:5" x14ac:dyDescent="0.35">
      <c r="B726" s="5"/>
      <c r="C726" s="6" t="str">
        <f t="shared" si="22"/>
        <v/>
      </c>
      <c r="D726" s="5" t="str">
        <f t="shared" si="23"/>
        <v/>
      </c>
      <c r="E726" s="5" t="str">
        <f>IF($B726="","",IF($C726&lt;SIMULAÇÃO!$A$18,$B726*VLOOKUP($C726,SELIC!$A$3:$D$217,3,FALSE()),-($B726-($B726/(1+VLOOKUP($C726,SELIC!$A$3:$D$217,3,FALSE()))))))</f>
        <v/>
      </c>
    </row>
    <row r="727" spans="2:5" x14ac:dyDescent="0.35">
      <c r="B727" s="5"/>
      <c r="C727" s="6" t="str">
        <f t="shared" si="22"/>
        <v/>
      </c>
      <c r="D727" s="5" t="str">
        <f t="shared" si="23"/>
        <v/>
      </c>
      <c r="E727" s="5" t="str">
        <f>IF($B727="","",IF($C727&lt;SIMULAÇÃO!$A$18,$B727*VLOOKUP($C727,SELIC!$A$3:$D$217,3,FALSE()),-($B727-($B727/(1+VLOOKUP($C727,SELIC!$A$3:$D$217,3,FALSE()))))))</f>
        <v/>
      </c>
    </row>
    <row r="728" spans="2:5" x14ac:dyDescent="0.35">
      <c r="B728" s="5"/>
      <c r="C728" s="6" t="str">
        <f t="shared" si="22"/>
        <v/>
      </c>
      <c r="D728" s="5" t="str">
        <f t="shared" si="23"/>
        <v/>
      </c>
      <c r="E728" s="5" t="str">
        <f>IF($B728="","",IF($C728&lt;SIMULAÇÃO!$A$18,$B728*VLOOKUP($C728,SELIC!$A$3:$D$217,3,FALSE()),-($B728-($B728/(1+VLOOKUP($C728,SELIC!$A$3:$D$217,3,FALSE()))))))</f>
        <v/>
      </c>
    </row>
    <row r="729" spans="2:5" x14ac:dyDescent="0.35">
      <c r="B729" s="5"/>
      <c r="C729" s="6" t="str">
        <f t="shared" si="22"/>
        <v/>
      </c>
      <c r="D729" s="5" t="str">
        <f t="shared" si="23"/>
        <v/>
      </c>
      <c r="E729" s="5" t="str">
        <f>IF($B729="","",IF($C729&lt;SIMULAÇÃO!$A$18,$B729*VLOOKUP($C729,SELIC!$A$3:$D$217,3,FALSE()),-($B729-($B729/(1+VLOOKUP($C729,SELIC!$A$3:$D$217,3,FALSE()))))))</f>
        <v/>
      </c>
    </row>
    <row r="730" spans="2:5" x14ac:dyDescent="0.35">
      <c r="B730" s="5"/>
      <c r="C730" s="6" t="str">
        <f t="shared" si="22"/>
        <v/>
      </c>
      <c r="D730" s="5" t="str">
        <f t="shared" si="23"/>
        <v/>
      </c>
      <c r="E730" s="5" t="str">
        <f>IF($B730="","",IF($C730&lt;SIMULAÇÃO!$A$18,$B730*VLOOKUP($C730,SELIC!$A$3:$D$217,3,FALSE()),-($B730-($B730/(1+VLOOKUP($C730,SELIC!$A$3:$D$217,3,FALSE()))))))</f>
        <v/>
      </c>
    </row>
    <row r="731" spans="2:5" x14ac:dyDescent="0.35">
      <c r="B731" s="5"/>
      <c r="C731" s="6" t="str">
        <f t="shared" si="22"/>
        <v/>
      </c>
      <c r="D731" s="5" t="str">
        <f t="shared" si="23"/>
        <v/>
      </c>
      <c r="E731" s="5" t="str">
        <f>IF($B731="","",IF($C731&lt;SIMULAÇÃO!$A$18,$B731*VLOOKUP($C731,SELIC!$A$3:$D$217,3,FALSE()),-($B731-($B731/(1+VLOOKUP($C731,SELIC!$A$3:$D$217,3,FALSE()))))))</f>
        <v/>
      </c>
    </row>
    <row r="732" spans="2:5" x14ac:dyDescent="0.35">
      <c r="B732" s="5"/>
      <c r="C732" s="6" t="str">
        <f t="shared" si="22"/>
        <v/>
      </c>
      <c r="D732" s="5" t="str">
        <f t="shared" si="23"/>
        <v/>
      </c>
      <c r="E732" s="5" t="str">
        <f>IF($B732="","",IF($C732&lt;SIMULAÇÃO!$A$18,$B732*VLOOKUP($C732,SELIC!$A$3:$D$217,3,FALSE()),-($B732-($B732/(1+VLOOKUP($C732,SELIC!$A$3:$D$217,3,FALSE()))))))</f>
        <v/>
      </c>
    </row>
    <row r="733" spans="2:5" x14ac:dyDescent="0.35">
      <c r="B733" s="5"/>
      <c r="C733" s="6" t="str">
        <f t="shared" si="22"/>
        <v/>
      </c>
      <c r="D733" s="5" t="str">
        <f t="shared" si="23"/>
        <v/>
      </c>
      <c r="E733" s="5" t="str">
        <f>IF($B733="","",IF($C733&lt;SIMULAÇÃO!$A$18,$B733*VLOOKUP($C733,SELIC!$A$3:$D$217,3,FALSE()),-($B733-($B733/(1+VLOOKUP($C733,SELIC!$A$3:$D$217,3,FALSE()))))))</f>
        <v/>
      </c>
    </row>
    <row r="734" spans="2:5" x14ac:dyDescent="0.35">
      <c r="B734" s="5"/>
      <c r="C734" s="6" t="str">
        <f t="shared" si="22"/>
        <v/>
      </c>
      <c r="D734" s="5" t="str">
        <f t="shared" si="23"/>
        <v/>
      </c>
      <c r="E734" s="5" t="str">
        <f>IF($B734="","",IF($C734&lt;SIMULAÇÃO!$A$18,$B734*VLOOKUP($C734,SELIC!$A$3:$D$217,3,FALSE()),-($B734-($B734/(1+VLOOKUP($C734,SELIC!$A$3:$D$217,3,FALSE()))))))</f>
        <v/>
      </c>
    </row>
    <row r="735" spans="2:5" x14ac:dyDescent="0.35">
      <c r="B735" s="5"/>
      <c r="C735" s="6" t="str">
        <f t="shared" si="22"/>
        <v/>
      </c>
      <c r="D735" s="5" t="str">
        <f t="shared" si="23"/>
        <v/>
      </c>
      <c r="E735" s="5" t="str">
        <f>IF($B735="","",IF($C735&lt;SIMULAÇÃO!$A$18,$B735*VLOOKUP($C735,SELIC!$A$3:$D$217,3,FALSE()),-($B735-($B735/(1+VLOOKUP($C735,SELIC!$A$3:$D$217,3,FALSE()))))))</f>
        <v/>
      </c>
    </row>
    <row r="736" spans="2:5" x14ac:dyDescent="0.35">
      <c r="B736" s="5"/>
      <c r="C736" s="6" t="str">
        <f t="shared" si="22"/>
        <v/>
      </c>
      <c r="D736" s="5" t="str">
        <f t="shared" si="23"/>
        <v/>
      </c>
      <c r="E736" s="5" t="str">
        <f>IF($B736="","",IF($C736&lt;SIMULAÇÃO!$A$18,$B736*VLOOKUP($C736,SELIC!$A$3:$D$217,3,FALSE()),-($B736-($B736/(1+VLOOKUP($C736,SELIC!$A$3:$D$217,3,FALSE()))))))</f>
        <v/>
      </c>
    </row>
    <row r="737" spans="2:5" x14ac:dyDescent="0.35">
      <c r="B737" s="5"/>
      <c r="C737" s="6" t="str">
        <f t="shared" si="22"/>
        <v/>
      </c>
      <c r="D737" s="5" t="str">
        <f t="shared" si="23"/>
        <v/>
      </c>
      <c r="E737" s="5" t="str">
        <f>IF($B737="","",IF($C737&lt;SIMULAÇÃO!$A$18,$B737*VLOOKUP($C737,SELIC!$A$3:$D$217,3,FALSE()),-($B737-($B737/(1+VLOOKUP($C737,SELIC!$A$3:$D$217,3,FALSE()))))))</f>
        <v/>
      </c>
    </row>
    <row r="738" spans="2:5" x14ac:dyDescent="0.35">
      <c r="B738" s="5"/>
      <c r="C738" s="6" t="str">
        <f t="shared" si="22"/>
        <v/>
      </c>
      <c r="D738" s="5" t="str">
        <f t="shared" si="23"/>
        <v/>
      </c>
      <c r="E738" s="5" t="str">
        <f>IF($B738="","",IF($C738&lt;SIMULAÇÃO!$A$18,$B738*VLOOKUP($C738,SELIC!$A$3:$D$217,3,FALSE()),-($B738-($B738/(1+VLOOKUP($C738,SELIC!$A$3:$D$217,3,FALSE()))))))</f>
        <v/>
      </c>
    </row>
    <row r="739" spans="2:5" x14ac:dyDescent="0.35">
      <c r="B739" s="5"/>
      <c r="C739" s="6" t="str">
        <f t="shared" si="22"/>
        <v/>
      </c>
      <c r="D739" s="5" t="str">
        <f t="shared" si="23"/>
        <v/>
      </c>
      <c r="E739" s="5" t="str">
        <f>IF($B739="","",IF($C739&lt;SIMULAÇÃO!$A$18,$B739*VLOOKUP($C739,SELIC!$A$3:$D$217,3,FALSE()),-($B739-($B739/(1+VLOOKUP($C739,SELIC!$A$3:$D$217,3,FALSE()))))))</f>
        <v/>
      </c>
    </row>
    <row r="740" spans="2:5" x14ac:dyDescent="0.35">
      <c r="B740" s="5"/>
      <c r="C740" s="6" t="str">
        <f t="shared" si="22"/>
        <v/>
      </c>
      <c r="D740" s="5" t="str">
        <f t="shared" si="23"/>
        <v/>
      </c>
      <c r="E740" s="5" t="str">
        <f>IF($B740="","",IF($C740&lt;SIMULAÇÃO!$A$18,$B740*VLOOKUP($C740,SELIC!$A$3:$D$217,3,FALSE()),-($B740-($B740/(1+VLOOKUP($C740,SELIC!$A$3:$D$217,3,FALSE()))))))</f>
        <v/>
      </c>
    </row>
    <row r="741" spans="2:5" x14ac:dyDescent="0.35">
      <c r="B741" s="5"/>
      <c r="C741" s="6" t="str">
        <f t="shared" si="22"/>
        <v/>
      </c>
      <c r="D741" s="5" t="str">
        <f t="shared" si="23"/>
        <v/>
      </c>
      <c r="E741" s="5" t="str">
        <f>IF($B741="","",IF($C741&lt;SIMULAÇÃO!$A$18,$B741*VLOOKUP($C741,SELIC!$A$3:$D$217,3,FALSE()),-($B741-($B741/(1+VLOOKUP($C741,SELIC!$A$3:$D$217,3,FALSE()))))))</f>
        <v/>
      </c>
    </row>
    <row r="742" spans="2:5" x14ac:dyDescent="0.35">
      <c r="B742" s="5"/>
      <c r="C742" s="6" t="str">
        <f t="shared" si="22"/>
        <v/>
      </c>
      <c r="D742" s="5" t="str">
        <f t="shared" si="23"/>
        <v/>
      </c>
      <c r="E742" s="5" t="str">
        <f>IF($B742="","",IF($C742&lt;SIMULAÇÃO!$A$18,$B742*VLOOKUP($C742,SELIC!$A$3:$D$217,3,FALSE()),-($B742-($B742/(1+VLOOKUP($C742,SELIC!$A$3:$D$217,3,FALSE()))))))</f>
        <v/>
      </c>
    </row>
    <row r="743" spans="2:5" x14ac:dyDescent="0.35">
      <c r="B743" s="5"/>
      <c r="C743" s="6" t="str">
        <f t="shared" si="22"/>
        <v/>
      </c>
      <c r="D743" s="5" t="str">
        <f t="shared" si="23"/>
        <v/>
      </c>
      <c r="E743" s="5" t="str">
        <f>IF($B743="","",IF($C743&lt;SIMULAÇÃO!$A$18,$B743*VLOOKUP($C743,SELIC!$A$3:$D$217,3,FALSE()),-($B743-($B743/(1+VLOOKUP($C743,SELIC!$A$3:$D$217,3,FALSE()))))))</f>
        <v/>
      </c>
    </row>
    <row r="744" spans="2:5" x14ac:dyDescent="0.35">
      <c r="B744" s="5"/>
      <c r="C744" s="6" t="str">
        <f t="shared" si="22"/>
        <v/>
      </c>
      <c r="D744" s="5" t="str">
        <f t="shared" si="23"/>
        <v/>
      </c>
      <c r="E744" s="5" t="str">
        <f>IF($B744="","",IF($C744&lt;SIMULAÇÃO!$A$18,$B744*VLOOKUP($C744,SELIC!$A$3:$D$217,3,FALSE()),-($B744-($B744/(1+VLOOKUP($C744,SELIC!$A$3:$D$217,3,FALSE()))))))</f>
        <v/>
      </c>
    </row>
    <row r="745" spans="2:5" x14ac:dyDescent="0.35">
      <c r="B745" s="5"/>
      <c r="C745" s="6" t="str">
        <f t="shared" si="22"/>
        <v/>
      </c>
      <c r="D745" s="5" t="str">
        <f t="shared" si="23"/>
        <v/>
      </c>
      <c r="E745" s="5" t="str">
        <f>IF($B745="","",IF($C745&lt;SIMULAÇÃO!$A$18,$B745*VLOOKUP($C745,SELIC!$A$3:$D$217,3,FALSE()),-($B745-($B745/(1+VLOOKUP($C745,SELIC!$A$3:$D$217,3,FALSE()))))))</f>
        <v/>
      </c>
    </row>
    <row r="746" spans="2:5" x14ac:dyDescent="0.35">
      <c r="B746" s="5"/>
      <c r="C746" s="6" t="str">
        <f t="shared" si="22"/>
        <v/>
      </c>
      <c r="D746" s="5" t="str">
        <f t="shared" si="23"/>
        <v/>
      </c>
      <c r="E746" s="5" t="str">
        <f>IF($B746="","",IF($C746&lt;SIMULAÇÃO!$A$18,$B746*VLOOKUP($C746,SELIC!$A$3:$D$217,3,FALSE()),-($B746-($B746/(1+VLOOKUP($C746,SELIC!$A$3:$D$217,3,FALSE()))))))</f>
        <v/>
      </c>
    </row>
    <row r="747" spans="2:5" x14ac:dyDescent="0.35">
      <c r="B747" s="5"/>
      <c r="C747" s="6" t="str">
        <f t="shared" si="22"/>
        <v/>
      </c>
      <c r="D747" s="5" t="str">
        <f t="shared" si="23"/>
        <v/>
      </c>
      <c r="E747" s="5" t="str">
        <f>IF($B747="","",IF($C747&lt;SIMULAÇÃO!$A$18,$B747*VLOOKUP($C747,SELIC!$A$3:$D$217,3,FALSE()),-($B747-($B747/(1+VLOOKUP($C747,SELIC!$A$3:$D$217,3,FALSE()))))))</f>
        <v/>
      </c>
    </row>
    <row r="748" spans="2:5" x14ac:dyDescent="0.35">
      <c r="B748" s="5"/>
      <c r="C748" s="6" t="str">
        <f t="shared" si="22"/>
        <v/>
      </c>
      <c r="D748" s="5" t="str">
        <f t="shared" si="23"/>
        <v/>
      </c>
      <c r="E748" s="5" t="str">
        <f>IF($B748="","",IF($C748&lt;SIMULAÇÃO!$A$18,$B748*VLOOKUP($C748,SELIC!$A$3:$D$217,3,FALSE()),-($B748-($B748/(1+VLOOKUP($C748,SELIC!$A$3:$D$217,3,FALSE()))))))</f>
        <v/>
      </c>
    </row>
    <row r="749" spans="2:5" x14ac:dyDescent="0.35">
      <c r="B749" s="5"/>
      <c r="C749" s="6" t="str">
        <f t="shared" si="22"/>
        <v/>
      </c>
      <c r="D749" s="5" t="str">
        <f t="shared" si="23"/>
        <v/>
      </c>
      <c r="E749" s="5" t="str">
        <f>IF($B749="","",IF($C749&lt;SIMULAÇÃO!$A$18,$B749*VLOOKUP($C749,SELIC!$A$3:$D$217,3,FALSE()),-($B749-($B749/(1+VLOOKUP($C749,SELIC!$A$3:$D$217,3,FALSE()))))))</f>
        <v/>
      </c>
    </row>
    <row r="750" spans="2:5" x14ac:dyDescent="0.35">
      <c r="B750" s="5"/>
      <c r="C750" s="6" t="str">
        <f t="shared" si="22"/>
        <v/>
      </c>
      <c r="D750" s="5" t="str">
        <f t="shared" si="23"/>
        <v/>
      </c>
      <c r="E750" s="5" t="str">
        <f>IF($B750="","",IF($C750&lt;SIMULAÇÃO!$A$18,$B750*VLOOKUP($C750,SELIC!$A$3:$D$217,3,FALSE()),-($B750-($B750/(1+VLOOKUP($C750,SELIC!$A$3:$D$217,3,FALSE()))))))</f>
        <v/>
      </c>
    </row>
    <row r="751" spans="2:5" x14ac:dyDescent="0.35">
      <c r="B751" s="5"/>
      <c r="C751" s="6" t="str">
        <f t="shared" si="22"/>
        <v/>
      </c>
      <c r="D751" s="5" t="str">
        <f t="shared" si="23"/>
        <v/>
      </c>
      <c r="E751" s="5" t="str">
        <f>IF($B751="","",IF($C751&lt;SIMULAÇÃO!$A$18,$B751*VLOOKUP($C751,SELIC!$A$3:$D$217,3,FALSE()),-($B751-($B751/(1+VLOOKUP($C751,SELIC!$A$3:$D$217,3,FALSE()))))))</f>
        <v/>
      </c>
    </row>
    <row r="752" spans="2:5" x14ac:dyDescent="0.35">
      <c r="B752" s="5"/>
      <c r="C752" s="6" t="str">
        <f t="shared" si="22"/>
        <v/>
      </c>
      <c r="D752" s="5" t="str">
        <f t="shared" si="23"/>
        <v/>
      </c>
      <c r="E752" s="5" t="str">
        <f>IF($B752="","",IF($C752&lt;SIMULAÇÃO!$A$18,$B752*VLOOKUP($C752,SELIC!$A$3:$D$217,3,FALSE()),-($B752-($B752/(1+VLOOKUP($C752,SELIC!$A$3:$D$217,3,FALSE()))))))</f>
        <v/>
      </c>
    </row>
    <row r="753" spans="2:5" x14ac:dyDescent="0.35">
      <c r="B753" s="5"/>
      <c r="C753" s="6" t="str">
        <f t="shared" si="22"/>
        <v/>
      </c>
      <c r="D753" s="5" t="str">
        <f t="shared" si="23"/>
        <v/>
      </c>
      <c r="E753" s="5" t="str">
        <f>IF($B753="","",IF($C753&lt;SIMULAÇÃO!$A$18,$B753*VLOOKUP($C753,SELIC!$A$3:$D$217,3,FALSE()),-($B753-($B753/(1+VLOOKUP($C753,SELIC!$A$3:$D$217,3,FALSE()))))))</f>
        <v/>
      </c>
    </row>
    <row r="754" spans="2:5" x14ac:dyDescent="0.35">
      <c r="B754" s="5"/>
      <c r="C754" s="6" t="str">
        <f t="shared" si="22"/>
        <v/>
      </c>
      <c r="D754" s="5" t="str">
        <f t="shared" si="23"/>
        <v/>
      </c>
      <c r="E754" s="5" t="str">
        <f>IF($B754="","",IF($C754&lt;SIMULAÇÃO!$A$18,$B754*VLOOKUP($C754,SELIC!$A$3:$D$217,3,FALSE()),-($B754-($B754/(1+VLOOKUP($C754,SELIC!$A$3:$D$217,3,FALSE()))))))</f>
        <v/>
      </c>
    </row>
    <row r="755" spans="2:5" x14ac:dyDescent="0.35">
      <c r="B755" s="5"/>
      <c r="C755" s="6" t="str">
        <f t="shared" si="22"/>
        <v/>
      </c>
      <c r="D755" s="5" t="str">
        <f t="shared" si="23"/>
        <v/>
      </c>
      <c r="E755" s="5" t="str">
        <f>IF($B755="","",IF($C755&lt;SIMULAÇÃO!$A$18,$B755*VLOOKUP($C755,SELIC!$A$3:$D$217,3,FALSE()),-($B755-($B755/(1+VLOOKUP($C755,SELIC!$A$3:$D$217,3,FALSE()))))))</f>
        <v/>
      </c>
    </row>
    <row r="756" spans="2:5" x14ac:dyDescent="0.35">
      <c r="B756" s="5"/>
      <c r="C756" s="6" t="str">
        <f t="shared" si="22"/>
        <v/>
      </c>
      <c r="D756" s="5" t="str">
        <f t="shared" si="23"/>
        <v/>
      </c>
      <c r="E756" s="5" t="str">
        <f>IF($B756="","",IF($C756&lt;SIMULAÇÃO!$A$18,$B756*VLOOKUP($C756,SELIC!$A$3:$D$217,3,FALSE()),-($B756-($B756/(1+VLOOKUP($C756,SELIC!$A$3:$D$217,3,FALSE()))))))</f>
        <v/>
      </c>
    </row>
    <row r="757" spans="2:5" x14ac:dyDescent="0.35">
      <c r="B757" s="5"/>
      <c r="C757" s="6" t="str">
        <f t="shared" si="22"/>
        <v/>
      </c>
      <c r="D757" s="5" t="str">
        <f t="shared" si="23"/>
        <v/>
      </c>
      <c r="E757" s="5" t="str">
        <f>IF($B757="","",IF($C757&lt;SIMULAÇÃO!$A$18,$B757*VLOOKUP($C757,SELIC!$A$3:$D$217,3,FALSE()),-($B757-($B757/(1+VLOOKUP($C757,SELIC!$A$3:$D$217,3,FALSE()))))))</f>
        <v/>
      </c>
    </row>
    <row r="758" spans="2:5" x14ac:dyDescent="0.35">
      <c r="B758" s="5"/>
      <c r="C758" s="6" t="str">
        <f t="shared" si="22"/>
        <v/>
      </c>
      <c r="D758" s="5" t="str">
        <f t="shared" si="23"/>
        <v/>
      </c>
      <c r="E758" s="5" t="str">
        <f>IF($B758="","",IF($C758&lt;SIMULAÇÃO!$A$18,$B758*VLOOKUP($C758,SELIC!$A$3:$D$217,3,FALSE()),-($B758-($B758/(1+VLOOKUP($C758,SELIC!$A$3:$D$217,3,FALSE()))))))</f>
        <v/>
      </c>
    </row>
    <row r="759" spans="2:5" x14ac:dyDescent="0.35">
      <c r="B759" s="5"/>
      <c r="C759" s="6" t="str">
        <f t="shared" si="22"/>
        <v/>
      </c>
      <c r="D759" s="5" t="str">
        <f t="shared" si="23"/>
        <v/>
      </c>
      <c r="E759" s="5" t="str">
        <f>IF($B759="","",IF($C759&lt;SIMULAÇÃO!$A$18,$B759*VLOOKUP($C759,SELIC!$A$3:$D$217,3,FALSE()),-($B759-($B759/(1+VLOOKUP($C759,SELIC!$A$3:$D$217,3,FALSE()))))))</f>
        <v/>
      </c>
    </row>
    <row r="760" spans="2:5" x14ac:dyDescent="0.35">
      <c r="B760" s="5"/>
      <c r="C760" s="6" t="str">
        <f t="shared" si="22"/>
        <v/>
      </c>
      <c r="D760" s="5" t="str">
        <f t="shared" si="23"/>
        <v/>
      </c>
      <c r="E760" s="5" t="str">
        <f>IF($B760="","",IF($C760&lt;SIMULAÇÃO!$A$18,$B760*VLOOKUP($C760,SELIC!$A$3:$D$217,3,FALSE()),-($B760-($B760/(1+VLOOKUP($C760,SELIC!$A$3:$D$217,3,FALSE()))))))</f>
        <v/>
      </c>
    </row>
    <row r="761" spans="2:5" x14ac:dyDescent="0.35">
      <c r="B761" s="5"/>
      <c r="C761" s="6" t="str">
        <f t="shared" si="22"/>
        <v/>
      </c>
      <c r="D761" s="5" t="str">
        <f t="shared" si="23"/>
        <v/>
      </c>
      <c r="E761" s="5" t="str">
        <f>IF($B761="","",IF($C761&lt;SIMULAÇÃO!$A$18,$B761*VLOOKUP($C761,SELIC!$A$3:$D$217,3,FALSE()),-($B761-($B761/(1+VLOOKUP($C761,SELIC!$A$3:$D$217,3,FALSE()))))))</f>
        <v/>
      </c>
    </row>
    <row r="762" spans="2:5" x14ac:dyDescent="0.35">
      <c r="B762" s="5"/>
      <c r="C762" s="6" t="str">
        <f t="shared" si="22"/>
        <v/>
      </c>
      <c r="D762" s="5" t="str">
        <f t="shared" si="23"/>
        <v/>
      </c>
      <c r="E762" s="5" t="str">
        <f>IF($B762="","",IF($C762&lt;SIMULAÇÃO!$A$18,$B762*VLOOKUP($C762,SELIC!$A$3:$D$217,3,FALSE()),-($B762-($B762/(1+VLOOKUP($C762,SELIC!$A$3:$D$217,3,FALSE()))))))</f>
        <v/>
      </c>
    </row>
    <row r="763" spans="2:5" x14ac:dyDescent="0.35">
      <c r="B763" s="5"/>
      <c r="C763" s="6" t="str">
        <f t="shared" si="22"/>
        <v/>
      </c>
      <c r="D763" s="5" t="str">
        <f t="shared" si="23"/>
        <v/>
      </c>
      <c r="E763" s="5" t="str">
        <f>IF($B763="","",IF($C763&lt;SIMULAÇÃO!$A$18,$B763*VLOOKUP($C763,SELIC!$A$3:$D$217,3,FALSE()),-($B763-($B763/(1+VLOOKUP($C763,SELIC!$A$3:$D$217,3,FALSE()))))))</f>
        <v/>
      </c>
    </row>
    <row r="764" spans="2:5" x14ac:dyDescent="0.35">
      <c r="B764" s="5"/>
      <c r="C764" s="6" t="str">
        <f t="shared" si="22"/>
        <v/>
      </c>
      <c r="D764" s="5" t="str">
        <f t="shared" si="23"/>
        <v/>
      </c>
      <c r="E764" s="5" t="str">
        <f>IF($B764="","",IF($C764&lt;SIMULAÇÃO!$A$18,$B764*VLOOKUP($C764,SELIC!$A$3:$D$217,3,FALSE()),-($B764-($B764/(1+VLOOKUP($C764,SELIC!$A$3:$D$217,3,FALSE()))))))</f>
        <v/>
      </c>
    </row>
    <row r="765" spans="2:5" x14ac:dyDescent="0.35">
      <c r="B765" s="5"/>
      <c r="C765" s="6" t="str">
        <f t="shared" si="22"/>
        <v/>
      </c>
      <c r="D765" s="5" t="str">
        <f t="shared" si="23"/>
        <v/>
      </c>
      <c r="E765" s="5" t="str">
        <f>IF($B765="","",IF($C765&lt;SIMULAÇÃO!$A$18,$B765*VLOOKUP($C765,SELIC!$A$3:$D$217,3,FALSE()),-($B765-($B765/(1+VLOOKUP($C765,SELIC!$A$3:$D$217,3,FALSE()))))))</f>
        <v/>
      </c>
    </row>
    <row r="766" spans="2:5" x14ac:dyDescent="0.35">
      <c r="B766" s="5"/>
      <c r="C766" s="6" t="str">
        <f t="shared" si="22"/>
        <v/>
      </c>
      <c r="D766" s="5" t="str">
        <f t="shared" si="23"/>
        <v/>
      </c>
      <c r="E766" s="5" t="str">
        <f>IF($B766="","",IF($C766&lt;SIMULAÇÃO!$A$18,$B766*VLOOKUP($C766,SELIC!$A$3:$D$217,3,FALSE()),-($B766-($B766/(1+VLOOKUP($C766,SELIC!$A$3:$D$217,3,FALSE()))))))</f>
        <v/>
      </c>
    </row>
    <row r="767" spans="2:5" x14ac:dyDescent="0.35">
      <c r="B767" s="5"/>
      <c r="C767" s="6" t="str">
        <f t="shared" si="22"/>
        <v/>
      </c>
      <c r="D767" s="5" t="str">
        <f t="shared" si="23"/>
        <v/>
      </c>
      <c r="E767" s="5" t="str">
        <f>IF($B767="","",IF($C767&lt;SIMULAÇÃO!$A$18,$B767*VLOOKUP($C767,SELIC!$A$3:$D$217,3,FALSE()),-($B767-($B767/(1+VLOOKUP($C767,SELIC!$A$3:$D$217,3,FALSE()))))))</f>
        <v/>
      </c>
    </row>
    <row r="768" spans="2:5" x14ac:dyDescent="0.35">
      <c r="B768" s="5"/>
      <c r="C768" s="6" t="str">
        <f t="shared" si="22"/>
        <v/>
      </c>
      <c r="D768" s="5" t="str">
        <f t="shared" si="23"/>
        <v/>
      </c>
      <c r="E768" s="5" t="str">
        <f>IF($B768="","",IF($C768&lt;SIMULAÇÃO!$A$18,$B768*VLOOKUP($C768,SELIC!$A$3:$D$217,3,FALSE()),-($B768-($B768/(1+VLOOKUP($C768,SELIC!$A$3:$D$217,3,FALSE()))))))</f>
        <v/>
      </c>
    </row>
    <row r="769" spans="2:5" x14ac:dyDescent="0.35">
      <c r="B769" s="5"/>
      <c r="C769" s="6" t="str">
        <f t="shared" si="22"/>
        <v/>
      </c>
      <c r="D769" s="5" t="str">
        <f t="shared" si="23"/>
        <v/>
      </c>
      <c r="E769" s="5" t="str">
        <f>IF($B769="","",IF($C769&lt;SIMULAÇÃO!$A$18,$B769*VLOOKUP($C769,SELIC!$A$3:$D$217,3,FALSE()),-($B769-($B769/(1+VLOOKUP($C769,SELIC!$A$3:$D$217,3,FALSE()))))))</f>
        <v/>
      </c>
    </row>
    <row r="770" spans="2:5" x14ac:dyDescent="0.35">
      <c r="B770" s="5"/>
      <c r="C770" s="6" t="str">
        <f t="shared" si="22"/>
        <v/>
      </c>
      <c r="D770" s="5" t="str">
        <f t="shared" si="23"/>
        <v/>
      </c>
      <c r="E770" s="5" t="str">
        <f>IF($B770="","",IF($C770&lt;SIMULAÇÃO!$A$18,$B770*VLOOKUP($C770,SELIC!$A$3:$D$217,3,FALSE()),-($B770-($B770/(1+VLOOKUP($C770,SELIC!$A$3:$D$217,3,FALSE()))))))</f>
        <v/>
      </c>
    </row>
    <row r="771" spans="2:5" x14ac:dyDescent="0.35">
      <c r="B771" s="5"/>
      <c r="C771" s="6" t="str">
        <f t="shared" ref="C771:C834" si="24">IF(A771="","",DATEVALUE(CONCATENATE("01/",MONTH(A771),"/",YEAR(A771))))</f>
        <v/>
      </c>
      <c r="D771" s="5" t="str">
        <f t="shared" si="23"/>
        <v/>
      </c>
      <c r="E771" s="5" t="str">
        <f>IF($B771="","",IF($C771&lt;SIMULAÇÃO!$A$18,$B771*VLOOKUP($C771,SELIC!$A$3:$D$217,3,FALSE()),-($B771-($B771/(1+VLOOKUP($C771,SELIC!$A$3:$D$217,3,FALSE()))))))</f>
        <v/>
      </c>
    </row>
    <row r="772" spans="2:5" x14ac:dyDescent="0.35">
      <c r="B772" s="5"/>
      <c r="C772" s="6" t="str">
        <f t="shared" si="24"/>
        <v/>
      </c>
      <c r="D772" s="5" t="str">
        <f t="shared" ref="D772:D835" si="25">IF(B772="","",B772+E772)</f>
        <v/>
      </c>
      <c r="E772" s="5" t="str">
        <f>IF($B772="","",IF($C772&lt;SIMULAÇÃO!$A$18,$B772*VLOOKUP($C772,SELIC!$A$3:$D$217,3,FALSE()),-($B772-($B772/(1+VLOOKUP($C772,SELIC!$A$3:$D$217,3,FALSE()))))))</f>
        <v/>
      </c>
    </row>
    <row r="773" spans="2:5" x14ac:dyDescent="0.35">
      <c r="B773" s="5"/>
      <c r="C773" s="6" t="str">
        <f t="shared" si="24"/>
        <v/>
      </c>
      <c r="D773" s="5" t="str">
        <f t="shared" si="25"/>
        <v/>
      </c>
      <c r="E773" s="5" t="str">
        <f>IF($B773="","",IF($C773&lt;SIMULAÇÃO!$A$18,$B773*VLOOKUP($C773,SELIC!$A$3:$D$217,3,FALSE()),-($B773-($B773/(1+VLOOKUP($C773,SELIC!$A$3:$D$217,3,FALSE()))))))</f>
        <v/>
      </c>
    </row>
    <row r="774" spans="2:5" x14ac:dyDescent="0.35">
      <c r="B774" s="5"/>
      <c r="C774" s="6" t="str">
        <f t="shared" si="24"/>
        <v/>
      </c>
      <c r="D774" s="5" t="str">
        <f t="shared" si="25"/>
        <v/>
      </c>
      <c r="E774" s="5" t="str">
        <f>IF($B774="","",IF($C774&lt;SIMULAÇÃO!$A$18,$B774*VLOOKUP($C774,SELIC!$A$3:$D$217,3,FALSE()),-($B774-($B774/(1+VLOOKUP($C774,SELIC!$A$3:$D$217,3,FALSE()))))))</f>
        <v/>
      </c>
    </row>
    <row r="775" spans="2:5" x14ac:dyDescent="0.35">
      <c r="B775" s="5"/>
      <c r="C775" s="6" t="str">
        <f t="shared" si="24"/>
        <v/>
      </c>
      <c r="D775" s="5" t="str">
        <f t="shared" si="25"/>
        <v/>
      </c>
      <c r="E775" s="5" t="str">
        <f>IF($B775="","",IF($C775&lt;SIMULAÇÃO!$A$18,$B775*VLOOKUP($C775,SELIC!$A$3:$D$217,3,FALSE()),-($B775-($B775/(1+VLOOKUP($C775,SELIC!$A$3:$D$217,3,FALSE()))))))</f>
        <v/>
      </c>
    </row>
    <row r="776" spans="2:5" x14ac:dyDescent="0.35">
      <c r="B776" s="5"/>
      <c r="C776" s="6" t="str">
        <f t="shared" si="24"/>
        <v/>
      </c>
      <c r="D776" s="5" t="str">
        <f t="shared" si="25"/>
        <v/>
      </c>
      <c r="E776" s="5" t="str">
        <f>IF($B776="","",IF($C776&lt;SIMULAÇÃO!$A$18,$B776*VLOOKUP($C776,SELIC!$A$3:$D$217,3,FALSE()),-($B776-($B776/(1+VLOOKUP($C776,SELIC!$A$3:$D$217,3,FALSE()))))))</f>
        <v/>
      </c>
    </row>
    <row r="777" spans="2:5" x14ac:dyDescent="0.35">
      <c r="B777" s="5"/>
      <c r="C777" s="6" t="str">
        <f t="shared" si="24"/>
        <v/>
      </c>
      <c r="D777" s="5" t="str">
        <f t="shared" si="25"/>
        <v/>
      </c>
      <c r="E777" s="5" t="str">
        <f>IF($B777="","",IF($C777&lt;SIMULAÇÃO!$A$18,$B777*VLOOKUP($C777,SELIC!$A$3:$D$217,3,FALSE()),-($B777-($B777/(1+VLOOKUP($C777,SELIC!$A$3:$D$217,3,FALSE()))))))</f>
        <v/>
      </c>
    </row>
    <row r="778" spans="2:5" x14ac:dyDescent="0.35">
      <c r="B778" s="5"/>
      <c r="C778" s="6" t="str">
        <f t="shared" si="24"/>
        <v/>
      </c>
      <c r="D778" s="5" t="str">
        <f t="shared" si="25"/>
        <v/>
      </c>
      <c r="E778" s="5" t="str">
        <f>IF($B778="","",IF($C778&lt;SIMULAÇÃO!$A$18,$B778*VLOOKUP($C778,SELIC!$A$3:$D$217,3,FALSE()),-($B778-($B778/(1+VLOOKUP($C778,SELIC!$A$3:$D$217,3,FALSE()))))))</f>
        <v/>
      </c>
    </row>
    <row r="779" spans="2:5" x14ac:dyDescent="0.35">
      <c r="B779" s="5"/>
      <c r="C779" s="6" t="str">
        <f t="shared" si="24"/>
        <v/>
      </c>
      <c r="D779" s="5" t="str">
        <f t="shared" si="25"/>
        <v/>
      </c>
      <c r="E779" s="5" t="str">
        <f>IF($B779="","",IF($C779&lt;SIMULAÇÃO!$A$18,$B779*VLOOKUP($C779,SELIC!$A$3:$D$217,3,FALSE()),-($B779-($B779/(1+VLOOKUP($C779,SELIC!$A$3:$D$217,3,FALSE()))))))</f>
        <v/>
      </c>
    </row>
    <row r="780" spans="2:5" x14ac:dyDescent="0.35">
      <c r="B780" s="5"/>
      <c r="C780" s="6" t="str">
        <f t="shared" si="24"/>
        <v/>
      </c>
      <c r="D780" s="5" t="str">
        <f t="shared" si="25"/>
        <v/>
      </c>
      <c r="E780" s="5" t="str">
        <f>IF($B780="","",IF($C780&lt;SIMULAÇÃO!$A$18,$B780*VLOOKUP($C780,SELIC!$A$3:$D$217,3,FALSE()),-($B780-($B780/(1+VLOOKUP($C780,SELIC!$A$3:$D$217,3,FALSE()))))))</f>
        <v/>
      </c>
    </row>
    <row r="781" spans="2:5" x14ac:dyDescent="0.35">
      <c r="B781" s="5"/>
      <c r="C781" s="6" t="str">
        <f t="shared" si="24"/>
        <v/>
      </c>
      <c r="D781" s="5" t="str">
        <f t="shared" si="25"/>
        <v/>
      </c>
      <c r="E781" s="5" t="str">
        <f>IF($B781="","",IF($C781&lt;SIMULAÇÃO!$A$18,$B781*VLOOKUP($C781,SELIC!$A$3:$D$217,3,FALSE()),-($B781-($B781/(1+VLOOKUP($C781,SELIC!$A$3:$D$217,3,FALSE()))))))</f>
        <v/>
      </c>
    </row>
    <row r="782" spans="2:5" x14ac:dyDescent="0.35">
      <c r="B782" s="5"/>
      <c r="C782" s="6" t="str">
        <f t="shared" si="24"/>
        <v/>
      </c>
      <c r="D782" s="5" t="str">
        <f t="shared" si="25"/>
        <v/>
      </c>
      <c r="E782" s="5" t="str">
        <f>IF($B782="","",IF($C782&lt;SIMULAÇÃO!$A$18,$B782*VLOOKUP($C782,SELIC!$A$3:$D$217,3,FALSE()),-($B782-($B782/(1+VLOOKUP($C782,SELIC!$A$3:$D$217,3,FALSE()))))))</f>
        <v/>
      </c>
    </row>
    <row r="783" spans="2:5" x14ac:dyDescent="0.35">
      <c r="B783" s="5"/>
      <c r="C783" s="6" t="str">
        <f t="shared" si="24"/>
        <v/>
      </c>
      <c r="D783" s="5" t="str">
        <f t="shared" si="25"/>
        <v/>
      </c>
      <c r="E783" s="5" t="str">
        <f>IF($B783="","",IF($C783&lt;SIMULAÇÃO!$A$18,$B783*VLOOKUP($C783,SELIC!$A$3:$D$217,3,FALSE()),-($B783-($B783/(1+VLOOKUP($C783,SELIC!$A$3:$D$217,3,FALSE()))))))</f>
        <v/>
      </c>
    </row>
    <row r="784" spans="2:5" x14ac:dyDescent="0.35">
      <c r="B784" s="5"/>
      <c r="C784" s="6" t="str">
        <f t="shared" si="24"/>
        <v/>
      </c>
      <c r="D784" s="5" t="str">
        <f t="shared" si="25"/>
        <v/>
      </c>
      <c r="E784" s="5" t="str">
        <f>IF($B784="","",IF($C784&lt;SIMULAÇÃO!$A$18,$B784*VLOOKUP($C784,SELIC!$A$3:$D$217,3,FALSE()),-($B784-($B784/(1+VLOOKUP($C784,SELIC!$A$3:$D$217,3,FALSE()))))))</f>
        <v/>
      </c>
    </row>
    <row r="785" spans="2:5" x14ac:dyDescent="0.35">
      <c r="B785" s="5"/>
      <c r="C785" s="6" t="str">
        <f t="shared" si="24"/>
        <v/>
      </c>
      <c r="D785" s="5" t="str">
        <f t="shared" si="25"/>
        <v/>
      </c>
      <c r="E785" s="5" t="str">
        <f>IF($B785="","",IF($C785&lt;SIMULAÇÃO!$A$18,$B785*VLOOKUP($C785,SELIC!$A$3:$D$217,3,FALSE()),-($B785-($B785/(1+VLOOKUP($C785,SELIC!$A$3:$D$217,3,FALSE()))))))</f>
        <v/>
      </c>
    </row>
    <row r="786" spans="2:5" x14ac:dyDescent="0.35">
      <c r="B786" s="5"/>
      <c r="C786" s="6" t="str">
        <f t="shared" si="24"/>
        <v/>
      </c>
      <c r="D786" s="5" t="str">
        <f t="shared" si="25"/>
        <v/>
      </c>
      <c r="E786" s="5" t="str">
        <f>IF($B786="","",IF($C786&lt;SIMULAÇÃO!$A$18,$B786*VLOOKUP($C786,SELIC!$A$3:$D$217,3,FALSE()),-($B786-($B786/(1+VLOOKUP($C786,SELIC!$A$3:$D$217,3,FALSE()))))))</f>
        <v/>
      </c>
    </row>
    <row r="787" spans="2:5" x14ac:dyDescent="0.35">
      <c r="B787" s="5"/>
      <c r="C787" s="6" t="str">
        <f t="shared" si="24"/>
        <v/>
      </c>
      <c r="D787" s="5" t="str">
        <f t="shared" si="25"/>
        <v/>
      </c>
      <c r="E787" s="5" t="str">
        <f>IF($B787="","",IF($C787&lt;SIMULAÇÃO!$A$18,$B787*VLOOKUP($C787,SELIC!$A$3:$D$217,3,FALSE()),-($B787-($B787/(1+VLOOKUP($C787,SELIC!$A$3:$D$217,3,FALSE()))))))</f>
        <v/>
      </c>
    </row>
    <row r="788" spans="2:5" x14ac:dyDescent="0.35">
      <c r="B788" s="5"/>
      <c r="C788" s="6" t="str">
        <f t="shared" si="24"/>
        <v/>
      </c>
      <c r="D788" s="5" t="str">
        <f t="shared" si="25"/>
        <v/>
      </c>
      <c r="E788" s="5" t="str">
        <f>IF($B788="","",IF($C788&lt;SIMULAÇÃO!$A$18,$B788*VLOOKUP($C788,SELIC!$A$3:$D$217,3,FALSE()),-($B788-($B788/(1+VLOOKUP($C788,SELIC!$A$3:$D$217,3,FALSE()))))))</f>
        <v/>
      </c>
    </row>
    <row r="789" spans="2:5" x14ac:dyDescent="0.35">
      <c r="B789" s="5"/>
      <c r="C789" s="6" t="str">
        <f t="shared" si="24"/>
        <v/>
      </c>
      <c r="D789" s="5" t="str">
        <f t="shared" si="25"/>
        <v/>
      </c>
      <c r="E789" s="5" t="str">
        <f>IF($B789="","",IF($C789&lt;SIMULAÇÃO!$A$18,$B789*VLOOKUP($C789,SELIC!$A$3:$D$217,3,FALSE()),-($B789-($B789/(1+VLOOKUP($C789,SELIC!$A$3:$D$217,3,FALSE()))))))</f>
        <v/>
      </c>
    </row>
    <row r="790" spans="2:5" x14ac:dyDescent="0.35">
      <c r="B790" s="5"/>
      <c r="C790" s="6" t="str">
        <f t="shared" si="24"/>
        <v/>
      </c>
      <c r="D790" s="5" t="str">
        <f t="shared" si="25"/>
        <v/>
      </c>
      <c r="E790" s="5" t="str">
        <f>IF($B790="","",IF($C790&lt;SIMULAÇÃO!$A$18,$B790*VLOOKUP($C790,SELIC!$A$3:$D$217,3,FALSE()),-($B790-($B790/(1+VLOOKUP($C790,SELIC!$A$3:$D$217,3,FALSE()))))))</f>
        <v/>
      </c>
    </row>
    <row r="791" spans="2:5" x14ac:dyDescent="0.35">
      <c r="B791" s="5"/>
      <c r="C791" s="6" t="str">
        <f t="shared" si="24"/>
        <v/>
      </c>
      <c r="D791" s="5" t="str">
        <f t="shared" si="25"/>
        <v/>
      </c>
      <c r="E791" s="5" t="str">
        <f>IF($B791="","",IF($C791&lt;SIMULAÇÃO!$A$18,$B791*VLOOKUP($C791,SELIC!$A$3:$D$217,3,FALSE()),-($B791-($B791/(1+VLOOKUP($C791,SELIC!$A$3:$D$217,3,FALSE()))))))</f>
        <v/>
      </c>
    </row>
    <row r="792" spans="2:5" x14ac:dyDescent="0.35">
      <c r="B792" s="5"/>
      <c r="C792" s="6" t="str">
        <f t="shared" si="24"/>
        <v/>
      </c>
      <c r="D792" s="5" t="str">
        <f t="shared" si="25"/>
        <v/>
      </c>
      <c r="E792" s="5" t="str">
        <f>IF($B792="","",IF($C792&lt;SIMULAÇÃO!$A$18,$B792*VLOOKUP($C792,SELIC!$A$3:$D$217,3,FALSE()),-($B792-($B792/(1+VLOOKUP($C792,SELIC!$A$3:$D$217,3,FALSE()))))))</f>
        <v/>
      </c>
    </row>
    <row r="793" spans="2:5" x14ac:dyDescent="0.35">
      <c r="B793" s="5"/>
      <c r="C793" s="6" t="str">
        <f t="shared" si="24"/>
        <v/>
      </c>
      <c r="D793" s="5" t="str">
        <f t="shared" si="25"/>
        <v/>
      </c>
      <c r="E793" s="5" t="str">
        <f>IF($B793="","",IF($C793&lt;SIMULAÇÃO!$A$18,$B793*VLOOKUP($C793,SELIC!$A$3:$D$217,3,FALSE()),-($B793-($B793/(1+VLOOKUP($C793,SELIC!$A$3:$D$217,3,FALSE()))))))</f>
        <v/>
      </c>
    </row>
    <row r="794" spans="2:5" x14ac:dyDescent="0.35">
      <c r="B794" s="5"/>
      <c r="C794" s="6" t="str">
        <f t="shared" si="24"/>
        <v/>
      </c>
      <c r="D794" s="5" t="str">
        <f t="shared" si="25"/>
        <v/>
      </c>
      <c r="E794" s="5" t="str">
        <f>IF($B794="","",IF($C794&lt;SIMULAÇÃO!$A$18,$B794*VLOOKUP($C794,SELIC!$A$3:$D$217,3,FALSE()),-($B794-($B794/(1+VLOOKUP($C794,SELIC!$A$3:$D$217,3,FALSE()))))))</f>
        <v/>
      </c>
    </row>
    <row r="795" spans="2:5" x14ac:dyDescent="0.35">
      <c r="B795" s="5"/>
      <c r="C795" s="6" t="str">
        <f t="shared" si="24"/>
        <v/>
      </c>
      <c r="D795" s="5" t="str">
        <f t="shared" si="25"/>
        <v/>
      </c>
      <c r="E795" s="5" t="str">
        <f>IF($B795="","",IF($C795&lt;SIMULAÇÃO!$A$18,$B795*VLOOKUP($C795,SELIC!$A$3:$D$217,3,FALSE()),-($B795-($B795/(1+VLOOKUP($C795,SELIC!$A$3:$D$217,3,FALSE()))))))</f>
        <v/>
      </c>
    </row>
    <row r="796" spans="2:5" x14ac:dyDescent="0.35">
      <c r="B796" s="5"/>
      <c r="C796" s="6" t="str">
        <f t="shared" si="24"/>
        <v/>
      </c>
      <c r="D796" s="5" t="str">
        <f t="shared" si="25"/>
        <v/>
      </c>
      <c r="E796" s="5" t="str">
        <f>IF($B796="","",IF($C796&lt;SIMULAÇÃO!$A$18,$B796*VLOOKUP($C796,SELIC!$A$3:$D$217,3,FALSE()),-($B796-($B796/(1+VLOOKUP($C796,SELIC!$A$3:$D$217,3,FALSE()))))))</f>
        <v/>
      </c>
    </row>
    <row r="797" spans="2:5" x14ac:dyDescent="0.35">
      <c r="B797" s="5"/>
      <c r="C797" s="6" t="str">
        <f t="shared" si="24"/>
        <v/>
      </c>
      <c r="D797" s="5" t="str">
        <f t="shared" si="25"/>
        <v/>
      </c>
      <c r="E797" s="5" t="str">
        <f>IF($B797="","",IF($C797&lt;SIMULAÇÃO!$A$18,$B797*VLOOKUP($C797,SELIC!$A$3:$D$217,3,FALSE()),-($B797-($B797/(1+VLOOKUP($C797,SELIC!$A$3:$D$217,3,FALSE()))))))</f>
        <v/>
      </c>
    </row>
    <row r="798" spans="2:5" x14ac:dyDescent="0.35">
      <c r="B798" s="5"/>
      <c r="C798" s="6" t="str">
        <f t="shared" si="24"/>
        <v/>
      </c>
      <c r="D798" s="5" t="str">
        <f t="shared" si="25"/>
        <v/>
      </c>
      <c r="E798" s="5" t="str">
        <f>IF($B798="","",IF($C798&lt;SIMULAÇÃO!$A$18,$B798*VLOOKUP($C798,SELIC!$A$3:$D$217,3,FALSE()),-($B798-($B798/(1+VLOOKUP($C798,SELIC!$A$3:$D$217,3,FALSE()))))))</f>
        <v/>
      </c>
    </row>
    <row r="799" spans="2:5" x14ac:dyDescent="0.35">
      <c r="B799" s="5"/>
      <c r="C799" s="6" t="str">
        <f t="shared" si="24"/>
        <v/>
      </c>
      <c r="D799" s="5" t="str">
        <f t="shared" si="25"/>
        <v/>
      </c>
      <c r="E799" s="5" t="str">
        <f>IF($B799="","",IF($C799&lt;SIMULAÇÃO!$A$18,$B799*VLOOKUP($C799,SELIC!$A$3:$D$217,3,FALSE()),-($B799-($B799/(1+VLOOKUP($C799,SELIC!$A$3:$D$217,3,FALSE()))))))</f>
        <v/>
      </c>
    </row>
    <row r="800" spans="2:5" x14ac:dyDescent="0.35">
      <c r="B800" s="5"/>
      <c r="C800" s="6" t="str">
        <f t="shared" si="24"/>
        <v/>
      </c>
      <c r="D800" s="5" t="str">
        <f t="shared" si="25"/>
        <v/>
      </c>
      <c r="E800" s="5" t="str">
        <f>IF($B800="","",IF($C800&lt;SIMULAÇÃO!$A$18,$B800*VLOOKUP($C800,SELIC!$A$3:$D$217,3,FALSE()),-($B800-($B800/(1+VLOOKUP($C800,SELIC!$A$3:$D$217,3,FALSE()))))))</f>
        <v/>
      </c>
    </row>
    <row r="801" spans="2:5" x14ac:dyDescent="0.35">
      <c r="B801" s="5"/>
      <c r="C801" s="6" t="str">
        <f t="shared" si="24"/>
        <v/>
      </c>
      <c r="D801" s="5" t="str">
        <f t="shared" si="25"/>
        <v/>
      </c>
      <c r="E801" s="5" t="str">
        <f>IF($B801="","",IF($C801&lt;SIMULAÇÃO!$A$18,$B801*VLOOKUP($C801,SELIC!$A$3:$D$217,3,FALSE()),-($B801-($B801/(1+VLOOKUP($C801,SELIC!$A$3:$D$217,3,FALSE()))))))</f>
        <v/>
      </c>
    </row>
    <row r="802" spans="2:5" x14ac:dyDescent="0.35">
      <c r="B802" s="5"/>
      <c r="C802" s="6" t="str">
        <f t="shared" si="24"/>
        <v/>
      </c>
      <c r="D802" s="5" t="str">
        <f t="shared" si="25"/>
        <v/>
      </c>
      <c r="E802" s="5" t="str">
        <f>IF($B802="","",IF($C802&lt;SIMULAÇÃO!$A$18,$B802*VLOOKUP($C802,SELIC!$A$3:$D$217,3,FALSE()),-($B802-($B802/(1+VLOOKUP($C802,SELIC!$A$3:$D$217,3,FALSE()))))))</f>
        <v/>
      </c>
    </row>
    <row r="803" spans="2:5" x14ac:dyDescent="0.35">
      <c r="B803" s="5"/>
      <c r="C803" s="6" t="str">
        <f t="shared" si="24"/>
        <v/>
      </c>
      <c r="D803" s="5" t="str">
        <f t="shared" si="25"/>
        <v/>
      </c>
      <c r="E803" s="5" t="str">
        <f>IF($B803="","",IF($C803&lt;SIMULAÇÃO!$A$18,$B803*VLOOKUP($C803,SELIC!$A$3:$D$217,3,FALSE()),-($B803-($B803/(1+VLOOKUP($C803,SELIC!$A$3:$D$217,3,FALSE()))))))</f>
        <v/>
      </c>
    </row>
    <row r="804" spans="2:5" x14ac:dyDescent="0.35">
      <c r="B804" s="5"/>
      <c r="C804" s="6" t="str">
        <f t="shared" si="24"/>
        <v/>
      </c>
      <c r="D804" s="5" t="str">
        <f t="shared" si="25"/>
        <v/>
      </c>
      <c r="E804" s="5" t="str">
        <f>IF($B804="","",IF($C804&lt;SIMULAÇÃO!$A$18,$B804*VLOOKUP($C804,SELIC!$A$3:$D$217,3,FALSE()),-($B804-($B804/(1+VLOOKUP($C804,SELIC!$A$3:$D$217,3,FALSE()))))))</f>
        <v/>
      </c>
    </row>
    <row r="805" spans="2:5" x14ac:dyDescent="0.35">
      <c r="B805" s="5"/>
      <c r="C805" s="6" t="str">
        <f t="shared" si="24"/>
        <v/>
      </c>
      <c r="D805" s="5" t="str">
        <f t="shared" si="25"/>
        <v/>
      </c>
      <c r="E805" s="5" t="str">
        <f>IF($B805="","",IF($C805&lt;SIMULAÇÃO!$A$18,$B805*VLOOKUP($C805,SELIC!$A$3:$D$217,3,FALSE()),-($B805-($B805/(1+VLOOKUP($C805,SELIC!$A$3:$D$217,3,FALSE()))))))</f>
        <v/>
      </c>
    </row>
    <row r="806" spans="2:5" x14ac:dyDescent="0.35">
      <c r="B806" s="5"/>
      <c r="C806" s="6" t="str">
        <f t="shared" si="24"/>
        <v/>
      </c>
      <c r="D806" s="5" t="str">
        <f t="shared" si="25"/>
        <v/>
      </c>
      <c r="E806" s="5" t="str">
        <f>IF($B806="","",IF($C806&lt;SIMULAÇÃO!$A$18,$B806*VLOOKUP($C806,SELIC!$A$3:$D$217,3,FALSE()),-($B806-($B806/(1+VLOOKUP($C806,SELIC!$A$3:$D$217,3,FALSE()))))))</f>
        <v/>
      </c>
    </row>
    <row r="807" spans="2:5" x14ac:dyDescent="0.35">
      <c r="B807" s="5"/>
      <c r="C807" s="6" t="str">
        <f t="shared" si="24"/>
        <v/>
      </c>
      <c r="D807" s="5" t="str">
        <f t="shared" si="25"/>
        <v/>
      </c>
      <c r="E807" s="5" t="str">
        <f>IF($B807="","",IF($C807&lt;SIMULAÇÃO!$A$18,$B807*VLOOKUP($C807,SELIC!$A$3:$D$217,3,FALSE()),-($B807-($B807/(1+VLOOKUP($C807,SELIC!$A$3:$D$217,3,FALSE()))))))</f>
        <v/>
      </c>
    </row>
    <row r="808" spans="2:5" x14ac:dyDescent="0.35">
      <c r="B808" s="5"/>
      <c r="C808" s="6" t="str">
        <f t="shared" si="24"/>
        <v/>
      </c>
      <c r="D808" s="5" t="str">
        <f t="shared" si="25"/>
        <v/>
      </c>
      <c r="E808" s="5" t="str">
        <f>IF($B808="","",IF($C808&lt;SIMULAÇÃO!$A$18,$B808*VLOOKUP($C808,SELIC!$A$3:$D$217,3,FALSE()),-($B808-($B808/(1+VLOOKUP($C808,SELIC!$A$3:$D$217,3,FALSE()))))))</f>
        <v/>
      </c>
    </row>
    <row r="809" spans="2:5" x14ac:dyDescent="0.35">
      <c r="B809" s="5"/>
      <c r="C809" s="6" t="str">
        <f t="shared" si="24"/>
        <v/>
      </c>
      <c r="D809" s="5" t="str">
        <f t="shared" si="25"/>
        <v/>
      </c>
      <c r="E809" s="5" t="str">
        <f>IF($B809="","",IF($C809&lt;SIMULAÇÃO!$A$18,$B809*VLOOKUP($C809,SELIC!$A$3:$D$217,3,FALSE()),-($B809-($B809/(1+VLOOKUP($C809,SELIC!$A$3:$D$217,3,FALSE()))))))</f>
        <v/>
      </c>
    </row>
    <row r="810" spans="2:5" x14ac:dyDescent="0.35">
      <c r="B810" s="5"/>
      <c r="C810" s="6" t="str">
        <f t="shared" si="24"/>
        <v/>
      </c>
      <c r="D810" s="5" t="str">
        <f t="shared" si="25"/>
        <v/>
      </c>
      <c r="E810" s="5" t="str">
        <f>IF($B810="","",IF($C810&lt;SIMULAÇÃO!$A$18,$B810*VLOOKUP($C810,SELIC!$A$3:$D$217,3,FALSE()),-($B810-($B810/(1+VLOOKUP($C810,SELIC!$A$3:$D$217,3,FALSE()))))))</f>
        <v/>
      </c>
    </row>
    <row r="811" spans="2:5" x14ac:dyDescent="0.35">
      <c r="B811" s="5"/>
      <c r="C811" s="6" t="str">
        <f t="shared" si="24"/>
        <v/>
      </c>
      <c r="D811" s="5" t="str">
        <f t="shared" si="25"/>
        <v/>
      </c>
      <c r="E811" s="5" t="str">
        <f>IF($B811="","",IF($C811&lt;SIMULAÇÃO!$A$18,$B811*VLOOKUP($C811,SELIC!$A$3:$D$217,3,FALSE()),-($B811-($B811/(1+VLOOKUP($C811,SELIC!$A$3:$D$217,3,FALSE()))))))</f>
        <v/>
      </c>
    </row>
    <row r="812" spans="2:5" x14ac:dyDescent="0.35">
      <c r="B812" s="5"/>
      <c r="C812" s="6" t="str">
        <f t="shared" si="24"/>
        <v/>
      </c>
      <c r="D812" s="5" t="str">
        <f t="shared" si="25"/>
        <v/>
      </c>
      <c r="E812" s="5" t="str">
        <f>IF($B812="","",IF($C812&lt;SIMULAÇÃO!$A$18,$B812*VLOOKUP($C812,SELIC!$A$3:$D$217,3,FALSE()),-($B812-($B812/(1+VLOOKUP($C812,SELIC!$A$3:$D$217,3,FALSE()))))))</f>
        <v/>
      </c>
    </row>
    <row r="813" spans="2:5" x14ac:dyDescent="0.35">
      <c r="B813" s="5"/>
      <c r="C813" s="6" t="str">
        <f t="shared" si="24"/>
        <v/>
      </c>
      <c r="D813" s="5" t="str">
        <f t="shared" si="25"/>
        <v/>
      </c>
      <c r="E813" s="5" t="str">
        <f>IF($B813="","",IF($C813&lt;SIMULAÇÃO!$A$18,$B813*VLOOKUP($C813,SELIC!$A$3:$D$217,3,FALSE()),-($B813-($B813/(1+VLOOKUP($C813,SELIC!$A$3:$D$217,3,FALSE()))))))</f>
        <v/>
      </c>
    </row>
    <row r="814" spans="2:5" x14ac:dyDescent="0.35">
      <c r="B814" s="5"/>
      <c r="C814" s="6" t="str">
        <f t="shared" si="24"/>
        <v/>
      </c>
      <c r="D814" s="5" t="str">
        <f t="shared" si="25"/>
        <v/>
      </c>
      <c r="E814" s="5" t="str">
        <f>IF($B814="","",IF($C814&lt;SIMULAÇÃO!$A$18,$B814*VLOOKUP($C814,SELIC!$A$3:$D$217,3,FALSE()),-($B814-($B814/(1+VLOOKUP($C814,SELIC!$A$3:$D$217,3,FALSE()))))))</f>
        <v/>
      </c>
    </row>
    <row r="815" spans="2:5" x14ac:dyDescent="0.35">
      <c r="B815" s="5"/>
      <c r="C815" s="6" t="str">
        <f t="shared" si="24"/>
        <v/>
      </c>
      <c r="D815" s="5" t="str">
        <f t="shared" si="25"/>
        <v/>
      </c>
      <c r="E815" s="5" t="str">
        <f>IF($B815="","",IF($C815&lt;SIMULAÇÃO!$A$18,$B815*VLOOKUP($C815,SELIC!$A$3:$D$217,3,FALSE()),-($B815-($B815/(1+VLOOKUP($C815,SELIC!$A$3:$D$217,3,FALSE()))))))</f>
        <v/>
      </c>
    </row>
    <row r="816" spans="2:5" x14ac:dyDescent="0.35">
      <c r="B816" s="5"/>
      <c r="C816" s="6" t="str">
        <f t="shared" si="24"/>
        <v/>
      </c>
      <c r="D816" s="5" t="str">
        <f t="shared" si="25"/>
        <v/>
      </c>
      <c r="E816" s="5" t="str">
        <f>IF($B816="","",IF($C816&lt;SIMULAÇÃO!$A$18,$B816*VLOOKUP($C816,SELIC!$A$3:$D$217,3,FALSE()),-($B816-($B816/(1+VLOOKUP($C816,SELIC!$A$3:$D$217,3,FALSE()))))))</f>
        <v/>
      </c>
    </row>
    <row r="817" spans="2:5" x14ac:dyDescent="0.35">
      <c r="B817" s="5"/>
      <c r="C817" s="6" t="str">
        <f t="shared" si="24"/>
        <v/>
      </c>
      <c r="D817" s="5" t="str">
        <f t="shared" si="25"/>
        <v/>
      </c>
      <c r="E817" s="5" t="str">
        <f>IF($B817="","",IF($C817&lt;SIMULAÇÃO!$A$18,$B817*VLOOKUP($C817,SELIC!$A$3:$D$217,3,FALSE()),-($B817-($B817/(1+VLOOKUP($C817,SELIC!$A$3:$D$217,3,FALSE()))))))</f>
        <v/>
      </c>
    </row>
    <row r="818" spans="2:5" x14ac:dyDescent="0.35">
      <c r="B818" s="5"/>
      <c r="C818" s="6" t="str">
        <f t="shared" si="24"/>
        <v/>
      </c>
      <c r="D818" s="5" t="str">
        <f t="shared" si="25"/>
        <v/>
      </c>
      <c r="E818" s="5" t="str">
        <f>IF($B818="","",IF($C818&lt;SIMULAÇÃO!$A$18,$B818*VLOOKUP($C818,SELIC!$A$3:$D$217,3,FALSE()),-($B818-($B818/(1+VLOOKUP($C818,SELIC!$A$3:$D$217,3,FALSE()))))))</f>
        <v/>
      </c>
    </row>
    <row r="819" spans="2:5" x14ac:dyDescent="0.35">
      <c r="B819" s="5"/>
      <c r="C819" s="6" t="str">
        <f t="shared" si="24"/>
        <v/>
      </c>
      <c r="D819" s="5" t="str">
        <f t="shared" si="25"/>
        <v/>
      </c>
      <c r="E819" s="5" t="str">
        <f>IF($B819="","",IF($C819&lt;SIMULAÇÃO!$A$18,$B819*VLOOKUP($C819,SELIC!$A$3:$D$217,3,FALSE()),-($B819-($B819/(1+VLOOKUP($C819,SELIC!$A$3:$D$217,3,FALSE()))))))</f>
        <v/>
      </c>
    </row>
    <row r="820" spans="2:5" x14ac:dyDescent="0.35">
      <c r="B820" s="5"/>
      <c r="C820" s="6" t="str">
        <f t="shared" si="24"/>
        <v/>
      </c>
      <c r="D820" s="5" t="str">
        <f t="shared" si="25"/>
        <v/>
      </c>
      <c r="E820" s="5" t="str">
        <f>IF($B820="","",IF($C820&lt;SIMULAÇÃO!$A$18,$B820*VLOOKUP($C820,SELIC!$A$3:$D$217,3,FALSE()),-($B820-($B820/(1+VLOOKUP($C820,SELIC!$A$3:$D$217,3,FALSE()))))))</f>
        <v/>
      </c>
    </row>
    <row r="821" spans="2:5" x14ac:dyDescent="0.35">
      <c r="B821" s="5"/>
      <c r="C821" s="6" t="str">
        <f t="shared" si="24"/>
        <v/>
      </c>
      <c r="D821" s="5" t="str">
        <f t="shared" si="25"/>
        <v/>
      </c>
      <c r="E821" s="5" t="str">
        <f>IF($B821="","",IF($C821&lt;SIMULAÇÃO!$A$18,$B821*VLOOKUP($C821,SELIC!$A$3:$D$217,3,FALSE()),-($B821-($B821/(1+VLOOKUP($C821,SELIC!$A$3:$D$217,3,FALSE()))))))</f>
        <v/>
      </c>
    </row>
    <row r="822" spans="2:5" x14ac:dyDescent="0.35">
      <c r="B822" s="5"/>
      <c r="C822" s="6" t="str">
        <f t="shared" si="24"/>
        <v/>
      </c>
      <c r="D822" s="5" t="str">
        <f t="shared" si="25"/>
        <v/>
      </c>
      <c r="E822" s="5" t="str">
        <f>IF($B822="","",IF($C822&lt;SIMULAÇÃO!$A$18,$B822*VLOOKUP($C822,SELIC!$A$3:$D$217,3,FALSE()),-($B822-($B822/(1+VLOOKUP($C822,SELIC!$A$3:$D$217,3,FALSE()))))))</f>
        <v/>
      </c>
    </row>
    <row r="823" spans="2:5" x14ac:dyDescent="0.35">
      <c r="B823" s="5"/>
      <c r="C823" s="6" t="str">
        <f t="shared" si="24"/>
        <v/>
      </c>
      <c r="D823" s="5" t="str">
        <f t="shared" si="25"/>
        <v/>
      </c>
      <c r="E823" s="5" t="str">
        <f>IF($B823="","",IF($C823&lt;SIMULAÇÃO!$A$18,$B823*VLOOKUP($C823,SELIC!$A$3:$D$217,3,FALSE()),-($B823-($B823/(1+VLOOKUP($C823,SELIC!$A$3:$D$217,3,FALSE()))))))</f>
        <v/>
      </c>
    </row>
    <row r="824" spans="2:5" x14ac:dyDescent="0.35">
      <c r="B824" s="5"/>
      <c r="C824" s="6" t="str">
        <f t="shared" si="24"/>
        <v/>
      </c>
      <c r="D824" s="5" t="str">
        <f t="shared" si="25"/>
        <v/>
      </c>
      <c r="E824" s="5" t="str">
        <f>IF($B824="","",IF($C824&lt;SIMULAÇÃO!$A$18,$B824*VLOOKUP($C824,SELIC!$A$3:$D$217,3,FALSE()),-($B824-($B824/(1+VLOOKUP($C824,SELIC!$A$3:$D$217,3,FALSE()))))))</f>
        <v/>
      </c>
    </row>
    <row r="825" spans="2:5" x14ac:dyDescent="0.35">
      <c r="B825" s="5"/>
      <c r="C825" s="6" t="str">
        <f t="shared" si="24"/>
        <v/>
      </c>
      <c r="D825" s="5" t="str">
        <f t="shared" si="25"/>
        <v/>
      </c>
      <c r="E825" s="5" t="str">
        <f>IF($B825="","",IF($C825&lt;SIMULAÇÃO!$A$18,$B825*VLOOKUP($C825,SELIC!$A$3:$D$217,3,FALSE()),-($B825-($B825/(1+VLOOKUP($C825,SELIC!$A$3:$D$217,3,FALSE()))))))</f>
        <v/>
      </c>
    </row>
    <row r="826" spans="2:5" x14ac:dyDescent="0.35">
      <c r="B826" s="5"/>
      <c r="C826" s="6" t="str">
        <f t="shared" si="24"/>
        <v/>
      </c>
      <c r="D826" s="5" t="str">
        <f t="shared" si="25"/>
        <v/>
      </c>
      <c r="E826" s="5" t="str">
        <f>IF($B826="","",IF($C826&lt;SIMULAÇÃO!$A$18,$B826*VLOOKUP($C826,SELIC!$A$3:$D$217,3,FALSE()),-($B826-($B826/(1+VLOOKUP($C826,SELIC!$A$3:$D$217,3,FALSE()))))))</f>
        <v/>
      </c>
    </row>
    <row r="827" spans="2:5" x14ac:dyDescent="0.35">
      <c r="B827" s="5"/>
      <c r="C827" s="6" t="str">
        <f t="shared" si="24"/>
        <v/>
      </c>
      <c r="D827" s="5" t="str">
        <f t="shared" si="25"/>
        <v/>
      </c>
      <c r="E827" s="5" t="str">
        <f>IF($B827="","",IF($C827&lt;SIMULAÇÃO!$A$18,$B827*VLOOKUP($C827,SELIC!$A$3:$D$217,3,FALSE()),-($B827-($B827/(1+VLOOKUP($C827,SELIC!$A$3:$D$217,3,FALSE()))))))</f>
        <v/>
      </c>
    </row>
    <row r="828" spans="2:5" x14ac:dyDescent="0.35">
      <c r="B828" s="5"/>
      <c r="C828" s="6" t="str">
        <f t="shared" si="24"/>
        <v/>
      </c>
      <c r="D828" s="5" t="str">
        <f t="shared" si="25"/>
        <v/>
      </c>
      <c r="E828" s="5" t="str">
        <f>IF($B828="","",IF($C828&lt;SIMULAÇÃO!$A$18,$B828*VLOOKUP($C828,SELIC!$A$3:$D$217,3,FALSE()),-($B828-($B828/(1+VLOOKUP($C828,SELIC!$A$3:$D$217,3,FALSE()))))))</f>
        <v/>
      </c>
    </row>
    <row r="829" spans="2:5" x14ac:dyDescent="0.35">
      <c r="B829" s="5"/>
      <c r="C829" s="6" t="str">
        <f t="shared" si="24"/>
        <v/>
      </c>
      <c r="D829" s="5" t="str">
        <f t="shared" si="25"/>
        <v/>
      </c>
      <c r="E829" s="5" t="str">
        <f>IF($B829="","",IF($C829&lt;SIMULAÇÃO!$A$18,$B829*VLOOKUP($C829,SELIC!$A$3:$D$217,3,FALSE()),-($B829-($B829/(1+VLOOKUP($C829,SELIC!$A$3:$D$217,3,FALSE()))))))</f>
        <v/>
      </c>
    </row>
    <row r="830" spans="2:5" x14ac:dyDescent="0.35">
      <c r="B830" s="5"/>
      <c r="C830" s="6" t="str">
        <f t="shared" si="24"/>
        <v/>
      </c>
      <c r="D830" s="5" t="str">
        <f t="shared" si="25"/>
        <v/>
      </c>
      <c r="E830" s="5" t="str">
        <f>IF($B830="","",IF($C830&lt;SIMULAÇÃO!$A$18,$B830*VLOOKUP($C830,SELIC!$A$3:$D$217,3,FALSE()),-($B830-($B830/(1+VLOOKUP($C830,SELIC!$A$3:$D$217,3,FALSE()))))))</f>
        <v/>
      </c>
    </row>
    <row r="831" spans="2:5" x14ac:dyDescent="0.35">
      <c r="B831" s="5"/>
      <c r="C831" s="6" t="str">
        <f t="shared" si="24"/>
        <v/>
      </c>
      <c r="D831" s="5" t="str">
        <f t="shared" si="25"/>
        <v/>
      </c>
      <c r="E831" s="5" t="str">
        <f>IF($B831="","",IF($C831&lt;SIMULAÇÃO!$A$18,$B831*VLOOKUP($C831,SELIC!$A$3:$D$217,3,FALSE()),-($B831-($B831/(1+VLOOKUP($C831,SELIC!$A$3:$D$217,3,FALSE()))))))</f>
        <v/>
      </c>
    </row>
    <row r="832" spans="2:5" x14ac:dyDescent="0.35">
      <c r="B832" s="5"/>
      <c r="C832" s="6" t="str">
        <f t="shared" si="24"/>
        <v/>
      </c>
      <c r="D832" s="5" t="str">
        <f t="shared" si="25"/>
        <v/>
      </c>
      <c r="E832" s="5" t="str">
        <f>IF($B832="","",IF($C832&lt;SIMULAÇÃO!$A$18,$B832*VLOOKUP($C832,SELIC!$A$3:$D$217,3,FALSE()),-($B832-($B832/(1+VLOOKUP($C832,SELIC!$A$3:$D$217,3,FALSE()))))))</f>
        <v/>
      </c>
    </row>
    <row r="833" spans="2:5" x14ac:dyDescent="0.35">
      <c r="B833" s="5"/>
      <c r="C833" s="6" t="str">
        <f t="shared" si="24"/>
        <v/>
      </c>
      <c r="D833" s="5" t="str">
        <f t="shared" si="25"/>
        <v/>
      </c>
      <c r="E833" s="5" t="str">
        <f>IF($B833="","",IF($C833&lt;SIMULAÇÃO!$A$18,$B833*VLOOKUP($C833,SELIC!$A$3:$D$217,3,FALSE()),-($B833-($B833/(1+VLOOKUP($C833,SELIC!$A$3:$D$217,3,FALSE()))))))</f>
        <v/>
      </c>
    </row>
    <row r="834" spans="2:5" x14ac:dyDescent="0.35">
      <c r="B834" s="5"/>
      <c r="C834" s="6" t="str">
        <f t="shared" si="24"/>
        <v/>
      </c>
      <c r="D834" s="5" t="str">
        <f t="shared" si="25"/>
        <v/>
      </c>
      <c r="E834" s="5" t="str">
        <f>IF($B834="","",IF($C834&lt;SIMULAÇÃO!$A$18,$B834*VLOOKUP($C834,SELIC!$A$3:$D$217,3,FALSE()),-($B834-($B834/(1+VLOOKUP($C834,SELIC!$A$3:$D$217,3,FALSE()))))))</f>
        <v/>
      </c>
    </row>
    <row r="835" spans="2:5" x14ac:dyDescent="0.35">
      <c r="B835" s="5"/>
      <c r="C835" s="6" t="str">
        <f t="shared" ref="C835:C898" si="26">IF(A835="","",DATEVALUE(CONCATENATE("01/",MONTH(A835),"/",YEAR(A835))))</f>
        <v/>
      </c>
      <c r="D835" s="5" t="str">
        <f t="shared" si="25"/>
        <v/>
      </c>
      <c r="E835" s="5" t="str">
        <f>IF($B835="","",IF($C835&lt;SIMULAÇÃO!$A$18,$B835*VLOOKUP($C835,SELIC!$A$3:$D$217,3,FALSE()),-($B835-($B835/(1+VLOOKUP($C835,SELIC!$A$3:$D$217,3,FALSE()))))))</f>
        <v/>
      </c>
    </row>
    <row r="836" spans="2:5" x14ac:dyDescent="0.35">
      <c r="B836" s="5"/>
      <c r="C836" s="6" t="str">
        <f t="shared" si="26"/>
        <v/>
      </c>
      <c r="D836" s="5" t="str">
        <f t="shared" ref="D836:D899" si="27">IF(B836="","",B836+E836)</f>
        <v/>
      </c>
      <c r="E836" s="5" t="str">
        <f>IF($B836="","",IF($C836&lt;SIMULAÇÃO!$A$18,$B836*VLOOKUP($C836,SELIC!$A$3:$D$217,3,FALSE()),-($B836-($B836/(1+VLOOKUP($C836,SELIC!$A$3:$D$217,3,FALSE()))))))</f>
        <v/>
      </c>
    </row>
    <row r="837" spans="2:5" x14ac:dyDescent="0.35">
      <c r="B837" s="5"/>
      <c r="C837" s="6" t="str">
        <f t="shared" si="26"/>
        <v/>
      </c>
      <c r="D837" s="5" t="str">
        <f t="shared" si="27"/>
        <v/>
      </c>
      <c r="E837" s="5" t="str">
        <f>IF($B837="","",IF($C837&lt;SIMULAÇÃO!$A$18,$B837*VLOOKUP($C837,SELIC!$A$3:$D$217,3,FALSE()),-($B837-($B837/(1+VLOOKUP($C837,SELIC!$A$3:$D$217,3,FALSE()))))))</f>
        <v/>
      </c>
    </row>
    <row r="838" spans="2:5" x14ac:dyDescent="0.35">
      <c r="B838" s="5"/>
      <c r="C838" s="6" t="str">
        <f t="shared" si="26"/>
        <v/>
      </c>
      <c r="D838" s="5" t="str">
        <f t="shared" si="27"/>
        <v/>
      </c>
      <c r="E838" s="5" t="str">
        <f>IF($B838="","",IF($C838&lt;SIMULAÇÃO!$A$18,$B838*VLOOKUP($C838,SELIC!$A$3:$D$217,3,FALSE()),-($B838-($B838/(1+VLOOKUP($C838,SELIC!$A$3:$D$217,3,FALSE()))))))</f>
        <v/>
      </c>
    </row>
    <row r="839" spans="2:5" x14ac:dyDescent="0.35">
      <c r="B839" s="5"/>
      <c r="C839" s="6" t="str">
        <f t="shared" si="26"/>
        <v/>
      </c>
      <c r="D839" s="5" t="str">
        <f t="shared" si="27"/>
        <v/>
      </c>
      <c r="E839" s="5" t="str">
        <f>IF($B839="","",IF($C839&lt;SIMULAÇÃO!$A$18,$B839*VLOOKUP($C839,SELIC!$A$3:$D$217,3,FALSE()),-($B839-($B839/(1+VLOOKUP($C839,SELIC!$A$3:$D$217,3,FALSE()))))))</f>
        <v/>
      </c>
    </row>
    <row r="840" spans="2:5" x14ac:dyDescent="0.35">
      <c r="B840" s="5"/>
      <c r="C840" s="6" t="str">
        <f t="shared" si="26"/>
        <v/>
      </c>
      <c r="D840" s="5" t="str">
        <f t="shared" si="27"/>
        <v/>
      </c>
      <c r="E840" s="5" t="str">
        <f>IF($B840="","",IF($C840&lt;SIMULAÇÃO!$A$18,$B840*VLOOKUP($C840,SELIC!$A$3:$D$217,3,FALSE()),-($B840-($B840/(1+VLOOKUP($C840,SELIC!$A$3:$D$217,3,FALSE()))))))</f>
        <v/>
      </c>
    </row>
    <row r="841" spans="2:5" x14ac:dyDescent="0.35">
      <c r="B841" s="5"/>
      <c r="C841" s="6" t="str">
        <f t="shared" si="26"/>
        <v/>
      </c>
      <c r="D841" s="5" t="str">
        <f t="shared" si="27"/>
        <v/>
      </c>
      <c r="E841" s="5" t="str">
        <f>IF($B841="","",IF($C841&lt;SIMULAÇÃO!$A$18,$B841*VLOOKUP($C841,SELIC!$A$3:$D$217,3,FALSE()),-($B841-($B841/(1+VLOOKUP($C841,SELIC!$A$3:$D$217,3,FALSE()))))))</f>
        <v/>
      </c>
    </row>
    <row r="842" spans="2:5" x14ac:dyDescent="0.35">
      <c r="B842" s="5"/>
      <c r="C842" s="6" t="str">
        <f t="shared" si="26"/>
        <v/>
      </c>
      <c r="D842" s="5" t="str">
        <f t="shared" si="27"/>
        <v/>
      </c>
      <c r="E842" s="5" t="str">
        <f>IF($B842="","",IF($C842&lt;SIMULAÇÃO!$A$18,$B842*VLOOKUP($C842,SELIC!$A$3:$D$217,3,FALSE()),-($B842-($B842/(1+VLOOKUP($C842,SELIC!$A$3:$D$217,3,FALSE()))))))</f>
        <v/>
      </c>
    </row>
    <row r="843" spans="2:5" x14ac:dyDescent="0.35">
      <c r="B843" s="5"/>
      <c r="C843" s="6" t="str">
        <f t="shared" si="26"/>
        <v/>
      </c>
      <c r="D843" s="5" t="str">
        <f t="shared" si="27"/>
        <v/>
      </c>
      <c r="E843" s="5" t="str">
        <f>IF($B843="","",IF($C843&lt;SIMULAÇÃO!$A$18,$B843*VLOOKUP($C843,SELIC!$A$3:$D$217,3,FALSE()),-($B843-($B843/(1+VLOOKUP($C843,SELIC!$A$3:$D$217,3,FALSE()))))))</f>
        <v/>
      </c>
    </row>
    <row r="844" spans="2:5" x14ac:dyDescent="0.35">
      <c r="B844" s="5"/>
      <c r="C844" s="6" t="str">
        <f t="shared" si="26"/>
        <v/>
      </c>
      <c r="D844" s="5" t="str">
        <f t="shared" si="27"/>
        <v/>
      </c>
      <c r="E844" s="5" t="str">
        <f>IF($B844="","",IF($C844&lt;SIMULAÇÃO!$A$18,$B844*VLOOKUP($C844,SELIC!$A$3:$D$217,3,FALSE()),-($B844-($B844/(1+VLOOKUP($C844,SELIC!$A$3:$D$217,3,FALSE()))))))</f>
        <v/>
      </c>
    </row>
    <row r="845" spans="2:5" x14ac:dyDescent="0.35">
      <c r="B845" s="5"/>
      <c r="C845" s="6" t="str">
        <f t="shared" si="26"/>
        <v/>
      </c>
      <c r="D845" s="5" t="str">
        <f t="shared" si="27"/>
        <v/>
      </c>
      <c r="E845" s="5" t="str">
        <f>IF($B845="","",IF($C845&lt;SIMULAÇÃO!$A$18,$B845*VLOOKUP($C845,SELIC!$A$3:$D$217,3,FALSE()),-($B845-($B845/(1+VLOOKUP($C845,SELIC!$A$3:$D$217,3,FALSE()))))))</f>
        <v/>
      </c>
    </row>
    <row r="846" spans="2:5" x14ac:dyDescent="0.35">
      <c r="B846" s="5"/>
      <c r="C846" s="6" t="str">
        <f t="shared" si="26"/>
        <v/>
      </c>
      <c r="D846" s="5" t="str">
        <f t="shared" si="27"/>
        <v/>
      </c>
      <c r="E846" s="5" t="str">
        <f>IF($B846="","",IF($C846&lt;SIMULAÇÃO!$A$18,$B846*VLOOKUP($C846,SELIC!$A$3:$D$217,3,FALSE()),-($B846-($B846/(1+VLOOKUP($C846,SELIC!$A$3:$D$217,3,FALSE()))))))</f>
        <v/>
      </c>
    </row>
    <row r="847" spans="2:5" x14ac:dyDescent="0.35">
      <c r="B847" s="5"/>
      <c r="C847" s="6" t="str">
        <f t="shared" si="26"/>
        <v/>
      </c>
      <c r="D847" s="5" t="str">
        <f t="shared" si="27"/>
        <v/>
      </c>
      <c r="E847" s="5" t="str">
        <f>IF($B847="","",IF($C847&lt;SIMULAÇÃO!$A$18,$B847*VLOOKUP($C847,SELIC!$A$3:$D$217,3,FALSE()),-($B847-($B847/(1+VLOOKUP($C847,SELIC!$A$3:$D$217,3,FALSE()))))))</f>
        <v/>
      </c>
    </row>
    <row r="848" spans="2:5" x14ac:dyDescent="0.35">
      <c r="B848" s="5"/>
      <c r="C848" s="6" t="str">
        <f t="shared" si="26"/>
        <v/>
      </c>
      <c r="D848" s="5" t="str">
        <f t="shared" si="27"/>
        <v/>
      </c>
      <c r="E848" s="5" t="str">
        <f>IF($B848="","",IF($C848&lt;SIMULAÇÃO!$A$18,$B848*VLOOKUP($C848,SELIC!$A$3:$D$217,3,FALSE()),-($B848-($B848/(1+VLOOKUP($C848,SELIC!$A$3:$D$217,3,FALSE()))))))</f>
        <v/>
      </c>
    </row>
    <row r="849" spans="2:5" x14ac:dyDescent="0.35">
      <c r="B849" s="5"/>
      <c r="C849" s="6" t="str">
        <f t="shared" si="26"/>
        <v/>
      </c>
      <c r="D849" s="5" t="str">
        <f t="shared" si="27"/>
        <v/>
      </c>
      <c r="E849" s="5" t="str">
        <f>IF($B849="","",IF($C849&lt;SIMULAÇÃO!$A$18,$B849*VLOOKUP($C849,SELIC!$A$3:$D$217,3,FALSE()),-($B849-($B849/(1+VLOOKUP($C849,SELIC!$A$3:$D$217,3,FALSE()))))))</f>
        <v/>
      </c>
    </row>
    <row r="850" spans="2:5" x14ac:dyDescent="0.35">
      <c r="B850" s="5"/>
      <c r="C850" s="6" t="str">
        <f t="shared" si="26"/>
        <v/>
      </c>
      <c r="D850" s="5" t="str">
        <f t="shared" si="27"/>
        <v/>
      </c>
      <c r="E850" s="5" t="str">
        <f>IF($B850="","",IF($C850&lt;SIMULAÇÃO!$A$18,$B850*VLOOKUP($C850,SELIC!$A$3:$D$217,3,FALSE()),-($B850-($B850/(1+VLOOKUP($C850,SELIC!$A$3:$D$217,3,FALSE()))))))</f>
        <v/>
      </c>
    </row>
    <row r="851" spans="2:5" x14ac:dyDescent="0.35">
      <c r="B851" s="5"/>
      <c r="C851" s="6" t="str">
        <f t="shared" si="26"/>
        <v/>
      </c>
      <c r="D851" s="5" t="str">
        <f t="shared" si="27"/>
        <v/>
      </c>
      <c r="E851" s="5" t="str">
        <f>IF($B851="","",IF($C851&lt;SIMULAÇÃO!$A$18,$B851*VLOOKUP($C851,SELIC!$A$3:$D$217,3,FALSE()),-($B851-($B851/(1+VLOOKUP($C851,SELIC!$A$3:$D$217,3,FALSE()))))))</f>
        <v/>
      </c>
    </row>
    <row r="852" spans="2:5" x14ac:dyDescent="0.35">
      <c r="B852" s="5"/>
      <c r="C852" s="6" t="str">
        <f t="shared" si="26"/>
        <v/>
      </c>
      <c r="D852" s="5" t="str">
        <f t="shared" si="27"/>
        <v/>
      </c>
      <c r="E852" s="5" t="str">
        <f>IF($B852="","",IF($C852&lt;SIMULAÇÃO!$A$18,$B852*VLOOKUP($C852,SELIC!$A$3:$D$217,3,FALSE()),-($B852-($B852/(1+VLOOKUP($C852,SELIC!$A$3:$D$217,3,FALSE()))))))</f>
        <v/>
      </c>
    </row>
    <row r="853" spans="2:5" x14ac:dyDescent="0.35">
      <c r="B853" s="5"/>
      <c r="C853" s="6" t="str">
        <f t="shared" si="26"/>
        <v/>
      </c>
      <c r="D853" s="5" t="str">
        <f t="shared" si="27"/>
        <v/>
      </c>
      <c r="E853" s="5" t="str">
        <f>IF($B853="","",IF($C853&lt;SIMULAÇÃO!$A$18,$B853*VLOOKUP($C853,SELIC!$A$3:$D$217,3,FALSE()),-($B853-($B853/(1+VLOOKUP($C853,SELIC!$A$3:$D$217,3,FALSE()))))))</f>
        <v/>
      </c>
    </row>
    <row r="854" spans="2:5" x14ac:dyDescent="0.35">
      <c r="B854" s="5"/>
      <c r="C854" s="6" t="str">
        <f t="shared" si="26"/>
        <v/>
      </c>
      <c r="D854" s="5" t="str">
        <f t="shared" si="27"/>
        <v/>
      </c>
      <c r="E854" s="5" t="str">
        <f>IF($B854="","",IF($C854&lt;SIMULAÇÃO!$A$18,$B854*VLOOKUP($C854,SELIC!$A$3:$D$217,3,FALSE()),-($B854-($B854/(1+VLOOKUP($C854,SELIC!$A$3:$D$217,3,FALSE()))))))</f>
        <v/>
      </c>
    </row>
    <row r="855" spans="2:5" x14ac:dyDescent="0.35">
      <c r="B855" s="5"/>
      <c r="C855" s="6" t="str">
        <f t="shared" si="26"/>
        <v/>
      </c>
      <c r="D855" s="5" t="str">
        <f t="shared" si="27"/>
        <v/>
      </c>
      <c r="E855" s="5" t="str">
        <f>IF($B855="","",IF($C855&lt;SIMULAÇÃO!$A$18,$B855*VLOOKUP($C855,SELIC!$A$3:$D$217,3,FALSE()),-($B855-($B855/(1+VLOOKUP($C855,SELIC!$A$3:$D$217,3,FALSE()))))))</f>
        <v/>
      </c>
    </row>
    <row r="856" spans="2:5" x14ac:dyDescent="0.35">
      <c r="B856" s="5"/>
      <c r="C856" s="6" t="str">
        <f t="shared" si="26"/>
        <v/>
      </c>
      <c r="D856" s="5" t="str">
        <f t="shared" si="27"/>
        <v/>
      </c>
      <c r="E856" s="5" t="str">
        <f>IF($B856="","",IF($C856&lt;SIMULAÇÃO!$A$18,$B856*VLOOKUP($C856,SELIC!$A$3:$D$217,3,FALSE()),-($B856-($B856/(1+VLOOKUP($C856,SELIC!$A$3:$D$217,3,FALSE()))))))</f>
        <v/>
      </c>
    </row>
    <row r="857" spans="2:5" x14ac:dyDescent="0.35">
      <c r="B857" s="5"/>
      <c r="C857" s="6" t="str">
        <f t="shared" si="26"/>
        <v/>
      </c>
      <c r="D857" s="5" t="str">
        <f t="shared" si="27"/>
        <v/>
      </c>
      <c r="E857" s="5" t="str">
        <f>IF($B857="","",IF($C857&lt;SIMULAÇÃO!$A$18,$B857*VLOOKUP($C857,SELIC!$A$3:$D$217,3,FALSE()),-($B857-($B857/(1+VLOOKUP($C857,SELIC!$A$3:$D$217,3,FALSE()))))))</f>
        <v/>
      </c>
    </row>
    <row r="858" spans="2:5" x14ac:dyDescent="0.35">
      <c r="B858" s="5"/>
      <c r="C858" s="6" t="str">
        <f t="shared" si="26"/>
        <v/>
      </c>
      <c r="D858" s="5" t="str">
        <f t="shared" si="27"/>
        <v/>
      </c>
      <c r="E858" s="5" t="str">
        <f>IF($B858="","",IF($C858&lt;SIMULAÇÃO!$A$18,$B858*VLOOKUP($C858,SELIC!$A$3:$D$217,3,FALSE()),-($B858-($B858/(1+VLOOKUP($C858,SELIC!$A$3:$D$217,3,FALSE()))))))</f>
        <v/>
      </c>
    </row>
    <row r="859" spans="2:5" x14ac:dyDescent="0.35">
      <c r="B859" s="5"/>
      <c r="C859" s="6" t="str">
        <f t="shared" si="26"/>
        <v/>
      </c>
      <c r="D859" s="5" t="str">
        <f t="shared" si="27"/>
        <v/>
      </c>
      <c r="E859" s="5" t="str">
        <f>IF($B859="","",IF($C859&lt;SIMULAÇÃO!$A$18,$B859*VLOOKUP($C859,SELIC!$A$3:$D$217,3,FALSE()),-($B859-($B859/(1+VLOOKUP($C859,SELIC!$A$3:$D$217,3,FALSE()))))))</f>
        <v/>
      </c>
    </row>
    <row r="860" spans="2:5" x14ac:dyDescent="0.35">
      <c r="B860" s="5"/>
      <c r="C860" s="6" t="str">
        <f t="shared" si="26"/>
        <v/>
      </c>
      <c r="D860" s="5" t="str">
        <f t="shared" si="27"/>
        <v/>
      </c>
      <c r="E860" s="5" t="str">
        <f>IF($B860="","",IF($C860&lt;SIMULAÇÃO!$A$18,$B860*VLOOKUP($C860,SELIC!$A$3:$D$217,3,FALSE()),-($B860-($B860/(1+VLOOKUP($C860,SELIC!$A$3:$D$217,3,FALSE()))))))</f>
        <v/>
      </c>
    </row>
    <row r="861" spans="2:5" x14ac:dyDescent="0.35">
      <c r="B861" s="5"/>
      <c r="C861" s="6" t="str">
        <f t="shared" si="26"/>
        <v/>
      </c>
      <c r="D861" s="5" t="str">
        <f t="shared" si="27"/>
        <v/>
      </c>
      <c r="E861" s="5" t="str">
        <f>IF($B861="","",IF($C861&lt;SIMULAÇÃO!$A$18,$B861*VLOOKUP($C861,SELIC!$A$3:$D$217,3,FALSE()),-($B861-($B861/(1+VLOOKUP($C861,SELIC!$A$3:$D$217,3,FALSE()))))))</f>
        <v/>
      </c>
    </row>
    <row r="862" spans="2:5" x14ac:dyDescent="0.35">
      <c r="B862" s="5"/>
      <c r="C862" s="6" t="str">
        <f t="shared" si="26"/>
        <v/>
      </c>
      <c r="D862" s="5" t="str">
        <f t="shared" si="27"/>
        <v/>
      </c>
      <c r="E862" s="5" t="str">
        <f>IF($B862="","",IF($C862&lt;SIMULAÇÃO!$A$18,$B862*VLOOKUP($C862,SELIC!$A$3:$D$217,3,FALSE()),-($B862-($B862/(1+VLOOKUP($C862,SELIC!$A$3:$D$217,3,FALSE()))))))</f>
        <v/>
      </c>
    </row>
    <row r="863" spans="2:5" x14ac:dyDescent="0.35">
      <c r="B863" s="5"/>
      <c r="C863" s="6" t="str">
        <f t="shared" si="26"/>
        <v/>
      </c>
      <c r="D863" s="5" t="str">
        <f t="shared" si="27"/>
        <v/>
      </c>
      <c r="E863" s="5" t="str">
        <f>IF($B863="","",IF($C863&lt;SIMULAÇÃO!$A$18,$B863*VLOOKUP($C863,SELIC!$A$3:$D$217,3,FALSE()),-($B863-($B863/(1+VLOOKUP($C863,SELIC!$A$3:$D$217,3,FALSE()))))))</f>
        <v/>
      </c>
    </row>
    <row r="864" spans="2:5" x14ac:dyDescent="0.35">
      <c r="B864" s="5"/>
      <c r="C864" s="6" t="str">
        <f t="shared" si="26"/>
        <v/>
      </c>
      <c r="D864" s="5" t="str">
        <f t="shared" si="27"/>
        <v/>
      </c>
      <c r="E864" s="5" t="str">
        <f>IF($B864="","",IF($C864&lt;SIMULAÇÃO!$A$18,$B864*VLOOKUP($C864,SELIC!$A$3:$D$217,3,FALSE()),-($B864-($B864/(1+VLOOKUP($C864,SELIC!$A$3:$D$217,3,FALSE()))))))</f>
        <v/>
      </c>
    </row>
    <row r="865" spans="2:5" x14ac:dyDescent="0.35">
      <c r="B865" s="5"/>
      <c r="C865" s="6" t="str">
        <f t="shared" si="26"/>
        <v/>
      </c>
      <c r="D865" s="5" t="str">
        <f t="shared" si="27"/>
        <v/>
      </c>
      <c r="E865" s="5" t="str">
        <f>IF($B865="","",IF($C865&lt;SIMULAÇÃO!$A$18,$B865*VLOOKUP($C865,SELIC!$A$3:$D$217,3,FALSE()),-($B865-($B865/(1+VLOOKUP($C865,SELIC!$A$3:$D$217,3,FALSE()))))))</f>
        <v/>
      </c>
    </row>
    <row r="866" spans="2:5" x14ac:dyDescent="0.35">
      <c r="B866" s="5"/>
      <c r="C866" s="6" t="str">
        <f t="shared" si="26"/>
        <v/>
      </c>
      <c r="D866" s="5" t="str">
        <f t="shared" si="27"/>
        <v/>
      </c>
      <c r="E866" s="5" t="str">
        <f>IF($B866="","",IF($C866&lt;SIMULAÇÃO!$A$18,$B866*VLOOKUP($C866,SELIC!$A$3:$D$217,3,FALSE()),-($B866-($B866/(1+VLOOKUP($C866,SELIC!$A$3:$D$217,3,FALSE()))))))</f>
        <v/>
      </c>
    </row>
    <row r="867" spans="2:5" x14ac:dyDescent="0.35">
      <c r="B867" s="5"/>
      <c r="C867" s="6" t="str">
        <f t="shared" si="26"/>
        <v/>
      </c>
      <c r="D867" s="5" t="str">
        <f t="shared" si="27"/>
        <v/>
      </c>
      <c r="E867" s="5" t="str">
        <f>IF($B867="","",IF($C867&lt;SIMULAÇÃO!$A$18,$B867*VLOOKUP($C867,SELIC!$A$3:$D$217,3,FALSE()),-($B867-($B867/(1+VLOOKUP($C867,SELIC!$A$3:$D$217,3,FALSE()))))))</f>
        <v/>
      </c>
    </row>
    <row r="868" spans="2:5" x14ac:dyDescent="0.35">
      <c r="B868" s="5"/>
      <c r="C868" s="6" t="str">
        <f t="shared" si="26"/>
        <v/>
      </c>
      <c r="D868" s="5" t="str">
        <f t="shared" si="27"/>
        <v/>
      </c>
      <c r="E868" s="5" t="str">
        <f>IF($B868="","",IF($C868&lt;SIMULAÇÃO!$A$18,$B868*VLOOKUP($C868,SELIC!$A$3:$D$217,3,FALSE()),-($B868-($B868/(1+VLOOKUP($C868,SELIC!$A$3:$D$217,3,FALSE()))))))</f>
        <v/>
      </c>
    </row>
    <row r="869" spans="2:5" x14ac:dyDescent="0.35">
      <c r="B869" s="5"/>
      <c r="C869" s="6" t="str">
        <f t="shared" si="26"/>
        <v/>
      </c>
      <c r="D869" s="5" t="str">
        <f t="shared" si="27"/>
        <v/>
      </c>
      <c r="E869" s="5" t="str">
        <f>IF($B869="","",IF($C869&lt;SIMULAÇÃO!$A$18,$B869*VLOOKUP($C869,SELIC!$A$3:$D$217,3,FALSE()),-($B869-($B869/(1+VLOOKUP($C869,SELIC!$A$3:$D$217,3,FALSE()))))))</f>
        <v/>
      </c>
    </row>
    <row r="870" spans="2:5" x14ac:dyDescent="0.35">
      <c r="B870" s="5"/>
      <c r="C870" s="6" t="str">
        <f t="shared" si="26"/>
        <v/>
      </c>
      <c r="D870" s="5" t="str">
        <f t="shared" si="27"/>
        <v/>
      </c>
      <c r="E870" s="5" t="str">
        <f>IF($B870="","",IF($C870&lt;SIMULAÇÃO!$A$18,$B870*VLOOKUP($C870,SELIC!$A$3:$D$217,3,FALSE()),-($B870-($B870/(1+VLOOKUP($C870,SELIC!$A$3:$D$217,3,FALSE()))))))</f>
        <v/>
      </c>
    </row>
    <row r="871" spans="2:5" x14ac:dyDescent="0.35">
      <c r="B871" s="5"/>
      <c r="C871" s="6" t="str">
        <f t="shared" si="26"/>
        <v/>
      </c>
      <c r="D871" s="5" t="str">
        <f t="shared" si="27"/>
        <v/>
      </c>
      <c r="E871" s="5" t="str">
        <f>IF($B871="","",IF($C871&lt;SIMULAÇÃO!$A$18,$B871*VLOOKUP($C871,SELIC!$A$3:$D$217,3,FALSE()),-($B871-($B871/(1+VLOOKUP($C871,SELIC!$A$3:$D$217,3,FALSE()))))))</f>
        <v/>
      </c>
    </row>
    <row r="872" spans="2:5" x14ac:dyDescent="0.35">
      <c r="B872" s="5"/>
      <c r="C872" s="6" t="str">
        <f t="shared" si="26"/>
        <v/>
      </c>
      <c r="D872" s="5" t="str">
        <f t="shared" si="27"/>
        <v/>
      </c>
      <c r="E872" s="5" t="str">
        <f>IF($B872="","",IF($C872&lt;SIMULAÇÃO!$A$18,$B872*VLOOKUP($C872,SELIC!$A$3:$D$217,3,FALSE()),-($B872-($B872/(1+VLOOKUP($C872,SELIC!$A$3:$D$217,3,FALSE()))))))</f>
        <v/>
      </c>
    </row>
    <row r="873" spans="2:5" x14ac:dyDescent="0.35">
      <c r="B873" s="5"/>
      <c r="C873" s="6" t="str">
        <f t="shared" si="26"/>
        <v/>
      </c>
      <c r="D873" s="5" t="str">
        <f t="shared" si="27"/>
        <v/>
      </c>
      <c r="E873" s="5" t="str">
        <f>IF($B873="","",IF($C873&lt;SIMULAÇÃO!$A$18,$B873*VLOOKUP($C873,SELIC!$A$3:$D$217,3,FALSE()),-($B873-($B873/(1+VLOOKUP($C873,SELIC!$A$3:$D$217,3,FALSE()))))))</f>
        <v/>
      </c>
    </row>
    <row r="874" spans="2:5" x14ac:dyDescent="0.35">
      <c r="B874" s="5"/>
      <c r="C874" s="6" t="str">
        <f t="shared" si="26"/>
        <v/>
      </c>
      <c r="D874" s="5" t="str">
        <f t="shared" si="27"/>
        <v/>
      </c>
      <c r="E874" s="5" t="str">
        <f>IF($B874="","",IF($C874&lt;SIMULAÇÃO!$A$18,$B874*VLOOKUP($C874,SELIC!$A$3:$D$217,3,FALSE()),-($B874-($B874/(1+VLOOKUP($C874,SELIC!$A$3:$D$217,3,FALSE()))))))</f>
        <v/>
      </c>
    </row>
    <row r="875" spans="2:5" x14ac:dyDescent="0.35">
      <c r="B875" s="5"/>
      <c r="C875" s="6" t="str">
        <f t="shared" si="26"/>
        <v/>
      </c>
      <c r="D875" s="5" t="str">
        <f t="shared" si="27"/>
        <v/>
      </c>
      <c r="E875" s="5" t="str">
        <f>IF($B875="","",IF($C875&lt;SIMULAÇÃO!$A$18,$B875*VLOOKUP($C875,SELIC!$A$3:$D$217,3,FALSE()),-($B875-($B875/(1+VLOOKUP($C875,SELIC!$A$3:$D$217,3,FALSE()))))))</f>
        <v/>
      </c>
    </row>
    <row r="876" spans="2:5" x14ac:dyDescent="0.35">
      <c r="B876" s="5"/>
      <c r="C876" s="6" t="str">
        <f t="shared" si="26"/>
        <v/>
      </c>
      <c r="D876" s="5" t="str">
        <f t="shared" si="27"/>
        <v/>
      </c>
      <c r="E876" s="5" t="str">
        <f>IF($B876="","",IF($C876&lt;SIMULAÇÃO!$A$18,$B876*VLOOKUP($C876,SELIC!$A$3:$D$217,3,FALSE()),-($B876-($B876/(1+VLOOKUP($C876,SELIC!$A$3:$D$217,3,FALSE()))))))</f>
        <v/>
      </c>
    </row>
    <row r="877" spans="2:5" x14ac:dyDescent="0.35">
      <c r="B877" s="5"/>
      <c r="C877" s="6" t="str">
        <f t="shared" si="26"/>
        <v/>
      </c>
      <c r="D877" s="5" t="str">
        <f t="shared" si="27"/>
        <v/>
      </c>
      <c r="E877" s="5" t="str">
        <f>IF($B877="","",IF($C877&lt;SIMULAÇÃO!$A$18,$B877*VLOOKUP($C877,SELIC!$A$3:$D$217,3,FALSE()),-($B877-($B877/(1+VLOOKUP($C877,SELIC!$A$3:$D$217,3,FALSE()))))))</f>
        <v/>
      </c>
    </row>
    <row r="878" spans="2:5" x14ac:dyDescent="0.35">
      <c r="B878" s="5"/>
      <c r="C878" s="6" t="str">
        <f t="shared" si="26"/>
        <v/>
      </c>
      <c r="D878" s="5" t="str">
        <f t="shared" si="27"/>
        <v/>
      </c>
      <c r="E878" s="5" t="str">
        <f>IF($B878="","",IF($C878&lt;SIMULAÇÃO!$A$18,$B878*VLOOKUP($C878,SELIC!$A$3:$D$217,3,FALSE()),-($B878-($B878/(1+VLOOKUP($C878,SELIC!$A$3:$D$217,3,FALSE()))))))</f>
        <v/>
      </c>
    </row>
    <row r="879" spans="2:5" x14ac:dyDescent="0.35">
      <c r="B879" s="5"/>
      <c r="C879" s="6" t="str">
        <f t="shared" si="26"/>
        <v/>
      </c>
      <c r="D879" s="5" t="str">
        <f t="shared" si="27"/>
        <v/>
      </c>
      <c r="E879" s="5" t="str">
        <f>IF($B879="","",IF($C879&lt;SIMULAÇÃO!$A$18,$B879*VLOOKUP($C879,SELIC!$A$3:$D$217,3,FALSE()),-($B879-($B879/(1+VLOOKUP($C879,SELIC!$A$3:$D$217,3,FALSE()))))))</f>
        <v/>
      </c>
    </row>
    <row r="880" spans="2:5" x14ac:dyDescent="0.35">
      <c r="B880" s="5"/>
      <c r="C880" s="6" t="str">
        <f t="shared" si="26"/>
        <v/>
      </c>
      <c r="D880" s="5" t="str">
        <f t="shared" si="27"/>
        <v/>
      </c>
      <c r="E880" s="5" t="str">
        <f>IF($B880="","",IF($C880&lt;SIMULAÇÃO!$A$18,$B880*VLOOKUP($C880,SELIC!$A$3:$D$217,3,FALSE()),-($B880-($B880/(1+VLOOKUP($C880,SELIC!$A$3:$D$217,3,FALSE()))))))</f>
        <v/>
      </c>
    </row>
    <row r="881" spans="2:5" x14ac:dyDescent="0.35">
      <c r="B881" s="5"/>
      <c r="C881" s="6" t="str">
        <f t="shared" si="26"/>
        <v/>
      </c>
      <c r="D881" s="5" t="str">
        <f t="shared" si="27"/>
        <v/>
      </c>
      <c r="E881" s="5" t="str">
        <f>IF($B881="","",IF($C881&lt;SIMULAÇÃO!$A$18,$B881*VLOOKUP($C881,SELIC!$A$3:$D$217,3,FALSE()),-($B881-($B881/(1+VLOOKUP($C881,SELIC!$A$3:$D$217,3,FALSE()))))))</f>
        <v/>
      </c>
    </row>
    <row r="882" spans="2:5" x14ac:dyDescent="0.35">
      <c r="B882" s="5"/>
      <c r="C882" s="6" t="str">
        <f t="shared" si="26"/>
        <v/>
      </c>
      <c r="D882" s="5" t="str">
        <f t="shared" si="27"/>
        <v/>
      </c>
      <c r="E882" s="5" t="str">
        <f>IF($B882="","",IF($C882&lt;SIMULAÇÃO!$A$18,$B882*VLOOKUP($C882,SELIC!$A$3:$D$217,3,FALSE()),-($B882-($B882/(1+VLOOKUP($C882,SELIC!$A$3:$D$217,3,FALSE()))))))</f>
        <v/>
      </c>
    </row>
    <row r="883" spans="2:5" x14ac:dyDescent="0.35">
      <c r="B883" s="5"/>
      <c r="C883" s="6" t="str">
        <f t="shared" si="26"/>
        <v/>
      </c>
      <c r="D883" s="5" t="str">
        <f t="shared" si="27"/>
        <v/>
      </c>
      <c r="E883" s="5" t="str">
        <f>IF($B883="","",IF($C883&lt;SIMULAÇÃO!$A$18,$B883*VLOOKUP($C883,SELIC!$A$3:$D$217,3,FALSE()),-($B883-($B883/(1+VLOOKUP($C883,SELIC!$A$3:$D$217,3,FALSE()))))))</f>
        <v/>
      </c>
    </row>
    <row r="884" spans="2:5" x14ac:dyDescent="0.35">
      <c r="B884" s="5"/>
      <c r="C884" s="6" t="str">
        <f t="shared" si="26"/>
        <v/>
      </c>
      <c r="D884" s="5" t="str">
        <f t="shared" si="27"/>
        <v/>
      </c>
      <c r="E884" s="5" t="str">
        <f>IF($B884="","",IF($C884&lt;SIMULAÇÃO!$A$18,$B884*VLOOKUP($C884,SELIC!$A$3:$D$217,3,FALSE()),-($B884-($B884/(1+VLOOKUP($C884,SELIC!$A$3:$D$217,3,FALSE()))))))</f>
        <v/>
      </c>
    </row>
    <row r="885" spans="2:5" x14ac:dyDescent="0.35">
      <c r="B885" s="5"/>
      <c r="C885" s="6" t="str">
        <f t="shared" si="26"/>
        <v/>
      </c>
      <c r="D885" s="5" t="str">
        <f t="shared" si="27"/>
        <v/>
      </c>
      <c r="E885" s="5" t="str">
        <f>IF($B885="","",IF($C885&lt;SIMULAÇÃO!$A$18,$B885*VLOOKUP($C885,SELIC!$A$3:$D$217,3,FALSE()),-($B885-($B885/(1+VLOOKUP($C885,SELIC!$A$3:$D$217,3,FALSE()))))))</f>
        <v/>
      </c>
    </row>
    <row r="886" spans="2:5" x14ac:dyDescent="0.35">
      <c r="B886" s="5"/>
      <c r="C886" s="6" t="str">
        <f t="shared" si="26"/>
        <v/>
      </c>
      <c r="D886" s="5" t="str">
        <f t="shared" si="27"/>
        <v/>
      </c>
      <c r="E886" s="5" t="str">
        <f>IF($B886="","",IF($C886&lt;SIMULAÇÃO!$A$18,$B886*VLOOKUP($C886,SELIC!$A$3:$D$217,3,FALSE()),-($B886-($B886/(1+VLOOKUP($C886,SELIC!$A$3:$D$217,3,FALSE()))))))</f>
        <v/>
      </c>
    </row>
    <row r="887" spans="2:5" x14ac:dyDescent="0.35">
      <c r="B887" s="5"/>
      <c r="C887" s="6" t="str">
        <f t="shared" si="26"/>
        <v/>
      </c>
      <c r="D887" s="5" t="str">
        <f t="shared" si="27"/>
        <v/>
      </c>
      <c r="E887" s="5" t="str">
        <f>IF($B887="","",IF($C887&lt;SIMULAÇÃO!$A$18,$B887*VLOOKUP($C887,SELIC!$A$3:$D$217,3,FALSE()),-($B887-($B887/(1+VLOOKUP($C887,SELIC!$A$3:$D$217,3,FALSE()))))))</f>
        <v/>
      </c>
    </row>
    <row r="888" spans="2:5" x14ac:dyDescent="0.35">
      <c r="B888" s="5"/>
      <c r="C888" s="6" t="str">
        <f t="shared" si="26"/>
        <v/>
      </c>
      <c r="D888" s="5" t="str">
        <f t="shared" si="27"/>
        <v/>
      </c>
      <c r="E888" s="5" t="str">
        <f>IF($B888="","",IF($C888&lt;SIMULAÇÃO!$A$18,$B888*VLOOKUP($C888,SELIC!$A$3:$D$217,3,FALSE()),-($B888-($B888/(1+VLOOKUP($C888,SELIC!$A$3:$D$217,3,FALSE()))))))</f>
        <v/>
      </c>
    </row>
    <row r="889" spans="2:5" x14ac:dyDescent="0.35">
      <c r="B889" s="5"/>
      <c r="C889" s="6" t="str">
        <f t="shared" si="26"/>
        <v/>
      </c>
      <c r="D889" s="5" t="str">
        <f t="shared" si="27"/>
        <v/>
      </c>
      <c r="E889" s="5" t="str">
        <f>IF($B889="","",IF($C889&lt;SIMULAÇÃO!$A$18,$B889*VLOOKUP($C889,SELIC!$A$3:$D$217,3,FALSE()),-($B889-($B889/(1+VLOOKUP($C889,SELIC!$A$3:$D$217,3,FALSE()))))))</f>
        <v/>
      </c>
    </row>
    <row r="890" spans="2:5" x14ac:dyDescent="0.35">
      <c r="B890" s="5"/>
      <c r="C890" s="6" t="str">
        <f t="shared" si="26"/>
        <v/>
      </c>
      <c r="D890" s="5" t="str">
        <f t="shared" si="27"/>
        <v/>
      </c>
      <c r="E890" s="5" t="str">
        <f>IF($B890="","",IF($C890&lt;SIMULAÇÃO!$A$18,$B890*VLOOKUP($C890,SELIC!$A$3:$D$217,3,FALSE()),-($B890-($B890/(1+VLOOKUP($C890,SELIC!$A$3:$D$217,3,FALSE()))))))</f>
        <v/>
      </c>
    </row>
    <row r="891" spans="2:5" x14ac:dyDescent="0.35">
      <c r="B891" s="5"/>
      <c r="C891" s="6" t="str">
        <f t="shared" si="26"/>
        <v/>
      </c>
      <c r="D891" s="5" t="str">
        <f t="shared" si="27"/>
        <v/>
      </c>
      <c r="E891" s="5" t="str">
        <f>IF($B891="","",IF($C891&lt;SIMULAÇÃO!$A$18,$B891*VLOOKUP($C891,SELIC!$A$3:$D$217,3,FALSE()),-($B891-($B891/(1+VLOOKUP($C891,SELIC!$A$3:$D$217,3,FALSE()))))))</f>
        <v/>
      </c>
    </row>
    <row r="892" spans="2:5" x14ac:dyDescent="0.35">
      <c r="B892" s="5"/>
      <c r="C892" s="6" t="str">
        <f t="shared" si="26"/>
        <v/>
      </c>
      <c r="D892" s="5" t="str">
        <f t="shared" si="27"/>
        <v/>
      </c>
      <c r="E892" s="5" t="str">
        <f>IF($B892="","",IF($C892&lt;SIMULAÇÃO!$A$18,$B892*VLOOKUP($C892,SELIC!$A$3:$D$217,3,FALSE()),-($B892-($B892/(1+VLOOKUP($C892,SELIC!$A$3:$D$217,3,FALSE()))))))</f>
        <v/>
      </c>
    </row>
    <row r="893" spans="2:5" x14ac:dyDescent="0.35">
      <c r="B893" s="5"/>
      <c r="C893" s="6" t="str">
        <f t="shared" si="26"/>
        <v/>
      </c>
      <c r="D893" s="5" t="str">
        <f t="shared" si="27"/>
        <v/>
      </c>
      <c r="E893" s="5" t="str">
        <f>IF($B893="","",IF($C893&lt;SIMULAÇÃO!$A$18,$B893*VLOOKUP($C893,SELIC!$A$3:$D$217,3,FALSE()),-($B893-($B893/(1+VLOOKUP($C893,SELIC!$A$3:$D$217,3,FALSE()))))))</f>
        <v/>
      </c>
    </row>
    <row r="894" spans="2:5" x14ac:dyDescent="0.35">
      <c r="B894" s="5"/>
      <c r="C894" s="6" t="str">
        <f t="shared" si="26"/>
        <v/>
      </c>
      <c r="D894" s="5" t="str">
        <f t="shared" si="27"/>
        <v/>
      </c>
      <c r="E894" s="5" t="str">
        <f>IF($B894="","",IF($C894&lt;SIMULAÇÃO!$A$18,$B894*VLOOKUP($C894,SELIC!$A$3:$D$217,3,FALSE()),-($B894-($B894/(1+VLOOKUP($C894,SELIC!$A$3:$D$217,3,FALSE()))))))</f>
        <v/>
      </c>
    </row>
    <row r="895" spans="2:5" x14ac:dyDescent="0.35">
      <c r="B895" s="5"/>
      <c r="C895" s="6" t="str">
        <f t="shared" si="26"/>
        <v/>
      </c>
      <c r="D895" s="5" t="str">
        <f t="shared" si="27"/>
        <v/>
      </c>
      <c r="E895" s="5" t="str">
        <f>IF($B895="","",IF($C895&lt;SIMULAÇÃO!$A$18,$B895*VLOOKUP($C895,SELIC!$A$3:$D$217,3,FALSE()),-($B895-($B895/(1+VLOOKUP($C895,SELIC!$A$3:$D$217,3,FALSE()))))))</f>
        <v/>
      </c>
    </row>
    <row r="896" spans="2:5" x14ac:dyDescent="0.35">
      <c r="B896" s="5"/>
      <c r="C896" s="6" t="str">
        <f t="shared" si="26"/>
        <v/>
      </c>
      <c r="D896" s="5" t="str">
        <f t="shared" si="27"/>
        <v/>
      </c>
      <c r="E896" s="5" t="str">
        <f>IF($B896="","",IF($C896&lt;SIMULAÇÃO!$A$18,$B896*VLOOKUP($C896,SELIC!$A$3:$D$217,3,FALSE()),-($B896-($B896/(1+VLOOKUP($C896,SELIC!$A$3:$D$217,3,FALSE()))))))</f>
        <v/>
      </c>
    </row>
    <row r="897" spans="2:5" x14ac:dyDescent="0.35">
      <c r="B897" s="5"/>
      <c r="C897" s="6" t="str">
        <f t="shared" si="26"/>
        <v/>
      </c>
      <c r="D897" s="5" t="str">
        <f t="shared" si="27"/>
        <v/>
      </c>
      <c r="E897" s="5" t="str">
        <f>IF($B897="","",IF($C897&lt;SIMULAÇÃO!$A$18,$B897*VLOOKUP($C897,SELIC!$A$3:$D$217,3,FALSE()),-($B897-($B897/(1+VLOOKUP($C897,SELIC!$A$3:$D$217,3,FALSE()))))))</f>
        <v/>
      </c>
    </row>
    <row r="898" spans="2:5" x14ac:dyDescent="0.35">
      <c r="B898" s="5"/>
      <c r="C898" s="6" t="str">
        <f t="shared" si="26"/>
        <v/>
      </c>
      <c r="D898" s="5" t="str">
        <f t="shared" si="27"/>
        <v/>
      </c>
      <c r="E898" s="5" t="str">
        <f>IF($B898="","",IF($C898&lt;SIMULAÇÃO!$A$18,$B898*VLOOKUP($C898,SELIC!$A$3:$D$217,3,FALSE()),-($B898-($B898/(1+VLOOKUP($C898,SELIC!$A$3:$D$217,3,FALSE()))))))</f>
        <v/>
      </c>
    </row>
    <row r="899" spans="2:5" x14ac:dyDescent="0.35">
      <c r="B899" s="5"/>
      <c r="C899" s="6" t="str">
        <f t="shared" ref="C899:C962" si="28">IF(A899="","",DATEVALUE(CONCATENATE("01/",MONTH(A899),"/",YEAR(A899))))</f>
        <v/>
      </c>
      <c r="D899" s="5" t="str">
        <f t="shared" si="27"/>
        <v/>
      </c>
      <c r="E899" s="5" t="str">
        <f>IF($B899="","",IF($C899&lt;SIMULAÇÃO!$A$18,$B899*VLOOKUP($C899,SELIC!$A$3:$D$217,3,FALSE()),-($B899-($B899/(1+VLOOKUP($C899,SELIC!$A$3:$D$217,3,FALSE()))))))</f>
        <v/>
      </c>
    </row>
    <row r="900" spans="2:5" x14ac:dyDescent="0.35">
      <c r="B900" s="5"/>
      <c r="C900" s="6" t="str">
        <f t="shared" si="28"/>
        <v/>
      </c>
      <c r="D900" s="5" t="str">
        <f t="shared" ref="D900:D963" si="29">IF(B900="","",B900+E900)</f>
        <v/>
      </c>
      <c r="E900" s="5" t="str">
        <f>IF($B900="","",IF($C900&lt;SIMULAÇÃO!$A$18,$B900*VLOOKUP($C900,SELIC!$A$3:$D$217,3,FALSE()),-($B900-($B900/(1+VLOOKUP($C900,SELIC!$A$3:$D$217,3,FALSE()))))))</f>
        <v/>
      </c>
    </row>
    <row r="901" spans="2:5" x14ac:dyDescent="0.35">
      <c r="B901" s="5"/>
      <c r="C901" s="6" t="str">
        <f t="shared" si="28"/>
        <v/>
      </c>
      <c r="D901" s="5" t="str">
        <f t="shared" si="29"/>
        <v/>
      </c>
      <c r="E901" s="5" t="str">
        <f>IF($B901="","",IF($C901&lt;SIMULAÇÃO!$A$18,$B901*VLOOKUP($C901,SELIC!$A$3:$D$217,3,FALSE()),-($B901-($B901/(1+VLOOKUP($C901,SELIC!$A$3:$D$217,3,FALSE()))))))</f>
        <v/>
      </c>
    </row>
    <row r="902" spans="2:5" x14ac:dyDescent="0.35">
      <c r="B902" s="5"/>
      <c r="C902" s="6" t="str">
        <f t="shared" si="28"/>
        <v/>
      </c>
      <c r="D902" s="5" t="str">
        <f t="shared" si="29"/>
        <v/>
      </c>
      <c r="E902" s="5" t="str">
        <f>IF($B902="","",IF($C902&lt;SIMULAÇÃO!$A$18,$B902*VLOOKUP($C902,SELIC!$A$3:$D$217,3,FALSE()),-($B902-($B902/(1+VLOOKUP($C902,SELIC!$A$3:$D$217,3,FALSE()))))))</f>
        <v/>
      </c>
    </row>
    <row r="903" spans="2:5" x14ac:dyDescent="0.35">
      <c r="B903" s="5"/>
      <c r="C903" s="6" t="str">
        <f t="shared" si="28"/>
        <v/>
      </c>
      <c r="D903" s="5" t="str">
        <f t="shared" si="29"/>
        <v/>
      </c>
      <c r="E903" s="5" t="str">
        <f>IF($B903="","",IF($C903&lt;SIMULAÇÃO!$A$18,$B903*VLOOKUP($C903,SELIC!$A$3:$D$217,3,FALSE()),-($B903-($B903/(1+VLOOKUP($C903,SELIC!$A$3:$D$217,3,FALSE()))))))</f>
        <v/>
      </c>
    </row>
    <row r="904" spans="2:5" x14ac:dyDescent="0.35">
      <c r="B904" s="5"/>
      <c r="C904" s="6" t="str">
        <f t="shared" si="28"/>
        <v/>
      </c>
      <c r="D904" s="5" t="str">
        <f t="shared" si="29"/>
        <v/>
      </c>
      <c r="E904" s="5" t="str">
        <f>IF($B904="","",IF($C904&lt;SIMULAÇÃO!$A$18,$B904*VLOOKUP($C904,SELIC!$A$3:$D$217,3,FALSE()),-($B904-($B904/(1+VLOOKUP($C904,SELIC!$A$3:$D$217,3,FALSE()))))))</f>
        <v/>
      </c>
    </row>
    <row r="905" spans="2:5" x14ac:dyDescent="0.35">
      <c r="B905" s="5"/>
      <c r="C905" s="6" t="str">
        <f t="shared" si="28"/>
        <v/>
      </c>
      <c r="D905" s="5" t="str">
        <f t="shared" si="29"/>
        <v/>
      </c>
      <c r="E905" s="5" t="str">
        <f>IF($B905="","",IF($C905&lt;SIMULAÇÃO!$A$18,$B905*VLOOKUP($C905,SELIC!$A$3:$D$217,3,FALSE()),-($B905-($B905/(1+VLOOKUP($C905,SELIC!$A$3:$D$217,3,FALSE()))))))</f>
        <v/>
      </c>
    </row>
    <row r="906" spans="2:5" x14ac:dyDescent="0.35">
      <c r="B906" s="5"/>
      <c r="C906" s="6" t="str">
        <f t="shared" si="28"/>
        <v/>
      </c>
      <c r="D906" s="5" t="str">
        <f t="shared" si="29"/>
        <v/>
      </c>
      <c r="E906" s="5" t="str">
        <f>IF($B906="","",IF($C906&lt;SIMULAÇÃO!$A$18,$B906*VLOOKUP($C906,SELIC!$A$3:$D$217,3,FALSE()),-($B906-($B906/(1+VLOOKUP($C906,SELIC!$A$3:$D$217,3,FALSE()))))))</f>
        <v/>
      </c>
    </row>
    <row r="907" spans="2:5" x14ac:dyDescent="0.35">
      <c r="B907" s="5"/>
      <c r="C907" s="6" t="str">
        <f t="shared" si="28"/>
        <v/>
      </c>
      <c r="D907" s="5" t="str">
        <f t="shared" si="29"/>
        <v/>
      </c>
      <c r="E907" s="5" t="str">
        <f>IF($B907="","",IF($C907&lt;SIMULAÇÃO!$A$18,$B907*VLOOKUP($C907,SELIC!$A$3:$D$217,3,FALSE()),-($B907-($B907/(1+VLOOKUP($C907,SELIC!$A$3:$D$217,3,FALSE()))))))</f>
        <v/>
      </c>
    </row>
    <row r="908" spans="2:5" x14ac:dyDescent="0.35">
      <c r="B908" s="5"/>
      <c r="C908" s="6" t="str">
        <f t="shared" si="28"/>
        <v/>
      </c>
      <c r="D908" s="5" t="str">
        <f t="shared" si="29"/>
        <v/>
      </c>
      <c r="E908" s="5" t="str">
        <f>IF($B908="","",IF($C908&lt;SIMULAÇÃO!$A$18,$B908*VLOOKUP($C908,SELIC!$A$3:$D$217,3,FALSE()),-($B908-($B908/(1+VLOOKUP($C908,SELIC!$A$3:$D$217,3,FALSE()))))))</f>
        <v/>
      </c>
    </row>
    <row r="909" spans="2:5" x14ac:dyDescent="0.35">
      <c r="B909" s="5"/>
      <c r="C909" s="6" t="str">
        <f t="shared" si="28"/>
        <v/>
      </c>
      <c r="D909" s="5" t="str">
        <f t="shared" si="29"/>
        <v/>
      </c>
      <c r="E909" s="5" t="str">
        <f>IF($B909="","",IF($C909&lt;SIMULAÇÃO!$A$18,$B909*VLOOKUP($C909,SELIC!$A$3:$D$217,3,FALSE()),-($B909-($B909/(1+VLOOKUP($C909,SELIC!$A$3:$D$217,3,FALSE()))))))</f>
        <v/>
      </c>
    </row>
    <row r="910" spans="2:5" x14ac:dyDescent="0.35">
      <c r="B910" s="5"/>
      <c r="C910" s="6" t="str">
        <f t="shared" si="28"/>
        <v/>
      </c>
      <c r="D910" s="5" t="str">
        <f t="shared" si="29"/>
        <v/>
      </c>
      <c r="E910" s="5" t="str">
        <f>IF($B910="","",IF($C910&lt;SIMULAÇÃO!$A$18,$B910*VLOOKUP($C910,SELIC!$A$3:$D$217,3,FALSE()),-($B910-($B910/(1+VLOOKUP($C910,SELIC!$A$3:$D$217,3,FALSE()))))))</f>
        <v/>
      </c>
    </row>
    <row r="911" spans="2:5" x14ac:dyDescent="0.35">
      <c r="B911" s="5"/>
      <c r="C911" s="6" t="str">
        <f t="shared" si="28"/>
        <v/>
      </c>
      <c r="D911" s="5" t="str">
        <f t="shared" si="29"/>
        <v/>
      </c>
      <c r="E911" s="5" t="str">
        <f>IF($B911="","",IF($C911&lt;SIMULAÇÃO!$A$18,$B911*VLOOKUP($C911,SELIC!$A$3:$D$217,3,FALSE()),-($B911-($B911/(1+VLOOKUP($C911,SELIC!$A$3:$D$217,3,FALSE()))))))</f>
        <v/>
      </c>
    </row>
    <row r="912" spans="2:5" x14ac:dyDescent="0.35">
      <c r="B912" s="5"/>
      <c r="C912" s="6" t="str">
        <f t="shared" si="28"/>
        <v/>
      </c>
      <c r="D912" s="5" t="str">
        <f t="shared" si="29"/>
        <v/>
      </c>
      <c r="E912" s="5" t="str">
        <f>IF($B912="","",IF($C912&lt;SIMULAÇÃO!$A$18,$B912*VLOOKUP($C912,SELIC!$A$3:$D$217,3,FALSE()),-($B912-($B912/(1+VLOOKUP($C912,SELIC!$A$3:$D$217,3,FALSE()))))))</f>
        <v/>
      </c>
    </row>
    <row r="913" spans="2:5" x14ac:dyDescent="0.35">
      <c r="B913" s="5"/>
      <c r="C913" s="6" t="str">
        <f t="shared" si="28"/>
        <v/>
      </c>
      <c r="D913" s="5" t="str">
        <f t="shared" si="29"/>
        <v/>
      </c>
      <c r="E913" s="5" t="str">
        <f>IF($B913="","",IF($C913&lt;SIMULAÇÃO!$A$18,$B913*VLOOKUP($C913,SELIC!$A$3:$D$217,3,FALSE()),-($B913-($B913/(1+VLOOKUP($C913,SELIC!$A$3:$D$217,3,FALSE()))))))</f>
        <v/>
      </c>
    </row>
    <row r="914" spans="2:5" x14ac:dyDescent="0.35">
      <c r="B914" s="5"/>
      <c r="C914" s="6" t="str">
        <f t="shared" si="28"/>
        <v/>
      </c>
      <c r="D914" s="5" t="str">
        <f t="shared" si="29"/>
        <v/>
      </c>
      <c r="E914" s="5" t="str">
        <f>IF($B914="","",IF($C914&lt;SIMULAÇÃO!$A$18,$B914*VLOOKUP($C914,SELIC!$A$3:$D$217,3,FALSE()),-($B914-($B914/(1+VLOOKUP($C914,SELIC!$A$3:$D$217,3,FALSE()))))))</f>
        <v/>
      </c>
    </row>
    <row r="915" spans="2:5" x14ac:dyDescent="0.35">
      <c r="B915" s="5"/>
      <c r="C915" s="6" t="str">
        <f t="shared" si="28"/>
        <v/>
      </c>
      <c r="D915" s="5" t="str">
        <f t="shared" si="29"/>
        <v/>
      </c>
      <c r="E915" s="5" t="str">
        <f>IF($B915="","",IF($C915&lt;SIMULAÇÃO!$A$18,$B915*VLOOKUP($C915,SELIC!$A$3:$D$217,3,FALSE()),-($B915-($B915/(1+VLOOKUP($C915,SELIC!$A$3:$D$217,3,FALSE()))))))</f>
        <v/>
      </c>
    </row>
    <row r="916" spans="2:5" x14ac:dyDescent="0.35">
      <c r="B916" s="5"/>
      <c r="C916" s="6" t="str">
        <f t="shared" si="28"/>
        <v/>
      </c>
      <c r="D916" s="5" t="str">
        <f t="shared" si="29"/>
        <v/>
      </c>
      <c r="E916" s="5" t="str">
        <f>IF($B916="","",IF($C916&lt;SIMULAÇÃO!$A$18,$B916*VLOOKUP($C916,SELIC!$A$3:$D$217,3,FALSE()),-($B916-($B916/(1+VLOOKUP($C916,SELIC!$A$3:$D$217,3,FALSE()))))))</f>
        <v/>
      </c>
    </row>
    <row r="917" spans="2:5" x14ac:dyDescent="0.35">
      <c r="B917" s="5"/>
      <c r="C917" s="6" t="str">
        <f t="shared" si="28"/>
        <v/>
      </c>
      <c r="D917" s="5" t="str">
        <f t="shared" si="29"/>
        <v/>
      </c>
      <c r="E917" s="5" t="str">
        <f>IF($B917="","",IF($C917&lt;SIMULAÇÃO!$A$18,$B917*VLOOKUP($C917,SELIC!$A$3:$D$217,3,FALSE()),-($B917-($B917/(1+VLOOKUP($C917,SELIC!$A$3:$D$217,3,FALSE()))))))</f>
        <v/>
      </c>
    </row>
    <row r="918" spans="2:5" x14ac:dyDescent="0.35">
      <c r="B918" s="5"/>
      <c r="C918" s="6" t="str">
        <f t="shared" si="28"/>
        <v/>
      </c>
      <c r="D918" s="5" t="str">
        <f t="shared" si="29"/>
        <v/>
      </c>
      <c r="E918" s="5" t="str">
        <f>IF($B918="","",IF($C918&lt;SIMULAÇÃO!$A$18,$B918*VLOOKUP($C918,SELIC!$A$3:$D$217,3,FALSE()),-($B918-($B918/(1+VLOOKUP($C918,SELIC!$A$3:$D$217,3,FALSE()))))))</f>
        <v/>
      </c>
    </row>
    <row r="919" spans="2:5" x14ac:dyDescent="0.35">
      <c r="B919" s="5"/>
      <c r="C919" s="6" t="str">
        <f t="shared" si="28"/>
        <v/>
      </c>
      <c r="D919" s="5" t="str">
        <f t="shared" si="29"/>
        <v/>
      </c>
      <c r="E919" s="5" t="str">
        <f>IF($B919="","",IF($C919&lt;SIMULAÇÃO!$A$18,$B919*VLOOKUP($C919,SELIC!$A$3:$D$217,3,FALSE()),-($B919-($B919/(1+VLOOKUP($C919,SELIC!$A$3:$D$217,3,FALSE()))))))</f>
        <v/>
      </c>
    </row>
    <row r="920" spans="2:5" x14ac:dyDescent="0.35">
      <c r="B920" s="5"/>
      <c r="C920" s="6" t="str">
        <f t="shared" si="28"/>
        <v/>
      </c>
      <c r="D920" s="5" t="str">
        <f t="shared" si="29"/>
        <v/>
      </c>
      <c r="E920" s="5" t="str">
        <f>IF($B920="","",IF($C920&lt;SIMULAÇÃO!$A$18,$B920*VLOOKUP($C920,SELIC!$A$3:$D$217,3,FALSE()),-($B920-($B920/(1+VLOOKUP($C920,SELIC!$A$3:$D$217,3,FALSE()))))))</f>
        <v/>
      </c>
    </row>
    <row r="921" spans="2:5" x14ac:dyDescent="0.35">
      <c r="B921" s="5"/>
      <c r="C921" s="6" t="str">
        <f t="shared" si="28"/>
        <v/>
      </c>
      <c r="D921" s="5" t="str">
        <f t="shared" si="29"/>
        <v/>
      </c>
      <c r="E921" s="5" t="str">
        <f>IF($B921="","",IF($C921&lt;SIMULAÇÃO!$A$18,$B921*VLOOKUP($C921,SELIC!$A$3:$D$217,3,FALSE()),-($B921-($B921/(1+VLOOKUP($C921,SELIC!$A$3:$D$217,3,FALSE()))))))</f>
        <v/>
      </c>
    </row>
    <row r="922" spans="2:5" x14ac:dyDescent="0.35">
      <c r="B922" s="5"/>
      <c r="C922" s="6" t="str">
        <f t="shared" si="28"/>
        <v/>
      </c>
      <c r="D922" s="5" t="str">
        <f t="shared" si="29"/>
        <v/>
      </c>
      <c r="E922" s="5" t="str">
        <f>IF($B922="","",IF($C922&lt;SIMULAÇÃO!$A$18,$B922*VLOOKUP($C922,SELIC!$A$3:$D$217,3,FALSE()),-($B922-($B922/(1+VLOOKUP($C922,SELIC!$A$3:$D$217,3,FALSE()))))))</f>
        <v/>
      </c>
    </row>
    <row r="923" spans="2:5" x14ac:dyDescent="0.35">
      <c r="B923" s="5"/>
      <c r="C923" s="6" t="str">
        <f t="shared" si="28"/>
        <v/>
      </c>
      <c r="D923" s="5" t="str">
        <f t="shared" si="29"/>
        <v/>
      </c>
      <c r="E923" s="5" t="str">
        <f>IF($B923="","",IF($C923&lt;SIMULAÇÃO!$A$18,$B923*VLOOKUP($C923,SELIC!$A$3:$D$217,3,FALSE()),-($B923-($B923/(1+VLOOKUP($C923,SELIC!$A$3:$D$217,3,FALSE()))))))</f>
        <v/>
      </c>
    </row>
    <row r="924" spans="2:5" x14ac:dyDescent="0.35">
      <c r="B924" s="5"/>
      <c r="C924" s="6" t="str">
        <f t="shared" si="28"/>
        <v/>
      </c>
      <c r="D924" s="5" t="str">
        <f t="shared" si="29"/>
        <v/>
      </c>
      <c r="E924" s="5" t="str">
        <f>IF($B924="","",IF($C924&lt;SIMULAÇÃO!$A$18,$B924*VLOOKUP($C924,SELIC!$A$3:$D$217,3,FALSE()),-($B924-($B924/(1+VLOOKUP($C924,SELIC!$A$3:$D$217,3,FALSE()))))))</f>
        <v/>
      </c>
    </row>
    <row r="925" spans="2:5" x14ac:dyDescent="0.35">
      <c r="B925" s="5"/>
      <c r="C925" s="6" t="str">
        <f t="shared" si="28"/>
        <v/>
      </c>
      <c r="D925" s="5" t="str">
        <f t="shared" si="29"/>
        <v/>
      </c>
      <c r="E925" s="5" t="str">
        <f>IF($B925="","",IF($C925&lt;SIMULAÇÃO!$A$18,$B925*VLOOKUP($C925,SELIC!$A$3:$D$217,3,FALSE()),-($B925-($B925/(1+VLOOKUP($C925,SELIC!$A$3:$D$217,3,FALSE()))))))</f>
        <v/>
      </c>
    </row>
    <row r="926" spans="2:5" x14ac:dyDescent="0.35">
      <c r="B926" s="5"/>
      <c r="C926" s="6" t="str">
        <f t="shared" si="28"/>
        <v/>
      </c>
      <c r="D926" s="5" t="str">
        <f t="shared" si="29"/>
        <v/>
      </c>
      <c r="E926" s="5" t="str">
        <f>IF($B926="","",IF($C926&lt;SIMULAÇÃO!$A$18,$B926*VLOOKUP($C926,SELIC!$A$3:$D$217,3,FALSE()),-($B926-($B926/(1+VLOOKUP($C926,SELIC!$A$3:$D$217,3,FALSE()))))))</f>
        <v/>
      </c>
    </row>
    <row r="927" spans="2:5" x14ac:dyDescent="0.35">
      <c r="B927" s="5"/>
      <c r="C927" s="6" t="str">
        <f t="shared" si="28"/>
        <v/>
      </c>
      <c r="D927" s="5" t="str">
        <f t="shared" si="29"/>
        <v/>
      </c>
      <c r="E927" s="5" t="str">
        <f>IF($B927="","",IF($C927&lt;SIMULAÇÃO!$A$18,$B927*VLOOKUP($C927,SELIC!$A$3:$D$217,3,FALSE()),-($B927-($B927/(1+VLOOKUP($C927,SELIC!$A$3:$D$217,3,FALSE()))))))</f>
        <v/>
      </c>
    </row>
    <row r="928" spans="2:5" x14ac:dyDescent="0.35">
      <c r="B928" s="5"/>
      <c r="C928" s="6" t="str">
        <f t="shared" si="28"/>
        <v/>
      </c>
      <c r="D928" s="5" t="str">
        <f t="shared" si="29"/>
        <v/>
      </c>
      <c r="E928" s="5" t="str">
        <f>IF($B928="","",IF($C928&lt;SIMULAÇÃO!$A$18,$B928*VLOOKUP($C928,SELIC!$A$3:$D$217,3,FALSE()),-($B928-($B928/(1+VLOOKUP($C928,SELIC!$A$3:$D$217,3,FALSE()))))))</f>
        <v/>
      </c>
    </row>
    <row r="929" spans="2:5" x14ac:dyDescent="0.35">
      <c r="B929" s="5"/>
      <c r="C929" s="6" t="str">
        <f t="shared" si="28"/>
        <v/>
      </c>
      <c r="D929" s="5" t="str">
        <f t="shared" si="29"/>
        <v/>
      </c>
      <c r="E929" s="5" t="str">
        <f>IF($B929="","",IF($C929&lt;SIMULAÇÃO!$A$18,$B929*VLOOKUP($C929,SELIC!$A$3:$D$217,3,FALSE()),-($B929-($B929/(1+VLOOKUP($C929,SELIC!$A$3:$D$217,3,FALSE()))))))</f>
        <v/>
      </c>
    </row>
    <row r="930" spans="2:5" x14ac:dyDescent="0.35">
      <c r="B930" s="5"/>
      <c r="C930" s="6" t="str">
        <f t="shared" si="28"/>
        <v/>
      </c>
      <c r="D930" s="5" t="str">
        <f t="shared" si="29"/>
        <v/>
      </c>
      <c r="E930" s="5" t="str">
        <f>IF($B930="","",IF($C930&lt;SIMULAÇÃO!$A$18,$B930*VLOOKUP($C930,SELIC!$A$3:$D$217,3,FALSE()),-($B930-($B930/(1+VLOOKUP($C930,SELIC!$A$3:$D$217,3,FALSE()))))))</f>
        <v/>
      </c>
    </row>
    <row r="931" spans="2:5" x14ac:dyDescent="0.35">
      <c r="B931" s="5"/>
      <c r="C931" s="6" t="str">
        <f t="shared" si="28"/>
        <v/>
      </c>
      <c r="D931" s="5" t="str">
        <f t="shared" si="29"/>
        <v/>
      </c>
      <c r="E931" s="5" t="str">
        <f>IF($B931="","",IF($C931&lt;SIMULAÇÃO!$A$18,$B931*VLOOKUP($C931,SELIC!$A$3:$D$217,3,FALSE()),-($B931-($B931/(1+VLOOKUP($C931,SELIC!$A$3:$D$217,3,FALSE()))))))</f>
        <v/>
      </c>
    </row>
    <row r="932" spans="2:5" x14ac:dyDescent="0.35">
      <c r="B932" s="5"/>
      <c r="C932" s="6" t="str">
        <f t="shared" si="28"/>
        <v/>
      </c>
      <c r="D932" s="5" t="str">
        <f t="shared" si="29"/>
        <v/>
      </c>
      <c r="E932" s="5" t="str">
        <f>IF($B932="","",IF($C932&lt;SIMULAÇÃO!$A$18,$B932*VLOOKUP($C932,SELIC!$A$3:$D$217,3,FALSE()),-($B932-($B932/(1+VLOOKUP($C932,SELIC!$A$3:$D$217,3,FALSE()))))))</f>
        <v/>
      </c>
    </row>
    <row r="933" spans="2:5" x14ac:dyDescent="0.35">
      <c r="B933" s="5"/>
      <c r="C933" s="6" t="str">
        <f t="shared" si="28"/>
        <v/>
      </c>
      <c r="D933" s="5" t="str">
        <f t="shared" si="29"/>
        <v/>
      </c>
      <c r="E933" s="5" t="str">
        <f>IF($B933="","",IF($C933&lt;SIMULAÇÃO!$A$18,$B933*VLOOKUP($C933,SELIC!$A$3:$D$217,3,FALSE()),-($B933-($B933/(1+VLOOKUP($C933,SELIC!$A$3:$D$217,3,FALSE()))))))</f>
        <v/>
      </c>
    </row>
    <row r="934" spans="2:5" x14ac:dyDescent="0.35">
      <c r="B934" s="5"/>
      <c r="C934" s="6" t="str">
        <f t="shared" si="28"/>
        <v/>
      </c>
      <c r="D934" s="5" t="str">
        <f t="shared" si="29"/>
        <v/>
      </c>
      <c r="E934" s="5" t="str">
        <f>IF($B934="","",IF($C934&lt;SIMULAÇÃO!$A$18,$B934*VLOOKUP($C934,SELIC!$A$3:$D$217,3,FALSE()),-($B934-($B934/(1+VLOOKUP($C934,SELIC!$A$3:$D$217,3,FALSE()))))))</f>
        <v/>
      </c>
    </row>
    <row r="935" spans="2:5" x14ac:dyDescent="0.35">
      <c r="B935" s="5"/>
      <c r="C935" s="6" t="str">
        <f t="shared" si="28"/>
        <v/>
      </c>
      <c r="D935" s="5" t="str">
        <f t="shared" si="29"/>
        <v/>
      </c>
      <c r="E935" s="5" t="str">
        <f>IF($B935="","",IF($C935&lt;SIMULAÇÃO!$A$18,$B935*VLOOKUP($C935,SELIC!$A$3:$D$217,3,FALSE()),-($B935-($B935/(1+VLOOKUP($C935,SELIC!$A$3:$D$217,3,FALSE()))))))</f>
        <v/>
      </c>
    </row>
    <row r="936" spans="2:5" x14ac:dyDescent="0.35">
      <c r="B936" s="5"/>
      <c r="C936" s="6" t="str">
        <f t="shared" si="28"/>
        <v/>
      </c>
      <c r="D936" s="5" t="str">
        <f t="shared" si="29"/>
        <v/>
      </c>
      <c r="E936" s="5" t="str">
        <f>IF($B936="","",IF($C936&lt;SIMULAÇÃO!$A$18,$B936*VLOOKUP($C936,SELIC!$A$3:$D$217,3,FALSE()),-($B936-($B936/(1+VLOOKUP($C936,SELIC!$A$3:$D$217,3,FALSE()))))))</f>
        <v/>
      </c>
    </row>
    <row r="937" spans="2:5" x14ac:dyDescent="0.35">
      <c r="B937" s="5"/>
      <c r="C937" s="6" t="str">
        <f t="shared" si="28"/>
        <v/>
      </c>
      <c r="D937" s="5" t="str">
        <f t="shared" si="29"/>
        <v/>
      </c>
      <c r="E937" s="5" t="str">
        <f>IF($B937="","",IF($C937&lt;SIMULAÇÃO!$A$18,$B937*VLOOKUP($C937,SELIC!$A$3:$D$217,3,FALSE()),-($B937-($B937/(1+VLOOKUP($C937,SELIC!$A$3:$D$217,3,FALSE()))))))</f>
        <v/>
      </c>
    </row>
    <row r="938" spans="2:5" x14ac:dyDescent="0.35">
      <c r="B938" s="5"/>
      <c r="C938" s="6" t="str">
        <f t="shared" si="28"/>
        <v/>
      </c>
      <c r="D938" s="5" t="str">
        <f t="shared" si="29"/>
        <v/>
      </c>
      <c r="E938" s="5" t="str">
        <f>IF($B938="","",IF($C938&lt;SIMULAÇÃO!$A$18,$B938*VLOOKUP($C938,SELIC!$A$3:$D$217,3,FALSE()),-($B938-($B938/(1+VLOOKUP($C938,SELIC!$A$3:$D$217,3,FALSE()))))))</f>
        <v/>
      </c>
    </row>
    <row r="939" spans="2:5" x14ac:dyDescent="0.35">
      <c r="B939" s="5"/>
      <c r="C939" s="6" t="str">
        <f t="shared" si="28"/>
        <v/>
      </c>
      <c r="D939" s="5" t="str">
        <f t="shared" si="29"/>
        <v/>
      </c>
      <c r="E939" s="5" t="str">
        <f>IF($B939="","",IF($C939&lt;SIMULAÇÃO!$A$18,$B939*VLOOKUP($C939,SELIC!$A$3:$D$217,3,FALSE()),-($B939-($B939/(1+VLOOKUP($C939,SELIC!$A$3:$D$217,3,FALSE()))))))</f>
        <v/>
      </c>
    </row>
    <row r="940" spans="2:5" x14ac:dyDescent="0.35">
      <c r="B940" s="5"/>
      <c r="C940" s="6" t="str">
        <f t="shared" si="28"/>
        <v/>
      </c>
      <c r="D940" s="5" t="str">
        <f t="shared" si="29"/>
        <v/>
      </c>
      <c r="E940" s="5" t="str">
        <f>IF($B940="","",IF($C940&lt;SIMULAÇÃO!$A$18,$B940*VLOOKUP($C940,SELIC!$A$3:$D$217,3,FALSE()),-($B940-($B940/(1+VLOOKUP($C940,SELIC!$A$3:$D$217,3,FALSE()))))))</f>
        <v/>
      </c>
    </row>
    <row r="941" spans="2:5" x14ac:dyDescent="0.35">
      <c r="B941" s="5"/>
      <c r="C941" s="6" t="str">
        <f t="shared" si="28"/>
        <v/>
      </c>
      <c r="D941" s="5" t="str">
        <f t="shared" si="29"/>
        <v/>
      </c>
      <c r="E941" s="5" t="str">
        <f>IF($B941="","",IF($C941&lt;SIMULAÇÃO!$A$18,$B941*VLOOKUP($C941,SELIC!$A$3:$D$217,3,FALSE()),-($B941-($B941/(1+VLOOKUP($C941,SELIC!$A$3:$D$217,3,FALSE()))))))</f>
        <v/>
      </c>
    </row>
    <row r="942" spans="2:5" x14ac:dyDescent="0.35">
      <c r="B942" s="5"/>
      <c r="C942" s="6" t="str">
        <f t="shared" si="28"/>
        <v/>
      </c>
      <c r="D942" s="5" t="str">
        <f t="shared" si="29"/>
        <v/>
      </c>
      <c r="E942" s="5" t="str">
        <f>IF($B942="","",IF($C942&lt;SIMULAÇÃO!$A$18,$B942*VLOOKUP($C942,SELIC!$A$3:$D$217,3,FALSE()),-($B942-($B942/(1+VLOOKUP($C942,SELIC!$A$3:$D$217,3,FALSE()))))))</f>
        <v/>
      </c>
    </row>
    <row r="943" spans="2:5" x14ac:dyDescent="0.35">
      <c r="B943" s="5"/>
      <c r="C943" s="6" t="str">
        <f t="shared" si="28"/>
        <v/>
      </c>
      <c r="D943" s="5" t="str">
        <f t="shared" si="29"/>
        <v/>
      </c>
      <c r="E943" s="5" t="str">
        <f>IF($B943="","",IF($C943&lt;SIMULAÇÃO!$A$18,$B943*VLOOKUP($C943,SELIC!$A$3:$D$217,3,FALSE()),-($B943-($B943/(1+VLOOKUP($C943,SELIC!$A$3:$D$217,3,FALSE()))))))</f>
        <v/>
      </c>
    </row>
    <row r="944" spans="2:5" x14ac:dyDescent="0.35">
      <c r="B944" s="5"/>
      <c r="C944" s="6" t="str">
        <f t="shared" si="28"/>
        <v/>
      </c>
      <c r="D944" s="5" t="str">
        <f t="shared" si="29"/>
        <v/>
      </c>
      <c r="E944" s="5" t="str">
        <f>IF($B944="","",IF($C944&lt;SIMULAÇÃO!$A$18,$B944*VLOOKUP($C944,SELIC!$A$3:$D$217,3,FALSE()),-($B944-($B944/(1+VLOOKUP($C944,SELIC!$A$3:$D$217,3,FALSE()))))))</f>
        <v/>
      </c>
    </row>
    <row r="945" spans="2:5" x14ac:dyDescent="0.35">
      <c r="B945" s="5"/>
      <c r="C945" s="6" t="str">
        <f t="shared" si="28"/>
        <v/>
      </c>
      <c r="D945" s="5" t="str">
        <f t="shared" si="29"/>
        <v/>
      </c>
      <c r="E945" s="5" t="str">
        <f>IF($B945="","",IF($C945&lt;SIMULAÇÃO!$A$18,$B945*VLOOKUP($C945,SELIC!$A$3:$D$217,3,FALSE()),-($B945-($B945/(1+VLOOKUP($C945,SELIC!$A$3:$D$217,3,FALSE()))))))</f>
        <v/>
      </c>
    </row>
    <row r="946" spans="2:5" x14ac:dyDescent="0.35">
      <c r="B946" s="5"/>
      <c r="C946" s="6" t="str">
        <f t="shared" si="28"/>
        <v/>
      </c>
      <c r="D946" s="5" t="str">
        <f t="shared" si="29"/>
        <v/>
      </c>
      <c r="E946" s="5" t="str">
        <f>IF($B946="","",IF($C946&lt;SIMULAÇÃO!$A$18,$B946*VLOOKUP($C946,SELIC!$A$3:$D$217,3,FALSE()),-($B946-($B946/(1+VLOOKUP($C946,SELIC!$A$3:$D$217,3,FALSE()))))))</f>
        <v/>
      </c>
    </row>
    <row r="947" spans="2:5" x14ac:dyDescent="0.35">
      <c r="B947" s="5"/>
      <c r="C947" s="6" t="str">
        <f t="shared" si="28"/>
        <v/>
      </c>
      <c r="D947" s="5" t="str">
        <f t="shared" si="29"/>
        <v/>
      </c>
      <c r="E947" s="5" t="str">
        <f>IF($B947="","",IF($C947&lt;SIMULAÇÃO!$A$18,$B947*VLOOKUP($C947,SELIC!$A$3:$D$217,3,FALSE()),-($B947-($B947/(1+VLOOKUP($C947,SELIC!$A$3:$D$217,3,FALSE()))))))</f>
        <v/>
      </c>
    </row>
    <row r="948" spans="2:5" x14ac:dyDescent="0.35">
      <c r="B948" s="5"/>
      <c r="C948" s="6" t="str">
        <f t="shared" si="28"/>
        <v/>
      </c>
      <c r="D948" s="5" t="str">
        <f t="shared" si="29"/>
        <v/>
      </c>
      <c r="E948" s="5" t="str">
        <f>IF($B948="","",IF($C948&lt;SIMULAÇÃO!$A$18,$B948*VLOOKUP($C948,SELIC!$A$3:$D$217,3,FALSE()),-($B948-($B948/(1+VLOOKUP($C948,SELIC!$A$3:$D$217,3,FALSE()))))))</f>
        <v/>
      </c>
    </row>
    <row r="949" spans="2:5" x14ac:dyDescent="0.35">
      <c r="B949" s="5"/>
      <c r="C949" s="6" t="str">
        <f t="shared" si="28"/>
        <v/>
      </c>
      <c r="D949" s="5" t="str">
        <f t="shared" si="29"/>
        <v/>
      </c>
      <c r="E949" s="5" t="str">
        <f>IF($B949="","",IF($C949&lt;SIMULAÇÃO!$A$18,$B949*VLOOKUP($C949,SELIC!$A$3:$D$217,3,FALSE()),-($B949-($B949/(1+VLOOKUP($C949,SELIC!$A$3:$D$217,3,FALSE()))))))</f>
        <v/>
      </c>
    </row>
    <row r="950" spans="2:5" x14ac:dyDescent="0.35">
      <c r="B950" s="5"/>
      <c r="C950" s="6" t="str">
        <f t="shared" si="28"/>
        <v/>
      </c>
      <c r="D950" s="5" t="str">
        <f t="shared" si="29"/>
        <v/>
      </c>
      <c r="E950" s="5" t="str">
        <f>IF($B950="","",IF($C950&lt;SIMULAÇÃO!$A$18,$B950*VLOOKUP($C950,SELIC!$A$3:$D$217,3,FALSE()),-($B950-($B950/(1+VLOOKUP($C950,SELIC!$A$3:$D$217,3,FALSE()))))))</f>
        <v/>
      </c>
    </row>
    <row r="951" spans="2:5" x14ac:dyDescent="0.35">
      <c r="B951" s="5"/>
      <c r="C951" s="6" t="str">
        <f t="shared" si="28"/>
        <v/>
      </c>
      <c r="D951" s="5" t="str">
        <f t="shared" si="29"/>
        <v/>
      </c>
      <c r="E951" s="5" t="str">
        <f>IF($B951="","",IF($C951&lt;SIMULAÇÃO!$A$18,$B951*VLOOKUP($C951,SELIC!$A$3:$D$217,3,FALSE()),-($B951-($B951/(1+VLOOKUP($C951,SELIC!$A$3:$D$217,3,FALSE()))))))</f>
        <v/>
      </c>
    </row>
    <row r="952" spans="2:5" x14ac:dyDescent="0.35">
      <c r="B952" s="5"/>
      <c r="C952" s="6" t="str">
        <f t="shared" si="28"/>
        <v/>
      </c>
      <c r="D952" s="5" t="str">
        <f t="shared" si="29"/>
        <v/>
      </c>
      <c r="E952" s="5" t="str">
        <f>IF($B952="","",IF($C952&lt;SIMULAÇÃO!$A$18,$B952*VLOOKUP($C952,SELIC!$A$3:$D$217,3,FALSE()),-($B952-($B952/(1+VLOOKUP($C952,SELIC!$A$3:$D$217,3,FALSE()))))))</f>
        <v/>
      </c>
    </row>
    <row r="953" spans="2:5" x14ac:dyDescent="0.35">
      <c r="B953" s="5"/>
      <c r="C953" s="6" t="str">
        <f t="shared" si="28"/>
        <v/>
      </c>
      <c r="D953" s="5" t="str">
        <f t="shared" si="29"/>
        <v/>
      </c>
      <c r="E953" s="5" t="str">
        <f>IF($B953="","",IF($C953&lt;SIMULAÇÃO!$A$18,$B953*VLOOKUP($C953,SELIC!$A$3:$D$217,3,FALSE()),-($B953-($B953/(1+VLOOKUP($C953,SELIC!$A$3:$D$217,3,FALSE()))))))</f>
        <v/>
      </c>
    </row>
    <row r="954" spans="2:5" x14ac:dyDescent="0.35">
      <c r="B954" s="5"/>
      <c r="C954" s="6" t="str">
        <f t="shared" si="28"/>
        <v/>
      </c>
      <c r="D954" s="5" t="str">
        <f t="shared" si="29"/>
        <v/>
      </c>
      <c r="E954" s="5" t="str">
        <f>IF($B954="","",IF($C954&lt;SIMULAÇÃO!$A$18,$B954*VLOOKUP($C954,SELIC!$A$3:$D$217,3,FALSE()),-($B954-($B954/(1+VLOOKUP($C954,SELIC!$A$3:$D$217,3,FALSE()))))))</f>
        <v/>
      </c>
    </row>
    <row r="955" spans="2:5" x14ac:dyDescent="0.35">
      <c r="B955" s="5"/>
      <c r="C955" s="6" t="str">
        <f t="shared" si="28"/>
        <v/>
      </c>
      <c r="D955" s="5" t="str">
        <f t="shared" si="29"/>
        <v/>
      </c>
      <c r="E955" s="5" t="str">
        <f>IF($B955="","",IF($C955&lt;SIMULAÇÃO!$A$18,$B955*VLOOKUP($C955,SELIC!$A$3:$D$217,3,FALSE()),-($B955-($B955/(1+VLOOKUP($C955,SELIC!$A$3:$D$217,3,FALSE()))))))</f>
        <v/>
      </c>
    </row>
    <row r="956" spans="2:5" x14ac:dyDescent="0.35">
      <c r="B956" s="5"/>
      <c r="C956" s="6" t="str">
        <f t="shared" si="28"/>
        <v/>
      </c>
      <c r="D956" s="5" t="str">
        <f t="shared" si="29"/>
        <v/>
      </c>
      <c r="E956" s="5" t="str">
        <f>IF($B956="","",IF($C956&lt;SIMULAÇÃO!$A$18,$B956*VLOOKUP($C956,SELIC!$A$3:$D$217,3,FALSE()),-($B956-($B956/(1+VLOOKUP($C956,SELIC!$A$3:$D$217,3,FALSE()))))))</f>
        <v/>
      </c>
    </row>
    <row r="957" spans="2:5" x14ac:dyDescent="0.35">
      <c r="B957" s="5"/>
      <c r="C957" s="6" t="str">
        <f t="shared" si="28"/>
        <v/>
      </c>
      <c r="D957" s="5" t="str">
        <f t="shared" si="29"/>
        <v/>
      </c>
      <c r="E957" s="5" t="str">
        <f>IF($B957="","",IF($C957&lt;SIMULAÇÃO!$A$18,$B957*VLOOKUP($C957,SELIC!$A$3:$D$217,3,FALSE()),-($B957-($B957/(1+VLOOKUP($C957,SELIC!$A$3:$D$217,3,FALSE()))))))</f>
        <v/>
      </c>
    </row>
    <row r="958" spans="2:5" x14ac:dyDescent="0.35">
      <c r="B958" s="5"/>
      <c r="C958" s="6" t="str">
        <f t="shared" si="28"/>
        <v/>
      </c>
      <c r="D958" s="5" t="str">
        <f t="shared" si="29"/>
        <v/>
      </c>
      <c r="E958" s="5" t="str">
        <f>IF($B958="","",IF($C958&lt;SIMULAÇÃO!$A$18,$B958*VLOOKUP($C958,SELIC!$A$3:$D$217,3,FALSE()),-($B958-($B958/(1+VLOOKUP($C958,SELIC!$A$3:$D$217,3,FALSE()))))))</f>
        <v/>
      </c>
    </row>
    <row r="959" spans="2:5" x14ac:dyDescent="0.35">
      <c r="B959" s="5"/>
      <c r="C959" s="6" t="str">
        <f t="shared" si="28"/>
        <v/>
      </c>
      <c r="D959" s="5" t="str">
        <f t="shared" si="29"/>
        <v/>
      </c>
      <c r="E959" s="5" t="str">
        <f>IF($B959="","",IF($C959&lt;SIMULAÇÃO!$A$18,$B959*VLOOKUP($C959,SELIC!$A$3:$D$217,3,FALSE()),-($B959-($B959/(1+VLOOKUP($C959,SELIC!$A$3:$D$217,3,FALSE()))))))</f>
        <v/>
      </c>
    </row>
    <row r="960" spans="2:5" x14ac:dyDescent="0.35">
      <c r="B960" s="5"/>
      <c r="C960" s="6" t="str">
        <f t="shared" si="28"/>
        <v/>
      </c>
      <c r="D960" s="5" t="str">
        <f t="shared" si="29"/>
        <v/>
      </c>
      <c r="E960" s="5" t="str">
        <f>IF($B960="","",IF($C960&lt;SIMULAÇÃO!$A$18,$B960*VLOOKUP($C960,SELIC!$A$3:$D$217,3,FALSE()),-($B960-($B960/(1+VLOOKUP($C960,SELIC!$A$3:$D$217,3,FALSE()))))))</f>
        <v/>
      </c>
    </row>
    <row r="961" spans="2:5" x14ac:dyDescent="0.35">
      <c r="B961" s="5"/>
      <c r="C961" s="6" t="str">
        <f t="shared" si="28"/>
        <v/>
      </c>
      <c r="D961" s="5" t="str">
        <f t="shared" si="29"/>
        <v/>
      </c>
      <c r="E961" s="5" t="str">
        <f>IF($B961="","",IF($C961&lt;SIMULAÇÃO!$A$18,$B961*VLOOKUP($C961,SELIC!$A$3:$D$217,3,FALSE()),-($B961-($B961/(1+VLOOKUP($C961,SELIC!$A$3:$D$217,3,FALSE()))))))</f>
        <v/>
      </c>
    </row>
    <row r="962" spans="2:5" x14ac:dyDescent="0.35">
      <c r="B962" s="5"/>
      <c r="C962" s="6" t="str">
        <f t="shared" si="28"/>
        <v/>
      </c>
      <c r="D962" s="5" t="str">
        <f t="shared" si="29"/>
        <v/>
      </c>
      <c r="E962" s="5" t="str">
        <f>IF($B962="","",IF($C962&lt;SIMULAÇÃO!$A$18,$B962*VLOOKUP($C962,SELIC!$A$3:$D$217,3,FALSE()),-($B962-($B962/(1+VLOOKUP($C962,SELIC!$A$3:$D$217,3,FALSE()))))))</f>
        <v/>
      </c>
    </row>
    <row r="963" spans="2:5" x14ac:dyDescent="0.35">
      <c r="B963" s="5"/>
      <c r="C963" s="6" t="str">
        <f t="shared" ref="C963:C1026" si="30">IF(A963="","",DATEVALUE(CONCATENATE("01/",MONTH(A963),"/",YEAR(A963))))</f>
        <v/>
      </c>
      <c r="D963" s="5" t="str">
        <f t="shared" si="29"/>
        <v/>
      </c>
      <c r="E963" s="5" t="str">
        <f>IF($B963="","",IF($C963&lt;SIMULAÇÃO!$A$18,$B963*VLOOKUP($C963,SELIC!$A$3:$D$217,3,FALSE()),-($B963-($B963/(1+VLOOKUP($C963,SELIC!$A$3:$D$217,3,FALSE()))))))</f>
        <v/>
      </c>
    </row>
    <row r="964" spans="2:5" x14ac:dyDescent="0.35">
      <c r="B964" s="5"/>
      <c r="C964" s="6" t="str">
        <f t="shared" si="30"/>
        <v/>
      </c>
      <c r="D964" s="5" t="str">
        <f t="shared" ref="D964:D1027" si="31">IF(B964="","",B964+E964)</f>
        <v/>
      </c>
      <c r="E964" s="5" t="str">
        <f>IF($B964="","",IF($C964&lt;SIMULAÇÃO!$A$18,$B964*VLOOKUP($C964,SELIC!$A$3:$D$217,3,FALSE()),-($B964-($B964/(1+VLOOKUP($C964,SELIC!$A$3:$D$217,3,FALSE()))))))</f>
        <v/>
      </c>
    </row>
    <row r="965" spans="2:5" x14ac:dyDescent="0.35">
      <c r="B965" s="5"/>
      <c r="C965" s="6" t="str">
        <f t="shared" si="30"/>
        <v/>
      </c>
      <c r="D965" s="5" t="str">
        <f t="shared" si="31"/>
        <v/>
      </c>
      <c r="E965" s="5" t="str">
        <f>IF($B965="","",IF($C965&lt;SIMULAÇÃO!$A$18,$B965*VLOOKUP($C965,SELIC!$A$3:$D$217,3,FALSE()),-($B965-($B965/(1+VLOOKUP($C965,SELIC!$A$3:$D$217,3,FALSE()))))))</f>
        <v/>
      </c>
    </row>
    <row r="966" spans="2:5" x14ac:dyDescent="0.35">
      <c r="B966" s="5"/>
      <c r="C966" s="6" t="str">
        <f t="shared" si="30"/>
        <v/>
      </c>
      <c r="D966" s="5" t="str">
        <f t="shared" si="31"/>
        <v/>
      </c>
      <c r="E966" s="5" t="str">
        <f>IF($B966="","",IF($C966&lt;SIMULAÇÃO!$A$18,$B966*VLOOKUP($C966,SELIC!$A$3:$D$217,3,FALSE()),-($B966-($B966/(1+VLOOKUP($C966,SELIC!$A$3:$D$217,3,FALSE()))))))</f>
        <v/>
      </c>
    </row>
    <row r="967" spans="2:5" x14ac:dyDescent="0.35">
      <c r="B967" s="5"/>
      <c r="C967" s="6" t="str">
        <f t="shared" si="30"/>
        <v/>
      </c>
      <c r="D967" s="5" t="str">
        <f t="shared" si="31"/>
        <v/>
      </c>
      <c r="E967" s="5" t="str">
        <f>IF($B967="","",IF($C967&lt;SIMULAÇÃO!$A$18,$B967*VLOOKUP($C967,SELIC!$A$3:$D$217,3,FALSE()),-($B967-($B967/(1+VLOOKUP($C967,SELIC!$A$3:$D$217,3,FALSE()))))))</f>
        <v/>
      </c>
    </row>
    <row r="968" spans="2:5" x14ac:dyDescent="0.35">
      <c r="B968" s="5"/>
      <c r="C968" s="6" t="str">
        <f t="shared" si="30"/>
        <v/>
      </c>
      <c r="D968" s="5" t="str">
        <f t="shared" si="31"/>
        <v/>
      </c>
      <c r="E968" s="5" t="str">
        <f>IF($B968="","",IF($C968&lt;SIMULAÇÃO!$A$18,$B968*VLOOKUP($C968,SELIC!$A$3:$D$217,3,FALSE()),-($B968-($B968/(1+VLOOKUP($C968,SELIC!$A$3:$D$217,3,FALSE()))))))</f>
        <v/>
      </c>
    </row>
    <row r="969" spans="2:5" x14ac:dyDescent="0.35">
      <c r="B969" s="5"/>
      <c r="C969" s="6" t="str">
        <f t="shared" si="30"/>
        <v/>
      </c>
      <c r="D969" s="5" t="str">
        <f t="shared" si="31"/>
        <v/>
      </c>
      <c r="E969" s="5" t="str">
        <f>IF($B969="","",IF($C969&lt;SIMULAÇÃO!$A$18,$B969*VLOOKUP($C969,SELIC!$A$3:$D$217,3,FALSE()),-($B969-($B969/(1+VLOOKUP($C969,SELIC!$A$3:$D$217,3,FALSE()))))))</f>
        <v/>
      </c>
    </row>
    <row r="970" spans="2:5" x14ac:dyDescent="0.35">
      <c r="B970" s="5"/>
      <c r="C970" s="6" t="str">
        <f t="shared" si="30"/>
        <v/>
      </c>
      <c r="D970" s="5" t="str">
        <f t="shared" si="31"/>
        <v/>
      </c>
      <c r="E970" s="5" t="str">
        <f>IF($B970="","",IF($C970&lt;SIMULAÇÃO!$A$18,$B970*VLOOKUP($C970,SELIC!$A$3:$D$217,3,FALSE()),-($B970-($B970/(1+VLOOKUP($C970,SELIC!$A$3:$D$217,3,FALSE()))))))</f>
        <v/>
      </c>
    </row>
    <row r="971" spans="2:5" x14ac:dyDescent="0.35">
      <c r="B971" s="5"/>
      <c r="C971" s="6" t="str">
        <f t="shared" si="30"/>
        <v/>
      </c>
      <c r="D971" s="5" t="str">
        <f t="shared" si="31"/>
        <v/>
      </c>
      <c r="E971" s="5" t="str">
        <f>IF($B971="","",IF($C971&lt;SIMULAÇÃO!$A$18,$B971*VLOOKUP($C971,SELIC!$A$3:$D$217,3,FALSE()),-($B971-($B971/(1+VLOOKUP($C971,SELIC!$A$3:$D$217,3,FALSE()))))))</f>
        <v/>
      </c>
    </row>
    <row r="972" spans="2:5" x14ac:dyDescent="0.35">
      <c r="B972" s="5"/>
      <c r="C972" s="6" t="str">
        <f t="shared" si="30"/>
        <v/>
      </c>
      <c r="D972" s="5" t="str">
        <f t="shared" si="31"/>
        <v/>
      </c>
      <c r="E972" s="5" t="str">
        <f>IF($B972="","",IF($C972&lt;SIMULAÇÃO!$A$18,$B972*VLOOKUP($C972,SELIC!$A$3:$D$217,3,FALSE()),-($B972-($B972/(1+VLOOKUP($C972,SELIC!$A$3:$D$217,3,FALSE()))))))</f>
        <v/>
      </c>
    </row>
    <row r="973" spans="2:5" x14ac:dyDescent="0.35">
      <c r="B973" s="5"/>
      <c r="C973" s="6" t="str">
        <f t="shared" si="30"/>
        <v/>
      </c>
      <c r="D973" s="5" t="str">
        <f t="shared" si="31"/>
        <v/>
      </c>
      <c r="E973" s="5" t="str">
        <f>IF($B973="","",IF($C973&lt;SIMULAÇÃO!$A$18,$B973*VLOOKUP($C973,SELIC!$A$3:$D$217,3,FALSE()),-($B973-($B973/(1+VLOOKUP($C973,SELIC!$A$3:$D$217,3,FALSE()))))))</f>
        <v/>
      </c>
    </row>
    <row r="974" spans="2:5" x14ac:dyDescent="0.35">
      <c r="B974" s="5"/>
      <c r="C974" s="6" t="str">
        <f t="shared" si="30"/>
        <v/>
      </c>
      <c r="D974" s="5" t="str">
        <f t="shared" si="31"/>
        <v/>
      </c>
      <c r="E974" s="5" t="str">
        <f>IF($B974="","",IF($C974&lt;SIMULAÇÃO!$A$18,$B974*VLOOKUP($C974,SELIC!$A$3:$D$217,3,FALSE()),-($B974-($B974/(1+VLOOKUP($C974,SELIC!$A$3:$D$217,3,FALSE()))))))</f>
        <v/>
      </c>
    </row>
    <row r="975" spans="2:5" x14ac:dyDescent="0.35">
      <c r="B975" s="5"/>
      <c r="C975" s="6" t="str">
        <f t="shared" si="30"/>
        <v/>
      </c>
      <c r="D975" s="5" t="str">
        <f t="shared" si="31"/>
        <v/>
      </c>
      <c r="E975" s="5" t="str">
        <f>IF($B975="","",IF($C975&lt;SIMULAÇÃO!$A$18,$B975*VLOOKUP($C975,SELIC!$A$3:$D$217,3,FALSE()),-($B975-($B975/(1+VLOOKUP($C975,SELIC!$A$3:$D$217,3,FALSE()))))))</f>
        <v/>
      </c>
    </row>
    <row r="976" spans="2:5" x14ac:dyDescent="0.35">
      <c r="B976" s="5"/>
      <c r="C976" s="6" t="str">
        <f t="shared" si="30"/>
        <v/>
      </c>
      <c r="D976" s="5" t="str">
        <f t="shared" si="31"/>
        <v/>
      </c>
      <c r="E976" s="5" t="str">
        <f>IF($B976="","",IF($C976&lt;SIMULAÇÃO!$A$18,$B976*VLOOKUP($C976,SELIC!$A$3:$D$217,3,FALSE()),-($B976-($B976/(1+VLOOKUP($C976,SELIC!$A$3:$D$217,3,FALSE()))))))</f>
        <v/>
      </c>
    </row>
    <row r="977" spans="2:5" x14ac:dyDescent="0.35">
      <c r="B977" s="5"/>
      <c r="C977" s="6" t="str">
        <f t="shared" si="30"/>
        <v/>
      </c>
      <c r="D977" s="5" t="str">
        <f t="shared" si="31"/>
        <v/>
      </c>
      <c r="E977" s="5" t="str">
        <f>IF($B977="","",IF($C977&lt;SIMULAÇÃO!$A$18,$B977*VLOOKUP($C977,SELIC!$A$3:$D$217,3,FALSE()),-($B977-($B977/(1+VLOOKUP($C977,SELIC!$A$3:$D$217,3,FALSE()))))))</f>
        <v/>
      </c>
    </row>
    <row r="978" spans="2:5" x14ac:dyDescent="0.35">
      <c r="B978" s="5"/>
      <c r="C978" s="6" t="str">
        <f t="shared" si="30"/>
        <v/>
      </c>
      <c r="D978" s="5" t="str">
        <f t="shared" si="31"/>
        <v/>
      </c>
      <c r="E978" s="5" t="str">
        <f>IF($B978="","",IF($C978&lt;SIMULAÇÃO!$A$18,$B978*VLOOKUP($C978,SELIC!$A$3:$D$217,3,FALSE()),-($B978-($B978/(1+VLOOKUP($C978,SELIC!$A$3:$D$217,3,FALSE()))))))</f>
        <v/>
      </c>
    </row>
    <row r="979" spans="2:5" x14ac:dyDescent="0.35">
      <c r="B979" s="5"/>
      <c r="C979" s="6" t="str">
        <f t="shared" si="30"/>
        <v/>
      </c>
      <c r="D979" s="5" t="str">
        <f t="shared" si="31"/>
        <v/>
      </c>
      <c r="E979" s="5" t="str">
        <f>IF($B979="","",IF($C979&lt;SIMULAÇÃO!$A$18,$B979*VLOOKUP($C979,SELIC!$A$3:$D$217,3,FALSE()),-($B979-($B979/(1+VLOOKUP($C979,SELIC!$A$3:$D$217,3,FALSE()))))))</f>
        <v/>
      </c>
    </row>
    <row r="980" spans="2:5" x14ac:dyDescent="0.35">
      <c r="B980" s="5"/>
      <c r="C980" s="6" t="str">
        <f t="shared" si="30"/>
        <v/>
      </c>
      <c r="D980" s="5" t="str">
        <f t="shared" si="31"/>
        <v/>
      </c>
      <c r="E980" s="5" t="str">
        <f>IF($B980="","",IF($C980&lt;SIMULAÇÃO!$A$18,$B980*VLOOKUP($C980,SELIC!$A$3:$D$217,3,FALSE()),-($B980-($B980/(1+VLOOKUP($C980,SELIC!$A$3:$D$217,3,FALSE()))))))</f>
        <v/>
      </c>
    </row>
    <row r="981" spans="2:5" x14ac:dyDescent="0.35">
      <c r="B981" s="5"/>
      <c r="C981" s="6" t="str">
        <f t="shared" si="30"/>
        <v/>
      </c>
      <c r="D981" s="5" t="str">
        <f t="shared" si="31"/>
        <v/>
      </c>
      <c r="E981" s="5" t="str">
        <f>IF($B981="","",IF($C981&lt;SIMULAÇÃO!$A$18,$B981*VLOOKUP($C981,SELIC!$A$3:$D$217,3,FALSE()),-($B981-($B981/(1+VLOOKUP($C981,SELIC!$A$3:$D$217,3,FALSE()))))))</f>
        <v/>
      </c>
    </row>
    <row r="982" spans="2:5" x14ac:dyDescent="0.35">
      <c r="B982" s="5"/>
      <c r="C982" s="6" t="str">
        <f t="shared" si="30"/>
        <v/>
      </c>
      <c r="D982" s="5" t="str">
        <f t="shared" si="31"/>
        <v/>
      </c>
      <c r="E982" s="5" t="str">
        <f>IF($B982="","",IF($C982&lt;SIMULAÇÃO!$A$18,$B982*VLOOKUP($C982,SELIC!$A$3:$D$217,3,FALSE()),-($B982-($B982/(1+VLOOKUP($C982,SELIC!$A$3:$D$217,3,FALSE()))))))</f>
        <v/>
      </c>
    </row>
    <row r="983" spans="2:5" x14ac:dyDescent="0.35">
      <c r="B983" s="5"/>
      <c r="C983" s="6" t="str">
        <f t="shared" si="30"/>
        <v/>
      </c>
      <c r="D983" s="5" t="str">
        <f t="shared" si="31"/>
        <v/>
      </c>
      <c r="E983" s="5" t="str">
        <f>IF($B983="","",IF($C983&lt;SIMULAÇÃO!$A$18,$B983*VLOOKUP($C983,SELIC!$A$3:$D$217,3,FALSE()),-($B983-($B983/(1+VLOOKUP($C983,SELIC!$A$3:$D$217,3,FALSE()))))))</f>
        <v/>
      </c>
    </row>
    <row r="984" spans="2:5" x14ac:dyDescent="0.35">
      <c r="B984" s="5"/>
      <c r="C984" s="6" t="str">
        <f t="shared" si="30"/>
        <v/>
      </c>
      <c r="D984" s="5" t="str">
        <f t="shared" si="31"/>
        <v/>
      </c>
      <c r="E984" s="5" t="str">
        <f>IF($B984="","",IF($C984&lt;SIMULAÇÃO!$A$18,$B984*VLOOKUP($C984,SELIC!$A$3:$D$217,3,FALSE()),-($B984-($B984/(1+VLOOKUP($C984,SELIC!$A$3:$D$217,3,FALSE()))))))</f>
        <v/>
      </c>
    </row>
    <row r="985" spans="2:5" x14ac:dyDescent="0.35">
      <c r="B985" s="5"/>
      <c r="C985" s="6" t="str">
        <f t="shared" si="30"/>
        <v/>
      </c>
      <c r="D985" s="5" t="str">
        <f t="shared" si="31"/>
        <v/>
      </c>
      <c r="E985" s="5" t="str">
        <f>IF($B985="","",IF($C985&lt;SIMULAÇÃO!$A$18,$B985*VLOOKUP($C985,SELIC!$A$3:$D$217,3,FALSE()),-($B985-($B985/(1+VLOOKUP($C985,SELIC!$A$3:$D$217,3,FALSE()))))))</f>
        <v/>
      </c>
    </row>
    <row r="986" spans="2:5" x14ac:dyDescent="0.35">
      <c r="B986" s="5"/>
      <c r="C986" s="6" t="str">
        <f t="shared" si="30"/>
        <v/>
      </c>
      <c r="D986" s="5" t="str">
        <f t="shared" si="31"/>
        <v/>
      </c>
      <c r="E986" s="5" t="str">
        <f>IF($B986="","",IF($C986&lt;SIMULAÇÃO!$A$18,$B986*VLOOKUP($C986,SELIC!$A$3:$D$217,3,FALSE()),-($B986-($B986/(1+VLOOKUP($C986,SELIC!$A$3:$D$217,3,FALSE()))))))</f>
        <v/>
      </c>
    </row>
    <row r="987" spans="2:5" x14ac:dyDescent="0.35">
      <c r="B987" s="5"/>
      <c r="C987" s="6" t="str">
        <f t="shared" si="30"/>
        <v/>
      </c>
      <c r="D987" s="5" t="str">
        <f t="shared" si="31"/>
        <v/>
      </c>
      <c r="E987" s="5" t="str">
        <f>IF($B987="","",IF($C987&lt;SIMULAÇÃO!$A$18,$B987*VLOOKUP($C987,SELIC!$A$3:$D$217,3,FALSE()),-($B987-($B987/(1+VLOOKUP($C987,SELIC!$A$3:$D$217,3,FALSE()))))))</f>
        <v/>
      </c>
    </row>
    <row r="988" spans="2:5" x14ac:dyDescent="0.35">
      <c r="B988" s="5"/>
      <c r="C988" s="6" t="str">
        <f t="shared" si="30"/>
        <v/>
      </c>
      <c r="D988" s="5" t="str">
        <f t="shared" si="31"/>
        <v/>
      </c>
      <c r="E988" s="5" t="str">
        <f>IF($B988="","",IF($C988&lt;SIMULAÇÃO!$A$18,$B988*VLOOKUP($C988,SELIC!$A$3:$D$217,3,FALSE()),-($B988-($B988/(1+VLOOKUP($C988,SELIC!$A$3:$D$217,3,FALSE()))))))</f>
        <v/>
      </c>
    </row>
    <row r="989" spans="2:5" x14ac:dyDescent="0.35">
      <c r="B989" s="5"/>
      <c r="C989" s="6" t="str">
        <f t="shared" si="30"/>
        <v/>
      </c>
      <c r="D989" s="5" t="str">
        <f t="shared" si="31"/>
        <v/>
      </c>
      <c r="E989" s="5" t="str">
        <f>IF($B989="","",IF($C989&lt;SIMULAÇÃO!$A$18,$B989*VLOOKUP($C989,SELIC!$A$3:$D$217,3,FALSE()),-($B989-($B989/(1+VLOOKUP($C989,SELIC!$A$3:$D$217,3,FALSE()))))))</f>
        <v/>
      </c>
    </row>
    <row r="990" spans="2:5" x14ac:dyDescent="0.35">
      <c r="B990" s="5"/>
      <c r="C990" s="6" t="str">
        <f t="shared" si="30"/>
        <v/>
      </c>
      <c r="D990" s="5" t="str">
        <f t="shared" si="31"/>
        <v/>
      </c>
      <c r="E990" s="5" t="str">
        <f>IF($B990="","",IF($C990&lt;SIMULAÇÃO!$A$18,$B990*VLOOKUP($C990,SELIC!$A$3:$D$217,3,FALSE()),-($B990-($B990/(1+VLOOKUP($C990,SELIC!$A$3:$D$217,3,FALSE()))))))</f>
        <v/>
      </c>
    </row>
    <row r="991" spans="2:5" x14ac:dyDescent="0.35">
      <c r="B991" s="5"/>
      <c r="C991" s="6" t="str">
        <f t="shared" si="30"/>
        <v/>
      </c>
      <c r="D991" s="5" t="str">
        <f t="shared" si="31"/>
        <v/>
      </c>
      <c r="E991" s="5" t="str">
        <f>IF($B991="","",IF($C991&lt;SIMULAÇÃO!$A$18,$B991*VLOOKUP($C991,SELIC!$A$3:$D$217,3,FALSE()),-($B991-($B991/(1+VLOOKUP($C991,SELIC!$A$3:$D$217,3,FALSE()))))))</f>
        <v/>
      </c>
    </row>
    <row r="992" spans="2:5" x14ac:dyDescent="0.35">
      <c r="B992" s="5"/>
      <c r="C992" s="6" t="str">
        <f t="shared" si="30"/>
        <v/>
      </c>
      <c r="D992" s="5" t="str">
        <f t="shared" si="31"/>
        <v/>
      </c>
      <c r="E992" s="5" t="str">
        <f>IF($B992="","",IF($C992&lt;SIMULAÇÃO!$A$18,$B992*VLOOKUP($C992,SELIC!$A$3:$D$217,3,FALSE()),-($B992-($B992/(1+VLOOKUP($C992,SELIC!$A$3:$D$217,3,FALSE()))))))</f>
        <v/>
      </c>
    </row>
    <row r="993" spans="2:5" x14ac:dyDescent="0.35">
      <c r="B993" s="5"/>
      <c r="C993" s="6" t="str">
        <f t="shared" si="30"/>
        <v/>
      </c>
      <c r="D993" s="5" t="str">
        <f t="shared" si="31"/>
        <v/>
      </c>
      <c r="E993" s="5" t="str">
        <f>IF($B993="","",IF($C993&lt;SIMULAÇÃO!$A$18,$B993*VLOOKUP($C993,SELIC!$A$3:$D$217,3,FALSE()),-($B993-($B993/(1+VLOOKUP($C993,SELIC!$A$3:$D$217,3,FALSE()))))))</f>
        <v/>
      </c>
    </row>
    <row r="994" spans="2:5" x14ac:dyDescent="0.35">
      <c r="B994" s="5"/>
      <c r="C994" s="6" t="str">
        <f t="shared" si="30"/>
        <v/>
      </c>
      <c r="D994" s="5" t="str">
        <f t="shared" si="31"/>
        <v/>
      </c>
      <c r="E994" s="5" t="str">
        <f>IF($B994="","",IF($C994&lt;SIMULAÇÃO!$A$18,$B994*VLOOKUP($C994,SELIC!$A$3:$D$217,3,FALSE()),-($B994-($B994/(1+VLOOKUP($C994,SELIC!$A$3:$D$217,3,FALSE()))))))</f>
        <v/>
      </c>
    </row>
    <row r="995" spans="2:5" x14ac:dyDescent="0.35">
      <c r="B995" s="5"/>
      <c r="C995" s="6" t="str">
        <f t="shared" si="30"/>
        <v/>
      </c>
      <c r="D995" s="5" t="str">
        <f t="shared" si="31"/>
        <v/>
      </c>
      <c r="E995" s="5" t="str">
        <f>IF($B995="","",IF($C995&lt;SIMULAÇÃO!$A$18,$B995*VLOOKUP($C995,SELIC!$A$3:$D$217,3,FALSE()),-($B995-($B995/(1+VLOOKUP($C995,SELIC!$A$3:$D$217,3,FALSE()))))))</f>
        <v/>
      </c>
    </row>
    <row r="996" spans="2:5" x14ac:dyDescent="0.35">
      <c r="B996" s="5"/>
      <c r="C996" s="6" t="str">
        <f t="shared" si="30"/>
        <v/>
      </c>
      <c r="D996" s="5" t="str">
        <f t="shared" si="31"/>
        <v/>
      </c>
      <c r="E996" s="5" t="str">
        <f>IF($B996="","",IF($C996&lt;SIMULAÇÃO!$A$18,$B996*VLOOKUP($C996,SELIC!$A$3:$D$217,3,FALSE()),-($B996-($B996/(1+VLOOKUP($C996,SELIC!$A$3:$D$217,3,FALSE()))))))</f>
        <v/>
      </c>
    </row>
    <row r="997" spans="2:5" x14ac:dyDescent="0.35">
      <c r="B997" s="5"/>
      <c r="C997" s="6" t="str">
        <f t="shared" si="30"/>
        <v/>
      </c>
      <c r="D997" s="5" t="str">
        <f t="shared" si="31"/>
        <v/>
      </c>
      <c r="E997" s="5" t="str">
        <f>IF($B997="","",IF($C997&lt;SIMULAÇÃO!$A$18,$B997*VLOOKUP($C997,SELIC!$A$3:$D$217,3,FALSE()),-($B997-($B997/(1+VLOOKUP($C997,SELIC!$A$3:$D$217,3,FALSE()))))))</f>
        <v/>
      </c>
    </row>
    <row r="998" spans="2:5" x14ac:dyDescent="0.35">
      <c r="B998" s="5"/>
      <c r="C998" s="6" t="str">
        <f t="shared" si="30"/>
        <v/>
      </c>
      <c r="D998" s="5" t="str">
        <f t="shared" si="31"/>
        <v/>
      </c>
      <c r="E998" s="5" t="str">
        <f>IF($B998="","",IF($C998&lt;SIMULAÇÃO!$A$18,$B998*VLOOKUP($C998,SELIC!$A$3:$D$217,3,FALSE()),-($B998-($B998/(1+VLOOKUP($C998,SELIC!$A$3:$D$217,3,FALSE()))))))</f>
        <v/>
      </c>
    </row>
    <row r="999" spans="2:5" x14ac:dyDescent="0.35">
      <c r="B999" s="5"/>
      <c r="C999" s="6" t="str">
        <f t="shared" si="30"/>
        <v/>
      </c>
      <c r="D999" s="5" t="str">
        <f t="shared" si="31"/>
        <v/>
      </c>
      <c r="E999" s="5" t="str">
        <f>IF($B999="","",IF($C999&lt;SIMULAÇÃO!$A$18,$B999*VLOOKUP($C999,SELIC!$A$3:$D$217,3,FALSE()),-($B999-($B999/(1+VLOOKUP($C999,SELIC!$A$3:$D$217,3,FALSE()))))))</f>
        <v/>
      </c>
    </row>
    <row r="1000" spans="2:5" x14ac:dyDescent="0.35">
      <c r="B1000" s="5"/>
      <c r="C1000" s="6" t="str">
        <f t="shared" si="30"/>
        <v/>
      </c>
      <c r="D1000" s="5" t="str">
        <f t="shared" si="31"/>
        <v/>
      </c>
      <c r="E1000" s="5" t="str">
        <f>IF($B1000="","",IF($C1000&lt;SIMULAÇÃO!$A$18,$B1000*VLOOKUP($C1000,SELIC!$A$3:$D$217,3,FALSE()),-($B1000-($B1000/(1+VLOOKUP($C1000,SELIC!$A$3:$D$217,3,FALSE()))))))</f>
        <v/>
      </c>
    </row>
    <row r="1001" spans="2:5" x14ac:dyDescent="0.35">
      <c r="B1001" s="5"/>
      <c r="C1001" s="6" t="str">
        <f t="shared" si="30"/>
        <v/>
      </c>
      <c r="D1001" s="5" t="str">
        <f t="shared" si="31"/>
        <v/>
      </c>
      <c r="E1001" s="5" t="str">
        <f>IF($B1001="","",IF($C1001&lt;SIMULAÇÃO!$A$18,$B1001*VLOOKUP($C1001,SELIC!$A$3:$D$217,3,FALSE()),-($B1001-($B1001/(1+VLOOKUP($C1001,SELIC!$A$3:$D$217,3,FALSE()))))))</f>
        <v/>
      </c>
    </row>
    <row r="1002" spans="2:5" x14ac:dyDescent="0.35">
      <c r="B1002" s="5"/>
      <c r="C1002" s="6" t="str">
        <f t="shared" si="30"/>
        <v/>
      </c>
      <c r="D1002" s="5" t="str">
        <f t="shared" si="31"/>
        <v/>
      </c>
      <c r="E1002" s="5" t="str">
        <f>IF($B1002="","",IF($C1002&lt;SIMULAÇÃO!$A$18,$B1002*VLOOKUP($C1002,SELIC!$A$3:$D$217,3,FALSE()),-($B1002-($B1002/(1+VLOOKUP($C1002,SELIC!$A$3:$D$217,3,FALSE()))))))</f>
        <v/>
      </c>
    </row>
    <row r="1003" spans="2:5" x14ac:dyDescent="0.35">
      <c r="B1003" s="5"/>
      <c r="C1003" s="6" t="str">
        <f t="shared" si="30"/>
        <v/>
      </c>
      <c r="D1003" s="5" t="str">
        <f t="shared" si="31"/>
        <v/>
      </c>
      <c r="E1003" s="5" t="str">
        <f>IF($B1003="","",IF($C1003&lt;SIMULAÇÃO!$A$18,$B1003*VLOOKUP($C1003,SELIC!$A$3:$D$217,3,FALSE()),-($B1003-($B1003/(1+VLOOKUP($C1003,SELIC!$A$3:$D$217,3,FALSE()))))))</f>
        <v/>
      </c>
    </row>
    <row r="1004" spans="2:5" x14ac:dyDescent="0.35">
      <c r="B1004" s="5"/>
      <c r="C1004" s="6" t="str">
        <f t="shared" si="30"/>
        <v/>
      </c>
      <c r="D1004" s="5" t="str">
        <f t="shared" si="31"/>
        <v/>
      </c>
      <c r="E1004" s="5" t="str">
        <f>IF($B1004="","",IF($C1004&lt;SIMULAÇÃO!$A$18,$B1004*VLOOKUP($C1004,SELIC!$A$3:$D$217,3,FALSE()),-($B1004-($B1004/(1+VLOOKUP($C1004,SELIC!$A$3:$D$217,3,FALSE()))))))</f>
        <v/>
      </c>
    </row>
    <row r="1005" spans="2:5" x14ac:dyDescent="0.35">
      <c r="B1005" s="5"/>
      <c r="C1005" s="6" t="str">
        <f t="shared" si="30"/>
        <v/>
      </c>
      <c r="D1005" s="5" t="str">
        <f t="shared" si="31"/>
        <v/>
      </c>
      <c r="E1005" s="5" t="str">
        <f>IF($B1005="","",IF($C1005&lt;SIMULAÇÃO!$A$18,$B1005*VLOOKUP($C1005,SELIC!$A$3:$D$217,3,FALSE()),-($B1005-($B1005/(1+VLOOKUP($C1005,SELIC!$A$3:$D$217,3,FALSE()))))))</f>
        <v/>
      </c>
    </row>
    <row r="1006" spans="2:5" x14ac:dyDescent="0.35">
      <c r="B1006" s="5"/>
      <c r="C1006" s="6" t="str">
        <f t="shared" si="30"/>
        <v/>
      </c>
      <c r="D1006" s="5" t="str">
        <f t="shared" si="31"/>
        <v/>
      </c>
      <c r="E1006" s="5" t="str">
        <f>IF($B1006="","",IF($C1006&lt;SIMULAÇÃO!$A$18,$B1006*VLOOKUP($C1006,SELIC!$A$3:$D$217,3,FALSE()),-($B1006-($B1006/(1+VLOOKUP($C1006,SELIC!$A$3:$D$217,3,FALSE()))))))</f>
        <v/>
      </c>
    </row>
    <row r="1007" spans="2:5" x14ac:dyDescent="0.35">
      <c r="B1007" s="5"/>
      <c r="C1007" s="6" t="str">
        <f t="shared" si="30"/>
        <v/>
      </c>
      <c r="D1007" s="5" t="str">
        <f t="shared" si="31"/>
        <v/>
      </c>
      <c r="E1007" s="5" t="str">
        <f>IF($B1007="","",IF($C1007&lt;SIMULAÇÃO!$A$18,$B1007*VLOOKUP($C1007,SELIC!$A$3:$D$217,3,FALSE()),-($B1007-($B1007/(1+VLOOKUP($C1007,SELIC!$A$3:$D$217,3,FALSE()))))))</f>
        <v/>
      </c>
    </row>
    <row r="1008" spans="2:5" x14ac:dyDescent="0.35">
      <c r="B1008" s="5"/>
      <c r="C1008" s="6" t="str">
        <f t="shared" si="30"/>
        <v/>
      </c>
      <c r="D1008" s="5" t="str">
        <f t="shared" si="31"/>
        <v/>
      </c>
      <c r="E1008" s="5" t="str">
        <f>IF($B1008="","",IF($C1008&lt;SIMULAÇÃO!$A$18,$B1008*VLOOKUP($C1008,SELIC!$A$3:$D$217,3,FALSE()),-($B1008-($B1008/(1+VLOOKUP($C1008,SELIC!$A$3:$D$217,3,FALSE()))))))</f>
        <v/>
      </c>
    </row>
    <row r="1009" spans="2:5" x14ac:dyDescent="0.35">
      <c r="B1009" s="5"/>
      <c r="C1009" s="6" t="str">
        <f t="shared" si="30"/>
        <v/>
      </c>
      <c r="D1009" s="5" t="str">
        <f t="shared" si="31"/>
        <v/>
      </c>
      <c r="E1009" s="5" t="str">
        <f>IF($B1009="","",IF($C1009&lt;SIMULAÇÃO!$A$18,$B1009*VLOOKUP($C1009,SELIC!$A$3:$D$217,3,FALSE()),-($B1009-($B1009/(1+VLOOKUP($C1009,SELIC!$A$3:$D$217,3,FALSE()))))))</f>
        <v/>
      </c>
    </row>
    <row r="1010" spans="2:5" x14ac:dyDescent="0.35">
      <c r="B1010" s="5"/>
      <c r="C1010" s="6" t="str">
        <f t="shared" si="30"/>
        <v/>
      </c>
      <c r="D1010" s="5" t="str">
        <f t="shared" si="31"/>
        <v/>
      </c>
      <c r="E1010" s="5" t="str">
        <f>IF($B1010="","",IF($C1010&lt;SIMULAÇÃO!$A$18,$B1010*VLOOKUP($C1010,SELIC!$A$3:$D$217,3,FALSE()),-($B1010-($B1010/(1+VLOOKUP($C1010,SELIC!$A$3:$D$217,3,FALSE()))))))</f>
        <v/>
      </c>
    </row>
    <row r="1011" spans="2:5" x14ac:dyDescent="0.35">
      <c r="B1011" s="5"/>
      <c r="C1011" s="6" t="str">
        <f t="shared" si="30"/>
        <v/>
      </c>
      <c r="D1011" s="5" t="str">
        <f t="shared" si="31"/>
        <v/>
      </c>
      <c r="E1011" s="5" t="str">
        <f>IF($B1011="","",IF($C1011&lt;SIMULAÇÃO!$A$18,$B1011*VLOOKUP($C1011,SELIC!$A$3:$D$217,3,FALSE()),-($B1011-($B1011/(1+VLOOKUP($C1011,SELIC!$A$3:$D$217,3,FALSE()))))))</f>
        <v/>
      </c>
    </row>
    <row r="1012" spans="2:5" x14ac:dyDescent="0.35">
      <c r="B1012" s="5"/>
      <c r="C1012" s="6" t="str">
        <f t="shared" si="30"/>
        <v/>
      </c>
      <c r="D1012" s="5" t="str">
        <f t="shared" si="31"/>
        <v/>
      </c>
      <c r="E1012" s="5" t="str">
        <f>IF($B1012="","",IF($C1012&lt;SIMULAÇÃO!$A$18,$B1012*VLOOKUP($C1012,SELIC!$A$3:$D$217,3,FALSE()),-($B1012-($B1012/(1+VLOOKUP($C1012,SELIC!$A$3:$D$217,3,FALSE()))))))</f>
        <v/>
      </c>
    </row>
    <row r="1013" spans="2:5" x14ac:dyDescent="0.35">
      <c r="B1013" s="5"/>
      <c r="C1013" s="6" t="str">
        <f t="shared" si="30"/>
        <v/>
      </c>
      <c r="D1013" s="5" t="str">
        <f t="shared" si="31"/>
        <v/>
      </c>
      <c r="E1013" s="5" t="str">
        <f>IF($B1013="","",IF($C1013&lt;SIMULAÇÃO!$A$18,$B1013*VLOOKUP($C1013,SELIC!$A$3:$D$217,3,FALSE()),-($B1013-($B1013/(1+VLOOKUP($C1013,SELIC!$A$3:$D$217,3,FALSE()))))))</f>
        <v/>
      </c>
    </row>
    <row r="1014" spans="2:5" x14ac:dyDescent="0.35">
      <c r="B1014" s="5"/>
      <c r="C1014" s="6" t="str">
        <f t="shared" si="30"/>
        <v/>
      </c>
      <c r="D1014" s="5" t="str">
        <f t="shared" si="31"/>
        <v/>
      </c>
      <c r="E1014" s="5" t="str">
        <f>IF($B1014="","",IF($C1014&lt;SIMULAÇÃO!$A$18,$B1014*VLOOKUP($C1014,SELIC!$A$3:$D$217,3,FALSE()),-($B1014-($B1014/(1+VLOOKUP($C1014,SELIC!$A$3:$D$217,3,FALSE()))))))</f>
        <v/>
      </c>
    </row>
    <row r="1015" spans="2:5" x14ac:dyDescent="0.35">
      <c r="B1015" s="5"/>
      <c r="C1015" s="6" t="str">
        <f t="shared" si="30"/>
        <v/>
      </c>
      <c r="D1015" s="5" t="str">
        <f t="shared" si="31"/>
        <v/>
      </c>
      <c r="E1015" s="5" t="str">
        <f>IF($B1015="","",IF($C1015&lt;SIMULAÇÃO!$A$18,$B1015*VLOOKUP($C1015,SELIC!$A$3:$D$217,3,FALSE()),-($B1015-($B1015/(1+VLOOKUP($C1015,SELIC!$A$3:$D$217,3,FALSE()))))))</f>
        <v/>
      </c>
    </row>
    <row r="1016" spans="2:5" x14ac:dyDescent="0.35">
      <c r="B1016" s="5"/>
      <c r="C1016" s="6" t="str">
        <f t="shared" si="30"/>
        <v/>
      </c>
      <c r="D1016" s="5" t="str">
        <f t="shared" si="31"/>
        <v/>
      </c>
      <c r="E1016" s="5" t="str">
        <f>IF($B1016="","",IF($C1016&lt;SIMULAÇÃO!$A$18,$B1016*VLOOKUP($C1016,SELIC!$A$3:$D$217,3,FALSE()),-($B1016-($B1016/(1+VLOOKUP($C1016,SELIC!$A$3:$D$217,3,FALSE()))))))</f>
        <v/>
      </c>
    </row>
    <row r="1017" spans="2:5" x14ac:dyDescent="0.35">
      <c r="B1017" s="5"/>
      <c r="C1017" s="6" t="str">
        <f t="shared" si="30"/>
        <v/>
      </c>
      <c r="D1017" s="5" t="str">
        <f t="shared" si="31"/>
        <v/>
      </c>
      <c r="E1017" s="5" t="str">
        <f>IF($B1017="","",IF($C1017&lt;SIMULAÇÃO!$A$18,$B1017*VLOOKUP($C1017,SELIC!$A$3:$D$217,3,FALSE()),-($B1017-($B1017/(1+VLOOKUP($C1017,SELIC!$A$3:$D$217,3,FALSE()))))))</f>
        <v/>
      </c>
    </row>
    <row r="1018" spans="2:5" x14ac:dyDescent="0.35">
      <c r="B1018" s="5"/>
      <c r="C1018" s="6" t="str">
        <f t="shared" si="30"/>
        <v/>
      </c>
      <c r="D1018" s="5" t="str">
        <f t="shared" si="31"/>
        <v/>
      </c>
      <c r="E1018" s="5" t="str">
        <f>IF($B1018="","",IF($C1018&lt;SIMULAÇÃO!$A$18,$B1018*VLOOKUP($C1018,SELIC!$A$3:$D$217,3,FALSE()),-($B1018-($B1018/(1+VLOOKUP($C1018,SELIC!$A$3:$D$217,3,FALSE()))))))</f>
        <v/>
      </c>
    </row>
    <row r="1019" spans="2:5" x14ac:dyDescent="0.35">
      <c r="B1019" s="5"/>
      <c r="C1019" s="6" t="str">
        <f t="shared" si="30"/>
        <v/>
      </c>
      <c r="D1019" s="5" t="str">
        <f t="shared" si="31"/>
        <v/>
      </c>
      <c r="E1019" s="5" t="str">
        <f>IF($B1019="","",IF($C1019&lt;SIMULAÇÃO!$A$18,$B1019*VLOOKUP($C1019,SELIC!$A$3:$D$217,3,FALSE()),-($B1019-($B1019/(1+VLOOKUP($C1019,SELIC!$A$3:$D$217,3,FALSE()))))))</f>
        <v/>
      </c>
    </row>
    <row r="1020" spans="2:5" x14ac:dyDescent="0.35">
      <c r="B1020" s="5"/>
      <c r="C1020" s="6" t="str">
        <f t="shared" si="30"/>
        <v/>
      </c>
      <c r="D1020" s="5" t="str">
        <f t="shared" si="31"/>
        <v/>
      </c>
      <c r="E1020" s="5" t="str">
        <f>IF($B1020="","",IF($C1020&lt;SIMULAÇÃO!$A$18,$B1020*VLOOKUP($C1020,SELIC!$A$3:$D$217,3,FALSE()),-($B1020-($B1020/(1+VLOOKUP($C1020,SELIC!$A$3:$D$217,3,FALSE()))))))</f>
        <v/>
      </c>
    </row>
    <row r="1021" spans="2:5" x14ac:dyDescent="0.35">
      <c r="B1021" s="5"/>
      <c r="C1021" s="6" t="str">
        <f t="shared" si="30"/>
        <v/>
      </c>
      <c r="D1021" s="5" t="str">
        <f t="shared" si="31"/>
        <v/>
      </c>
      <c r="E1021" s="5" t="str">
        <f>IF($B1021="","",IF($C1021&lt;SIMULAÇÃO!$A$18,$B1021*VLOOKUP($C1021,SELIC!$A$3:$D$217,3,FALSE()),-($B1021-($B1021/(1+VLOOKUP($C1021,SELIC!$A$3:$D$217,3,FALSE()))))))</f>
        <v/>
      </c>
    </row>
    <row r="1022" spans="2:5" x14ac:dyDescent="0.35">
      <c r="B1022" s="5"/>
      <c r="C1022" s="6" t="str">
        <f t="shared" si="30"/>
        <v/>
      </c>
      <c r="D1022" s="5" t="str">
        <f t="shared" si="31"/>
        <v/>
      </c>
      <c r="E1022" s="5" t="str">
        <f>IF($B1022="","",IF($C1022&lt;SIMULAÇÃO!$A$18,$B1022*VLOOKUP($C1022,SELIC!$A$3:$D$217,3,FALSE()),-($B1022-($B1022/(1+VLOOKUP($C1022,SELIC!$A$3:$D$217,3,FALSE()))))))</f>
        <v/>
      </c>
    </row>
    <row r="1023" spans="2:5" x14ac:dyDescent="0.35">
      <c r="B1023" s="5"/>
      <c r="C1023" s="6" t="str">
        <f t="shared" si="30"/>
        <v/>
      </c>
      <c r="D1023" s="5" t="str">
        <f t="shared" si="31"/>
        <v/>
      </c>
      <c r="E1023" s="5" t="str">
        <f>IF($B1023="","",IF($C1023&lt;SIMULAÇÃO!$A$18,$B1023*VLOOKUP($C1023,SELIC!$A$3:$D$217,3,FALSE()),-($B1023-($B1023/(1+VLOOKUP($C1023,SELIC!$A$3:$D$217,3,FALSE()))))))</f>
        <v/>
      </c>
    </row>
    <row r="1024" spans="2:5" x14ac:dyDescent="0.35">
      <c r="B1024" s="5"/>
      <c r="C1024" s="6" t="str">
        <f t="shared" si="30"/>
        <v/>
      </c>
      <c r="D1024" s="5" t="str">
        <f t="shared" si="31"/>
        <v/>
      </c>
      <c r="E1024" s="5" t="str">
        <f>IF($B1024="","",IF($C1024&lt;SIMULAÇÃO!$A$18,$B1024*VLOOKUP($C1024,SELIC!$A$3:$D$217,3,FALSE()),-($B1024-($B1024/(1+VLOOKUP($C1024,SELIC!$A$3:$D$217,3,FALSE()))))))</f>
        <v/>
      </c>
    </row>
    <row r="1025" spans="2:5" x14ac:dyDescent="0.35">
      <c r="B1025" s="5"/>
      <c r="C1025" s="6" t="str">
        <f t="shared" si="30"/>
        <v/>
      </c>
      <c r="D1025" s="5" t="str">
        <f t="shared" si="31"/>
        <v/>
      </c>
      <c r="E1025" s="5" t="str">
        <f>IF($B1025="","",IF($C1025&lt;SIMULAÇÃO!$A$18,$B1025*VLOOKUP($C1025,SELIC!$A$3:$D$217,3,FALSE()),-($B1025-($B1025/(1+VLOOKUP($C1025,SELIC!$A$3:$D$217,3,FALSE()))))))</f>
        <v/>
      </c>
    </row>
    <row r="1026" spans="2:5" x14ac:dyDescent="0.35">
      <c r="B1026" s="5"/>
      <c r="C1026" s="6" t="str">
        <f t="shared" si="30"/>
        <v/>
      </c>
      <c r="D1026" s="5" t="str">
        <f t="shared" si="31"/>
        <v/>
      </c>
      <c r="E1026" s="5" t="str">
        <f>IF($B1026="","",IF($C1026&lt;SIMULAÇÃO!$A$18,$B1026*VLOOKUP($C1026,SELIC!$A$3:$D$217,3,FALSE()),-($B1026-($B1026/(1+VLOOKUP($C1026,SELIC!$A$3:$D$217,3,FALSE()))))))</f>
        <v/>
      </c>
    </row>
    <row r="1027" spans="2:5" x14ac:dyDescent="0.35">
      <c r="B1027" s="5"/>
      <c r="C1027" s="6" t="str">
        <f t="shared" ref="C1027:C1090" si="32">IF(A1027="","",DATEVALUE(CONCATENATE("01/",MONTH(A1027),"/",YEAR(A1027))))</f>
        <v/>
      </c>
      <c r="D1027" s="5" t="str">
        <f t="shared" si="31"/>
        <v/>
      </c>
      <c r="E1027" s="5" t="str">
        <f>IF($B1027="","",IF($C1027&lt;SIMULAÇÃO!$A$18,$B1027*VLOOKUP($C1027,SELIC!$A$3:$D$217,3,FALSE()),-($B1027-($B1027/(1+VLOOKUP($C1027,SELIC!$A$3:$D$217,3,FALSE()))))))</f>
        <v/>
      </c>
    </row>
    <row r="1028" spans="2:5" x14ac:dyDescent="0.35">
      <c r="B1028" s="5"/>
      <c r="C1028" s="6" t="str">
        <f t="shared" si="32"/>
        <v/>
      </c>
      <c r="D1028" s="5" t="str">
        <f t="shared" ref="D1028:D1091" si="33">IF(B1028="","",B1028+E1028)</f>
        <v/>
      </c>
      <c r="E1028" s="5" t="str">
        <f>IF($B1028="","",IF($C1028&lt;SIMULAÇÃO!$A$18,$B1028*VLOOKUP($C1028,SELIC!$A$3:$D$217,3,FALSE()),-($B1028-($B1028/(1+VLOOKUP($C1028,SELIC!$A$3:$D$217,3,FALSE()))))))</f>
        <v/>
      </c>
    </row>
    <row r="1029" spans="2:5" x14ac:dyDescent="0.35">
      <c r="B1029" s="5"/>
      <c r="C1029" s="6" t="str">
        <f t="shared" si="32"/>
        <v/>
      </c>
      <c r="D1029" s="5" t="str">
        <f t="shared" si="33"/>
        <v/>
      </c>
      <c r="E1029" s="5" t="str">
        <f>IF($B1029="","",IF($C1029&lt;SIMULAÇÃO!$A$18,$B1029*VLOOKUP($C1029,SELIC!$A$3:$D$217,3,FALSE()),-($B1029-($B1029/(1+VLOOKUP($C1029,SELIC!$A$3:$D$217,3,FALSE()))))))</f>
        <v/>
      </c>
    </row>
    <row r="1030" spans="2:5" x14ac:dyDescent="0.35">
      <c r="B1030" s="5"/>
      <c r="C1030" s="6" t="str">
        <f t="shared" si="32"/>
        <v/>
      </c>
      <c r="D1030" s="5" t="str">
        <f t="shared" si="33"/>
        <v/>
      </c>
      <c r="E1030" s="5" t="str">
        <f>IF($B1030="","",IF($C1030&lt;SIMULAÇÃO!$A$18,$B1030*VLOOKUP($C1030,SELIC!$A$3:$D$217,3,FALSE()),-($B1030-($B1030/(1+VLOOKUP($C1030,SELIC!$A$3:$D$217,3,FALSE()))))))</f>
        <v/>
      </c>
    </row>
    <row r="1031" spans="2:5" x14ac:dyDescent="0.35">
      <c r="B1031" s="5"/>
      <c r="C1031" s="6" t="str">
        <f t="shared" si="32"/>
        <v/>
      </c>
      <c r="D1031" s="5" t="str">
        <f t="shared" si="33"/>
        <v/>
      </c>
      <c r="E1031" s="5" t="str">
        <f>IF($B1031="","",IF($C1031&lt;SIMULAÇÃO!$A$18,$B1031*VLOOKUP($C1031,SELIC!$A$3:$D$217,3,FALSE()),-($B1031-($B1031/(1+VLOOKUP($C1031,SELIC!$A$3:$D$217,3,FALSE()))))))</f>
        <v/>
      </c>
    </row>
    <row r="1032" spans="2:5" x14ac:dyDescent="0.35">
      <c r="B1032" s="5"/>
      <c r="C1032" s="6" t="str">
        <f t="shared" si="32"/>
        <v/>
      </c>
      <c r="D1032" s="5" t="str">
        <f t="shared" si="33"/>
        <v/>
      </c>
      <c r="E1032" s="5" t="str">
        <f>IF($B1032="","",IF($C1032&lt;SIMULAÇÃO!$A$18,$B1032*VLOOKUP($C1032,SELIC!$A$3:$D$217,3,FALSE()),-($B1032-($B1032/(1+VLOOKUP($C1032,SELIC!$A$3:$D$217,3,FALSE()))))))</f>
        <v/>
      </c>
    </row>
    <row r="1033" spans="2:5" x14ac:dyDescent="0.35">
      <c r="B1033" s="5"/>
      <c r="C1033" s="6" t="str">
        <f t="shared" si="32"/>
        <v/>
      </c>
      <c r="D1033" s="5" t="str">
        <f t="shared" si="33"/>
        <v/>
      </c>
      <c r="E1033" s="5" t="str">
        <f>IF($B1033="","",IF($C1033&lt;SIMULAÇÃO!$A$18,$B1033*VLOOKUP($C1033,SELIC!$A$3:$D$217,3,FALSE()),-($B1033-($B1033/(1+VLOOKUP($C1033,SELIC!$A$3:$D$217,3,FALSE()))))))</f>
        <v/>
      </c>
    </row>
    <row r="1034" spans="2:5" x14ac:dyDescent="0.35">
      <c r="B1034" s="5"/>
      <c r="C1034" s="6" t="str">
        <f t="shared" si="32"/>
        <v/>
      </c>
      <c r="D1034" s="5" t="str">
        <f t="shared" si="33"/>
        <v/>
      </c>
      <c r="E1034" s="5" t="str">
        <f>IF($B1034="","",IF($C1034&lt;SIMULAÇÃO!$A$18,$B1034*VLOOKUP($C1034,SELIC!$A$3:$D$217,3,FALSE()),-($B1034-($B1034/(1+VLOOKUP($C1034,SELIC!$A$3:$D$217,3,FALSE()))))))</f>
        <v/>
      </c>
    </row>
    <row r="1035" spans="2:5" x14ac:dyDescent="0.35">
      <c r="B1035" s="5"/>
      <c r="C1035" s="6" t="str">
        <f t="shared" si="32"/>
        <v/>
      </c>
      <c r="D1035" s="5" t="str">
        <f t="shared" si="33"/>
        <v/>
      </c>
      <c r="E1035" s="5" t="str">
        <f>IF($B1035="","",IF($C1035&lt;SIMULAÇÃO!$A$18,$B1035*VLOOKUP($C1035,SELIC!$A$3:$D$217,3,FALSE()),-($B1035-($B1035/(1+VLOOKUP($C1035,SELIC!$A$3:$D$217,3,FALSE()))))))</f>
        <v/>
      </c>
    </row>
    <row r="1036" spans="2:5" x14ac:dyDescent="0.35">
      <c r="B1036" s="5"/>
      <c r="C1036" s="6" t="str">
        <f t="shared" si="32"/>
        <v/>
      </c>
      <c r="D1036" s="5" t="str">
        <f t="shared" si="33"/>
        <v/>
      </c>
      <c r="E1036" s="5" t="str">
        <f>IF($B1036="","",IF($C1036&lt;SIMULAÇÃO!$A$18,$B1036*VLOOKUP($C1036,SELIC!$A$3:$D$217,3,FALSE()),-($B1036-($B1036/(1+VLOOKUP($C1036,SELIC!$A$3:$D$217,3,FALSE()))))))</f>
        <v/>
      </c>
    </row>
    <row r="1037" spans="2:5" x14ac:dyDescent="0.35">
      <c r="B1037" s="5"/>
      <c r="C1037" s="6" t="str">
        <f t="shared" si="32"/>
        <v/>
      </c>
      <c r="D1037" s="5" t="str">
        <f t="shared" si="33"/>
        <v/>
      </c>
      <c r="E1037" s="5" t="str">
        <f>IF($B1037="","",IF($C1037&lt;SIMULAÇÃO!$A$18,$B1037*VLOOKUP($C1037,SELIC!$A$3:$D$217,3,FALSE()),-($B1037-($B1037/(1+VLOOKUP($C1037,SELIC!$A$3:$D$217,3,FALSE()))))))</f>
        <v/>
      </c>
    </row>
    <row r="1038" spans="2:5" x14ac:dyDescent="0.35">
      <c r="B1038" s="5"/>
      <c r="C1038" s="6" t="str">
        <f t="shared" si="32"/>
        <v/>
      </c>
      <c r="D1038" s="5" t="str">
        <f t="shared" si="33"/>
        <v/>
      </c>
      <c r="E1038" s="5" t="str">
        <f>IF($B1038="","",IF($C1038&lt;SIMULAÇÃO!$A$18,$B1038*VLOOKUP($C1038,SELIC!$A$3:$D$217,3,FALSE()),-($B1038-($B1038/(1+VLOOKUP($C1038,SELIC!$A$3:$D$217,3,FALSE()))))))</f>
        <v/>
      </c>
    </row>
    <row r="1039" spans="2:5" x14ac:dyDescent="0.35">
      <c r="B1039" s="5"/>
      <c r="C1039" s="6" t="str">
        <f t="shared" si="32"/>
        <v/>
      </c>
      <c r="D1039" s="5" t="str">
        <f t="shared" si="33"/>
        <v/>
      </c>
      <c r="E1039" s="5" t="str">
        <f>IF($B1039="","",IF($C1039&lt;SIMULAÇÃO!$A$18,$B1039*VLOOKUP($C1039,SELIC!$A$3:$D$217,3,FALSE()),-($B1039-($B1039/(1+VLOOKUP($C1039,SELIC!$A$3:$D$217,3,FALSE()))))))</f>
        <v/>
      </c>
    </row>
    <row r="1040" spans="2:5" x14ac:dyDescent="0.35">
      <c r="B1040" s="5"/>
      <c r="C1040" s="6" t="str">
        <f t="shared" si="32"/>
        <v/>
      </c>
      <c r="D1040" s="5" t="str">
        <f t="shared" si="33"/>
        <v/>
      </c>
      <c r="E1040" s="5" t="str">
        <f>IF($B1040="","",IF($C1040&lt;SIMULAÇÃO!$A$18,$B1040*VLOOKUP($C1040,SELIC!$A$3:$D$217,3,FALSE()),-($B1040-($B1040/(1+VLOOKUP($C1040,SELIC!$A$3:$D$217,3,FALSE()))))))</f>
        <v/>
      </c>
    </row>
    <row r="1041" spans="2:5" x14ac:dyDescent="0.35">
      <c r="B1041" s="5"/>
      <c r="C1041" s="6" t="str">
        <f t="shared" si="32"/>
        <v/>
      </c>
      <c r="D1041" s="5" t="str">
        <f t="shared" si="33"/>
        <v/>
      </c>
      <c r="E1041" s="5" t="str">
        <f>IF($B1041="","",IF($C1041&lt;SIMULAÇÃO!$A$18,$B1041*VLOOKUP($C1041,SELIC!$A$3:$D$217,3,FALSE()),-($B1041-($B1041/(1+VLOOKUP($C1041,SELIC!$A$3:$D$217,3,FALSE()))))))</f>
        <v/>
      </c>
    </row>
    <row r="1042" spans="2:5" x14ac:dyDescent="0.35">
      <c r="B1042" s="5"/>
      <c r="C1042" s="6" t="str">
        <f t="shared" si="32"/>
        <v/>
      </c>
      <c r="D1042" s="5" t="str">
        <f t="shared" si="33"/>
        <v/>
      </c>
      <c r="E1042" s="5" t="str">
        <f>IF($B1042="","",IF($C1042&lt;SIMULAÇÃO!$A$18,$B1042*VLOOKUP($C1042,SELIC!$A$3:$D$217,3,FALSE()),-($B1042-($B1042/(1+VLOOKUP($C1042,SELIC!$A$3:$D$217,3,FALSE()))))))</f>
        <v/>
      </c>
    </row>
    <row r="1043" spans="2:5" x14ac:dyDescent="0.35">
      <c r="B1043" s="5"/>
      <c r="C1043" s="6" t="str">
        <f t="shared" si="32"/>
        <v/>
      </c>
      <c r="D1043" s="5" t="str">
        <f t="shared" si="33"/>
        <v/>
      </c>
      <c r="E1043" s="5" t="str">
        <f>IF($B1043="","",IF($C1043&lt;SIMULAÇÃO!$A$18,$B1043*VLOOKUP($C1043,SELIC!$A$3:$D$217,3,FALSE()),-($B1043-($B1043/(1+VLOOKUP($C1043,SELIC!$A$3:$D$217,3,FALSE()))))))</f>
        <v/>
      </c>
    </row>
    <row r="1044" spans="2:5" x14ac:dyDescent="0.35">
      <c r="B1044" s="5"/>
      <c r="C1044" s="6" t="str">
        <f t="shared" si="32"/>
        <v/>
      </c>
      <c r="D1044" s="5" t="str">
        <f t="shared" si="33"/>
        <v/>
      </c>
      <c r="E1044" s="5" t="str">
        <f>IF($B1044="","",IF($C1044&lt;SIMULAÇÃO!$A$18,$B1044*VLOOKUP($C1044,SELIC!$A$3:$D$217,3,FALSE()),-($B1044-($B1044/(1+VLOOKUP($C1044,SELIC!$A$3:$D$217,3,FALSE()))))))</f>
        <v/>
      </c>
    </row>
    <row r="1045" spans="2:5" x14ac:dyDescent="0.35">
      <c r="B1045" s="5"/>
      <c r="C1045" s="6" t="str">
        <f t="shared" si="32"/>
        <v/>
      </c>
      <c r="D1045" s="5" t="str">
        <f t="shared" si="33"/>
        <v/>
      </c>
      <c r="E1045" s="5" t="str">
        <f>IF($B1045="","",IF($C1045&lt;SIMULAÇÃO!$A$18,$B1045*VLOOKUP($C1045,SELIC!$A$3:$D$217,3,FALSE()),-($B1045-($B1045/(1+VLOOKUP($C1045,SELIC!$A$3:$D$217,3,FALSE()))))))</f>
        <v/>
      </c>
    </row>
    <row r="1046" spans="2:5" x14ac:dyDescent="0.35">
      <c r="B1046" s="5"/>
      <c r="C1046" s="6" t="str">
        <f t="shared" si="32"/>
        <v/>
      </c>
      <c r="D1046" s="5" t="str">
        <f t="shared" si="33"/>
        <v/>
      </c>
      <c r="E1046" s="5" t="str">
        <f>IF($B1046="","",IF($C1046&lt;SIMULAÇÃO!$A$18,$B1046*VLOOKUP($C1046,SELIC!$A$3:$D$217,3,FALSE()),-($B1046-($B1046/(1+VLOOKUP($C1046,SELIC!$A$3:$D$217,3,FALSE()))))))</f>
        <v/>
      </c>
    </row>
    <row r="1047" spans="2:5" x14ac:dyDescent="0.35">
      <c r="B1047" s="5"/>
      <c r="C1047" s="6" t="str">
        <f t="shared" si="32"/>
        <v/>
      </c>
      <c r="D1047" s="5" t="str">
        <f t="shared" si="33"/>
        <v/>
      </c>
      <c r="E1047" s="5" t="str">
        <f>IF($B1047="","",IF($C1047&lt;SIMULAÇÃO!$A$18,$B1047*VLOOKUP($C1047,SELIC!$A$3:$D$217,3,FALSE()),-($B1047-($B1047/(1+VLOOKUP($C1047,SELIC!$A$3:$D$217,3,FALSE()))))))</f>
        <v/>
      </c>
    </row>
    <row r="1048" spans="2:5" x14ac:dyDescent="0.35">
      <c r="B1048" s="5"/>
      <c r="C1048" s="6" t="str">
        <f t="shared" si="32"/>
        <v/>
      </c>
      <c r="D1048" s="5" t="str">
        <f t="shared" si="33"/>
        <v/>
      </c>
      <c r="E1048" s="5" t="str">
        <f>IF($B1048="","",IF($C1048&lt;SIMULAÇÃO!$A$18,$B1048*VLOOKUP($C1048,SELIC!$A$3:$D$217,3,FALSE()),-($B1048-($B1048/(1+VLOOKUP($C1048,SELIC!$A$3:$D$217,3,FALSE()))))))</f>
        <v/>
      </c>
    </row>
    <row r="1049" spans="2:5" x14ac:dyDescent="0.35">
      <c r="B1049" s="5"/>
      <c r="C1049" s="6" t="str">
        <f t="shared" si="32"/>
        <v/>
      </c>
      <c r="D1049" s="5" t="str">
        <f t="shared" si="33"/>
        <v/>
      </c>
      <c r="E1049" s="5" t="str">
        <f>IF($B1049="","",IF($C1049&lt;SIMULAÇÃO!$A$18,$B1049*VLOOKUP($C1049,SELIC!$A$3:$D$217,3,FALSE()),-($B1049-($B1049/(1+VLOOKUP($C1049,SELIC!$A$3:$D$217,3,FALSE()))))))</f>
        <v/>
      </c>
    </row>
    <row r="1050" spans="2:5" x14ac:dyDescent="0.35">
      <c r="B1050" s="5"/>
      <c r="C1050" s="6" t="str">
        <f t="shared" si="32"/>
        <v/>
      </c>
      <c r="D1050" s="5" t="str">
        <f t="shared" si="33"/>
        <v/>
      </c>
      <c r="E1050" s="5" t="str">
        <f>IF($B1050="","",IF($C1050&lt;SIMULAÇÃO!$A$18,$B1050*VLOOKUP($C1050,SELIC!$A$3:$D$217,3,FALSE()),-($B1050-($B1050/(1+VLOOKUP($C1050,SELIC!$A$3:$D$217,3,FALSE()))))))</f>
        <v/>
      </c>
    </row>
    <row r="1051" spans="2:5" x14ac:dyDescent="0.35">
      <c r="B1051" s="5"/>
      <c r="C1051" s="6" t="str">
        <f t="shared" si="32"/>
        <v/>
      </c>
      <c r="D1051" s="5" t="str">
        <f t="shared" si="33"/>
        <v/>
      </c>
      <c r="E1051" s="5" t="str">
        <f>IF($B1051="","",IF($C1051&lt;SIMULAÇÃO!$A$18,$B1051*VLOOKUP($C1051,SELIC!$A$3:$D$217,3,FALSE()),-($B1051-($B1051/(1+VLOOKUP($C1051,SELIC!$A$3:$D$217,3,FALSE()))))))</f>
        <v/>
      </c>
    </row>
    <row r="1052" spans="2:5" x14ac:dyDescent="0.35">
      <c r="B1052" s="5"/>
      <c r="C1052" s="6" t="str">
        <f t="shared" si="32"/>
        <v/>
      </c>
      <c r="D1052" s="5" t="str">
        <f t="shared" si="33"/>
        <v/>
      </c>
      <c r="E1052" s="5" t="str">
        <f>IF($B1052="","",IF($C1052&lt;SIMULAÇÃO!$A$18,$B1052*VLOOKUP($C1052,SELIC!$A$3:$D$217,3,FALSE()),-($B1052-($B1052/(1+VLOOKUP($C1052,SELIC!$A$3:$D$217,3,FALSE()))))))</f>
        <v/>
      </c>
    </row>
    <row r="1053" spans="2:5" x14ac:dyDescent="0.35">
      <c r="B1053" s="5"/>
      <c r="C1053" s="6" t="str">
        <f t="shared" si="32"/>
        <v/>
      </c>
      <c r="D1053" s="5" t="str">
        <f t="shared" si="33"/>
        <v/>
      </c>
      <c r="E1053" s="5" t="str">
        <f>IF($B1053="","",IF($C1053&lt;SIMULAÇÃO!$A$18,$B1053*VLOOKUP($C1053,SELIC!$A$3:$D$217,3,FALSE()),-($B1053-($B1053/(1+VLOOKUP($C1053,SELIC!$A$3:$D$217,3,FALSE()))))))</f>
        <v/>
      </c>
    </row>
    <row r="1054" spans="2:5" x14ac:dyDescent="0.35">
      <c r="B1054" s="5"/>
      <c r="C1054" s="6" t="str">
        <f t="shared" si="32"/>
        <v/>
      </c>
      <c r="D1054" s="5" t="str">
        <f t="shared" si="33"/>
        <v/>
      </c>
      <c r="E1054" s="5" t="str">
        <f>IF($B1054="","",IF($C1054&lt;SIMULAÇÃO!$A$18,$B1054*VLOOKUP($C1054,SELIC!$A$3:$D$217,3,FALSE()),-($B1054-($B1054/(1+VLOOKUP($C1054,SELIC!$A$3:$D$217,3,FALSE()))))))</f>
        <v/>
      </c>
    </row>
    <row r="1055" spans="2:5" x14ac:dyDescent="0.35">
      <c r="B1055" s="5"/>
      <c r="C1055" s="6" t="str">
        <f t="shared" si="32"/>
        <v/>
      </c>
      <c r="D1055" s="5" t="str">
        <f t="shared" si="33"/>
        <v/>
      </c>
      <c r="E1055" s="5" t="str">
        <f>IF($B1055="","",IF($C1055&lt;SIMULAÇÃO!$A$18,$B1055*VLOOKUP($C1055,SELIC!$A$3:$D$217,3,FALSE()),-($B1055-($B1055/(1+VLOOKUP($C1055,SELIC!$A$3:$D$217,3,FALSE()))))))</f>
        <v/>
      </c>
    </row>
    <row r="1056" spans="2:5" x14ac:dyDescent="0.35">
      <c r="B1056" s="5"/>
      <c r="C1056" s="6" t="str">
        <f t="shared" si="32"/>
        <v/>
      </c>
      <c r="D1056" s="5" t="str">
        <f t="shared" si="33"/>
        <v/>
      </c>
      <c r="E1056" s="5" t="str">
        <f>IF($B1056="","",IF($C1056&lt;SIMULAÇÃO!$A$18,$B1056*VLOOKUP($C1056,SELIC!$A$3:$D$217,3,FALSE()),-($B1056-($B1056/(1+VLOOKUP($C1056,SELIC!$A$3:$D$217,3,FALSE()))))))</f>
        <v/>
      </c>
    </row>
    <row r="1057" spans="2:5" x14ac:dyDescent="0.35">
      <c r="B1057" s="5"/>
      <c r="C1057" s="6" t="str">
        <f t="shared" si="32"/>
        <v/>
      </c>
      <c r="D1057" s="5" t="str">
        <f t="shared" si="33"/>
        <v/>
      </c>
      <c r="E1057" s="5" t="str">
        <f>IF($B1057="","",IF($C1057&lt;SIMULAÇÃO!$A$18,$B1057*VLOOKUP($C1057,SELIC!$A$3:$D$217,3,FALSE()),-($B1057-($B1057/(1+VLOOKUP($C1057,SELIC!$A$3:$D$217,3,FALSE()))))))</f>
        <v/>
      </c>
    </row>
    <row r="1058" spans="2:5" x14ac:dyDescent="0.35">
      <c r="B1058" s="5"/>
      <c r="C1058" s="6" t="str">
        <f t="shared" si="32"/>
        <v/>
      </c>
      <c r="D1058" s="5" t="str">
        <f t="shared" si="33"/>
        <v/>
      </c>
      <c r="E1058" s="5" t="str">
        <f>IF($B1058="","",IF($C1058&lt;SIMULAÇÃO!$A$18,$B1058*VLOOKUP($C1058,SELIC!$A$3:$D$217,3,FALSE()),-($B1058-($B1058/(1+VLOOKUP($C1058,SELIC!$A$3:$D$217,3,FALSE()))))))</f>
        <v/>
      </c>
    </row>
    <row r="1059" spans="2:5" x14ac:dyDescent="0.35">
      <c r="B1059" s="5"/>
      <c r="C1059" s="6" t="str">
        <f t="shared" si="32"/>
        <v/>
      </c>
      <c r="D1059" s="5" t="str">
        <f t="shared" si="33"/>
        <v/>
      </c>
      <c r="E1059" s="5" t="str">
        <f>IF($B1059="","",IF($C1059&lt;SIMULAÇÃO!$A$18,$B1059*VLOOKUP($C1059,SELIC!$A$3:$D$217,3,FALSE()),-($B1059-($B1059/(1+VLOOKUP($C1059,SELIC!$A$3:$D$217,3,FALSE()))))))</f>
        <v/>
      </c>
    </row>
    <row r="1060" spans="2:5" x14ac:dyDescent="0.35">
      <c r="B1060" s="5"/>
      <c r="C1060" s="6" t="str">
        <f t="shared" si="32"/>
        <v/>
      </c>
      <c r="D1060" s="5" t="str">
        <f t="shared" si="33"/>
        <v/>
      </c>
      <c r="E1060" s="5" t="str">
        <f>IF($B1060="","",IF($C1060&lt;SIMULAÇÃO!$A$18,$B1060*VLOOKUP($C1060,SELIC!$A$3:$D$217,3,FALSE()),-($B1060-($B1060/(1+VLOOKUP($C1060,SELIC!$A$3:$D$217,3,FALSE()))))))</f>
        <v/>
      </c>
    </row>
    <row r="1061" spans="2:5" x14ac:dyDescent="0.35">
      <c r="B1061" s="5"/>
      <c r="C1061" s="6" t="str">
        <f t="shared" si="32"/>
        <v/>
      </c>
      <c r="D1061" s="5" t="str">
        <f t="shared" si="33"/>
        <v/>
      </c>
      <c r="E1061" s="5" t="str">
        <f>IF($B1061="","",IF($C1061&lt;SIMULAÇÃO!$A$18,$B1061*VLOOKUP($C1061,SELIC!$A$3:$D$217,3,FALSE()),-($B1061-($B1061/(1+VLOOKUP($C1061,SELIC!$A$3:$D$217,3,FALSE()))))))</f>
        <v/>
      </c>
    </row>
    <row r="1062" spans="2:5" x14ac:dyDescent="0.35">
      <c r="B1062" s="5"/>
      <c r="C1062" s="6" t="str">
        <f t="shared" si="32"/>
        <v/>
      </c>
      <c r="D1062" s="5" t="str">
        <f t="shared" si="33"/>
        <v/>
      </c>
      <c r="E1062" s="5" t="str">
        <f>IF($B1062="","",IF($C1062&lt;SIMULAÇÃO!$A$18,$B1062*VLOOKUP($C1062,SELIC!$A$3:$D$217,3,FALSE()),-($B1062-($B1062/(1+VLOOKUP($C1062,SELIC!$A$3:$D$217,3,FALSE()))))))</f>
        <v/>
      </c>
    </row>
    <row r="1063" spans="2:5" x14ac:dyDescent="0.35">
      <c r="B1063" s="5"/>
      <c r="C1063" s="6" t="str">
        <f t="shared" si="32"/>
        <v/>
      </c>
      <c r="D1063" s="5" t="str">
        <f t="shared" si="33"/>
        <v/>
      </c>
      <c r="E1063" s="5" t="str">
        <f>IF($B1063="","",IF($C1063&lt;SIMULAÇÃO!$A$18,$B1063*VLOOKUP($C1063,SELIC!$A$3:$D$217,3,FALSE()),-($B1063-($B1063/(1+VLOOKUP($C1063,SELIC!$A$3:$D$217,3,FALSE()))))))</f>
        <v/>
      </c>
    </row>
    <row r="1064" spans="2:5" x14ac:dyDescent="0.35">
      <c r="B1064" s="5"/>
      <c r="C1064" s="6" t="str">
        <f t="shared" si="32"/>
        <v/>
      </c>
      <c r="D1064" s="5" t="str">
        <f t="shared" si="33"/>
        <v/>
      </c>
      <c r="E1064" s="5" t="str">
        <f>IF($B1064="","",IF($C1064&lt;SIMULAÇÃO!$A$18,$B1064*VLOOKUP($C1064,SELIC!$A$3:$D$217,3,FALSE()),-($B1064-($B1064/(1+VLOOKUP($C1064,SELIC!$A$3:$D$217,3,FALSE()))))))</f>
        <v/>
      </c>
    </row>
    <row r="1065" spans="2:5" x14ac:dyDescent="0.35">
      <c r="B1065" s="5"/>
      <c r="C1065" s="6" t="str">
        <f t="shared" si="32"/>
        <v/>
      </c>
      <c r="D1065" s="5" t="str">
        <f t="shared" si="33"/>
        <v/>
      </c>
      <c r="E1065" s="5" t="str">
        <f>IF($B1065="","",IF($C1065&lt;SIMULAÇÃO!$A$18,$B1065*VLOOKUP($C1065,SELIC!$A$3:$D$217,3,FALSE()),-($B1065-($B1065/(1+VLOOKUP($C1065,SELIC!$A$3:$D$217,3,FALSE()))))))</f>
        <v/>
      </c>
    </row>
    <row r="1066" spans="2:5" x14ac:dyDescent="0.35">
      <c r="B1066" s="5"/>
      <c r="C1066" s="6" t="str">
        <f t="shared" si="32"/>
        <v/>
      </c>
      <c r="D1066" s="5" t="str">
        <f t="shared" si="33"/>
        <v/>
      </c>
      <c r="E1066" s="5" t="str">
        <f>IF($B1066="","",IF($C1066&lt;SIMULAÇÃO!$A$18,$B1066*VLOOKUP($C1066,SELIC!$A$3:$D$217,3,FALSE()),-($B1066-($B1066/(1+VLOOKUP($C1066,SELIC!$A$3:$D$217,3,FALSE()))))))</f>
        <v/>
      </c>
    </row>
    <row r="1067" spans="2:5" x14ac:dyDescent="0.35">
      <c r="B1067" s="5"/>
      <c r="C1067" s="6" t="str">
        <f t="shared" si="32"/>
        <v/>
      </c>
      <c r="D1067" s="5" t="str">
        <f t="shared" si="33"/>
        <v/>
      </c>
      <c r="E1067" s="5" t="str">
        <f>IF($B1067="","",IF($C1067&lt;SIMULAÇÃO!$A$18,$B1067*VLOOKUP($C1067,SELIC!$A$3:$D$217,3,FALSE()),-($B1067-($B1067/(1+VLOOKUP($C1067,SELIC!$A$3:$D$217,3,FALSE()))))))</f>
        <v/>
      </c>
    </row>
    <row r="1068" spans="2:5" x14ac:dyDescent="0.35">
      <c r="B1068" s="5"/>
      <c r="C1068" s="6" t="str">
        <f t="shared" si="32"/>
        <v/>
      </c>
      <c r="D1068" s="5" t="str">
        <f t="shared" si="33"/>
        <v/>
      </c>
      <c r="E1068" s="5" t="str">
        <f>IF($B1068="","",IF($C1068&lt;SIMULAÇÃO!$A$18,$B1068*VLOOKUP($C1068,SELIC!$A$3:$D$217,3,FALSE()),-($B1068-($B1068/(1+VLOOKUP($C1068,SELIC!$A$3:$D$217,3,FALSE()))))))</f>
        <v/>
      </c>
    </row>
    <row r="1069" spans="2:5" x14ac:dyDescent="0.35">
      <c r="B1069" s="5"/>
      <c r="C1069" s="6" t="str">
        <f t="shared" si="32"/>
        <v/>
      </c>
      <c r="D1069" s="5" t="str">
        <f t="shared" si="33"/>
        <v/>
      </c>
      <c r="E1069" s="5" t="str">
        <f>IF($B1069="","",IF($C1069&lt;SIMULAÇÃO!$A$18,$B1069*VLOOKUP($C1069,SELIC!$A$3:$D$217,3,FALSE()),-($B1069-($B1069/(1+VLOOKUP($C1069,SELIC!$A$3:$D$217,3,FALSE()))))))</f>
        <v/>
      </c>
    </row>
    <row r="1070" spans="2:5" x14ac:dyDescent="0.35">
      <c r="B1070" s="5"/>
      <c r="C1070" s="6" t="str">
        <f t="shared" si="32"/>
        <v/>
      </c>
      <c r="D1070" s="5" t="str">
        <f t="shared" si="33"/>
        <v/>
      </c>
      <c r="E1070" s="5" t="str">
        <f>IF($B1070="","",IF($C1070&lt;SIMULAÇÃO!$A$18,$B1070*VLOOKUP($C1070,SELIC!$A$3:$D$217,3,FALSE()),-($B1070-($B1070/(1+VLOOKUP($C1070,SELIC!$A$3:$D$217,3,FALSE()))))))</f>
        <v/>
      </c>
    </row>
    <row r="1071" spans="2:5" x14ac:dyDescent="0.35">
      <c r="B1071" s="5"/>
      <c r="C1071" s="6" t="str">
        <f t="shared" si="32"/>
        <v/>
      </c>
      <c r="D1071" s="5" t="str">
        <f t="shared" si="33"/>
        <v/>
      </c>
      <c r="E1071" s="5" t="str">
        <f>IF($B1071="","",IF($C1071&lt;SIMULAÇÃO!$A$18,$B1071*VLOOKUP($C1071,SELIC!$A$3:$D$217,3,FALSE()),-($B1071-($B1071/(1+VLOOKUP($C1071,SELIC!$A$3:$D$217,3,FALSE()))))))</f>
        <v/>
      </c>
    </row>
    <row r="1072" spans="2:5" x14ac:dyDescent="0.35">
      <c r="B1072" s="5"/>
      <c r="C1072" s="6" t="str">
        <f t="shared" si="32"/>
        <v/>
      </c>
      <c r="D1072" s="5" t="str">
        <f t="shared" si="33"/>
        <v/>
      </c>
      <c r="E1072" s="5" t="str">
        <f>IF($B1072="","",IF($C1072&lt;SIMULAÇÃO!$A$18,$B1072*VLOOKUP($C1072,SELIC!$A$3:$D$217,3,FALSE()),-($B1072-($B1072/(1+VLOOKUP($C1072,SELIC!$A$3:$D$217,3,FALSE()))))))</f>
        <v/>
      </c>
    </row>
    <row r="1073" spans="2:5" x14ac:dyDescent="0.35">
      <c r="B1073" s="5"/>
      <c r="C1073" s="6" t="str">
        <f t="shared" si="32"/>
        <v/>
      </c>
      <c r="D1073" s="5" t="str">
        <f t="shared" si="33"/>
        <v/>
      </c>
      <c r="E1073" s="5" t="str">
        <f>IF($B1073="","",IF($C1073&lt;SIMULAÇÃO!$A$18,$B1073*VLOOKUP($C1073,SELIC!$A$3:$D$217,3,FALSE()),-($B1073-($B1073/(1+VLOOKUP($C1073,SELIC!$A$3:$D$217,3,FALSE()))))))</f>
        <v/>
      </c>
    </row>
    <row r="1074" spans="2:5" x14ac:dyDescent="0.35">
      <c r="B1074" s="5"/>
      <c r="C1074" s="6" t="str">
        <f t="shared" si="32"/>
        <v/>
      </c>
      <c r="D1074" s="5" t="str">
        <f t="shared" si="33"/>
        <v/>
      </c>
      <c r="E1074" s="5" t="str">
        <f>IF($B1074="","",IF($C1074&lt;SIMULAÇÃO!$A$18,$B1074*VLOOKUP($C1074,SELIC!$A$3:$D$217,3,FALSE()),-($B1074-($B1074/(1+VLOOKUP($C1074,SELIC!$A$3:$D$217,3,FALSE()))))))</f>
        <v/>
      </c>
    </row>
    <row r="1075" spans="2:5" x14ac:dyDescent="0.35">
      <c r="B1075" s="5"/>
      <c r="C1075" s="6" t="str">
        <f t="shared" si="32"/>
        <v/>
      </c>
      <c r="D1075" s="5" t="str">
        <f t="shared" si="33"/>
        <v/>
      </c>
      <c r="E1075" s="5" t="str">
        <f>IF($B1075="","",IF($C1075&lt;SIMULAÇÃO!$A$18,$B1075*VLOOKUP($C1075,SELIC!$A$3:$D$217,3,FALSE()),-($B1075-($B1075/(1+VLOOKUP($C1075,SELIC!$A$3:$D$217,3,FALSE()))))))</f>
        <v/>
      </c>
    </row>
    <row r="1076" spans="2:5" x14ac:dyDescent="0.35">
      <c r="B1076" s="5"/>
      <c r="C1076" s="6" t="str">
        <f t="shared" si="32"/>
        <v/>
      </c>
      <c r="D1076" s="5" t="str">
        <f t="shared" si="33"/>
        <v/>
      </c>
      <c r="E1076" s="5" t="str">
        <f>IF($B1076="","",IF($C1076&lt;SIMULAÇÃO!$A$18,$B1076*VLOOKUP($C1076,SELIC!$A$3:$D$217,3,FALSE()),-($B1076-($B1076/(1+VLOOKUP($C1076,SELIC!$A$3:$D$217,3,FALSE()))))))</f>
        <v/>
      </c>
    </row>
    <row r="1077" spans="2:5" x14ac:dyDescent="0.35">
      <c r="B1077" s="5"/>
      <c r="C1077" s="6" t="str">
        <f t="shared" si="32"/>
        <v/>
      </c>
      <c r="D1077" s="5" t="str">
        <f t="shared" si="33"/>
        <v/>
      </c>
      <c r="E1077" s="5" t="str">
        <f>IF($B1077="","",IF($C1077&lt;SIMULAÇÃO!$A$18,$B1077*VLOOKUP($C1077,SELIC!$A$3:$D$217,3,FALSE()),-($B1077-($B1077/(1+VLOOKUP($C1077,SELIC!$A$3:$D$217,3,FALSE()))))))</f>
        <v/>
      </c>
    </row>
    <row r="1078" spans="2:5" x14ac:dyDescent="0.35">
      <c r="B1078" s="5"/>
      <c r="C1078" s="6" t="str">
        <f t="shared" si="32"/>
        <v/>
      </c>
      <c r="D1078" s="5" t="str">
        <f t="shared" si="33"/>
        <v/>
      </c>
      <c r="E1078" s="5" t="str">
        <f>IF($B1078="","",IF($C1078&lt;SIMULAÇÃO!$A$18,$B1078*VLOOKUP($C1078,SELIC!$A$3:$D$217,3,FALSE()),-($B1078-($B1078/(1+VLOOKUP($C1078,SELIC!$A$3:$D$217,3,FALSE()))))))</f>
        <v/>
      </c>
    </row>
    <row r="1079" spans="2:5" x14ac:dyDescent="0.35">
      <c r="B1079" s="5"/>
      <c r="C1079" s="6" t="str">
        <f t="shared" si="32"/>
        <v/>
      </c>
      <c r="D1079" s="5" t="str">
        <f t="shared" si="33"/>
        <v/>
      </c>
      <c r="E1079" s="5" t="str">
        <f>IF($B1079="","",IF($C1079&lt;SIMULAÇÃO!$A$18,$B1079*VLOOKUP($C1079,SELIC!$A$3:$D$217,3,FALSE()),-($B1079-($B1079/(1+VLOOKUP($C1079,SELIC!$A$3:$D$217,3,FALSE()))))))</f>
        <v/>
      </c>
    </row>
    <row r="1080" spans="2:5" x14ac:dyDescent="0.35">
      <c r="B1080" s="5"/>
      <c r="C1080" s="6" t="str">
        <f t="shared" si="32"/>
        <v/>
      </c>
      <c r="D1080" s="5" t="str">
        <f t="shared" si="33"/>
        <v/>
      </c>
      <c r="E1080" s="5" t="str">
        <f>IF($B1080="","",IF($C1080&lt;SIMULAÇÃO!$A$18,$B1080*VLOOKUP($C1080,SELIC!$A$3:$D$217,3,FALSE()),-($B1080-($B1080/(1+VLOOKUP($C1080,SELIC!$A$3:$D$217,3,FALSE()))))))</f>
        <v/>
      </c>
    </row>
    <row r="1081" spans="2:5" x14ac:dyDescent="0.35">
      <c r="B1081" s="5"/>
      <c r="C1081" s="6" t="str">
        <f t="shared" si="32"/>
        <v/>
      </c>
      <c r="D1081" s="5" t="str">
        <f t="shared" si="33"/>
        <v/>
      </c>
      <c r="E1081" s="5" t="str">
        <f>IF($B1081="","",IF($C1081&lt;SIMULAÇÃO!$A$18,$B1081*VLOOKUP($C1081,SELIC!$A$3:$D$217,3,FALSE()),-($B1081-($B1081/(1+VLOOKUP($C1081,SELIC!$A$3:$D$217,3,FALSE()))))))</f>
        <v/>
      </c>
    </row>
    <row r="1082" spans="2:5" x14ac:dyDescent="0.35">
      <c r="B1082" s="5"/>
      <c r="C1082" s="6" t="str">
        <f t="shared" si="32"/>
        <v/>
      </c>
      <c r="D1082" s="5" t="str">
        <f t="shared" si="33"/>
        <v/>
      </c>
      <c r="E1082" s="5" t="str">
        <f>IF($B1082="","",IF($C1082&lt;SIMULAÇÃO!$A$18,$B1082*VLOOKUP($C1082,SELIC!$A$3:$D$217,3,FALSE()),-($B1082-($B1082/(1+VLOOKUP($C1082,SELIC!$A$3:$D$217,3,FALSE()))))))</f>
        <v/>
      </c>
    </row>
    <row r="1083" spans="2:5" x14ac:dyDescent="0.35">
      <c r="B1083" s="5"/>
      <c r="C1083" s="6" t="str">
        <f t="shared" si="32"/>
        <v/>
      </c>
      <c r="D1083" s="5" t="str">
        <f t="shared" si="33"/>
        <v/>
      </c>
      <c r="E1083" s="5" t="str">
        <f>IF($B1083="","",IF($C1083&lt;SIMULAÇÃO!$A$18,$B1083*VLOOKUP($C1083,SELIC!$A$3:$D$217,3,FALSE()),-($B1083-($B1083/(1+VLOOKUP($C1083,SELIC!$A$3:$D$217,3,FALSE()))))))</f>
        <v/>
      </c>
    </row>
    <row r="1084" spans="2:5" x14ac:dyDescent="0.35">
      <c r="B1084" s="5"/>
      <c r="C1084" s="6" t="str">
        <f t="shared" si="32"/>
        <v/>
      </c>
      <c r="D1084" s="5" t="str">
        <f t="shared" si="33"/>
        <v/>
      </c>
      <c r="E1084" s="5" t="str">
        <f>IF($B1084="","",IF($C1084&lt;SIMULAÇÃO!$A$18,$B1084*VLOOKUP($C1084,SELIC!$A$3:$D$217,3,FALSE()),-($B1084-($B1084/(1+VLOOKUP($C1084,SELIC!$A$3:$D$217,3,FALSE()))))))</f>
        <v/>
      </c>
    </row>
    <row r="1085" spans="2:5" x14ac:dyDescent="0.35">
      <c r="B1085" s="5"/>
      <c r="C1085" s="6" t="str">
        <f t="shared" si="32"/>
        <v/>
      </c>
      <c r="D1085" s="5" t="str">
        <f t="shared" si="33"/>
        <v/>
      </c>
      <c r="E1085" s="5" t="str">
        <f>IF($B1085="","",IF($C1085&lt;SIMULAÇÃO!$A$18,$B1085*VLOOKUP($C1085,SELIC!$A$3:$D$217,3,FALSE()),-($B1085-($B1085/(1+VLOOKUP($C1085,SELIC!$A$3:$D$217,3,FALSE()))))))</f>
        <v/>
      </c>
    </row>
    <row r="1086" spans="2:5" x14ac:dyDescent="0.35">
      <c r="B1086" s="5"/>
      <c r="C1086" s="6" t="str">
        <f t="shared" si="32"/>
        <v/>
      </c>
      <c r="D1086" s="5" t="str">
        <f t="shared" si="33"/>
        <v/>
      </c>
      <c r="E1086" s="5" t="str">
        <f>IF($B1086="","",IF($C1086&lt;SIMULAÇÃO!$A$18,$B1086*VLOOKUP($C1086,SELIC!$A$3:$D$217,3,FALSE()),-($B1086-($B1086/(1+VLOOKUP($C1086,SELIC!$A$3:$D$217,3,FALSE()))))))</f>
        <v/>
      </c>
    </row>
    <row r="1087" spans="2:5" x14ac:dyDescent="0.35">
      <c r="B1087" s="5"/>
      <c r="C1087" s="6" t="str">
        <f t="shared" si="32"/>
        <v/>
      </c>
      <c r="D1087" s="5" t="str">
        <f t="shared" si="33"/>
        <v/>
      </c>
      <c r="E1087" s="5" t="str">
        <f>IF($B1087="","",IF($C1087&lt;SIMULAÇÃO!$A$18,$B1087*VLOOKUP($C1087,SELIC!$A$3:$D$217,3,FALSE()),-($B1087-($B1087/(1+VLOOKUP($C1087,SELIC!$A$3:$D$217,3,FALSE()))))))</f>
        <v/>
      </c>
    </row>
    <row r="1088" spans="2:5" x14ac:dyDescent="0.35">
      <c r="B1088" s="5"/>
      <c r="C1088" s="6" t="str">
        <f t="shared" si="32"/>
        <v/>
      </c>
      <c r="D1088" s="5" t="str">
        <f t="shared" si="33"/>
        <v/>
      </c>
      <c r="E1088" s="5" t="str">
        <f>IF($B1088="","",IF($C1088&lt;SIMULAÇÃO!$A$18,$B1088*VLOOKUP($C1088,SELIC!$A$3:$D$217,3,FALSE()),-($B1088-($B1088/(1+VLOOKUP($C1088,SELIC!$A$3:$D$217,3,FALSE()))))))</f>
        <v/>
      </c>
    </row>
    <row r="1089" spans="2:5" x14ac:dyDescent="0.35">
      <c r="B1089" s="5"/>
      <c r="C1089" s="6" t="str">
        <f t="shared" si="32"/>
        <v/>
      </c>
      <c r="D1089" s="5" t="str">
        <f t="shared" si="33"/>
        <v/>
      </c>
      <c r="E1089" s="5" t="str">
        <f>IF($B1089="","",IF($C1089&lt;SIMULAÇÃO!$A$18,$B1089*VLOOKUP($C1089,SELIC!$A$3:$D$217,3,FALSE()),-($B1089-($B1089/(1+VLOOKUP($C1089,SELIC!$A$3:$D$217,3,FALSE()))))))</f>
        <v/>
      </c>
    </row>
    <row r="1090" spans="2:5" x14ac:dyDescent="0.35">
      <c r="B1090" s="5"/>
      <c r="C1090" s="6" t="str">
        <f t="shared" si="32"/>
        <v/>
      </c>
      <c r="D1090" s="5" t="str">
        <f t="shared" si="33"/>
        <v/>
      </c>
      <c r="E1090" s="5" t="str">
        <f>IF($B1090="","",IF($C1090&lt;SIMULAÇÃO!$A$18,$B1090*VLOOKUP($C1090,SELIC!$A$3:$D$217,3,FALSE()),-($B1090-($B1090/(1+VLOOKUP($C1090,SELIC!$A$3:$D$217,3,FALSE()))))))</f>
        <v/>
      </c>
    </row>
    <row r="1091" spans="2:5" x14ac:dyDescent="0.35">
      <c r="B1091" s="5"/>
      <c r="C1091" s="6" t="str">
        <f t="shared" ref="C1091:C1154" si="34">IF(A1091="","",DATEVALUE(CONCATENATE("01/",MONTH(A1091),"/",YEAR(A1091))))</f>
        <v/>
      </c>
      <c r="D1091" s="5" t="str">
        <f t="shared" si="33"/>
        <v/>
      </c>
      <c r="E1091" s="5" t="str">
        <f>IF($B1091="","",IF($C1091&lt;SIMULAÇÃO!$A$18,$B1091*VLOOKUP($C1091,SELIC!$A$3:$D$217,3,FALSE()),-($B1091-($B1091/(1+VLOOKUP($C1091,SELIC!$A$3:$D$217,3,FALSE()))))))</f>
        <v/>
      </c>
    </row>
    <row r="1092" spans="2:5" x14ac:dyDescent="0.35">
      <c r="B1092" s="5"/>
      <c r="C1092" s="6" t="str">
        <f t="shared" si="34"/>
        <v/>
      </c>
      <c r="D1092" s="5" t="str">
        <f t="shared" ref="D1092:D1155" si="35">IF(B1092="","",B1092+E1092)</f>
        <v/>
      </c>
      <c r="E1092" s="5" t="str">
        <f>IF($B1092="","",IF($C1092&lt;SIMULAÇÃO!$A$18,$B1092*VLOOKUP($C1092,SELIC!$A$3:$D$217,3,FALSE()),-($B1092-($B1092/(1+VLOOKUP($C1092,SELIC!$A$3:$D$217,3,FALSE()))))))</f>
        <v/>
      </c>
    </row>
    <row r="1093" spans="2:5" x14ac:dyDescent="0.35">
      <c r="B1093" s="5"/>
      <c r="C1093" s="6" t="str">
        <f t="shared" si="34"/>
        <v/>
      </c>
      <c r="D1093" s="5" t="str">
        <f t="shared" si="35"/>
        <v/>
      </c>
      <c r="E1093" s="5" t="str">
        <f>IF($B1093="","",IF($C1093&lt;SIMULAÇÃO!$A$18,$B1093*VLOOKUP($C1093,SELIC!$A$3:$D$217,3,FALSE()),-($B1093-($B1093/(1+VLOOKUP($C1093,SELIC!$A$3:$D$217,3,FALSE()))))))</f>
        <v/>
      </c>
    </row>
    <row r="1094" spans="2:5" x14ac:dyDescent="0.35">
      <c r="B1094" s="5"/>
      <c r="C1094" s="6" t="str">
        <f t="shared" si="34"/>
        <v/>
      </c>
      <c r="D1094" s="5" t="str">
        <f t="shared" si="35"/>
        <v/>
      </c>
      <c r="E1094" s="5" t="str">
        <f>IF($B1094="","",IF($C1094&lt;SIMULAÇÃO!$A$18,$B1094*VLOOKUP($C1094,SELIC!$A$3:$D$217,3,FALSE()),-($B1094-($B1094/(1+VLOOKUP($C1094,SELIC!$A$3:$D$217,3,FALSE()))))))</f>
        <v/>
      </c>
    </row>
    <row r="1095" spans="2:5" x14ac:dyDescent="0.35">
      <c r="B1095" s="5"/>
      <c r="C1095" s="6" t="str">
        <f t="shared" si="34"/>
        <v/>
      </c>
      <c r="D1095" s="5" t="str">
        <f t="shared" si="35"/>
        <v/>
      </c>
      <c r="E1095" s="5" t="str">
        <f>IF($B1095="","",IF($C1095&lt;SIMULAÇÃO!$A$18,$B1095*VLOOKUP($C1095,SELIC!$A$3:$D$217,3,FALSE()),-($B1095-($B1095/(1+VLOOKUP($C1095,SELIC!$A$3:$D$217,3,FALSE()))))))</f>
        <v/>
      </c>
    </row>
    <row r="1096" spans="2:5" x14ac:dyDescent="0.35">
      <c r="B1096" s="5"/>
      <c r="C1096" s="6" t="str">
        <f t="shared" si="34"/>
        <v/>
      </c>
      <c r="D1096" s="5" t="str">
        <f t="shared" si="35"/>
        <v/>
      </c>
      <c r="E1096" s="5" t="str">
        <f>IF($B1096="","",IF($C1096&lt;SIMULAÇÃO!$A$18,$B1096*VLOOKUP($C1096,SELIC!$A$3:$D$217,3,FALSE()),-($B1096-($B1096/(1+VLOOKUP($C1096,SELIC!$A$3:$D$217,3,FALSE()))))))</f>
        <v/>
      </c>
    </row>
    <row r="1097" spans="2:5" x14ac:dyDescent="0.35">
      <c r="B1097" s="5"/>
      <c r="C1097" s="6" t="str">
        <f t="shared" si="34"/>
        <v/>
      </c>
      <c r="D1097" s="5" t="str">
        <f t="shared" si="35"/>
        <v/>
      </c>
      <c r="E1097" s="5" t="str">
        <f>IF($B1097="","",IF($C1097&lt;SIMULAÇÃO!$A$18,$B1097*VLOOKUP($C1097,SELIC!$A$3:$D$217,3,FALSE()),-($B1097-($B1097/(1+VLOOKUP($C1097,SELIC!$A$3:$D$217,3,FALSE()))))))</f>
        <v/>
      </c>
    </row>
    <row r="1098" spans="2:5" x14ac:dyDescent="0.35">
      <c r="B1098" s="5"/>
      <c r="C1098" s="6" t="str">
        <f t="shared" si="34"/>
        <v/>
      </c>
      <c r="D1098" s="5" t="str">
        <f t="shared" si="35"/>
        <v/>
      </c>
      <c r="E1098" s="5" t="str">
        <f>IF($B1098="","",IF($C1098&lt;SIMULAÇÃO!$A$18,$B1098*VLOOKUP($C1098,SELIC!$A$3:$D$217,3,FALSE()),-($B1098-($B1098/(1+VLOOKUP($C1098,SELIC!$A$3:$D$217,3,FALSE()))))))</f>
        <v/>
      </c>
    </row>
    <row r="1099" spans="2:5" x14ac:dyDescent="0.35">
      <c r="B1099" s="5"/>
      <c r="C1099" s="6" t="str">
        <f t="shared" si="34"/>
        <v/>
      </c>
      <c r="D1099" s="5" t="str">
        <f t="shared" si="35"/>
        <v/>
      </c>
      <c r="E1099" s="5" t="str">
        <f>IF($B1099="","",IF($C1099&lt;SIMULAÇÃO!$A$18,$B1099*VLOOKUP($C1099,SELIC!$A$3:$D$217,3,FALSE()),-($B1099-($B1099/(1+VLOOKUP($C1099,SELIC!$A$3:$D$217,3,FALSE()))))))</f>
        <v/>
      </c>
    </row>
    <row r="1100" spans="2:5" x14ac:dyDescent="0.35">
      <c r="B1100" s="5"/>
      <c r="C1100" s="6" t="str">
        <f t="shared" si="34"/>
        <v/>
      </c>
      <c r="D1100" s="5" t="str">
        <f t="shared" si="35"/>
        <v/>
      </c>
      <c r="E1100" s="5" t="str">
        <f>IF($B1100="","",IF($C1100&lt;SIMULAÇÃO!$A$18,$B1100*VLOOKUP($C1100,SELIC!$A$3:$D$217,3,FALSE()),-($B1100-($B1100/(1+VLOOKUP($C1100,SELIC!$A$3:$D$217,3,FALSE()))))))</f>
        <v/>
      </c>
    </row>
    <row r="1101" spans="2:5" x14ac:dyDescent="0.35">
      <c r="B1101" s="5"/>
      <c r="C1101" s="6" t="str">
        <f t="shared" si="34"/>
        <v/>
      </c>
      <c r="D1101" s="5" t="str">
        <f t="shared" si="35"/>
        <v/>
      </c>
      <c r="E1101" s="5" t="str">
        <f>IF($B1101="","",IF($C1101&lt;SIMULAÇÃO!$A$18,$B1101*VLOOKUP($C1101,SELIC!$A$3:$D$217,3,FALSE()),-($B1101-($B1101/(1+VLOOKUP($C1101,SELIC!$A$3:$D$217,3,FALSE()))))))</f>
        <v/>
      </c>
    </row>
    <row r="1102" spans="2:5" x14ac:dyDescent="0.35">
      <c r="B1102" s="5"/>
      <c r="C1102" s="6" t="str">
        <f t="shared" si="34"/>
        <v/>
      </c>
      <c r="D1102" s="5" t="str">
        <f t="shared" si="35"/>
        <v/>
      </c>
      <c r="E1102" s="5" t="str">
        <f>IF($B1102="","",IF($C1102&lt;SIMULAÇÃO!$A$18,$B1102*VLOOKUP($C1102,SELIC!$A$3:$D$217,3,FALSE()),-($B1102-($B1102/(1+VLOOKUP($C1102,SELIC!$A$3:$D$217,3,FALSE()))))))</f>
        <v/>
      </c>
    </row>
    <row r="1103" spans="2:5" x14ac:dyDescent="0.35">
      <c r="B1103" s="5"/>
      <c r="C1103" s="6" t="str">
        <f t="shared" si="34"/>
        <v/>
      </c>
      <c r="D1103" s="5" t="str">
        <f t="shared" si="35"/>
        <v/>
      </c>
      <c r="E1103" s="5" t="str">
        <f>IF($B1103="","",IF($C1103&lt;SIMULAÇÃO!$A$18,$B1103*VLOOKUP($C1103,SELIC!$A$3:$D$217,3,FALSE()),-($B1103-($B1103/(1+VLOOKUP($C1103,SELIC!$A$3:$D$217,3,FALSE()))))))</f>
        <v/>
      </c>
    </row>
    <row r="1104" spans="2:5" x14ac:dyDescent="0.35">
      <c r="B1104" s="5"/>
      <c r="C1104" s="6" t="str">
        <f t="shared" si="34"/>
        <v/>
      </c>
      <c r="D1104" s="5" t="str">
        <f t="shared" si="35"/>
        <v/>
      </c>
      <c r="E1104" s="5" t="str">
        <f>IF($B1104="","",IF($C1104&lt;SIMULAÇÃO!$A$18,$B1104*VLOOKUP($C1104,SELIC!$A$3:$D$217,3,FALSE()),-($B1104-($B1104/(1+VLOOKUP($C1104,SELIC!$A$3:$D$217,3,FALSE()))))))</f>
        <v/>
      </c>
    </row>
    <row r="1105" spans="2:5" x14ac:dyDescent="0.35">
      <c r="B1105" s="5"/>
      <c r="C1105" s="6" t="str">
        <f t="shared" si="34"/>
        <v/>
      </c>
      <c r="D1105" s="5" t="str">
        <f t="shared" si="35"/>
        <v/>
      </c>
      <c r="E1105" s="5" t="str">
        <f>IF($B1105="","",IF($C1105&lt;SIMULAÇÃO!$A$18,$B1105*VLOOKUP($C1105,SELIC!$A$3:$D$217,3,FALSE()),-($B1105-($B1105/(1+VLOOKUP($C1105,SELIC!$A$3:$D$217,3,FALSE()))))))</f>
        <v/>
      </c>
    </row>
    <row r="1106" spans="2:5" x14ac:dyDescent="0.35">
      <c r="B1106" s="5"/>
      <c r="C1106" s="6" t="str">
        <f t="shared" si="34"/>
        <v/>
      </c>
      <c r="D1106" s="5" t="str">
        <f t="shared" si="35"/>
        <v/>
      </c>
      <c r="E1106" s="5" t="str">
        <f>IF($B1106="","",IF($C1106&lt;SIMULAÇÃO!$A$18,$B1106*VLOOKUP($C1106,SELIC!$A$3:$D$217,3,FALSE()),-($B1106-($B1106/(1+VLOOKUP($C1106,SELIC!$A$3:$D$217,3,FALSE()))))))</f>
        <v/>
      </c>
    </row>
    <row r="1107" spans="2:5" x14ac:dyDescent="0.35">
      <c r="B1107" s="5"/>
      <c r="C1107" s="6" t="str">
        <f t="shared" si="34"/>
        <v/>
      </c>
      <c r="D1107" s="5" t="str">
        <f t="shared" si="35"/>
        <v/>
      </c>
      <c r="E1107" s="5" t="str">
        <f>IF($B1107="","",IF($C1107&lt;SIMULAÇÃO!$A$18,$B1107*VLOOKUP($C1107,SELIC!$A$3:$D$217,3,FALSE()),-($B1107-($B1107/(1+VLOOKUP($C1107,SELIC!$A$3:$D$217,3,FALSE()))))))</f>
        <v/>
      </c>
    </row>
    <row r="1108" spans="2:5" x14ac:dyDescent="0.35">
      <c r="B1108" s="5"/>
      <c r="C1108" s="6" t="str">
        <f t="shared" si="34"/>
        <v/>
      </c>
      <c r="D1108" s="5" t="str">
        <f t="shared" si="35"/>
        <v/>
      </c>
      <c r="E1108" s="5" t="str">
        <f>IF($B1108="","",IF($C1108&lt;SIMULAÇÃO!$A$18,$B1108*VLOOKUP($C1108,SELIC!$A$3:$D$217,3,FALSE()),-($B1108-($B1108/(1+VLOOKUP($C1108,SELIC!$A$3:$D$217,3,FALSE()))))))</f>
        <v/>
      </c>
    </row>
    <row r="1109" spans="2:5" x14ac:dyDescent="0.35">
      <c r="B1109" s="5"/>
      <c r="C1109" s="6" t="str">
        <f t="shared" si="34"/>
        <v/>
      </c>
      <c r="D1109" s="5" t="str">
        <f t="shared" si="35"/>
        <v/>
      </c>
      <c r="E1109" s="5" t="str">
        <f>IF($B1109="","",IF($C1109&lt;SIMULAÇÃO!$A$18,$B1109*VLOOKUP($C1109,SELIC!$A$3:$D$217,3,FALSE()),-($B1109-($B1109/(1+VLOOKUP($C1109,SELIC!$A$3:$D$217,3,FALSE()))))))</f>
        <v/>
      </c>
    </row>
    <row r="1110" spans="2:5" x14ac:dyDescent="0.35">
      <c r="B1110" s="5"/>
      <c r="C1110" s="6" t="str">
        <f t="shared" si="34"/>
        <v/>
      </c>
      <c r="D1110" s="5" t="str">
        <f t="shared" si="35"/>
        <v/>
      </c>
      <c r="E1110" s="5" t="str">
        <f>IF($B1110="","",IF($C1110&lt;SIMULAÇÃO!$A$18,$B1110*VLOOKUP($C1110,SELIC!$A$3:$D$217,3,FALSE()),-($B1110-($B1110/(1+VLOOKUP($C1110,SELIC!$A$3:$D$217,3,FALSE()))))))</f>
        <v/>
      </c>
    </row>
    <row r="1111" spans="2:5" x14ac:dyDescent="0.35">
      <c r="B1111" s="5"/>
      <c r="C1111" s="6" t="str">
        <f t="shared" si="34"/>
        <v/>
      </c>
      <c r="D1111" s="5" t="str">
        <f t="shared" si="35"/>
        <v/>
      </c>
      <c r="E1111" s="5" t="str">
        <f>IF($B1111="","",IF($C1111&lt;SIMULAÇÃO!$A$18,$B1111*VLOOKUP($C1111,SELIC!$A$3:$D$217,3,FALSE()),-($B1111-($B1111/(1+VLOOKUP($C1111,SELIC!$A$3:$D$217,3,FALSE()))))))</f>
        <v/>
      </c>
    </row>
    <row r="1112" spans="2:5" x14ac:dyDescent="0.35">
      <c r="B1112" s="5"/>
      <c r="C1112" s="6" t="str">
        <f t="shared" si="34"/>
        <v/>
      </c>
      <c r="D1112" s="5" t="str">
        <f t="shared" si="35"/>
        <v/>
      </c>
      <c r="E1112" s="5" t="str">
        <f>IF($B1112="","",IF($C1112&lt;SIMULAÇÃO!$A$18,$B1112*VLOOKUP($C1112,SELIC!$A$3:$D$217,3,FALSE()),-($B1112-($B1112/(1+VLOOKUP($C1112,SELIC!$A$3:$D$217,3,FALSE()))))))</f>
        <v/>
      </c>
    </row>
    <row r="1113" spans="2:5" x14ac:dyDescent="0.35">
      <c r="B1113" s="5"/>
      <c r="C1113" s="6" t="str">
        <f t="shared" si="34"/>
        <v/>
      </c>
      <c r="D1113" s="5" t="str">
        <f t="shared" si="35"/>
        <v/>
      </c>
      <c r="E1113" s="5" t="str">
        <f>IF($B1113="","",IF($C1113&lt;SIMULAÇÃO!$A$18,$B1113*VLOOKUP($C1113,SELIC!$A$3:$D$217,3,FALSE()),-($B1113-($B1113/(1+VLOOKUP($C1113,SELIC!$A$3:$D$217,3,FALSE()))))))</f>
        <v/>
      </c>
    </row>
    <row r="1114" spans="2:5" x14ac:dyDescent="0.35">
      <c r="B1114" s="5"/>
      <c r="C1114" s="6" t="str">
        <f t="shared" si="34"/>
        <v/>
      </c>
      <c r="D1114" s="5" t="str">
        <f t="shared" si="35"/>
        <v/>
      </c>
      <c r="E1114" s="5" t="str">
        <f>IF($B1114="","",IF($C1114&lt;SIMULAÇÃO!$A$18,$B1114*VLOOKUP($C1114,SELIC!$A$3:$D$217,3,FALSE()),-($B1114-($B1114/(1+VLOOKUP($C1114,SELIC!$A$3:$D$217,3,FALSE()))))))</f>
        <v/>
      </c>
    </row>
    <row r="1115" spans="2:5" x14ac:dyDescent="0.35">
      <c r="B1115" s="5"/>
      <c r="C1115" s="6" t="str">
        <f t="shared" si="34"/>
        <v/>
      </c>
      <c r="D1115" s="5" t="str">
        <f t="shared" si="35"/>
        <v/>
      </c>
      <c r="E1115" s="5" t="str">
        <f>IF($B1115="","",IF($C1115&lt;SIMULAÇÃO!$A$18,$B1115*VLOOKUP($C1115,SELIC!$A$3:$D$217,3,FALSE()),-($B1115-($B1115/(1+VLOOKUP($C1115,SELIC!$A$3:$D$217,3,FALSE()))))))</f>
        <v/>
      </c>
    </row>
    <row r="1116" spans="2:5" x14ac:dyDescent="0.35">
      <c r="B1116" s="5"/>
      <c r="C1116" s="6" t="str">
        <f t="shared" si="34"/>
        <v/>
      </c>
      <c r="D1116" s="5" t="str">
        <f t="shared" si="35"/>
        <v/>
      </c>
      <c r="E1116" s="5" t="str">
        <f>IF($B1116="","",IF($C1116&lt;SIMULAÇÃO!$A$18,$B1116*VLOOKUP($C1116,SELIC!$A$3:$D$217,3,FALSE()),-($B1116-($B1116/(1+VLOOKUP($C1116,SELIC!$A$3:$D$217,3,FALSE()))))))</f>
        <v/>
      </c>
    </row>
    <row r="1117" spans="2:5" x14ac:dyDescent="0.35">
      <c r="B1117" s="5"/>
      <c r="C1117" s="6" t="str">
        <f t="shared" si="34"/>
        <v/>
      </c>
      <c r="D1117" s="5" t="str">
        <f t="shared" si="35"/>
        <v/>
      </c>
      <c r="E1117" s="5" t="str">
        <f>IF($B1117="","",IF($C1117&lt;SIMULAÇÃO!$A$18,$B1117*VLOOKUP($C1117,SELIC!$A$3:$D$217,3,FALSE()),-($B1117-($B1117/(1+VLOOKUP($C1117,SELIC!$A$3:$D$217,3,FALSE()))))))</f>
        <v/>
      </c>
    </row>
    <row r="1118" spans="2:5" x14ac:dyDescent="0.35">
      <c r="B1118" s="5"/>
      <c r="C1118" s="6" t="str">
        <f t="shared" si="34"/>
        <v/>
      </c>
      <c r="D1118" s="5" t="str">
        <f t="shared" si="35"/>
        <v/>
      </c>
      <c r="E1118" s="5" t="str">
        <f>IF($B1118="","",IF($C1118&lt;SIMULAÇÃO!$A$18,$B1118*VLOOKUP($C1118,SELIC!$A$3:$D$217,3,FALSE()),-($B1118-($B1118/(1+VLOOKUP($C1118,SELIC!$A$3:$D$217,3,FALSE()))))))</f>
        <v/>
      </c>
    </row>
    <row r="1119" spans="2:5" x14ac:dyDescent="0.35">
      <c r="B1119" s="5"/>
      <c r="C1119" s="6" t="str">
        <f t="shared" si="34"/>
        <v/>
      </c>
      <c r="D1119" s="5" t="str">
        <f t="shared" si="35"/>
        <v/>
      </c>
      <c r="E1119" s="5" t="str">
        <f>IF($B1119="","",IF($C1119&lt;SIMULAÇÃO!$A$18,$B1119*VLOOKUP($C1119,SELIC!$A$3:$D$217,3,FALSE()),-($B1119-($B1119/(1+VLOOKUP($C1119,SELIC!$A$3:$D$217,3,FALSE()))))))</f>
        <v/>
      </c>
    </row>
    <row r="1120" spans="2:5" x14ac:dyDescent="0.35">
      <c r="B1120" s="5"/>
      <c r="C1120" s="6" t="str">
        <f t="shared" si="34"/>
        <v/>
      </c>
      <c r="D1120" s="5" t="str">
        <f t="shared" si="35"/>
        <v/>
      </c>
      <c r="E1120" s="5" t="str">
        <f>IF($B1120="","",IF($C1120&lt;SIMULAÇÃO!$A$18,$B1120*VLOOKUP($C1120,SELIC!$A$3:$D$217,3,FALSE()),-($B1120-($B1120/(1+VLOOKUP($C1120,SELIC!$A$3:$D$217,3,FALSE()))))))</f>
        <v/>
      </c>
    </row>
    <row r="1121" spans="2:5" x14ac:dyDescent="0.35">
      <c r="B1121" s="5"/>
      <c r="C1121" s="6" t="str">
        <f t="shared" si="34"/>
        <v/>
      </c>
      <c r="D1121" s="5" t="str">
        <f t="shared" si="35"/>
        <v/>
      </c>
      <c r="E1121" s="5" t="str">
        <f>IF($B1121="","",IF($C1121&lt;SIMULAÇÃO!$A$18,$B1121*VLOOKUP($C1121,SELIC!$A$3:$D$217,3,FALSE()),-($B1121-($B1121/(1+VLOOKUP($C1121,SELIC!$A$3:$D$217,3,FALSE()))))))</f>
        <v/>
      </c>
    </row>
    <row r="1122" spans="2:5" x14ac:dyDescent="0.35">
      <c r="B1122" s="5"/>
      <c r="C1122" s="6" t="str">
        <f t="shared" si="34"/>
        <v/>
      </c>
      <c r="D1122" s="5" t="str">
        <f t="shared" si="35"/>
        <v/>
      </c>
      <c r="E1122" s="5" t="str">
        <f>IF($B1122="","",IF($C1122&lt;SIMULAÇÃO!$A$18,$B1122*VLOOKUP($C1122,SELIC!$A$3:$D$217,3,FALSE()),-($B1122-($B1122/(1+VLOOKUP($C1122,SELIC!$A$3:$D$217,3,FALSE()))))))</f>
        <v/>
      </c>
    </row>
    <row r="1123" spans="2:5" x14ac:dyDescent="0.35">
      <c r="B1123" s="5"/>
      <c r="C1123" s="6" t="str">
        <f t="shared" si="34"/>
        <v/>
      </c>
      <c r="D1123" s="5" t="str">
        <f t="shared" si="35"/>
        <v/>
      </c>
      <c r="E1123" s="5" t="str">
        <f>IF($B1123="","",IF($C1123&lt;SIMULAÇÃO!$A$18,$B1123*VLOOKUP($C1123,SELIC!$A$3:$D$217,3,FALSE()),-($B1123-($B1123/(1+VLOOKUP($C1123,SELIC!$A$3:$D$217,3,FALSE()))))))</f>
        <v/>
      </c>
    </row>
    <row r="1124" spans="2:5" x14ac:dyDescent="0.35">
      <c r="B1124" s="5"/>
      <c r="C1124" s="6" t="str">
        <f t="shared" si="34"/>
        <v/>
      </c>
      <c r="D1124" s="5" t="str">
        <f t="shared" si="35"/>
        <v/>
      </c>
      <c r="E1124" s="5" t="str">
        <f>IF($B1124="","",IF($C1124&lt;SIMULAÇÃO!$A$18,$B1124*VLOOKUP($C1124,SELIC!$A$3:$D$217,3,FALSE()),-($B1124-($B1124/(1+VLOOKUP($C1124,SELIC!$A$3:$D$217,3,FALSE()))))))</f>
        <v/>
      </c>
    </row>
    <row r="1125" spans="2:5" x14ac:dyDescent="0.35">
      <c r="B1125" s="5"/>
      <c r="C1125" s="6" t="str">
        <f t="shared" si="34"/>
        <v/>
      </c>
      <c r="D1125" s="5" t="str">
        <f t="shared" si="35"/>
        <v/>
      </c>
      <c r="E1125" s="5" t="str">
        <f>IF($B1125="","",IF($C1125&lt;SIMULAÇÃO!$A$18,$B1125*VLOOKUP($C1125,SELIC!$A$3:$D$217,3,FALSE()),-($B1125-($B1125/(1+VLOOKUP($C1125,SELIC!$A$3:$D$217,3,FALSE()))))))</f>
        <v/>
      </c>
    </row>
    <row r="1126" spans="2:5" x14ac:dyDescent="0.35">
      <c r="B1126" s="5"/>
      <c r="C1126" s="6" t="str">
        <f t="shared" si="34"/>
        <v/>
      </c>
      <c r="D1126" s="5" t="str">
        <f t="shared" si="35"/>
        <v/>
      </c>
      <c r="E1126" s="5" t="str">
        <f>IF($B1126="","",IF($C1126&lt;SIMULAÇÃO!$A$18,$B1126*VLOOKUP($C1126,SELIC!$A$3:$D$217,3,FALSE()),-($B1126-($B1126/(1+VLOOKUP($C1126,SELIC!$A$3:$D$217,3,FALSE()))))))</f>
        <v/>
      </c>
    </row>
    <row r="1127" spans="2:5" x14ac:dyDescent="0.35">
      <c r="B1127" s="5"/>
      <c r="C1127" s="6" t="str">
        <f t="shared" si="34"/>
        <v/>
      </c>
      <c r="D1127" s="5" t="str">
        <f t="shared" si="35"/>
        <v/>
      </c>
      <c r="E1127" s="5" t="str">
        <f>IF($B1127="","",IF($C1127&lt;SIMULAÇÃO!$A$18,$B1127*VLOOKUP($C1127,SELIC!$A$3:$D$217,3,FALSE()),-($B1127-($B1127/(1+VLOOKUP($C1127,SELIC!$A$3:$D$217,3,FALSE()))))))</f>
        <v/>
      </c>
    </row>
    <row r="1128" spans="2:5" x14ac:dyDescent="0.35">
      <c r="B1128" s="5"/>
      <c r="C1128" s="6" t="str">
        <f t="shared" si="34"/>
        <v/>
      </c>
      <c r="D1128" s="5" t="str">
        <f t="shared" si="35"/>
        <v/>
      </c>
      <c r="E1128" s="5" t="str">
        <f>IF($B1128="","",IF($C1128&lt;SIMULAÇÃO!$A$18,$B1128*VLOOKUP($C1128,SELIC!$A$3:$D$217,3,FALSE()),-($B1128-($B1128/(1+VLOOKUP($C1128,SELIC!$A$3:$D$217,3,FALSE()))))))</f>
        <v/>
      </c>
    </row>
    <row r="1129" spans="2:5" x14ac:dyDescent="0.35">
      <c r="B1129" s="5"/>
      <c r="C1129" s="6" t="str">
        <f t="shared" si="34"/>
        <v/>
      </c>
      <c r="D1129" s="5" t="str">
        <f t="shared" si="35"/>
        <v/>
      </c>
      <c r="E1129" s="5" t="str">
        <f>IF($B1129="","",IF($C1129&lt;SIMULAÇÃO!$A$18,$B1129*VLOOKUP($C1129,SELIC!$A$3:$D$217,3,FALSE()),-($B1129-($B1129/(1+VLOOKUP($C1129,SELIC!$A$3:$D$217,3,FALSE()))))))</f>
        <v/>
      </c>
    </row>
    <row r="1130" spans="2:5" x14ac:dyDescent="0.35">
      <c r="B1130" s="5"/>
      <c r="C1130" s="6" t="str">
        <f t="shared" si="34"/>
        <v/>
      </c>
      <c r="D1130" s="5" t="str">
        <f t="shared" si="35"/>
        <v/>
      </c>
      <c r="E1130" s="5" t="str">
        <f>IF($B1130="","",IF($C1130&lt;SIMULAÇÃO!$A$18,$B1130*VLOOKUP($C1130,SELIC!$A$3:$D$217,3,FALSE()),-($B1130-($B1130/(1+VLOOKUP($C1130,SELIC!$A$3:$D$217,3,FALSE()))))))</f>
        <v/>
      </c>
    </row>
    <row r="1131" spans="2:5" x14ac:dyDescent="0.35">
      <c r="B1131" s="5"/>
      <c r="C1131" s="6" t="str">
        <f t="shared" si="34"/>
        <v/>
      </c>
      <c r="D1131" s="5" t="str">
        <f t="shared" si="35"/>
        <v/>
      </c>
      <c r="E1131" s="5" t="str">
        <f>IF($B1131="","",IF($C1131&lt;SIMULAÇÃO!$A$18,$B1131*VLOOKUP($C1131,SELIC!$A$3:$D$217,3,FALSE()),-($B1131-($B1131/(1+VLOOKUP($C1131,SELIC!$A$3:$D$217,3,FALSE()))))))</f>
        <v/>
      </c>
    </row>
    <row r="1132" spans="2:5" x14ac:dyDescent="0.35">
      <c r="B1132" s="5"/>
      <c r="C1132" s="6" t="str">
        <f t="shared" si="34"/>
        <v/>
      </c>
      <c r="D1132" s="5" t="str">
        <f t="shared" si="35"/>
        <v/>
      </c>
      <c r="E1132" s="5" t="str">
        <f>IF($B1132="","",IF($C1132&lt;SIMULAÇÃO!$A$18,$B1132*VLOOKUP($C1132,SELIC!$A$3:$D$217,3,FALSE()),-($B1132-($B1132/(1+VLOOKUP($C1132,SELIC!$A$3:$D$217,3,FALSE()))))))</f>
        <v/>
      </c>
    </row>
    <row r="1133" spans="2:5" x14ac:dyDescent="0.35">
      <c r="B1133" s="5"/>
      <c r="C1133" s="6" t="str">
        <f t="shared" si="34"/>
        <v/>
      </c>
      <c r="D1133" s="5" t="str">
        <f t="shared" si="35"/>
        <v/>
      </c>
      <c r="E1133" s="5" t="str">
        <f>IF($B1133="","",IF($C1133&lt;SIMULAÇÃO!$A$18,$B1133*VLOOKUP($C1133,SELIC!$A$3:$D$217,3,FALSE()),-($B1133-($B1133/(1+VLOOKUP($C1133,SELIC!$A$3:$D$217,3,FALSE()))))))</f>
        <v/>
      </c>
    </row>
    <row r="1134" spans="2:5" x14ac:dyDescent="0.35">
      <c r="B1134" s="5"/>
      <c r="C1134" s="6" t="str">
        <f t="shared" si="34"/>
        <v/>
      </c>
      <c r="D1134" s="5" t="str">
        <f t="shared" si="35"/>
        <v/>
      </c>
      <c r="E1134" s="5" t="str">
        <f>IF($B1134="","",IF($C1134&lt;SIMULAÇÃO!$A$18,$B1134*VLOOKUP($C1134,SELIC!$A$3:$D$217,3,FALSE()),-($B1134-($B1134/(1+VLOOKUP($C1134,SELIC!$A$3:$D$217,3,FALSE()))))))</f>
        <v/>
      </c>
    </row>
    <row r="1135" spans="2:5" x14ac:dyDescent="0.35">
      <c r="B1135" s="5"/>
      <c r="C1135" s="6" t="str">
        <f t="shared" si="34"/>
        <v/>
      </c>
      <c r="D1135" s="5" t="str">
        <f t="shared" si="35"/>
        <v/>
      </c>
      <c r="E1135" s="5" t="str">
        <f>IF($B1135="","",IF($C1135&lt;SIMULAÇÃO!$A$18,$B1135*VLOOKUP($C1135,SELIC!$A$3:$D$217,3,FALSE()),-($B1135-($B1135/(1+VLOOKUP($C1135,SELIC!$A$3:$D$217,3,FALSE()))))))</f>
        <v/>
      </c>
    </row>
    <row r="1136" spans="2:5" x14ac:dyDescent="0.35">
      <c r="B1136" s="5"/>
      <c r="C1136" s="6" t="str">
        <f t="shared" si="34"/>
        <v/>
      </c>
      <c r="D1136" s="5" t="str">
        <f t="shared" si="35"/>
        <v/>
      </c>
      <c r="E1136" s="5" t="str">
        <f>IF($B1136="","",IF($C1136&lt;SIMULAÇÃO!$A$18,$B1136*VLOOKUP($C1136,SELIC!$A$3:$D$217,3,FALSE()),-($B1136-($B1136/(1+VLOOKUP($C1136,SELIC!$A$3:$D$217,3,FALSE()))))))</f>
        <v/>
      </c>
    </row>
    <row r="1137" spans="2:5" x14ac:dyDescent="0.35">
      <c r="B1137" s="5"/>
      <c r="C1137" s="6" t="str">
        <f t="shared" si="34"/>
        <v/>
      </c>
      <c r="D1137" s="5" t="str">
        <f t="shared" si="35"/>
        <v/>
      </c>
      <c r="E1137" s="5" t="str">
        <f>IF($B1137="","",IF($C1137&lt;SIMULAÇÃO!$A$18,$B1137*VLOOKUP($C1137,SELIC!$A$3:$D$217,3,FALSE()),-($B1137-($B1137/(1+VLOOKUP($C1137,SELIC!$A$3:$D$217,3,FALSE()))))))</f>
        <v/>
      </c>
    </row>
    <row r="1138" spans="2:5" x14ac:dyDescent="0.35">
      <c r="B1138" s="5"/>
      <c r="C1138" s="6" t="str">
        <f t="shared" si="34"/>
        <v/>
      </c>
      <c r="D1138" s="5" t="str">
        <f t="shared" si="35"/>
        <v/>
      </c>
      <c r="E1138" s="5" t="str">
        <f>IF($B1138="","",IF($C1138&lt;SIMULAÇÃO!$A$18,$B1138*VLOOKUP($C1138,SELIC!$A$3:$D$217,3,FALSE()),-($B1138-($B1138/(1+VLOOKUP($C1138,SELIC!$A$3:$D$217,3,FALSE()))))))</f>
        <v/>
      </c>
    </row>
    <row r="1139" spans="2:5" x14ac:dyDescent="0.35">
      <c r="B1139" s="5"/>
      <c r="C1139" s="6" t="str">
        <f t="shared" si="34"/>
        <v/>
      </c>
      <c r="D1139" s="5" t="str">
        <f t="shared" si="35"/>
        <v/>
      </c>
      <c r="E1139" s="5" t="str">
        <f>IF($B1139="","",IF($C1139&lt;SIMULAÇÃO!$A$18,$B1139*VLOOKUP($C1139,SELIC!$A$3:$D$217,3,FALSE()),-($B1139-($B1139/(1+VLOOKUP($C1139,SELIC!$A$3:$D$217,3,FALSE()))))))</f>
        <v/>
      </c>
    </row>
    <row r="1140" spans="2:5" x14ac:dyDescent="0.35">
      <c r="B1140" s="5"/>
      <c r="C1140" s="6" t="str">
        <f t="shared" si="34"/>
        <v/>
      </c>
      <c r="D1140" s="5" t="str">
        <f t="shared" si="35"/>
        <v/>
      </c>
      <c r="E1140" s="5" t="str">
        <f>IF($B1140="","",IF($C1140&lt;SIMULAÇÃO!$A$18,$B1140*VLOOKUP($C1140,SELIC!$A$3:$D$217,3,FALSE()),-($B1140-($B1140/(1+VLOOKUP($C1140,SELIC!$A$3:$D$217,3,FALSE()))))))</f>
        <v/>
      </c>
    </row>
    <row r="1141" spans="2:5" x14ac:dyDescent="0.35">
      <c r="B1141" s="5"/>
      <c r="C1141" s="6" t="str">
        <f t="shared" si="34"/>
        <v/>
      </c>
      <c r="D1141" s="5" t="str">
        <f t="shared" si="35"/>
        <v/>
      </c>
      <c r="E1141" s="5" t="str">
        <f>IF($B1141="","",IF($C1141&lt;SIMULAÇÃO!$A$18,$B1141*VLOOKUP($C1141,SELIC!$A$3:$D$217,3,FALSE()),-($B1141-($B1141/(1+VLOOKUP($C1141,SELIC!$A$3:$D$217,3,FALSE()))))))</f>
        <v/>
      </c>
    </row>
    <row r="1142" spans="2:5" x14ac:dyDescent="0.35">
      <c r="B1142" s="5"/>
      <c r="C1142" s="6" t="str">
        <f t="shared" si="34"/>
        <v/>
      </c>
      <c r="D1142" s="5" t="str">
        <f t="shared" si="35"/>
        <v/>
      </c>
      <c r="E1142" s="5" t="str">
        <f>IF($B1142="","",IF($C1142&lt;SIMULAÇÃO!$A$18,$B1142*VLOOKUP($C1142,SELIC!$A$3:$D$217,3,FALSE()),-($B1142-($B1142/(1+VLOOKUP($C1142,SELIC!$A$3:$D$217,3,FALSE()))))))</f>
        <v/>
      </c>
    </row>
    <row r="1143" spans="2:5" x14ac:dyDescent="0.35">
      <c r="B1143" s="5"/>
      <c r="C1143" s="6" t="str">
        <f t="shared" si="34"/>
        <v/>
      </c>
      <c r="D1143" s="5" t="str">
        <f t="shared" si="35"/>
        <v/>
      </c>
      <c r="E1143" s="5" t="str">
        <f>IF($B1143="","",IF($C1143&lt;SIMULAÇÃO!$A$18,$B1143*VLOOKUP($C1143,SELIC!$A$3:$D$217,3,FALSE()),-($B1143-($B1143/(1+VLOOKUP($C1143,SELIC!$A$3:$D$217,3,FALSE()))))))</f>
        <v/>
      </c>
    </row>
    <row r="1144" spans="2:5" x14ac:dyDescent="0.35">
      <c r="B1144" s="5"/>
      <c r="C1144" s="6" t="str">
        <f t="shared" si="34"/>
        <v/>
      </c>
      <c r="D1144" s="5" t="str">
        <f t="shared" si="35"/>
        <v/>
      </c>
      <c r="E1144" s="5" t="str">
        <f>IF($B1144="","",IF($C1144&lt;SIMULAÇÃO!$A$18,$B1144*VLOOKUP($C1144,SELIC!$A$3:$D$217,3,FALSE()),-($B1144-($B1144/(1+VLOOKUP($C1144,SELIC!$A$3:$D$217,3,FALSE()))))))</f>
        <v/>
      </c>
    </row>
    <row r="1145" spans="2:5" x14ac:dyDescent="0.35">
      <c r="B1145" s="5"/>
      <c r="C1145" s="6" t="str">
        <f t="shared" si="34"/>
        <v/>
      </c>
      <c r="D1145" s="5" t="str">
        <f t="shared" si="35"/>
        <v/>
      </c>
      <c r="E1145" s="5" t="str">
        <f>IF($B1145="","",IF($C1145&lt;SIMULAÇÃO!$A$18,$B1145*VLOOKUP($C1145,SELIC!$A$3:$D$217,3,FALSE()),-($B1145-($B1145/(1+VLOOKUP($C1145,SELIC!$A$3:$D$217,3,FALSE()))))))</f>
        <v/>
      </c>
    </row>
    <row r="1146" spans="2:5" x14ac:dyDescent="0.35">
      <c r="B1146" s="5"/>
      <c r="C1146" s="6" t="str">
        <f t="shared" si="34"/>
        <v/>
      </c>
      <c r="D1146" s="5" t="str">
        <f t="shared" si="35"/>
        <v/>
      </c>
      <c r="E1146" s="5" t="str">
        <f>IF($B1146="","",IF($C1146&lt;SIMULAÇÃO!$A$18,$B1146*VLOOKUP($C1146,SELIC!$A$3:$D$217,3,FALSE()),-($B1146-($B1146/(1+VLOOKUP($C1146,SELIC!$A$3:$D$217,3,FALSE()))))))</f>
        <v/>
      </c>
    </row>
    <row r="1147" spans="2:5" x14ac:dyDescent="0.35">
      <c r="B1147" s="5"/>
      <c r="C1147" s="6" t="str">
        <f t="shared" si="34"/>
        <v/>
      </c>
      <c r="D1147" s="5" t="str">
        <f t="shared" si="35"/>
        <v/>
      </c>
      <c r="E1147" s="5" t="str">
        <f>IF($B1147="","",IF($C1147&lt;SIMULAÇÃO!$A$18,$B1147*VLOOKUP($C1147,SELIC!$A$3:$D$217,3,FALSE()),-($B1147-($B1147/(1+VLOOKUP($C1147,SELIC!$A$3:$D$217,3,FALSE()))))))</f>
        <v/>
      </c>
    </row>
    <row r="1148" spans="2:5" x14ac:dyDescent="0.35">
      <c r="B1148" s="5"/>
      <c r="C1148" s="6" t="str">
        <f t="shared" si="34"/>
        <v/>
      </c>
      <c r="D1148" s="5" t="str">
        <f t="shared" si="35"/>
        <v/>
      </c>
      <c r="E1148" s="5" t="str">
        <f>IF($B1148="","",IF($C1148&lt;SIMULAÇÃO!$A$18,$B1148*VLOOKUP($C1148,SELIC!$A$3:$D$217,3,FALSE()),-($B1148-($B1148/(1+VLOOKUP($C1148,SELIC!$A$3:$D$217,3,FALSE()))))))</f>
        <v/>
      </c>
    </row>
    <row r="1149" spans="2:5" x14ac:dyDescent="0.35">
      <c r="B1149" s="5"/>
      <c r="C1149" s="6" t="str">
        <f t="shared" si="34"/>
        <v/>
      </c>
      <c r="D1149" s="5" t="str">
        <f t="shared" si="35"/>
        <v/>
      </c>
      <c r="E1149" s="5" t="str">
        <f>IF($B1149="","",IF($C1149&lt;SIMULAÇÃO!$A$18,$B1149*VLOOKUP($C1149,SELIC!$A$3:$D$217,3,FALSE()),-($B1149-($B1149/(1+VLOOKUP($C1149,SELIC!$A$3:$D$217,3,FALSE()))))))</f>
        <v/>
      </c>
    </row>
    <row r="1150" spans="2:5" x14ac:dyDescent="0.35">
      <c r="B1150" s="5"/>
      <c r="C1150" s="6" t="str">
        <f t="shared" si="34"/>
        <v/>
      </c>
      <c r="D1150" s="5" t="str">
        <f t="shared" si="35"/>
        <v/>
      </c>
      <c r="E1150" s="5" t="str">
        <f>IF($B1150="","",IF($C1150&lt;SIMULAÇÃO!$A$18,$B1150*VLOOKUP($C1150,SELIC!$A$3:$D$217,3,FALSE()),-($B1150-($B1150/(1+VLOOKUP($C1150,SELIC!$A$3:$D$217,3,FALSE()))))))</f>
        <v/>
      </c>
    </row>
    <row r="1151" spans="2:5" x14ac:dyDescent="0.35">
      <c r="B1151" s="5"/>
      <c r="C1151" s="6" t="str">
        <f t="shared" si="34"/>
        <v/>
      </c>
      <c r="D1151" s="5" t="str">
        <f t="shared" si="35"/>
        <v/>
      </c>
      <c r="E1151" s="5" t="str">
        <f>IF($B1151="","",IF($C1151&lt;SIMULAÇÃO!$A$18,$B1151*VLOOKUP($C1151,SELIC!$A$3:$D$217,3,FALSE()),-($B1151-($B1151/(1+VLOOKUP($C1151,SELIC!$A$3:$D$217,3,FALSE()))))))</f>
        <v/>
      </c>
    </row>
    <row r="1152" spans="2:5" x14ac:dyDescent="0.35">
      <c r="B1152" s="5"/>
      <c r="C1152" s="6" t="str">
        <f t="shared" si="34"/>
        <v/>
      </c>
      <c r="D1152" s="5" t="str">
        <f t="shared" si="35"/>
        <v/>
      </c>
      <c r="E1152" s="5" t="str">
        <f>IF($B1152="","",IF($C1152&lt;SIMULAÇÃO!$A$18,$B1152*VLOOKUP($C1152,SELIC!$A$3:$D$217,3,FALSE()),-($B1152-($B1152/(1+VLOOKUP($C1152,SELIC!$A$3:$D$217,3,FALSE()))))))</f>
        <v/>
      </c>
    </row>
    <row r="1153" spans="2:5" x14ac:dyDescent="0.35">
      <c r="B1153" s="5"/>
      <c r="C1153" s="6" t="str">
        <f t="shared" si="34"/>
        <v/>
      </c>
      <c r="D1153" s="5" t="str">
        <f t="shared" si="35"/>
        <v/>
      </c>
      <c r="E1153" s="5" t="str">
        <f>IF($B1153="","",IF($C1153&lt;SIMULAÇÃO!$A$18,$B1153*VLOOKUP($C1153,SELIC!$A$3:$D$217,3,FALSE()),-($B1153-($B1153/(1+VLOOKUP($C1153,SELIC!$A$3:$D$217,3,FALSE()))))))</f>
        <v/>
      </c>
    </row>
    <row r="1154" spans="2:5" x14ac:dyDescent="0.35">
      <c r="B1154" s="5"/>
      <c r="C1154" s="6" t="str">
        <f t="shared" si="34"/>
        <v/>
      </c>
      <c r="D1154" s="5" t="str">
        <f t="shared" si="35"/>
        <v/>
      </c>
      <c r="E1154" s="5" t="str">
        <f>IF($B1154="","",IF($C1154&lt;SIMULAÇÃO!$A$18,$B1154*VLOOKUP($C1154,SELIC!$A$3:$D$217,3,FALSE()),-($B1154-($B1154/(1+VLOOKUP($C1154,SELIC!$A$3:$D$217,3,FALSE()))))))</f>
        <v/>
      </c>
    </row>
    <row r="1155" spans="2:5" x14ac:dyDescent="0.35">
      <c r="B1155" s="5"/>
      <c r="C1155" s="6" t="str">
        <f t="shared" ref="C1155:C1218" si="36">IF(A1155="","",DATEVALUE(CONCATENATE("01/",MONTH(A1155),"/",YEAR(A1155))))</f>
        <v/>
      </c>
      <c r="D1155" s="5" t="str">
        <f t="shared" si="35"/>
        <v/>
      </c>
      <c r="E1155" s="5" t="str">
        <f>IF($B1155="","",IF($C1155&lt;SIMULAÇÃO!$A$18,$B1155*VLOOKUP($C1155,SELIC!$A$3:$D$217,3,FALSE()),-($B1155-($B1155/(1+VLOOKUP($C1155,SELIC!$A$3:$D$217,3,FALSE()))))))</f>
        <v/>
      </c>
    </row>
    <row r="1156" spans="2:5" x14ac:dyDescent="0.35">
      <c r="B1156" s="5"/>
      <c r="C1156" s="6" t="str">
        <f t="shared" si="36"/>
        <v/>
      </c>
      <c r="D1156" s="5" t="str">
        <f t="shared" ref="D1156:D1219" si="37">IF(B1156="","",B1156+E1156)</f>
        <v/>
      </c>
      <c r="E1156" s="5" t="str">
        <f>IF($B1156="","",IF($C1156&lt;SIMULAÇÃO!$A$18,$B1156*VLOOKUP($C1156,SELIC!$A$3:$D$217,3,FALSE()),-($B1156-($B1156/(1+VLOOKUP($C1156,SELIC!$A$3:$D$217,3,FALSE()))))))</f>
        <v/>
      </c>
    </row>
    <row r="1157" spans="2:5" x14ac:dyDescent="0.35">
      <c r="B1157" s="5"/>
      <c r="C1157" s="6" t="str">
        <f t="shared" si="36"/>
        <v/>
      </c>
      <c r="D1157" s="5" t="str">
        <f t="shared" si="37"/>
        <v/>
      </c>
      <c r="E1157" s="5" t="str">
        <f>IF($B1157="","",IF($C1157&lt;SIMULAÇÃO!$A$18,$B1157*VLOOKUP($C1157,SELIC!$A$3:$D$217,3,FALSE()),-($B1157-($B1157/(1+VLOOKUP($C1157,SELIC!$A$3:$D$217,3,FALSE()))))))</f>
        <v/>
      </c>
    </row>
    <row r="1158" spans="2:5" x14ac:dyDescent="0.35">
      <c r="B1158" s="5"/>
      <c r="C1158" s="6" t="str">
        <f t="shared" si="36"/>
        <v/>
      </c>
      <c r="D1158" s="5" t="str">
        <f t="shared" si="37"/>
        <v/>
      </c>
      <c r="E1158" s="5" t="str">
        <f>IF($B1158="","",IF($C1158&lt;SIMULAÇÃO!$A$18,$B1158*VLOOKUP($C1158,SELIC!$A$3:$D$217,3,FALSE()),-($B1158-($B1158/(1+VLOOKUP($C1158,SELIC!$A$3:$D$217,3,FALSE()))))))</f>
        <v/>
      </c>
    </row>
    <row r="1159" spans="2:5" x14ac:dyDescent="0.35">
      <c r="B1159" s="5"/>
      <c r="C1159" s="6" t="str">
        <f t="shared" si="36"/>
        <v/>
      </c>
      <c r="D1159" s="5" t="str">
        <f t="shared" si="37"/>
        <v/>
      </c>
      <c r="E1159" s="5" t="str">
        <f>IF($B1159="","",IF($C1159&lt;SIMULAÇÃO!$A$18,$B1159*VLOOKUP($C1159,SELIC!$A$3:$D$217,3,FALSE()),-($B1159-($B1159/(1+VLOOKUP($C1159,SELIC!$A$3:$D$217,3,FALSE()))))))</f>
        <v/>
      </c>
    </row>
    <row r="1160" spans="2:5" x14ac:dyDescent="0.35">
      <c r="B1160" s="5"/>
      <c r="C1160" s="6" t="str">
        <f t="shared" si="36"/>
        <v/>
      </c>
      <c r="D1160" s="5" t="str">
        <f t="shared" si="37"/>
        <v/>
      </c>
      <c r="E1160" s="5" t="str">
        <f>IF($B1160="","",IF($C1160&lt;SIMULAÇÃO!$A$18,$B1160*VLOOKUP($C1160,SELIC!$A$3:$D$217,3,FALSE()),-($B1160-($B1160/(1+VLOOKUP($C1160,SELIC!$A$3:$D$217,3,FALSE()))))))</f>
        <v/>
      </c>
    </row>
    <row r="1161" spans="2:5" x14ac:dyDescent="0.35">
      <c r="B1161" s="5"/>
      <c r="C1161" s="6" t="str">
        <f t="shared" si="36"/>
        <v/>
      </c>
      <c r="D1161" s="5" t="str">
        <f t="shared" si="37"/>
        <v/>
      </c>
      <c r="E1161" s="5" t="str">
        <f>IF($B1161="","",IF($C1161&lt;SIMULAÇÃO!$A$18,$B1161*VLOOKUP($C1161,SELIC!$A$3:$D$217,3,FALSE()),-($B1161-($B1161/(1+VLOOKUP($C1161,SELIC!$A$3:$D$217,3,FALSE()))))))</f>
        <v/>
      </c>
    </row>
    <row r="1162" spans="2:5" x14ac:dyDescent="0.35">
      <c r="B1162" s="5"/>
      <c r="C1162" s="6" t="str">
        <f t="shared" si="36"/>
        <v/>
      </c>
      <c r="D1162" s="5" t="str">
        <f t="shared" si="37"/>
        <v/>
      </c>
      <c r="E1162" s="5" t="str">
        <f>IF($B1162="","",IF($C1162&lt;SIMULAÇÃO!$A$18,$B1162*VLOOKUP($C1162,SELIC!$A$3:$D$217,3,FALSE()),-($B1162-($B1162/(1+VLOOKUP($C1162,SELIC!$A$3:$D$217,3,FALSE()))))))</f>
        <v/>
      </c>
    </row>
    <row r="1163" spans="2:5" x14ac:dyDescent="0.35">
      <c r="B1163" s="5"/>
      <c r="C1163" s="6" t="str">
        <f t="shared" si="36"/>
        <v/>
      </c>
      <c r="D1163" s="5" t="str">
        <f t="shared" si="37"/>
        <v/>
      </c>
      <c r="E1163" s="5" t="str">
        <f>IF($B1163="","",IF($C1163&lt;SIMULAÇÃO!$A$18,$B1163*VLOOKUP($C1163,SELIC!$A$3:$D$217,3,FALSE()),-($B1163-($B1163/(1+VLOOKUP($C1163,SELIC!$A$3:$D$217,3,FALSE()))))))</f>
        <v/>
      </c>
    </row>
    <row r="1164" spans="2:5" x14ac:dyDescent="0.35">
      <c r="B1164" s="5"/>
      <c r="C1164" s="6" t="str">
        <f t="shared" si="36"/>
        <v/>
      </c>
      <c r="D1164" s="5" t="str">
        <f t="shared" si="37"/>
        <v/>
      </c>
      <c r="E1164" s="5" t="str">
        <f>IF($B1164="","",IF($C1164&lt;SIMULAÇÃO!$A$18,$B1164*VLOOKUP($C1164,SELIC!$A$3:$D$217,3,FALSE()),-($B1164-($B1164/(1+VLOOKUP($C1164,SELIC!$A$3:$D$217,3,FALSE()))))))</f>
        <v/>
      </c>
    </row>
    <row r="1165" spans="2:5" x14ac:dyDescent="0.35">
      <c r="B1165" s="5"/>
      <c r="C1165" s="6" t="str">
        <f t="shared" si="36"/>
        <v/>
      </c>
      <c r="D1165" s="5" t="str">
        <f t="shared" si="37"/>
        <v/>
      </c>
      <c r="E1165" s="5" t="str">
        <f>IF($B1165="","",IF($C1165&lt;SIMULAÇÃO!$A$18,$B1165*VLOOKUP($C1165,SELIC!$A$3:$D$217,3,FALSE()),-($B1165-($B1165/(1+VLOOKUP($C1165,SELIC!$A$3:$D$217,3,FALSE()))))))</f>
        <v/>
      </c>
    </row>
    <row r="1166" spans="2:5" x14ac:dyDescent="0.35">
      <c r="B1166" s="5"/>
      <c r="C1166" s="6" t="str">
        <f t="shared" si="36"/>
        <v/>
      </c>
      <c r="D1166" s="5" t="str">
        <f t="shared" si="37"/>
        <v/>
      </c>
      <c r="E1166" s="5" t="str">
        <f>IF($B1166="","",IF($C1166&lt;SIMULAÇÃO!$A$18,$B1166*VLOOKUP($C1166,SELIC!$A$3:$D$217,3,FALSE()),-($B1166-($B1166/(1+VLOOKUP($C1166,SELIC!$A$3:$D$217,3,FALSE()))))))</f>
        <v/>
      </c>
    </row>
    <row r="1167" spans="2:5" x14ac:dyDescent="0.35">
      <c r="B1167" s="5"/>
      <c r="C1167" s="6" t="str">
        <f t="shared" si="36"/>
        <v/>
      </c>
      <c r="D1167" s="5" t="str">
        <f t="shared" si="37"/>
        <v/>
      </c>
      <c r="E1167" s="5" t="str">
        <f>IF($B1167="","",IF($C1167&lt;SIMULAÇÃO!$A$18,$B1167*VLOOKUP($C1167,SELIC!$A$3:$D$217,3,FALSE()),-($B1167-($B1167/(1+VLOOKUP($C1167,SELIC!$A$3:$D$217,3,FALSE()))))))</f>
        <v/>
      </c>
    </row>
    <row r="1168" spans="2:5" x14ac:dyDescent="0.35">
      <c r="B1168" s="5"/>
      <c r="C1168" s="6" t="str">
        <f t="shared" si="36"/>
        <v/>
      </c>
      <c r="D1168" s="5" t="str">
        <f t="shared" si="37"/>
        <v/>
      </c>
      <c r="E1168" s="5" t="str">
        <f>IF($B1168="","",IF($C1168&lt;SIMULAÇÃO!$A$18,$B1168*VLOOKUP($C1168,SELIC!$A$3:$D$217,3,FALSE()),-($B1168-($B1168/(1+VLOOKUP($C1168,SELIC!$A$3:$D$217,3,FALSE()))))))</f>
        <v/>
      </c>
    </row>
    <row r="1169" spans="2:5" x14ac:dyDescent="0.35">
      <c r="B1169" s="5"/>
      <c r="C1169" s="6" t="str">
        <f t="shared" si="36"/>
        <v/>
      </c>
      <c r="D1169" s="5" t="str">
        <f t="shared" si="37"/>
        <v/>
      </c>
      <c r="E1169" s="5" t="str">
        <f>IF($B1169="","",IF($C1169&lt;SIMULAÇÃO!$A$18,$B1169*VLOOKUP($C1169,SELIC!$A$3:$D$217,3,FALSE()),-($B1169-($B1169/(1+VLOOKUP($C1169,SELIC!$A$3:$D$217,3,FALSE()))))))</f>
        <v/>
      </c>
    </row>
    <row r="1170" spans="2:5" x14ac:dyDescent="0.35">
      <c r="B1170" s="5"/>
      <c r="C1170" s="6" t="str">
        <f t="shared" si="36"/>
        <v/>
      </c>
      <c r="D1170" s="5" t="str">
        <f t="shared" si="37"/>
        <v/>
      </c>
      <c r="E1170" s="5" t="str">
        <f>IF($B1170="","",IF($C1170&lt;SIMULAÇÃO!$A$18,$B1170*VLOOKUP($C1170,SELIC!$A$3:$D$217,3,FALSE()),-($B1170-($B1170/(1+VLOOKUP($C1170,SELIC!$A$3:$D$217,3,FALSE()))))))</f>
        <v/>
      </c>
    </row>
    <row r="1171" spans="2:5" x14ac:dyDescent="0.35">
      <c r="B1171" s="5"/>
      <c r="C1171" s="6" t="str">
        <f t="shared" si="36"/>
        <v/>
      </c>
      <c r="D1171" s="5" t="str">
        <f t="shared" si="37"/>
        <v/>
      </c>
      <c r="E1171" s="5" t="str">
        <f>IF($B1171="","",IF($C1171&lt;SIMULAÇÃO!$A$18,$B1171*VLOOKUP($C1171,SELIC!$A$3:$D$217,3,FALSE()),-($B1171-($B1171/(1+VLOOKUP($C1171,SELIC!$A$3:$D$217,3,FALSE()))))))</f>
        <v/>
      </c>
    </row>
    <row r="1172" spans="2:5" x14ac:dyDescent="0.35">
      <c r="B1172" s="5"/>
      <c r="C1172" s="6" t="str">
        <f t="shared" si="36"/>
        <v/>
      </c>
      <c r="D1172" s="5" t="str">
        <f t="shared" si="37"/>
        <v/>
      </c>
      <c r="E1172" s="5" t="str">
        <f>IF($B1172="","",IF($C1172&lt;SIMULAÇÃO!$A$18,$B1172*VLOOKUP($C1172,SELIC!$A$3:$D$217,3,FALSE()),-($B1172-($B1172/(1+VLOOKUP($C1172,SELIC!$A$3:$D$217,3,FALSE()))))))</f>
        <v/>
      </c>
    </row>
    <row r="1173" spans="2:5" x14ac:dyDescent="0.35">
      <c r="B1173" s="5"/>
      <c r="C1173" s="6" t="str">
        <f t="shared" si="36"/>
        <v/>
      </c>
      <c r="D1173" s="5" t="str">
        <f t="shared" si="37"/>
        <v/>
      </c>
      <c r="E1173" s="5" t="str">
        <f>IF($B1173="","",IF($C1173&lt;SIMULAÇÃO!$A$18,$B1173*VLOOKUP($C1173,SELIC!$A$3:$D$217,3,FALSE()),-($B1173-($B1173/(1+VLOOKUP($C1173,SELIC!$A$3:$D$217,3,FALSE()))))))</f>
        <v/>
      </c>
    </row>
    <row r="1174" spans="2:5" x14ac:dyDescent="0.35">
      <c r="B1174" s="5"/>
      <c r="C1174" s="6" t="str">
        <f t="shared" si="36"/>
        <v/>
      </c>
      <c r="D1174" s="5" t="str">
        <f t="shared" si="37"/>
        <v/>
      </c>
      <c r="E1174" s="5" t="str">
        <f>IF($B1174="","",IF($C1174&lt;SIMULAÇÃO!$A$18,$B1174*VLOOKUP($C1174,SELIC!$A$3:$D$217,3,FALSE()),-($B1174-($B1174/(1+VLOOKUP($C1174,SELIC!$A$3:$D$217,3,FALSE()))))))</f>
        <v/>
      </c>
    </row>
    <row r="1175" spans="2:5" x14ac:dyDescent="0.35">
      <c r="B1175" s="5"/>
      <c r="C1175" s="6" t="str">
        <f t="shared" si="36"/>
        <v/>
      </c>
      <c r="D1175" s="5" t="str">
        <f t="shared" si="37"/>
        <v/>
      </c>
      <c r="E1175" s="5" t="str">
        <f>IF($B1175="","",IF($C1175&lt;SIMULAÇÃO!$A$18,$B1175*VLOOKUP($C1175,SELIC!$A$3:$D$217,3,FALSE()),-($B1175-($B1175/(1+VLOOKUP($C1175,SELIC!$A$3:$D$217,3,FALSE()))))))</f>
        <v/>
      </c>
    </row>
    <row r="1176" spans="2:5" x14ac:dyDescent="0.35">
      <c r="B1176" s="5"/>
      <c r="C1176" s="6" t="str">
        <f t="shared" si="36"/>
        <v/>
      </c>
      <c r="D1176" s="5" t="str">
        <f t="shared" si="37"/>
        <v/>
      </c>
      <c r="E1176" s="5" t="str">
        <f>IF($B1176="","",IF($C1176&lt;SIMULAÇÃO!$A$18,$B1176*VLOOKUP($C1176,SELIC!$A$3:$D$217,3,FALSE()),-($B1176-($B1176/(1+VLOOKUP($C1176,SELIC!$A$3:$D$217,3,FALSE()))))))</f>
        <v/>
      </c>
    </row>
    <row r="1177" spans="2:5" x14ac:dyDescent="0.35">
      <c r="B1177" s="5"/>
      <c r="C1177" s="6" t="str">
        <f t="shared" si="36"/>
        <v/>
      </c>
      <c r="D1177" s="5" t="str">
        <f t="shared" si="37"/>
        <v/>
      </c>
      <c r="E1177" s="5" t="str">
        <f>IF($B1177="","",IF($C1177&lt;SIMULAÇÃO!$A$18,$B1177*VLOOKUP($C1177,SELIC!$A$3:$D$217,3,FALSE()),-($B1177-($B1177/(1+VLOOKUP($C1177,SELIC!$A$3:$D$217,3,FALSE()))))))</f>
        <v/>
      </c>
    </row>
    <row r="1178" spans="2:5" x14ac:dyDescent="0.35">
      <c r="B1178" s="5"/>
      <c r="C1178" s="6" t="str">
        <f t="shared" si="36"/>
        <v/>
      </c>
      <c r="D1178" s="5" t="str">
        <f t="shared" si="37"/>
        <v/>
      </c>
      <c r="E1178" s="5" t="str">
        <f>IF($B1178="","",IF($C1178&lt;SIMULAÇÃO!$A$18,$B1178*VLOOKUP($C1178,SELIC!$A$3:$D$217,3,FALSE()),-($B1178-($B1178/(1+VLOOKUP($C1178,SELIC!$A$3:$D$217,3,FALSE()))))))</f>
        <v/>
      </c>
    </row>
    <row r="1179" spans="2:5" x14ac:dyDescent="0.35">
      <c r="B1179" s="5"/>
      <c r="C1179" s="6" t="str">
        <f t="shared" si="36"/>
        <v/>
      </c>
      <c r="D1179" s="5" t="str">
        <f t="shared" si="37"/>
        <v/>
      </c>
      <c r="E1179" s="5" t="str">
        <f>IF($B1179="","",IF($C1179&lt;SIMULAÇÃO!$A$18,$B1179*VLOOKUP($C1179,SELIC!$A$3:$D$217,3,FALSE()),-($B1179-($B1179/(1+VLOOKUP($C1179,SELIC!$A$3:$D$217,3,FALSE()))))))</f>
        <v/>
      </c>
    </row>
    <row r="1180" spans="2:5" x14ac:dyDescent="0.35">
      <c r="B1180" s="5"/>
      <c r="C1180" s="6" t="str">
        <f t="shared" si="36"/>
        <v/>
      </c>
      <c r="D1180" s="5" t="str">
        <f t="shared" si="37"/>
        <v/>
      </c>
      <c r="E1180" s="5" t="str">
        <f>IF($B1180="","",IF($C1180&lt;SIMULAÇÃO!$A$18,$B1180*VLOOKUP($C1180,SELIC!$A$3:$D$217,3,FALSE()),-($B1180-($B1180/(1+VLOOKUP($C1180,SELIC!$A$3:$D$217,3,FALSE()))))))</f>
        <v/>
      </c>
    </row>
    <row r="1181" spans="2:5" x14ac:dyDescent="0.35">
      <c r="B1181" s="5"/>
      <c r="C1181" s="6" t="str">
        <f t="shared" si="36"/>
        <v/>
      </c>
      <c r="D1181" s="5" t="str">
        <f t="shared" si="37"/>
        <v/>
      </c>
      <c r="E1181" s="5" t="str">
        <f>IF($B1181="","",IF($C1181&lt;SIMULAÇÃO!$A$18,$B1181*VLOOKUP($C1181,SELIC!$A$3:$D$217,3,FALSE()),-($B1181-($B1181/(1+VLOOKUP($C1181,SELIC!$A$3:$D$217,3,FALSE()))))))</f>
        <v/>
      </c>
    </row>
    <row r="1182" spans="2:5" x14ac:dyDescent="0.35">
      <c r="B1182" s="5"/>
      <c r="C1182" s="6" t="str">
        <f t="shared" si="36"/>
        <v/>
      </c>
      <c r="D1182" s="5" t="str">
        <f t="shared" si="37"/>
        <v/>
      </c>
      <c r="E1182" s="5" t="str">
        <f>IF($B1182="","",IF($C1182&lt;SIMULAÇÃO!$A$18,$B1182*VLOOKUP($C1182,SELIC!$A$3:$D$217,3,FALSE()),-($B1182-($B1182/(1+VLOOKUP($C1182,SELIC!$A$3:$D$217,3,FALSE()))))))</f>
        <v/>
      </c>
    </row>
    <row r="1183" spans="2:5" x14ac:dyDescent="0.35">
      <c r="B1183" s="5"/>
      <c r="C1183" s="6" t="str">
        <f t="shared" si="36"/>
        <v/>
      </c>
      <c r="D1183" s="5" t="str">
        <f t="shared" si="37"/>
        <v/>
      </c>
      <c r="E1183" s="5" t="str">
        <f>IF($B1183="","",IF($C1183&lt;SIMULAÇÃO!$A$18,$B1183*VLOOKUP($C1183,SELIC!$A$3:$D$217,3,FALSE()),-($B1183-($B1183/(1+VLOOKUP($C1183,SELIC!$A$3:$D$217,3,FALSE()))))))</f>
        <v/>
      </c>
    </row>
    <row r="1184" spans="2:5" x14ac:dyDescent="0.35">
      <c r="B1184" s="5"/>
      <c r="C1184" s="6" t="str">
        <f t="shared" si="36"/>
        <v/>
      </c>
      <c r="D1184" s="5" t="str">
        <f t="shared" si="37"/>
        <v/>
      </c>
      <c r="E1184" s="5" t="str">
        <f>IF($B1184="","",IF($C1184&lt;SIMULAÇÃO!$A$18,$B1184*VLOOKUP($C1184,SELIC!$A$3:$D$217,3,FALSE()),-($B1184-($B1184/(1+VLOOKUP($C1184,SELIC!$A$3:$D$217,3,FALSE()))))))</f>
        <v/>
      </c>
    </row>
    <row r="1185" spans="2:5" x14ac:dyDescent="0.35">
      <c r="B1185" s="5"/>
      <c r="C1185" s="6" t="str">
        <f t="shared" si="36"/>
        <v/>
      </c>
      <c r="D1185" s="5" t="str">
        <f t="shared" si="37"/>
        <v/>
      </c>
      <c r="E1185" s="5" t="str">
        <f>IF($B1185="","",IF($C1185&lt;SIMULAÇÃO!$A$18,$B1185*VLOOKUP($C1185,SELIC!$A$3:$D$217,3,FALSE()),-($B1185-($B1185/(1+VLOOKUP($C1185,SELIC!$A$3:$D$217,3,FALSE()))))))</f>
        <v/>
      </c>
    </row>
    <row r="1186" spans="2:5" x14ac:dyDescent="0.35">
      <c r="B1186" s="5"/>
      <c r="C1186" s="6" t="str">
        <f t="shared" si="36"/>
        <v/>
      </c>
      <c r="D1186" s="5" t="str">
        <f t="shared" si="37"/>
        <v/>
      </c>
      <c r="E1186" s="5" t="str">
        <f>IF($B1186="","",IF($C1186&lt;SIMULAÇÃO!$A$18,$B1186*VLOOKUP($C1186,SELIC!$A$3:$D$217,3,FALSE()),-($B1186-($B1186/(1+VLOOKUP($C1186,SELIC!$A$3:$D$217,3,FALSE()))))))</f>
        <v/>
      </c>
    </row>
    <row r="1187" spans="2:5" x14ac:dyDescent="0.35">
      <c r="B1187" s="5"/>
      <c r="C1187" s="6" t="str">
        <f t="shared" si="36"/>
        <v/>
      </c>
      <c r="D1187" s="5" t="str">
        <f t="shared" si="37"/>
        <v/>
      </c>
      <c r="E1187" s="5" t="str">
        <f>IF($B1187="","",IF($C1187&lt;SIMULAÇÃO!$A$18,$B1187*VLOOKUP($C1187,SELIC!$A$3:$D$217,3,FALSE()),-($B1187-($B1187/(1+VLOOKUP($C1187,SELIC!$A$3:$D$217,3,FALSE()))))))</f>
        <v/>
      </c>
    </row>
    <row r="1188" spans="2:5" x14ac:dyDescent="0.35">
      <c r="B1188" s="5"/>
      <c r="C1188" s="6" t="str">
        <f t="shared" si="36"/>
        <v/>
      </c>
      <c r="D1188" s="5" t="str">
        <f t="shared" si="37"/>
        <v/>
      </c>
      <c r="E1188" s="5" t="str">
        <f>IF($B1188="","",IF($C1188&lt;SIMULAÇÃO!$A$18,$B1188*VLOOKUP($C1188,SELIC!$A$3:$D$217,3,FALSE()),-($B1188-($B1188/(1+VLOOKUP($C1188,SELIC!$A$3:$D$217,3,FALSE()))))))</f>
        <v/>
      </c>
    </row>
    <row r="1189" spans="2:5" x14ac:dyDescent="0.35">
      <c r="B1189" s="5"/>
      <c r="C1189" s="6" t="str">
        <f t="shared" si="36"/>
        <v/>
      </c>
      <c r="D1189" s="5" t="str">
        <f t="shared" si="37"/>
        <v/>
      </c>
      <c r="E1189" s="5" t="str">
        <f>IF($B1189="","",IF($C1189&lt;SIMULAÇÃO!$A$18,$B1189*VLOOKUP($C1189,SELIC!$A$3:$D$217,3,FALSE()),-($B1189-($B1189/(1+VLOOKUP($C1189,SELIC!$A$3:$D$217,3,FALSE()))))))</f>
        <v/>
      </c>
    </row>
    <row r="1190" spans="2:5" x14ac:dyDescent="0.35">
      <c r="B1190" s="5"/>
      <c r="C1190" s="6" t="str">
        <f t="shared" si="36"/>
        <v/>
      </c>
      <c r="D1190" s="5" t="str">
        <f t="shared" si="37"/>
        <v/>
      </c>
      <c r="E1190" s="5" t="str">
        <f>IF($B1190="","",IF($C1190&lt;SIMULAÇÃO!$A$18,$B1190*VLOOKUP($C1190,SELIC!$A$3:$D$217,3,FALSE()),-($B1190-($B1190/(1+VLOOKUP($C1190,SELIC!$A$3:$D$217,3,FALSE()))))))</f>
        <v/>
      </c>
    </row>
    <row r="1191" spans="2:5" x14ac:dyDescent="0.35">
      <c r="B1191" s="5"/>
      <c r="C1191" s="6" t="str">
        <f t="shared" si="36"/>
        <v/>
      </c>
      <c r="D1191" s="5" t="str">
        <f t="shared" si="37"/>
        <v/>
      </c>
      <c r="E1191" s="5" t="str">
        <f>IF($B1191="","",IF($C1191&lt;SIMULAÇÃO!$A$18,$B1191*VLOOKUP($C1191,SELIC!$A$3:$D$217,3,FALSE()),-($B1191-($B1191/(1+VLOOKUP($C1191,SELIC!$A$3:$D$217,3,FALSE()))))))</f>
        <v/>
      </c>
    </row>
    <row r="1192" spans="2:5" x14ac:dyDescent="0.35">
      <c r="B1192" s="5"/>
      <c r="C1192" s="6" t="str">
        <f t="shared" si="36"/>
        <v/>
      </c>
      <c r="D1192" s="5" t="str">
        <f t="shared" si="37"/>
        <v/>
      </c>
      <c r="E1192" s="5" t="str">
        <f>IF($B1192="","",IF($C1192&lt;SIMULAÇÃO!$A$18,$B1192*VLOOKUP($C1192,SELIC!$A$3:$D$217,3,FALSE()),-($B1192-($B1192/(1+VLOOKUP($C1192,SELIC!$A$3:$D$217,3,FALSE()))))))</f>
        <v/>
      </c>
    </row>
    <row r="1193" spans="2:5" x14ac:dyDescent="0.35">
      <c r="B1193" s="5"/>
      <c r="C1193" s="6" t="str">
        <f t="shared" si="36"/>
        <v/>
      </c>
      <c r="D1193" s="5" t="str">
        <f t="shared" si="37"/>
        <v/>
      </c>
      <c r="E1193" s="5" t="str">
        <f>IF($B1193="","",IF($C1193&lt;SIMULAÇÃO!$A$18,$B1193*VLOOKUP($C1193,SELIC!$A$3:$D$217,3,FALSE()),-($B1193-($B1193/(1+VLOOKUP($C1193,SELIC!$A$3:$D$217,3,FALSE()))))))</f>
        <v/>
      </c>
    </row>
    <row r="1194" spans="2:5" x14ac:dyDescent="0.35">
      <c r="B1194" s="5"/>
      <c r="C1194" s="6" t="str">
        <f t="shared" si="36"/>
        <v/>
      </c>
      <c r="D1194" s="5" t="str">
        <f t="shared" si="37"/>
        <v/>
      </c>
      <c r="E1194" s="5" t="str">
        <f>IF($B1194="","",IF($C1194&lt;SIMULAÇÃO!$A$18,$B1194*VLOOKUP($C1194,SELIC!$A$3:$D$217,3,FALSE()),-($B1194-($B1194/(1+VLOOKUP($C1194,SELIC!$A$3:$D$217,3,FALSE()))))))</f>
        <v/>
      </c>
    </row>
    <row r="1195" spans="2:5" x14ac:dyDescent="0.35">
      <c r="B1195" s="5"/>
      <c r="C1195" s="6" t="str">
        <f t="shared" si="36"/>
        <v/>
      </c>
      <c r="D1195" s="5" t="str">
        <f t="shared" si="37"/>
        <v/>
      </c>
      <c r="E1195" s="5" t="str">
        <f>IF($B1195="","",IF($C1195&lt;SIMULAÇÃO!$A$18,$B1195*VLOOKUP($C1195,SELIC!$A$3:$D$217,3,FALSE()),-($B1195-($B1195/(1+VLOOKUP($C1195,SELIC!$A$3:$D$217,3,FALSE()))))))</f>
        <v/>
      </c>
    </row>
    <row r="1196" spans="2:5" x14ac:dyDescent="0.35">
      <c r="B1196" s="5"/>
      <c r="C1196" s="6" t="str">
        <f t="shared" si="36"/>
        <v/>
      </c>
      <c r="D1196" s="5" t="str">
        <f t="shared" si="37"/>
        <v/>
      </c>
      <c r="E1196" s="5" t="str">
        <f>IF($B1196="","",IF($C1196&lt;SIMULAÇÃO!$A$18,$B1196*VLOOKUP($C1196,SELIC!$A$3:$D$217,3,FALSE()),-($B1196-($B1196/(1+VLOOKUP($C1196,SELIC!$A$3:$D$217,3,FALSE()))))))</f>
        <v/>
      </c>
    </row>
    <row r="1197" spans="2:5" x14ac:dyDescent="0.35">
      <c r="B1197" s="5"/>
      <c r="C1197" s="6" t="str">
        <f t="shared" si="36"/>
        <v/>
      </c>
      <c r="D1197" s="5" t="str">
        <f t="shared" si="37"/>
        <v/>
      </c>
      <c r="E1197" s="5" t="str">
        <f>IF($B1197="","",IF($C1197&lt;SIMULAÇÃO!$A$18,$B1197*VLOOKUP($C1197,SELIC!$A$3:$D$217,3,FALSE()),-($B1197-($B1197/(1+VLOOKUP($C1197,SELIC!$A$3:$D$217,3,FALSE()))))))</f>
        <v/>
      </c>
    </row>
    <row r="1198" spans="2:5" x14ac:dyDescent="0.35">
      <c r="B1198" s="5"/>
      <c r="C1198" s="6" t="str">
        <f t="shared" si="36"/>
        <v/>
      </c>
      <c r="D1198" s="5" t="str">
        <f t="shared" si="37"/>
        <v/>
      </c>
      <c r="E1198" s="5" t="str">
        <f>IF($B1198="","",IF($C1198&lt;SIMULAÇÃO!$A$18,$B1198*VLOOKUP($C1198,SELIC!$A$3:$D$217,3,FALSE()),-($B1198-($B1198/(1+VLOOKUP($C1198,SELIC!$A$3:$D$217,3,FALSE()))))))</f>
        <v/>
      </c>
    </row>
    <row r="1199" spans="2:5" x14ac:dyDescent="0.35">
      <c r="B1199" s="5"/>
      <c r="C1199" s="6" t="str">
        <f t="shared" si="36"/>
        <v/>
      </c>
      <c r="D1199" s="5" t="str">
        <f t="shared" si="37"/>
        <v/>
      </c>
      <c r="E1199" s="5" t="str">
        <f>IF($B1199="","",IF($C1199&lt;SIMULAÇÃO!$A$18,$B1199*VLOOKUP($C1199,SELIC!$A$3:$D$217,3,FALSE()),-($B1199-($B1199/(1+VLOOKUP($C1199,SELIC!$A$3:$D$217,3,FALSE()))))))</f>
        <v/>
      </c>
    </row>
    <row r="1200" spans="2:5" x14ac:dyDescent="0.35">
      <c r="B1200" s="5"/>
      <c r="C1200" s="6" t="str">
        <f t="shared" si="36"/>
        <v/>
      </c>
      <c r="D1200" s="5" t="str">
        <f t="shared" si="37"/>
        <v/>
      </c>
      <c r="E1200" s="5" t="str">
        <f>IF($B1200="","",IF($C1200&lt;SIMULAÇÃO!$A$18,$B1200*VLOOKUP($C1200,SELIC!$A$3:$D$217,3,FALSE()),-($B1200-($B1200/(1+VLOOKUP($C1200,SELIC!$A$3:$D$217,3,FALSE()))))))</f>
        <v/>
      </c>
    </row>
    <row r="1201" spans="2:5" x14ac:dyDescent="0.35">
      <c r="B1201" s="5"/>
      <c r="C1201" s="6" t="str">
        <f t="shared" si="36"/>
        <v/>
      </c>
      <c r="D1201" s="5" t="str">
        <f t="shared" si="37"/>
        <v/>
      </c>
      <c r="E1201" s="5" t="str">
        <f>IF($B1201="","",IF($C1201&lt;SIMULAÇÃO!$A$18,$B1201*VLOOKUP($C1201,SELIC!$A$3:$D$217,3,FALSE()),-($B1201-($B1201/(1+VLOOKUP($C1201,SELIC!$A$3:$D$217,3,FALSE()))))))</f>
        <v/>
      </c>
    </row>
    <row r="1202" spans="2:5" x14ac:dyDescent="0.35">
      <c r="B1202" s="5"/>
      <c r="C1202" s="6" t="str">
        <f t="shared" si="36"/>
        <v/>
      </c>
      <c r="D1202" s="5" t="str">
        <f t="shared" si="37"/>
        <v/>
      </c>
      <c r="E1202" s="5" t="str">
        <f>IF($B1202="","",IF($C1202&lt;SIMULAÇÃO!$A$18,$B1202*VLOOKUP($C1202,SELIC!$A$3:$D$217,3,FALSE()),-($B1202-($B1202/(1+VLOOKUP($C1202,SELIC!$A$3:$D$217,3,FALSE()))))))</f>
        <v/>
      </c>
    </row>
    <row r="1203" spans="2:5" x14ac:dyDescent="0.35">
      <c r="B1203" s="5"/>
      <c r="C1203" s="6" t="str">
        <f t="shared" si="36"/>
        <v/>
      </c>
      <c r="D1203" s="5" t="str">
        <f t="shared" si="37"/>
        <v/>
      </c>
      <c r="E1203" s="5" t="str">
        <f>IF($B1203="","",IF($C1203&lt;SIMULAÇÃO!$A$18,$B1203*VLOOKUP($C1203,SELIC!$A$3:$D$217,3,FALSE()),-($B1203-($B1203/(1+VLOOKUP($C1203,SELIC!$A$3:$D$217,3,FALSE()))))))</f>
        <v/>
      </c>
    </row>
    <row r="1204" spans="2:5" x14ac:dyDescent="0.35">
      <c r="B1204" s="5"/>
      <c r="C1204" s="6" t="str">
        <f t="shared" si="36"/>
        <v/>
      </c>
      <c r="D1204" s="5" t="str">
        <f t="shared" si="37"/>
        <v/>
      </c>
      <c r="E1204" s="5" t="str">
        <f>IF($B1204="","",IF($C1204&lt;SIMULAÇÃO!$A$18,$B1204*VLOOKUP($C1204,SELIC!$A$3:$D$217,3,FALSE()),-($B1204-($B1204/(1+VLOOKUP($C1204,SELIC!$A$3:$D$217,3,FALSE()))))))</f>
        <v/>
      </c>
    </row>
    <row r="1205" spans="2:5" x14ac:dyDescent="0.35">
      <c r="B1205" s="5"/>
      <c r="C1205" s="6" t="str">
        <f t="shared" si="36"/>
        <v/>
      </c>
      <c r="D1205" s="5" t="str">
        <f t="shared" si="37"/>
        <v/>
      </c>
      <c r="E1205" s="5" t="str">
        <f>IF($B1205="","",IF($C1205&lt;SIMULAÇÃO!$A$18,$B1205*VLOOKUP($C1205,SELIC!$A$3:$D$217,3,FALSE()),-($B1205-($B1205/(1+VLOOKUP($C1205,SELIC!$A$3:$D$217,3,FALSE()))))))</f>
        <v/>
      </c>
    </row>
    <row r="1206" spans="2:5" x14ac:dyDescent="0.35">
      <c r="B1206" s="5"/>
      <c r="C1206" s="6" t="str">
        <f t="shared" si="36"/>
        <v/>
      </c>
      <c r="D1206" s="5" t="str">
        <f t="shared" si="37"/>
        <v/>
      </c>
      <c r="E1206" s="5" t="str">
        <f>IF($B1206="","",IF($C1206&lt;SIMULAÇÃO!$A$18,$B1206*VLOOKUP($C1206,SELIC!$A$3:$D$217,3,FALSE()),-($B1206-($B1206/(1+VLOOKUP($C1206,SELIC!$A$3:$D$217,3,FALSE()))))))</f>
        <v/>
      </c>
    </row>
    <row r="1207" spans="2:5" x14ac:dyDescent="0.35">
      <c r="B1207" s="5"/>
      <c r="C1207" s="6" t="str">
        <f t="shared" si="36"/>
        <v/>
      </c>
      <c r="D1207" s="5" t="str">
        <f t="shared" si="37"/>
        <v/>
      </c>
      <c r="E1207" s="5" t="str">
        <f>IF($B1207="","",IF($C1207&lt;SIMULAÇÃO!$A$18,$B1207*VLOOKUP($C1207,SELIC!$A$3:$D$217,3,FALSE()),-($B1207-($B1207/(1+VLOOKUP($C1207,SELIC!$A$3:$D$217,3,FALSE()))))))</f>
        <v/>
      </c>
    </row>
    <row r="1208" spans="2:5" x14ac:dyDescent="0.35">
      <c r="B1208" s="5"/>
      <c r="C1208" s="6" t="str">
        <f t="shared" si="36"/>
        <v/>
      </c>
      <c r="D1208" s="5" t="str">
        <f t="shared" si="37"/>
        <v/>
      </c>
      <c r="E1208" s="5" t="str">
        <f>IF($B1208="","",IF($C1208&lt;SIMULAÇÃO!$A$18,$B1208*VLOOKUP($C1208,SELIC!$A$3:$D$217,3,FALSE()),-($B1208-($B1208/(1+VLOOKUP($C1208,SELIC!$A$3:$D$217,3,FALSE()))))))</f>
        <v/>
      </c>
    </row>
    <row r="1209" spans="2:5" x14ac:dyDescent="0.35">
      <c r="B1209" s="5"/>
      <c r="C1209" s="6" t="str">
        <f t="shared" si="36"/>
        <v/>
      </c>
      <c r="D1209" s="5" t="str">
        <f t="shared" si="37"/>
        <v/>
      </c>
      <c r="E1209" s="5" t="str">
        <f>IF($B1209="","",IF($C1209&lt;SIMULAÇÃO!$A$18,$B1209*VLOOKUP($C1209,SELIC!$A$3:$D$217,3,FALSE()),-($B1209-($B1209/(1+VLOOKUP($C1209,SELIC!$A$3:$D$217,3,FALSE()))))))</f>
        <v/>
      </c>
    </row>
    <row r="1210" spans="2:5" x14ac:dyDescent="0.35">
      <c r="B1210" s="5"/>
      <c r="C1210" s="6" t="str">
        <f t="shared" si="36"/>
        <v/>
      </c>
      <c r="D1210" s="5" t="str">
        <f t="shared" si="37"/>
        <v/>
      </c>
      <c r="E1210" s="5" t="str">
        <f>IF($B1210="","",IF($C1210&lt;SIMULAÇÃO!$A$18,$B1210*VLOOKUP($C1210,SELIC!$A$3:$D$217,3,FALSE()),-($B1210-($B1210/(1+VLOOKUP($C1210,SELIC!$A$3:$D$217,3,FALSE()))))))</f>
        <v/>
      </c>
    </row>
    <row r="1211" spans="2:5" x14ac:dyDescent="0.35">
      <c r="B1211" s="5"/>
      <c r="C1211" s="6" t="str">
        <f t="shared" si="36"/>
        <v/>
      </c>
      <c r="D1211" s="5" t="str">
        <f t="shared" si="37"/>
        <v/>
      </c>
      <c r="E1211" s="5" t="str">
        <f>IF($B1211="","",IF($C1211&lt;SIMULAÇÃO!$A$18,$B1211*VLOOKUP($C1211,SELIC!$A$3:$D$217,3,FALSE()),-($B1211-($B1211/(1+VLOOKUP($C1211,SELIC!$A$3:$D$217,3,FALSE()))))))</f>
        <v/>
      </c>
    </row>
    <row r="1212" spans="2:5" x14ac:dyDescent="0.35">
      <c r="B1212" s="5"/>
      <c r="C1212" s="6" t="str">
        <f t="shared" si="36"/>
        <v/>
      </c>
      <c r="D1212" s="5" t="str">
        <f t="shared" si="37"/>
        <v/>
      </c>
      <c r="E1212" s="5" t="str">
        <f>IF($B1212="","",IF($C1212&lt;SIMULAÇÃO!$A$18,$B1212*VLOOKUP($C1212,SELIC!$A$3:$D$217,3,FALSE()),-($B1212-($B1212/(1+VLOOKUP($C1212,SELIC!$A$3:$D$217,3,FALSE()))))))</f>
        <v/>
      </c>
    </row>
    <row r="1213" spans="2:5" x14ac:dyDescent="0.35">
      <c r="B1213" s="5"/>
      <c r="C1213" s="6" t="str">
        <f t="shared" si="36"/>
        <v/>
      </c>
      <c r="D1213" s="5" t="str">
        <f t="shared" si="37"/>
        <v/>
      </c>
      <c r="E1213" s="5" t="str">
        <f>IF($B1213="","",IF($C1213&lt;SIMULAÇÃO!$A$18,$B1213*VLOOKUP($C1213,SELIC!$A$3:$D$217,3,FALSE()),-($B1213-($B1213/(1+VLOOKUP($C1213,SELIC!$A$3:$D$217,3,FALSE()))))))</f>
        <v/>
      </c>
    </row>
    <row r="1214" spans="2:5" x14ac:dyDescent="0.35">
      <c r="B1214" s="5"/>
      <c r="C1214" s="6" t="str">
        <f t="shared" si="36"/>
        <v/>
      </c>
      <c r="D1214" s="5" t="str">
        <f t="shared" si="37"/>
        <v/>
      </c>
      <c r="E1214" s="5" t="str">
        <f>IF($B1214="","",IF($C1214&lt;SIMULAÇÃO!$A$18,$B1214*VLOOKUP($C1214,SELIC!$A$3:$D$217,3,FALSE()),-($B1214-($B1214/(1+VLOOKUP($C1214,SELIC!$A$3:$D$217,3,FALSE()))))))</f>
        <v/>
      </c>
    </row>
    <row r="1215" spans="2:5" x14ac:dyDescent="0.35">
      <c r="B1215" s="5"/>
      <c r="C1215" s="6" t="str">
        <f t="shared" si="36"/>
        <v/>
      </c>
      <c r="D1215" s="5" t="str">
        <f t="shared" si="37"/>
        <v/>
      </c>
      <c r="E1215" s="5" t="str">
        <f>IF($B1215="","",IF($C1215&lt;SIMULAÇÃO!$A$18,$B1215*VLOOKUP($C1215,SELIC!$A$3:$D$217,3,FALSE()),-($B1215-($B1215/(1+VLOOKUP($C1215,SELIC!$A$3:$D$217,3,FALSE()))))))</f>
        <v/>
      </c>
    </row>
    <row r="1216" spans="2:5" x14ac:dyDescent="0.35">
      <c r="B1216" s="5"/>
      <c r="C1216" s="6" t="str">
        <f t="shared" si="36"/>
        <v/>
      </c>
      <c r="D1216" s="5" t="str">
        <f t="shared" si="37"/>
        <v/>
      </c>
      <c r="E1216" s="5" t="str">
        <f>IF($B1216="","",IF($C1216&lt;SIMULAÇÃO!$A$18,$B1216*VLOOKUP($C1216,SELIC!$A$3:$D$217,3,FALSE()),-($B1216-($B1216/(1+VLOOKUP($C1216,SELIC!$A$3:$D$217,3,FALSE()))))))</f>
        <v/>
      </c>
    </row>
    <row r="1217" spans="2:5" x14ac:dyDescent="0.35">
      <c r="B1217" s="5"/>
      <c r="C1217" s="6" t="str">
        <f t="shared" si="36"/>
        <v/>
      </c>
      <c r="D1217" s="5" t="str">
        <f t="shared" si="37"/>
        <v/>
      </c>
      <c r="E1217" s="5" t="str">
        <f>IF($B1217="","",IF($C1217&lt;SIMULAÇÃO!$A$18,$B1217*VLOOKUP($C1217,SELIC!$A$3:$D$217,3,FALSE()),-($B1217-($B1217/(1+VLOOKUP($C1217,SELIC!$A$3:$D$217,3,FALSE()))))))</f>
        <v/>
      </c>
    </row>
    <row r="1218" spans="2:5" x14ac:dyDescent="0.35">
      <c r="B1218" s="5"/>
      <c r="C1218" s="6" t="str">
        <f t="shared" si="36"/>
        <v/>
      </c>
      <c r="D1218" s="5" t="str">
        <f t="shared" si="37"/>
        <v/>
      </c>
      <c r="E1218" s="5" t="str">
        <f>IF($B1218="","",IF($C1218&lt;SIMULAÇÃO!$A$18,$B1218*VLOOKUP($C1218,SELIC!$A$3:$D$217,3,FALSE()),-($B1218-($B1218/(1+VLOOKUP($C1218,SELIC!$A$3:$D$217,3,FALSE()))))))</f>
        <v/>
      </c>
    </row>
    <row r="1219" spans="2:5" x14ac:dyDescent="0.35">
      <c r="B1219" s="5"/>
      <c r="C1219" s="6" t="str">
        <f t="shared" ref="C1219:C1282" si="38">IF(A1219="","",DATEVALUE(CONCATENATE("01/",MONTH(A1219),"/",YEAR(A1219))))</f>
        <v/>
      </c>
      <c r="D1219" s="5" t="str">
        <f t="shared" si="37"/>
        <v/>
      </c>
      <c r="E1219" s="5" t="str">
        <f>IF($B1219="","",IF($C1219&lt;SIMULAÇÃO!$A$18,$B1219*VLOOKUP($C1219,SELIC!$A$3:$D$217,3,FALSE()),-($B1219-($B1219/(1+VLOOKUP($C1219,SELIC!$A$3:$D$217,3,FALSE()))))))</f>
        <v/>
      </c>
    </row>
    <row r="1220" spans="2:5" x14ac:dyDescent="0.35">
      <c r="B1220" s="5"/>
      <c r="C1220" s="6" t="str">
        <f t="shared" si="38"/>
        <v/>
      </c>
      <c r="D1220" s="5" t="str">
        <f t="shared" ref="D1220:D1283" si="39">IF(B1220="","",B1220+E1220)</f>
        <v/>
      </c>
      <c r="E1220" s="5" t="str">
        <f>IF($B1220="","",IF($C1220&lt;SIMULAÇÃO!$A$18,$B1220*VLOOKUP($C1220,SELIC!$A$3:$D$217,3,FALSE()),-($B1220-($B1220/(1+VLOOKUP($C1220,SELIC!$A$3:$D$217,3,FALSE()))))))</f>
        <v/>
      </c>
    </row>
    <row r="1221" spans="2:5" x14ac:dyDescent="0.35">
      <c r="B1221" s="5"/>
      <c r="C1221" s="6" t="str">
        <f t="shared" si="38"/>
        <v/>
      </c>
      <c r="D1221" s="5" t="str">
        <f t="shared" si="39"/>
        <v/>
      </c>
      <c r="E1221" s="5" t="str">
        <f>IF($B1221="","",IF($C1221&lt;SIMULAÇÃO!$A$18,$B1221*VLOOKUP($C1221,SELIC!$A$3:$D$217,3,FALSE()),-($B1221-($B1221/(1+VLOOKUP($C1221,SELIC!$A$3:$D$217,3,FALSE()))))))</f>
        <v/>
      </c>
    </row>
    <row r="1222" spans="2:5" x14ac:dyDescent="0.35">
      <c r="B1222" s="5"/>
      <c r="C1222" s="6" t="str">
        <f t="shared" si="38"/>
        <v/>
      </c>
      <c r="D1222" s="5" t="str">
        <f t="shared" si="39"/>
        <v/>
      </c>
      <c r="E1222" s="5" t="str">
        <f>IF($B1222="","",IF($C1222&lt;SIMULAÇÃO!$A$18,$B1222*VLOOKUP($C1222,SELIC!$A$3:$D$217,3,FALSE()),-($B1222-($B1222/(1+VLOOKUP($C1222,SELIC!$A$3:$D$217,3,FALSE()))))))</f>
        <v/>
      </c>
    </row>
    <row r="1223" spans="2:5" x14ac:dyDescent="0.35">
      <c r="B1223" s="5"/>
      <c r="C1223" s="6" t="str">
        <f t="shared" si="38"/>
        <v/>
      </c>
      <c r="D1223" s="5" t="str">
        <f t="shared" si="39"/>
        <v/>
      </c>
      <c r="E1223" s="5" t="str">
        <f>IF($B1223="","",IF($C1223&lt;SIMULAÇÃO!$A$18,$B1223*VLOOKUP($C1223,SELIC!$A$3:$D$217,3,FALSE()),-($B1223-($B1223/(1+VLOOKUP($C1223,SELIC!$A$3:$D$217,3,FALSE()))))))</f>
        <v/>
      </c>
    </row>
    <row r="1224" spans="2:5" x14ac:dyDescent="0.35">
      <c r="B1224" s="5"/>
      <c r="C1224" s="6" t="str">
        <f t="shared" si="38"/>
        <v/>
      </c>
      <c r="D1224" s="5" t="str">
        <f t="shared" si="39"/>
        <v/>
      </c>
      <c r="E1224" s="5" t="str">
        <f>IF($B1224="","",IF($C1224&lt;SIMULAÇÃO!$A$18,$B1224*VLOOKUP($C1224,SELIC!$A$3:$D$217,3,FALSE()),-($B1224-($B1224/(1+VLOOKUP($C1224,SELIC!$A$3:$D$217,3,FALSE()))))))</f>
        <v/>
      </c>
    </row>
    <row r="1225" spans="2:5" x14ac:dyDescent="0.35">
      <c r="B1225" s="5"/>
      <c r="C1225" s="6" t="str">
        <f t="shared" si="38"/>
        <v/>
      </c>
      <c r="D1225" s="5" t="str">
        <f t="shared" si="39"/>
        <v/>
      </c>
      <c r="E1225" s="5" t="str">
        <f>IF($B1225="","",IF($C1225&lt;SIMULAÇÃO!$A$18,$B1225*VLOOKUP($C1225,SELIC!$A$3:$D$217,3,FALSE()),-($B1225-($B1225/(1+VLOOKUP($C1225,SELIC!$A$3:$D$217,3,FALSE()))))))</f>
        <v/>
      </c>
    </row>
    <row r="1226" spans="2:5" x14ac:dyDescent="0.35">
      <c r="B1226" s="5"/>
      <c r="C1226" s="6" t="str">
        <f t="shared" si="38"/>
        <v/>
      </c>
      <c r="D1226" s="5" t="str">
        <f t="shared" si="39"/>
        <v/>
      </c>
      <c r="E1226" s="5" t="str">
        <f>IF($B1226="","",IF($C1226&lt;SIMULAÇÃO!$A$18,$B1226*VLOOKUP($C1226,SELIC!$A$3:$D$217,3,FALSE()),-($B1226-($B1226/(1+VLOOKUP($C1226,SELIC!$A$3:$D$217,3,FALSE()))))))</f>
        <v/>
      </c>
    </row>
    <row r="1227" spans="2:5" x14ac:dyDescent="0.35">
      <c r="B1227" s="5"/>
      <c r="C1227" s="6" t="str">
        <f t="shared" si="38"/>
        <v/>
      </c>
      <c r="D1227" s="5" t="str">
        <f t="shared" si="39"/>
        <v/>
      </c>
      <c r="E1227" s="5" t="str">
        <f>IF($B1227="","",IF($C1227&lt;SIMULAÇÃO!$A$18,$B1227*VLOOKUP($C1227,SELIC!$A$3:$D$217,3,FALSE()),-($B1227-($B1227/(1+VLOOKUP($C1227,SELIC!$A$3:$D$217,3,FALSE()))))))</f>
        <v/>
      </c>
    </row>
    <row r="1228" spans="2:5" x14ac:dyDescent="0.35">
      <c r="B1228" s="5"/>
      <c r="C1228" s="6" t="str">
        <f t="shared" si="38"/>
        <v/>
      </c>
      <c r="D1228" s="5" t="str">
        <f t="shared" si="39"/>
        <v/>
      </c>
      <c r="E1228" s="5" t="str">
        <f>IF($B1228="","",IF($C1228&lt;SIMULAÇÃO!$A$18,$B1228*VLOOKUP($C1228,SELIC!$A$3:$D$217,3,FALSE()),-($B1228-($B1228/(1+VLOOKUP($C1228,SELIC!$A$3:$D$217,3,FALSE()))))))</f>
        <v/>
      </c>
    </row>
    <row r="1229" spans="2:5" x14ac:dyDescent="0.35">
      <c r="B1229" s="5"/>
      <c r="C1229" s="6" t="str">
        <f t="shared" si="38"/>
        <v/>
      </c>
      <c r="D1229" s="5" t="str">
        <f t="shared" si="39"/>
        <v/>
      </c>
      <c r="E1229" s="5" t="str">
        <f>IF($B1229="","",IF($C1229&lt;SIMULAÇÃO!$A$18,$B1229*VLOOKUP($C1229,SELIC!$A$3:$D$217,3,FALSE()),-($B1229-($B1229/(1+VLOOKUP($C1229,SELIC!$A$3:$D$217,3,FALSE()))))))</f>
        <v/>
      </c>
    </row>
    <row r="1230" spans="2:5" x14ac:dyDescent="0.35">
      <c r="B1230" s="5"/>
      <c r="C1230" s="6" t="str">
        <f t="shared" si="38"/>
        <v/>
      </c>
      <c r="D1230" s="5" t="str">
        <f t="shared" si="39"/>
        <v/>
      </c>
      <c r="E1230" s="5" t="str">
        <f>IF($B1230="","",IF($C1230&lt;SIMULAÇÃO!$A$18,$B1230*VLOOKUP($C1230,SELIC!$A$3:$D$217,3,FALSE()),-($B1230-($B1230/(1+VLOOKUP($C1230,SELIC!$A$3:$D$217,3,FALSE()))))))</f>
        <v/>
      </c>
    </row>
    <row r="1231" spans="2:5" x14ac:dyDescent="0.35">
      <c r="B1231" s="5"/>
      <c r="C1231" s="6" t="str">
        <f t="shared" si="38"/>
        <v/>
      </c>
      <c r="D1231" s="5" t="str">
        <f t="shared" si="39"/>
        <v/>
      </c>
      <c r="E1231" s="5" t="str">
        <f>IF($B1231="","",IF($C1231&lt;SIMULAÇÃO!$A$18,$B1231*VLOOKUP($C1231,SELIC!$A$3:$D$217,3,FALSE()),-($B1231-($B1231/(1+VLOOKUP($C1231,SELIC!$A$3:$D$217,3,FALSE()))))))</f>
        <v/>
      </c>
    </row>
    <row r="1232" spans="2:5" x14ac:dyDescent="0.35">
      <c r="B1232" s="5"/>
      <c r="C1232" s="6" t="str">
        <f t="shared" si="38"/>
        <v/>
      </c>
      <c r="D1232" s="5" t="str">
        <f t="shared" si="39"/>
        <v/>
      </c>
      <c r="E1232" s="5" t="str">
        <f>IF($B1232="","",IF($C1232&lt;SIMULAÇÃO!$A$18,$B1232*VLOOKUP($C1232,SELIC!$A$3:$D$217,3,FALSE()),-($B1232-($B1232/(1+VLOOKUP($C1232,SELIC!$A$3:$D$217,3,FALSE()))))))</f>
        <v/>
      </c>
    </row>
    <row r="1233" spans="2:5" x14ac:dyDescent="0.35">
      <c r="B1233" s="5"/>
      <c r="C1233" s="6" t="str">
        <f t="shared" si="38"/>
        <v/>
      </c>
      <c r="D1233" s="5" t="str">
        <f t="shared" si="39"/>
        <v/>
      </c>
      <c r="E1233" s="5" t="str">
        <f>IF($B1233="","",IF($C1233&lt;SIMULAÇÃO!$A$18,$B1233*VLOOKUP($C1233,SELIC!$A$3:$D$217,3,FALSE()),-($B1233-($B1233/(1+VLOOKUP($C1233,SELIC!$A$3:$D$217,3,FALSE()))))))</f>
        <v/>
      </c>
    </row>
    <row r="1234" spans="2:5" x14ac:dyDescent="0.35">
      <c r="B1234" s="5"/>
      <c r="C1234" s="6" t="str">
        <f t="shared" si="38"/>
        <v/>
      </c>
      <c r="D1234" s="5" t="str">
        <f t="shared" si="39"/>
        <v/>
      </c>
      <c r="E1234" s="5" t="str">
        <f>IF($B1234="","",IF($C1234&lt;SIMULAÇÃO!$A$18,$B1234*VLOOKUP($C1234,SELIC!$A$3:$D$217,3,FALSE()),-($B1234-($B1234/(1+VLOOKUP($C1234,SELIC!$A$3:$D$217,3,FALSE()))))))</f>
        <v/>
      </c>
    </row>
    <row r="1235" spans="2:5" x14ac:dyDescent="0.35">
      <c r="B1235" s="5"/>
      <c r="C1235" s="6" t="str">
        <f t="shared" si="38"/>
        <v/>
      </c>
      <c r="D1235" s="5" t="str">
        <f t="shared" si="39"/>
        <v/>
      </c>
      <c r="E1235" s="5" t="str">
        <f>IF($B1235="","",IF($C1235&lt;SIMULAÇÃO!$A$18,$B1235*VLOOKUP($C1235,SELIC!$A$3:$D$217,3,FALSE()),-($B1235-($B1235/(1+VLOOKUP($C1235,SELIC!$A$3:$D$217,3,FALSE()))))))</f>
        <v/>
      </c>
    </row>
    <row r="1236" spans="2:5" x14ac:dyDescent="0.35">
      <c r="B1236" s="5"/>
      <c r="C1236" s="6" t="str">
        <f t="shared" si="38"/>
        <v/>
      </c>
      <c r="D1236" s="5" t="str">
        <f t="shared" si="39"/>
        <v/>
      </c>
      <c r="E1236" s="5" t="str">
        <f>IF($B1236="","",IF($C1236&lt;SIMULAÇÃO!$A$18,$B1236*VLOOKUP($C1236,SELIC!$A$3:$D$217,3,FALSE()),-($B1236-($B1236/(1+VLOOKUP($C1236,SELIC!$A$3:$D$217,3,FALSE()))))))</f>
        <v/>
      </c>
    </row>
    <row r="1237" spans="2:5" x14ac:dyDescent="0.35">
      <c r="B1237" s="5"/>
      <c r="C1237" s="6" t="str">
        <f t="shared" si="38"/>
        <v/>
      </c>
      <c r="D1237" s="5" t="str">
        <f t="shared" si="39"/>
        <v/>
      </c>
      <c r="E1237" s="5" t="str">
        <f>IF($B1237="","",IF($C1237&lt;SIMULAÇÃO!$A$18,$B1237*VLOOKUP($C1237,SELIC!$A$3:$D$217,3,FALSE()),-($B1237-($B1237/(1+VLOOKUP($C1237,SELIC!$A$3:$D$217,3,FALSE()))))))</f>
        <v/>
      </c>
    </row>
    <row r="1238" spans="2:5" x14ac:dyDescent="0.35">
      <c r="B1238" s="5"/>
      <c r="C1238" s="6" t="str">
        <f t="shared" si="38"/>
        <v/>
      </c>
      <c r="D1238" s="5" t="str">
        <f t="shared" si="39"/>
        <v/>
      </c>
      <c r="E1238" s="5" t="str">
        <f>IF($B1238="","",IF($C1238&lt;SIMULAÇÃO!$A$18,$B1238*VLOOKUP($C1238,SELIC!$A$3:$D$217,3,FALSE()),-($B1238-($B1238/(1+VLOOKUP($C1238,SELIC!$A$3:$D$217,3,FALSE()))))))</f>
        <v/>
      </c>
    </row>
    <row r="1239" spans="2:5" x14ac:dyDescent="0.35">
      <c r="B1239" s="5"/>
      <c r="C1239" s="6" t="str">
        <f t="shared" si="38"/>
        <v/>
      </c>
      <c r="D1239" s="5" t="str">
        <f t="shared" si="39"/>
        <v/>
      </c>
      <c r="E1239" s="5" t="str">
        <f>IF($B1239="","",IF($C1239&lt;SIMULAÇÃO!$A$18,$B1239*VLOOKUP($C1239,SELIC!$A$3:$D$217,3,FALSE()),-($B1239-($B1239/(1+VLOOKUP($C1239,SELIC!$A$3:$D$217,3,FALSE()))))))</f>
        <v/>
      </c>
    </row>
    <row r="1240" spans="2:5" x14ac:dyDescent="0.35">
      <c r="B1240" s="5"/>
      <c r="C1240" s="6" t="str">
        <f t="shared" si="38"/>
        <v/>
      </c>
      <c r="D1240" s="5" t="str">
        <f t="shared" si="39"/>
        <v/>
      </c>
      <c r="E1240" s="5" t="str">
        <f>IF($B1240="","",IF($C1240&lt;SIMULAÇÃO!$A$18,$B1240*VLOOKUP($C1240,SELIC!$A$3:$D$217,3,FALSE()),-($B1240-($B1240/(1+VLOOKUP($C1240,SELIC!$A$3:$D$217,3,FALSE()))))))</f>
        <v/>
      </c>
    </row>
    <row r="1241" spans="2:5" x14ac:dyDescent="0.35">
      <c r="B1241" s="5"/>
      <c r="C1241" s="6" t="str">
        <f t="shared" si="38"/>
        <v/>
      </c>
      <c r="D1241" s="5" t="str">
        <f t="shared" si="39"/>
        <v/>
      </c>
      <c r="E1241" s="5" t="str">
        <f>IF($B1241="","",IF($C1241&lt;SIMULAÇÃO!$A$18,$B1241*VLOOKUP($C1241,SELIC!$A$3:$D$217,3,FALSE()),-($B1241-($B1241/(1+VLOOKUP($C1241,SELIC!$A$3:$D$217,3,FALSE()))))))</f>
        <v/>
      </c>
    </row>
    <row r="1242" spans="2:5" x14ac:dyDescent="0.35">
      <c r="B1242" s="5"/>
      <c r="C1242" s="6" t="str">
        <f t="shared" si="38"/>
        <v/>
      </c>
      <c r="D1242" s="5" t="str">
        <f t="shared" si="39"/>
        <v/>
      </c>
      <c r="E1242" s="5" t="str">
        <f>IF($B1242="","",IF($C1242&lt;SIMULAÇÃO!$A$18,$B1242*VLOOKUP($C1242,SELIC!$A$3:$D$217,3,FALSE()),-($B1242-($B1242/(1+VLOOKUP($C1242,SELIC!$A$3:$D$217,3,FALSE()))))))</f>
        <v/>
      </c>
    </row>
    <row r="1243" spans="2:5" x14ac:dyDescent="0.35">
      <c r="B1243" s="5"/>
      <c r="C1243" s="6" t="str">
        <f t="shared" si="38"/>
        <v/>
      </c>
      <c r="D1243" s="5" t="str">
        <f t="shared" si="39"/>
        <v/>
      </c>
      <c r="E1243" s="5" t="str">
        <f>IF($B1243="","",IF($C1243&lt;SIMULAÇÃO!$A$18,$B1243*VLOOKUP($C1243,SELIC!$A$3:$D$217,3,FALSE()),-($B1243-($B1243/(1+VLOOKUP($C1243,SELIC!$A$3:$D$217,3,FALSE()))))))</f>
        <v/>
      </c>
    </row>
    <row r="1244" spans="2:5" x14ac:dyDescent="0.35">
      <c r="B1244" s="5"/>
      <c r="C1244" s="6" t="str">
        <f t="shared" si="38"/>
        <v/>
      </c>
      <c r="D1244" s="5" t="str">
        <f t="shared" si="39"/>
        <v/>
      </c>
      <c r="E1244" s="5" t="str">
        <f>IF($B1244="","",IF($C1244&lt;SIMULAÇÃO!$A$18,$B1244*VLOOKUP($C1244,SELIC!$A$3:$D$217,3,FALSE()),-($B1244-($B1244/(1+VLOOKUP($C1244,SELIC!$A$3:$D$217,3,FALSE()))))))</f>
        <v/>
      </c>
    </row>
    <row r="1245" spans="2:5" x14ac:dyDescent="0.35">
      <c r="B1245" s="5"/>
      <c r="C1245" s="6" t="str">
        <f t="shared" si="38"/>
        <v/>
      </c>
      <c r="D1245" s="5" t="str">
        <f t="shared" si="39"/>
        <v/>
      </c>
      <c r="E1245" s="5" t="str">
        <f>IF($B1245="","",IF($C1245&lt;SIMULAÇÃO!$A$18,$B1245*VLOOKUP($C1245,SELIC!$A$3:$D$217,3,FALSE()),-($B1245-($B1245/(1+VLOOKUP($C1245,SELIC!$A$3:$D$217,3,FALSE()))))))</f>
        <v/>
      </c>
    </row>
    <row r="1246" spans="2:5" x14ac:dyDescent="0.35">
      <c r="B1246" s="5"/>
      <c r="C1246" s="6" t="str">
        <f t="shared" si="38"/>
        <v/>
      </c>
      <c r="D1246" s="5" t="str">
        <f t="shared" si="39"/>
        <v/>
      </c>
      <c r="E1246" s="5" t="str">
        <f>IF($B1246="","",IF($C1246&lt;SIMULAÇÃO!$A$18,$B1246*VLOOKUP($C1246,SELIC!$A$3:$D$217,3,FALSE()),-($B1246-($B1246/(1+VLOOKUP($C1246,SELIC!$A$3:$D$217,3,FALSE()))))))</f>
        <v/>
      </c>
    </row>
    <row r="1247" spans="2:5" x14ac:dyDescent="0.35">
      <c r="B1247" s="5"/>
      <c r="C1247" s="6" t="str">
        <f t="shared" si="38"/>
        <v/>
      </c>
      <c r="D1247" s="5" t="str">
        <f t="shared" si="39"/>
        <v/>
      </c>
      <c r="E1247" s="5" t="str">
        <f>IF($B1247="","",IF($C1247&lt;SIMULAÇÃO!$A$18,$B1247*VLOOKUP($C1247,SELIC!$A$3:$D$217,3,FALSE()),-($B1247-($B1247/(1+VLOOKUP($C1247,SELIC!$A$3:$D$217,3,FALSE()))))))</f>
        <v/>
      </c>
    </row>
    <row r="1248" spans="2:5" x14ac:dyDescent="0.35">
      <c r="B1248" s="5"/>
      <c r="C1248" s="6" t="str">
        <f t="shared" si="38"/>
        <v/>
      </c>
      <c r="D1248" s="5" t="str">
        <f t="shared" si="39"/>
        <v/>
      </c>
      <c r="E1248" s="5" t="str">
        <f>IF($B1248="","",IF($C1248&lt;SIMULAÇÃO!$A$18,$B1248*VLOOKUP($C1248,SELIC!$A$3:$D$217,3,FALSE()),-($B1248-($B1248/(1+VLOOKUP($C1248,SELIC!$A$3:$D$217,3,FALSE()))))))</f>
        <v/>
      </c>
    </row>
    <row r="1249" spans="2:5" x14ac:dyDescent="0.35">
      <c r="B1249" s="5"/>
      <c r="C1249" s="6" t="str">
        <f t="shared" si="38"/>
        <v/>
      </c>
      <c r="D1249" s="5" t="str">
        <f t="shared" si="39"/>
        <v/>
      </c>
      <c r="E1249" s="5" t="str">
        <f>IF($B1249="","",IF($C1249&lt;SIMULAÇÃO!$A$18,$B1249*VLOOKUP($C1249,SELIC!$A$3:$D$217,3,FALSE()),-($B1249-($B1249/(1+VLOOKUP($C1249,SELIC!$A$3:$D$217,3,FALSE()))))))</f>
        <v/>
      </c>
    </row>
    <row r="1250" spans="2:5" x14ac:dyDescent="0.35">
      <c r="B1250" s="5"/>
      <c r="C1250" s="6" t="str">
        <f t="shared" si="38"/>
        <v/>
      </c>
      <c r="D1250" s="5" t="str">
        <f t="shared" si="39"/>
        <v/>
      </c>
      <c r="E1250" s="5" t="str">
        <f>IF($B1250="","",IF($C1250&lt;SIMULAÇÃO!$A$18,$B1250*VLOOKUP($C1250,SELIC!$A$3:$D$217,3,FALSE()),-($B1250-($B1250/(1+VLOOKUP($C1250,SELIC!$A$3:$D$217,3,FALSE()))))))</f>
        <v/>
      </c>
    </row>
    <row r="1251" spans="2:5" x14ac:dyDescent="0.35">
      <c r="B1251" s="5"/>
      <c r="C1251" s="6" t="str">
        <f t="shared" si="38"/>
        <v/>
      </c>
      <c r="D1251" s="5" t="str">
        <f t="shared" si="39"/>
        <v/>
      </c>
      <c r="E1251" s="5" t="str">
        <f>IF($B1251="","",IF($C1251&lt;SIMULAÇÃO!$A$18,$B1251*VLOOKUP($C1251,SELIC!$A$3:$D$217,3,FALSE()),-($B1251-($B1251/(1+VLOOKUP($C1251,SELIC!$A$3:$D$217,3,FALSE()))))))</f>
        <v/>
      </c>
    </row>
    <row r="1252" spans="2:5" x14ac:dyDescent="0.35">
      <c r="B1252" s="5"/>
      <c r="C1252" s="6" t="str">
        <f t="shared" si="38"/>
        <v/>
      </c>
      <c r="D1252" s="5" t="str">
        <f t="shared" si="39"/>
        <v/>
      </c>
      <c r="E1252" s="5" t="str">
        <f>IF($B1252="","",IF($C1252&lt;SIMULAÇÃO!$A$18,$B1252*VLOOKUP($C1252,SELIC!$A$3:$D$217,3,FALSE()),-($B1252-($B1252/(1+VLOOKUP($C1252,SELIC!$A$3:$D$217,3,FALSE()))))))</f>
        <v/>
      </c>
    </row>
    <row r="1253" spans="2:5" x14ac:dyDescent="0.35">
      <c r="B1253" s="5"/>
      <c r="C1253" s="6" t="str">
        <f t="shared" si="38"/>
        <v/>
      </c>
      <c r="D1253" s="5" t="str">
        <f t="shared" si="39"/>
        <v/>
      </c>
      <c r="E1253" s="5" t="str">
        <f>IF($B1253="","",IF($C1253&lt;SIMULAÇÃO!$A$18,$B1253*VLOOKUP($C1253,SELIC!$A$3:$D$217,3,FALSE()),-($B1253-($B1253/(1+VLOOKUP($C1253,SELIC!$A$3:$D$217,3,FALSE()))))))</f>
        <v/>
      </c>
    </row>
    <row r="1254" spans="2:5" x14ac:dyDescent="0.35">
      <c r="B1254" s="5"/>
      <c r="C1254" s="6" t="str">
        <f t="shared" si="38"/>
        <v/>
      </c>
      <c r="D1254" s="5" t="str">
        <f t="shared" si="39"/>
        <v/>
      </c>
      <c r="E1254" s="5" t="str">
        <f>IF($B1254="","",IF($C1254&lt;SIMULAÇÃO!$A$18,$B1254*VLOOKUP($C1254,SELIC!$A$3:$D$217,3,FALSE()),-($B1254-($B1254/(1+VLOOKUP($C1254,SELIC!$A$3:$D$217,3,FALSE()))))))</f>
        <v/>
      </c>
    </row>
    <row r="1255" spans="2:5" x14ac:dyDescent="0.35">
      <c r="B1255" s="5"/>
      <c r="C1255" s="6" t="str">
        <f t="shared" si="38"/>
        <v/>
      </c>
      <c r="D1255" s="5" t="str">
        <f t="shared" si="39"/>
        <v/>
      </c>
      <c r="E1255" s="5" t="str">
        <f>IF($B1255="","",IF($C1255&lt;SIMULAÇÃO!$A$18,$B1255*VLOOKUP($C1255,SELIC!$A$3:$D$217,3,FALSE()),-($B1255-($B1255/(1+VLOOKUP($C1255,SELIC!$A$3:$D$217,3,FALSE()))))))</f>
        <v/>
      </c>
    </row>
    <row r="1256" spans="2:5" x14ac:dyDescent="0.35">
      <c r="B1256" s="5"/>
      <c r="C1256" s="6" t="str">
        <f t="shared" si="38"/>
        <v/>
      </c>
      <c r="D1256" s="5" t="str">
        <f t="shared" si="39"/>
        <v/>
      </c>
      <c r="E1256" s="5" t="str">
        <f>IF($B1256="","",IF($C1256&lt;SIMULAÇÃO!$A$18,$B1256*VLOOKUP($C1256,SELIC!$A$3:$D$217,3,FALSE()),-($B1256-($B1256/(1+VLOOKUP($C1256,SELIC!$A$3:$D$217,3,FALSE()))))))</f>
        <v/>
      </c>
    </row>
    <row r="1257" spans="2:5" x14ac:dyDescent="0.35">
      <c r="B1257" s="5"/>
      <c r="C1257" s="6" t="str">
        <f t="shared" si="38"/>
        <v/>
      </c>
      <c r="D1257" s="5" t="str">
        <f t="shared" si="39"/>
        <v/>
      </c>
      <c r="E1257" s="5" t="str">
        <f>IF($B1257="","",IF($C1257&lt;SIMULAÇÃO!$A$18,$B1257*VLOOKUP($C1257,SELIC!$A$3:$D$217,3,FALSE()),-($B1257-($B1257/(1+VLOOKUP($C1257,SELIC!$A$3:$D$217,3,FALSE()))))))</f>
        <v/>
      </c>
    </row>
    <row r="1258" spans="2:5" x14ac:dyDescent="0.35">
      <c r="B1258" s="5"/>
      <c r="C1258" s="6" t="str">
        <f t="shared" si="38"/>
        <v/>
      </c>
      <c r="D1258" s="5" t="str">
        <f t="shared" si="39"/>
        <v/>
      </c>
      <c r="E1258" s="5" t="str">
        <f>IF($B1258="","",IF($C1258&lt;SIMULAÇÃO!$A$18,$B1258*VLOOKUP($C1258,SELIC!$A$3:$D$217,3,FALSE()),-($B1258-($B1258/(1+VLOOKUP($C1258,SELIC!$A$3:$D$217,3,FALSE()))))))</f>
        <v/>
      </c>
    </row>
    <row r="1259" spans="2:5" x14ac:dyDescent="0.35">
      <c r="B1259" s="5"/>
      <c r="C1259" s="6" t="str">
        <f t="shared" si="38"/>
        <v/>
      </c>
      <c r="D1259" s="5" t="str">
        <f t="shared" si="39"/>
        <v/>
      </c>
      <c r="E1259" s="5" t="str">
        <f>IF($B1259="","",IF($C1259&lt;SIMULAÇÃO!$A$18,$B1259*VLOOKUP($C1259,SELIC!$A$3:$D$217,3,FALSE()),-($B1259-($B1259/(1+VLOOKUP($C1259,SELIC!$A$3:$D$217,3,FALSE()))))))</f>
        <v/>
      </c>
    </row>
    <row r="1260" spans="2:5" x14ac:dyDescent="0.35">
      <c r="B1260" s="5"/>
      <c r="C1260" s="6" t="str">
        <f t="shared" si="38"/>
        <v/>
      </c>
      <c r="D1260" s="5" t="str">
        <f t="shared" si="39"/>
        <v/>
      </c>
      <c r="E1260" s="5" t="str">
        <f>IF($B1260="","",IF($C1260&lt;SIMULAÇÃO!$A$18,$B1260*VLOOKUP($C1260,SELIC!$A$3:$D$217,3,FALSE()),-($B1260-($B1260/(1+VLOOKUP($C1260,SELIC!$A$3:$D$217,3,FALSE()))))))</f>
        <v/>
      </c>
    </row>
    <row r="1261" spans="2:5" x14ac:dyDescent="0.35">
      <c r="B1261" s="5"/>
      <c r="C1261" s="6" t="str">
        <f t="shared" si="38"/>
        <v/>
      </c>
      <c r="D1261" s="5" t="str">
        <f t="shared" si="39"/>
        <v/>
      </c>
      <c r="E1261" s="5" t="str">
        <f>IF($B1261="","",IF($C1261&lt;SIMULAÇÃO!$A$18,$B1261*VLOOKUP($C1261,SELIC!$A$3:$D$217,3,FALSE()),-($B1261-($B1261/(1+VLOOKUP($C1261,SELIC!$A$3:$D$217,3,FALSE()))))))</f>
        <v/>
      </c>
    </row>
    <row r="1262" spans="2:5" x14ac:dyDescent="0.35">
      <c r="B1262" s="5"/>
      <c r="C1262" s="6" t="str">
        <f t="shared" si="38"/>
        <v/>
      </c>
      <c r="D1262" s="5" t="str">
        <f t="shared" si="39"/>
        <v/>
      </c>
      <c r="E1262" s="5" t="str">
        <f>IF($B1262="","",IF($C1262&lt;SIMULAÇÃO!$A$18,$B1262*VLOOKUP($C1262,SELIC!$A$3:$D$217,3,FALSE()),-($B1262-($B1262/(1+VLOOKUP($C1262,SELIC!$A$3:$D$217,3,FALSE()))))))</f>
        <v/>
      </c>
    </row>
    <row r="1263" spans="2:5" x14ac:dyDescent="0.35">
      <c r="B1263" s="5"/>
      <c r="C1263" s="6" t="str">
        <f t="shared" si="38"/>
        <v/>
      </c>
      <c r="D1263" s="5" t="str">
        <f t="shared" si="39"/>
        <v/>
      </c>
      <c r="E1263" s="5" t="str">
        <f>IF($B1263="","",IF($C1263&lt;SIMULAÇÃO!$A$18,$B1263*VLOOKUP($C1263,SELIC!$A$3:$D$217,3,FALSE()),-($B1263-($B1263/(1+VLOOKUP($C1263,SELIC!$A$3:$D$217,3,FALSE()))))))</f>
        <v/>
      </c>
    </row>
    <row r="1264" spans="2:5" x14ac:dyDescent="0.35">
      <c r="B1264" s="5"/>
      <c r="C1264" s="6" t="str">
        <f t="shared" si="38"/>
        <v/>
      </c>
      <c r="D1264" s="5" t="str">
        <f t="shared" si="39"/>
        <v/>
      </c>
      <c r="E1264" s="5" t="str">
        <f>IF($B1264="","",IF($C1264&lt;SIMULAÇÃO!$A$18,$B1264*VLOOKUP($C1264,SELIC!$A$3:$D$217,3,FALSE()),-($B1264-($B1264/(1+VLOOKUP($C1264,SELIC!$A$3:$D$217,3,FALSE()))))))</f>
        <v/>
      </c>
    </row>
    <row r="1265" spans="2:5" x14ac:dyDescent="0.35">
      <c r="B1265" s="5"/>
      <c r="C1265" s="6" t="str">
        <f t="shared" si="38"/>
        <v/>
      </c>
      <c r="D1265" s="5" t="str">
        <f t="shared" si="39"/>
        <v/>
      </c>
      <c r="E1265" s="5" t="str">
        <f>IF($B1265="","",IF($C1265&lt;SIMULAÇÃO!$A$18,$B1265*VLOOKUP($C1265,SELIC!$A$3:$D$217,3,FALSE()),-($B1265-($B1265/(1+VLOOKUP($C1265,SELIC!$A$3:$D$217,3,FALSE()))))))</f>
        <v/>
      </c>
    </row>
    <row r="1266" spans="2:5" x14ac:dyDescent="0.35">
      <c r="B1266" s="5"/>
      <c r="C1266" s="6" t="str">
        <f t="shared" si="38"/>
        <v/>
      </c>
      <c r="D1266" s="5" t="str">
        <f t="shared" si="39"/>
        <v/>
      </c>
      <c r="E1266" s="5" t="str">
        <f>IF($B1266="","",IF($C1266&lt;SIMULAÇÃO!$A$18,$B1266*VLOOKUP($C1266,SELIC!$A$3:$D$217,3,FALSE()),-($B1266-($B1266/(1+VLOOKUP($C1266,SELIC!$A$3:$D$217,3,FALSE()))))))</f>
        <v/>
      </c>
    </row>
    <row r="1267" spans="2:5" x14ac:dyDescent="0.35">
      <c r="B1267" s="5"/>
      <c r="C1267" s="6" t="str">
        <f t="shared" si="38"/>
        <v/>
      </c>
      <c r="D1267" s="5" t="str">
        <f t="shared" si="39"/>
        <v/>
      </c>
      <c r="E1267" s="5" t="str">
        <f>IF($B1267="","",IF($C1267&lt;SIMULAÇÃO!$A$18,$B1267*VLOOKUP($C1267,SELIC!$A$3:$D$217,3,FALSE()),-($B1267-($B1267/(1+VLOOKUP($C1267,SELIC!$A$3:$D$217,3,FALSE()))))))</f>
        <v/>
      </c>
    </row>
    <row r="1268" spans="2:5" x14ac:dyDescent="0.35">
      <c r="B1268" s="5"/>
      <c r="C1268" s="6" t="str">
        <f t="shared" si="38"/>
        <v/>
      </c>
      <c r="D1268" s="5" t="str">
        <f t="shared" si="39"/>
        <v/>
      </c>
      <c r="E1268" s="5" t="str">
        <f>IF($B1268="","",IF($C1268&lt;SIMULAÇÃO!$A$18,$B1268*VLOOKUP($C1268,SELIC!$A$3:$D$217,3,FALSE()),-($B1268-($B1268/(1+VLOOKUP($C1268,SELIC!$A$3:$D$217,3,FALSE()))))))</f>
        <v/>
      </c>
    </row>
    <row r="1269" spans="2:5" x14ac:dyDescent="0.35">
      <c r="B1269" s="5"/>
      <c r="C1269" s="6" t="str">
        <f t="shared" si="38"/>
        <v/>
      </c>
      <c r="D1269" s="5" t="str">
        <f t="shared" si="39"/>
        <v/>
      </c>
      <c r="E1269" s="5" t="str">
        <f>IF($B1269="","",IF($C1269&lt;SIMULAÇÃO!$A$18,$B1269*VLOOKUP($C1269,SELIC!$A$3:$D$217,3,FALSE()),-($B1269-($B1269/(1+VLOOKUP($C1269,SELIC!$A$3:$D$217,3,FALSE()))))))</f>
        <v/>
      </c>
    </row>
    <row r="1270" spans="2:5" x14ac:dyDescent="0.35">
      <c r="B1270" s="5"/>
      <c r="C1270" s="6" t="str">
        <f t="shared" si="38"/>
        <v/>
      </c>
      <c r="D1270" s="5" t="str">
        <f t="shared" si="39"/>
        <v/>
      </c>
      <c r="E1270" s="5" t="str">
        <f>IF($B1270="","",IF($C1270&lt;SIMULAÇÃO!$A$18,$B1270*VLOOKUP($C1270,SELIC!$A$3:$D$217,3,FALSE()),-($B1270-($B1270/(1+VLOOKUP($C1270,SELIC!$A$3:$D$217,3,FALSE()))))))</f>
        <v/>
      </c>
    </row>
    <row r="1271" spans="2:5" x14ac:dyDescent="0.35">
      <c r="B1271" s="5"/>
      <c r="C1271" s="6" t="str">
        <f t="shared" si="38"/>
        <v/>
      </c>
      <c r="D1271" s="5" t="str">
        <f t="shared" si="39"/>
        <v/>
      </c>
      <c r="E1271" s="5" t="str">
        <f>IF($B1271="","",IF($C1271&lt;SIMULAÇÃO!$A$18,$B1271*VLOOKUP($C1271,SELIC!$A$3:$D$217,3,FALSE()),-($B1271-($B1271/(1+VLOOKUP($C1271,SELIC!$A$3:$D$217,3,FALSE()))))))</f>
        <v/>
      </c>
    </row>
    <row r="1272" spans="2:5" x14ac:dyDescent="0.35">
      <c r="B1272" s="5"/>
      <c r="C1272" s="6" t="str">
        <f t="shared" si="38"/>
        <v/>
      </c>
      <c r="D1272" s="5" t="str">
        <f t="shared" si="39"/>
        <v/>
      </c>
      <c r="E1272" s="5" t="str">
        <f>IF($B1272="","",IF($C1272&lt;SIMULAÇÃO!$A$18,$B1272*VLOOKUP($C1272,SELIC!$A$3:$D$217,3,FALSE()),-($B1272-($B1272/(1+VLOOKUP($C1272,SELIC!$A$3:$D$217,3,FALSE()))))))</f>
        <v/>
      </c>
    </row>
    <row r="1273" spans="2:5" x14ac:dyDescent="0.35">
      <c r="B1273" s="5"/>
      <c r="C1273" s="6" t="str">
        <f t="shared" si="38"/>
        <v/>
      </c>
      <c r="D1273" s="5" t="str">
        <f t="shared" si="39"/>
        <v/>
      </c>
      <c r="E1273" s="5" t="str">
        <f>IF($B1273="","",IF($C1273&lt;SIMULAÇÃO!$A$18,$B1273*VLOOKUP($C1273,SELIC!$A$3:$D$217,3,FALSE()),-($B1273-($B1273/(1+VLOOKUP($C1273,SELIC!$A$3:$D$217,3,FALSE()))))))</f>
        <v/>
      </c>
    </row>
    <row r="1274" spans="2:5" x14ac:dyDescent="0.35">
      <c r="B1274" s="5"/>
      <c r="C1274" s="6" t="str">
        <f t="shared" si="38"/>
        <v/>
      </c>
      <c r="D1274" s="5" t="str">
        <f t="shared" si="39"/>
        <v/>
      </c>
      <c r="E1274" s="5" t="str">
        <f>IF($B1274="","",IF($C1274&lt;SIMULAÇÃO!$A$18,$B1274*VLOOKUP($C1274,SELIC!$A$3:$D$217,3,FALSE()),-($B1274-($B1274/(1+VLOOKUP($C1274,SELIC!$A$3:$D$217,3,FALSE()))))))</f>
        <v/>
      </c>
    </row>
    <row r="1275" spans="2:5" x14ac:dyDescent="0.35">
      <c r="B1275" s="5"/>
      <c r="C1275" s="6" t="str">
        <f t="shared" si="38"/>
        <v/>
      </c>
      <c r="D1275" s="5" t="str">
        <f t="shared" si="39"/>
        <v/>
      </c>
      <c r="E1275" s="5" t="str">
        <f>IF($B1275="","",IF($C1275&lt;SIMULAÇÃO!$A$18,$B1275*VLOOKUP($C1275,SELIC!$A$3:$D$217,3,FALSE()),-($B1275-($B1275/(1+VLOOKUP($C1275,SELIC!$A$3:$D$217,3,FALSE()))))))</f>
        <v/>
      </c>
    </row>
    <row r="1276" spans="2:5" x14ac:dyDescent="0.35">
      <c r="B1276" s="5"/>
      <c r="C1276" s="6" t="str">
        <f t="shared" si="38"/>
        <v/>
      </c>
      <c r="D1276" s="5" t="str">
        <f t="shared" si="39"/>
        <v/>
      </c>
      <c r="E1276" s="5" t="str">
        <f>IF($B1276="","",IF($C1276&lt;SIMULAÇÃO!$A$18,$B1276*VLOOKUP($C1276,SELIC!$A$3:$D$217,3,FALSE()),-($B1276-($B1276/(1+VLOOKUP($C1276,SELIC!$A$3:$D$217,3,FALSE()))))))</f>
        <v/>
      </c>
    </row>
    <row r="1277" spans="2:5" x14ac:dyDescent="0.35">
      <c r="B1277" s="5"/>
      <c r="C1277" s="6" t="str">
        <f t="shared" si="38"/>
        <v/>
      </c>
      <c r="D1277" s="5" t="str">
        <f t="shared" si="39"/>
        <v/>
      </c>
      <c r="E1277" s="5" t="str">
        <f>IF($B1277="","",IF($C1277&lt;SIMULAÇÃO!$A$18,$B1277*VLOOKUP($C1277,SELIC!$A$3:$D$217,3,FALSE()),-($B1277-($B1277/(1+VLOOKUP($C1277,SELIC!$A$3:$D$217,3,FALSE()))))))</f>
        <v/>
      </c>
    </row>
    <row r="1278" spans="2:5" x14ac:dyDescent="0.35">
      <c r="B1278" s="5"/>
      <c r="C1278" s="6" t="str">
        <f t="shared" si="38"/>
        <v/>
      </c>
      <c r="D1278" s="5" t="str">
        <f t="shared" si="39"/>
        <v/>
      </c>
      <c r="E1278" s="5" t="str">
        <f>IF($B1278="","",IF($C1278&lt;SIMULAÇÃO!$A$18,$B1278*VLOOKUP($C1278,SELIC!$A$3:$D$217,3,FALSE()),-($B1278-($B1278/(1+VLOOKUP($C1278,SELIC!$A$3:$D$217,3,FALSE()))))))</f>
        <v/>
      </c>
    </row>
    <row r="1279" spans="2:5" x14ac:dyDescent="0.35">
      <c r="B1279" s="5"/>
      <c r="C1279" s="6" t="str">
        <f t="shared" si="38"/>
        <v/>
      </c>
      <c r="D1279" s="5" t="str">
        <f t="shared" si="39"/>
        <v/>
      </c>
      <c r="E1279" s="5" t="str">
        <f>IF($B1279="","",IF($C1279&lt;SIMULAÇÃO!$A$18,$B1279*VLOOKUP($C1279,SELIC!$A$3:$D$217,3,FALSE()),-($B1279-($B1279/(1+VLOOKUP($C1279,SELIC!$A$3:$D$217,3,FALSE()))))))</f>
        <v/>
      </c>
    </row>
    <row r="1280" spans="2:5" x14ac:dyDescent="0.35">
      <c r="B1280" s="5"/>
      <c r="C1280" s="6" t="str">
        <f t="shared" si="38"/>
        <v/>
      </c>
      <c r="D1280" s="5" t="str">
        <f t="shared" si="39"/>
        <v/>
      </c>
      <c r="E1280" s="5" t="str">
        <f>IF($B1280="","",IF($C1280&lt;SIMULAÇÃO!$A$18,$B1280*VLOOKUP($C1280,SELIC!$A$3:$D$217,3,FALSE()),-($B1280-($B1280/(1+VLOOKUP($C1280,SELIC!$A$3:$D$217,3,FALSE()))))))</f>
        <v/>
      </c>
    </row>
    <row r="1281" spans="2:5" x14ac:dyDescent="0.35">
      <c r="B1281" s="5"/>
      <c r="C1281" s="6" t="str">
        <f t="shared" si="38"/>
        <v/>
      </c>
      <c r="D1281" s="5" t="str">
        <f t="shared" si="39"/>
        <v/>
      </c>
      <c r="E1281" s="5" t="str">
        <f>IF($B1281="","",IF($C1281&lt;SIMULAÇÃO!$A$18,$B1281*VLOOKUP($C1281,SELIC!$A$3:$D$217,3,FALSE()),-($B1281-($B1281/(1+VLOOKUP($C1281,SELIC!$A$3:$D$217,3,FALSE()))))))</f>
        <v/>
      </c>
    </row>
    <row r="1282" spans="2:5" x14ac:dyDescent="0.35">
      <c r="B1282" s="5"/>
      <c r="C1282" s="6" t="str">
        <f t="shared" si="38"/>
        <v/>
      </c>
      <c r="D1282" s="5" t="str">
        <f t="shared" si="39"/>
        <v/>
      </c>
      <c r="E1282" s="5" t="str">
        <f>IF($B1282="","",IF($C1282&lt;SIMULAÇÃO!$A$18,$B1282*VLOOKUP($C1282,SELIC!$A$3:$D$217,3,FALSE()),-($B1282-($B1282/(1+VLOOKUP($C1282,SELIC!$A$3:$D$217,3,FALSE()))))))</f>
        <v/>
      </c>
    </row>
    <row r="1283" spans="2:5" x14ac:dyDescent="0.35">
      <c r="B1283" s="5"/>
      <c r="C1283" s="6" t="str">
        <f t="shared" ref="C1283:C1346" si="40">IF(A1283="","",DATEVALUE(CONCATENATE("01/",MONTH(A1283),"/",YEAR(A1283))))</f>
        <v/>
      </c>
      <c r="D1283" s="5" t="str">
        <f t="shared" si="39"/>
        <v/>
      </c>
      <c r="E1283" s="5" t="str">
        <f>IF($B1283="","",IF($C1283&lt;SIMULAÇÃO!$A$18,$B1283*VLOOKUP($C1283,SELIC!$A$3:$D$217,3,FALSE()),-($B1283-($B1283/(1+VLOOKUP($C1283,SELIC!$A$3:$D$217,3,FALSE()))))))</f>
        <v/>
      </c>
    </row>
    <row r="1284" spans="2:5" x14ac:dyDescent="0.35">
      <c r="B1284" s="5"/>
      <c r="C1284" s="6" t="str">
        <f t="shared" si="40"/>
        <v/>
      </c>
      <c r="D1284" s="5" t="str">
        <f t="shared" ref="D1284:D1347" si="41">IF(B1284="","",B1284+E1284)</f>
        <v/>
      </c>
      <c r="E1284" s="5" t="str">
        <f>IF($B1284="","",IF($C1284&lt;SIMULAÇÃO!$A$18,$B1284*VLOOKUP($C1284,SELIC!$A$3:$D$217,3,FALSE()),-($B1284-($B1284/(1+VLOOKUP($C1284,SELIC!$A$3:$D$217,3,FALSE()))))))</f>
        <v/>
      </c>
    </row>
    <row r="1285" spans="2:5" x14ac:dyDescent="0.35">
      <c r="B1285" s="5"/>
      <c r="C1285" s="6" t="str">
        <f t="shared" si="40"/>
        <v/>
      </c>
      <c r="D1285" s="5" t="str">
        <f t="shared" si="41"/>
        <v/>
      </c>
      <c r="E1285" s="5" t="str">
        <f>IF($B1285="","",IF($C1285&lt;SIMULAÇÃO!$A$18,$B1285*VLOOKUP($C1285,SELIC!$A$3:$D$217,3,FALSE()),-($B1285-($B1285/(1+VLOOKUP($C1285,SELIC!$A$3:$D$217,3,FALSE()))))))</f>
        <v/>
      </c>
    </row>
    <row r="1286" spans="2:5" x14ac:dyDescent="0.35">
      <c r="B1286" s="5"/>
      <c r="C1286" s="6" t="str">
        <f t="shared" si="40"/>
        <v/>
      </c>
      <c r="D1286" s="5" t="str">
        <f t="shared" si="41"/>
        <v/>
      </c>
      <c r="E1286" s="5" t="str">
        <f>IF($B1286="","",IF($C1286&lt;SIMULAÇÃO!$A$18,$B1286*VLOOKUP($C1286,SELIC!$A$3:$D$217,3,FALSE()),-($B1286-($B1286/(1+VLOOKUP($C1286,SELIC!$A$3:$D$217,3,FALSE()))))))</f>
        <v/>
      </c>
    </row>
    <row r="1287" spans="2:5" x14ac:dyDescent="0.35">
      <c r="B1287" s="5"/>
      <c r="C1287" s="6" t="str">
        <f t="shared" si="40"/>
        <v/>
      </c>
      <c r="D1287" s="5" t="str">
        <f t="shared" si="41"/>
        <v/>
      </c>
      <c r="E1287" s="5" t="str">
        <f>IF($B1287="","",IF($C1287&lt;SIMULAÇÃO!$A$18,$B1287*VLOOKUP($C1287,SELIC!$A$3:$D$217,3,FALSE()),-($B1287-($B1287/(1+VLOOKUP($C1287,SELIC!$A$3:$D$217,3,FALSE()))))))</f>
        <v/>
      </c>
    </row>
    <row r="1288" spans="2:5" x14ac:dyDescent="0.35">
      <c r="B1288" s="5"/>
      <c r="C1288" s="6" t="str">
        <f t="shared" si="40"/>
        <v/>
      </c>
      <c r="D1288" s="5" t="str">
        <f t="shared" si="41"/>
        <v/>
      </c>
      <c r="E1288" s="5" t="str">
        <f>IF($B1288="","",IF($C1288&lt;SIMULAÇÃO!$A$18,$B1288*VLOOKUP($C1288,SELIC!$A$3:$D$217,3,FALSE()),-($B1288-($B1288/(1+VLOOKUP($C1288,SELIC!$A$3:$D$217,3,FALSE()))))))</f>
        <v/>
      </c>
    </row>
    <row r="1289" spans="2:5" x14ac:dyDescent="0.35">
      <c r="B1289" s="5"/>
      <c r="C1289" s="6" t="str">
        <f t="shared" si="40"/>
        <v/>
      </c>
      <c r="D1289" s="5" t="str">
        <f t="shared" si="41"/>
        <v/>
      </c>
      <c r="E1289" s="5" t="str">
        <f>IF($B1289="","",IF($C1289&lt;SIMULAÇÃO!$A$18,$B1289*VLOOKUP($C1289,SELIC!$A$3:$D$217,3,FALSE()),-($B1289-($B1289/(1+VLOOKUP($C1289,SELIC!$A$3:$D$217,3,FALSE()))))))</f>
        <v/>
      </c>
    </row>
    <row r="1290" spans="2:5" x14ac:dyDescent="0.35">
      <c r="B1290" s="5"/>
      <c r="C1290" s="6" t="str">
        <f t="shared" si="40"/>
        <v/>
      </c>
      <c r="D1290" s="5" t="str">
        <f t="shared" si="41"/>
        <v/>
      </c>
      <c r="E1290" s="5" t="str">
        <f>IF($B1290="","",IF($C1290&lt;SIMULAÇÃO!$A$18,$B1290*VLOOKUP($C1290,SELIC!$A$3:$D$217,3,FALSE()),-($B1290-($B1290/(1+VLOOKUP($C1290,SELIC!$A$3:$D$217,3,FALSE()))))))</f>
        <v/>
      </c>
    </row>
    <row r="1291" spans="2:5" x14ac:dyDescent="0.35">
      <c r="B1291" s="5"/>
      <c r="C1291" s="6" t="str">
        <f t="shared" si="40"/>
        <v/>
      </c>
      <c r="D1291" s="5" t="str">
        <f t="shared" si="41"/>
        <v/>
      </c>
      <c r="E1291" s="5" t="str">
        <f>IF($B1291="","",IF($C1291&lt;SIMULAÇÃO!$A$18,$B1291*VLOOKUP($C1291,SELIC!$A$3:$D$217,3,FALSE()),-($B1291-($B1291/(1+VLOOKUP($C1291,SELIC!$A$3:$D$217,3,FALSE()))))))</f>
        <v/>
      </c>
    </row>
    <row r="1292" spans="2:5" x14ac:dyDescent="0.35">
      <c r="B1292" s="5"/>
      <c r="C1292" s="6" t="str">
        <f t="shared" si="40"/>
        <v/>
      </c>
      <c r="D1292" s="5" t="str">
        <f t="shared" si="41"/>
        <v/>
      </c>
      <c r="E1292" s="5" t="str">
        <f>IF($B1292="","",IF($C1292&lt;SIMULAÇÃO!$A$18,$B1292*VLOOKUP($C1292,SELIC!$A$3:$D$217,3,FALSE()),-($B1292-($B1292/(1+VLOOKUP($C1292,SELIC!$A$3:$D$217,3,FALSE()))))))</f>
        <v/>
      </c>
    </row>
    <row r="1293" spans="2:5" x14ac:dyDescent="0.35">
      <c r="B1293" s="5"/>
      <c r="C1293" s="6" t="str">
        <f t="shared" si="40"/>
        <v/>
      </c>
      <c r="D1293" s="5" t="str">
        <f t="shared" si="41"/>
        <v/>
      </c>
      <c r="E1293" s="5" t="str">
        <f>IF($B1293="","",IF($C1293&lt;SIMULAÇÃO!$A$18,$B1293*VLOOKUP($C1293,SELIC!$A$3:$D$217,3,FALSE()),-($B1293-($B1293/(1+VLOOKUP($C1293,SELIC!$A$3:$D$217,3,FALSE()))))))</f>
        <v/>
      </c>
    </row>
    <row r="1294" spans="2:5" x14ac:dyDescent="0.35">
      <c r="B1294" s="5"/>
      <c r="C1294" s="6" t="str">
        <f t="shared" si="40"/>
        <v/>
      </c>
      <c r="D1294" s="5" t="str">
        <f t="shared" si="41"/>
        <v/>
      </c>
      <c r="E1294" s="5" t="str">
        <f>IF($B1294="","",IF($C1294&lt;SIMULAÇÃO!$A$18,$B1294*VLOOKUP($C1294,SELIC!$A$3:$D$217,3,FALSE()),-($B1294-($B1294/(1+VLOOKUP($C1294,SELIC!$A$3:$D$217,3,FALSE()))))))</f>
        <v/>
      </c>
    </row>
    <row r="1295" spans="2:5" x14ac:dyDescent="0.35">
      <c r="B1295" s="5"/>
      <c r="C1295" s="6" t="str">
        <f t="shared" si="40"/>
        <v/>
      </c>
      <c r="D1295" s="5" t="str">
        <f t="shared" si="41"/>
        <v/>
      </c>
      <c r="E1295" s="5" t="str">
        <f>IF($B1295="","",IF($C1295&lt;SIMULAÇÃO!$A$18,$B1295*VLOOKUP($C1295,SELIC!$A$3:$D$217,3,FALSE()),-($B1295-($B1295/(1+VLOOKUP($C1295,SELIC!$A$3:$D$217,3,FALSE()))))))</f>
        <v/>
      </c>
    </row>
    <row r="1296" spans="2:5" x14ac:dyDescent="0.35">
      <c r="B1296" s="5"/>
      <c r="C1296" s="6" t="str">
        <f t="shared" si="40"/>
        <v/>
      </c>
      <c r="D1296" s="5" t="str">
        <f t="shared" si="41"/>
        <v/>
      </c>
      <c r="E1296" s="5" t="str">
        <f>IF($B1296="","",IF($C1296&lt;SIMULAÇÃO!$A$18,$B1296*VLOOKUP($C1296,SELIC!$A$3:$D$217,3,FALSE()),-($B1296-($B1296/(1+VLOOKUP($C1296,SELIC!$A$3:$D$217,3,FALSE()))))))</f>
        <v/>
      </c>
    </row>
    <row r="1297" spans="2:5" x14ac:dyDescent="0.35">
      <c r="B1297" s="5"/>
      <c r="C1297" s="6" t="str">
        <f t="shared" si="40"/>
        <v/>
      </c>
      <c r="D1297" s="5" t="str">
        <f t="shared" si="41"/>
        <v/>
      </c>
      <c r="E1297" s="5" t="str">
        <f>IF($B1297="","",IF($C1297&lt;SIMULAÇÃO!$A$18,$B1297*VLOOKUP($C1297,SELIC!$A$3:$D$217,3,FALSE()),-($B1297-($B1297/(1+VLOOKUP($C1297,SELIC!$A$3:$D$217,3,FALSE()))))))</f>
        <v/>
      </c>
    </row>
    <row r="1298" spans="2:5" x14ac:dyDescent="0.35">
      <c r="B1298" s="5"/>
      <c r="C1298" s="6" t="str">
        <f t="shared" si="40"/>
        <v/>
      </c>
      <c r="D1298" s="5" t="str">
        <f t="shared" si="41"/>
        <v/>
      </c>
      <c r="E1298" s="5" t="str">
        <f>IF($B1298="","",IF($C1298&lt;SIMULAÇÃO!$A$18,$B1298*VLOOKUP($C1298,SELIC!$A$3:$D$217,3,FALSE()),-($B1298-($B1298/(1+VLOOKUP($C1298,SELIC!$A$3:$D$217,3,FALSE()))))))</f>
        <v/>
      </c>
    </row>
    <row r="1299" spans="2:5" x14ac:dyDescent="0.35">
      <c r="B1299" s="5"/>
      <c r="C1299" s="6" t="str">
        <f t="shared" si="40"/>
        <v/>
      </c>
      <c r="D1299" s="5" t="str">
        <f t="shared" si="41"/>
        <v/>
      </c>
      <c r="E1299" s="5" t="str">
        <f>IF($B1299="","",IF($C1299&lt;SIMULAÇÃO!$A$18,$B1299*VLOOKUP($C1299,SELIC!$A$3:$D$217,3,FALSE()),-($B1299-($B1299/(1+VLOOKUP($C1299,SELIC!$A$3:$D$217,3,FALSE()))))))</f>
        <v/>
      </c>
    </row>
    <row r="1300" spans="2:5" x14ac:dyDescent="0.35">
      <c r="B1300" s="5"/>
      <c r="C1300" s="6" t="str">
        <f t="shared" si="40"/>
        <v/>
      </c>
      <c r="D1300" s="5" t="str">
        <f t="shared" si="41"/>
        <v/>
      </c>
      <c r="E1300" s="5" t="str">
        <f>IF($B1300="","",IF($C1300&lt;SIMULAÇÃO!$A$18,$B1300*VLOOKUP($C1300,SELIC!$A$3:$D$217,3,FALSE()),-($B1300-($B1300/(1+VLOOKUP($C1300,SELIC!$A$3:$D$217,3,FALSE()))))))</f>
        <v/>
      </c>
    </row>
    <row r="1301" spans="2:5" x14ac:dyDescent="0.35">
      <c r="B1301" s="5"/>
      <c r="C1301" s="6" t="str">
        <f t="shared" si="40"/>
        <v/>
      </c>
      <c r="D1301" s="5" t="str">
        <f t="shared" si="41"/>
        <v/>
      </c>
      <c r="E1301" s="5" t="str">
        <f>IF($B1301="","",IF($C1301&lt;SIMULAÇÃO!$A$18,$B1301*VLOOKUP($C1301,SELIC!$A$3:$D$217,3,FALSE()),-($B1301-($B1301/(1+VLOOKUP($C1301,SELIC!$A$3:$D$217,3,FALSE()))))))</f>
        <v/>
      </c>
    </row>
    <row r="1302" spans="2:5" x14ac:dyDescent="0.35">
      <c r="B1302" s="5"/>
      <c r="C1302" s="6" t="str">
        <f t="shared" si="40"/>
        <v/>
      </c>
      <c r="D1302" s="5" t="str">
        <f t="shared" si="41"/>
        <v/>
      </c>
      <c r="E1302" s="5" t="str">
        <f>IF($B1302="","",IF($C1302&lt;SIMULAÇÃO!$A$18,$B1302*VLOOKUP($C1302,SELIC!$A$3:$D$217,3,FALSE()),-($B1302-($B1302/(1+VLOOKUP($C1302,SELIC!$A$3:$D$217,3,FALSE()))))))</f>
        <v/>
      </c>
    </row>
    <row r="1303" spans="2:5" x14ac:dyDescent="0.35">
      <c r="B1303" s="5"/>
      <c r="C1303" s="6" t="str">
        <f t="shared" si="40"/>
        <v/>
      </c>
      <c r="D1303" s="5" t="str">
        <f t="shared" si="41"/>
        <v/>
      </c>
      <c r="E1303" s="5" t="str">
        <f>IF($B1303="","",IF($C1303&lt;SIMULAÇÃO!$A$18,$B1303*VLOOKUP($C1303,SELIC!$A$3:$D$217,3,FALSE()),-($B1303-($B1303/(1+VLOOKUP($C1303,SELIC!$A$3:$D$217,3,FALSE()))))))</f>
        <v/>
      </c>
    </row>
    <row r="1304" spans="2:5" x14ac:dyDescent="0.35">
      <c r="B1304" s="5"/>
      <c r="C1304" s="6" t="str">
        <f t="shared" si="40"/>
        <v/>
      </c>
      <c r="D1304" s="5" t="str">
        <f t="shared" si="41"/>
        <v/>
      </c>
      <c r="E1304" s="5" t="str">
        <f>IF($B1304="","",IF($C1304&lt;SIMULAÇÃO!$A$18,$B1304*VLOOKUP($C1304,SELIC!$A$3:$D$217,3,FALSE()),-($B1304-($B1304/(1+VLOOKUP($C1304,SELIC!$A$3:$D$217,3,FALSE()))))))</f>
        <v/>
      </c>
    </row>
    <row r="1305" spans="2:5" x14ac:dyDescent="0.35">
      <c r="B1305" s="5"/>
      <c r="C1305" s="6" t="str">
        <f t="shared" si="40"/>
        <v/>
      </c>
      <c r="D1305" s="5" t="str">
        <f t="shared" si="41"/>
        <v/>
      </c>
      <c r="E1305" s="5" t="str">
        <f>IF($B1305="","",IF($C1305&lt;SIMULAÇÃO!$A$18,$B1305*VLOOKUP($C1305,SELIC!$A$3:$D$217,3,FALSE()),-($B1305-($B1305/(1+VLOOKUP($C1305,SELIC!$A$3:$D$217,3,FALSE()))))))</f>
        <v/>
      </c>
    </row>
    <row r="1306" spans="2:5" x14ac:dyDescent="0.35">
      <c r="B1306" s="5"/>
      <c r="C1306" s="6" t="str">
        <f t="shared" si="40"/>
        <v/>
      </c>
      <c r="D1306" s="5" t="str">
        <f t="shared" si="41"/>
        <v/>
      </c>
      <c r="E1306" s="5" t="str">
        <f>IF($B1306="","",IF($C1306&lt;SIMULAÇÃO!$A$18,$B1306*VLOOKUP($C1306,SELIC!$A$3:$D$217,3,FALSE()),-($B1306-($B1306/(1+VLOOKUP($C1306,SELIC!$A$3:$D$217,3,FALSE()))))))</f>
        <v/>
      </c>
    </row>
    <row r="1307" spans="2:5" x14ac:dyDescent="0.35">
      <c r="B1307" s="5"/>
      <c r="C1307" s="6" t="str">
        <f t="shared" si="40"/>
        <v/>
      </c>
      <c r="D1307" s="5" t="str">
        <f t="shared" si="41"/>
        <v/>
      </c>
      <c r="E1307" s="5" t="str">
        <f>IF($B1307="","",IF($C1307&lt;SIMULAÇÃO!$A$18,$B1307*VLOOKUP($C1307,SELIC!$A$3:$D$217,3,FALSE()),-($B1307-($B1307/(1+VLOOKUP($C1307,SELIC!$A$3:$D$217,3,FALSE()))))))</f>
        <v/>
      </c>
    </row>
    <row r="1308" spans="2:5" x14ac:dyDescent="0.35">
      <c r="B1308" s="5"/>
      <c r="C1308" s="6" t="str">
        <f t="shared" si="40"/>
        <v/>
      </c>
      <c r="D1308" s="5" t="str">
        <f t="shared" si="41"/>
        <v/>
      </c>
      <c r="E1308" s="5" t="str">
        <f>IF($B1308="","",IF($C1308&lt;SIMULAÇÃO!$A$18,$B1308*VLOOKUP($C1308,SELIC!$A$3:$D$217,3,FALSE()),-($B1308-($B1308/(1+VLOOKUP($C1308,SELIC!$A$3:$D$217,3,FALSE()))))))</f>
        <v/>
      </c>
    </row>
    <row r="1309" spans="2:5" x14ac:dyDescent="0.35">
      <c r="B1309" s="5"/>
      <c r="C1309" s="6" t="str">
        <f t="shared" si="40"/>
        <v/>
      </c>
      <c r="D1309" s="5" t="str">
        <f t="shared" si="41"/>
        <v/>
      </c>
      <c r="E1309" s="5" t="str">
        <f>IF($B1309="","",IF($C1309&lt;SIMULAÇÃO!$A$18,$B1309*VLOOKUP($C1309,SELIC!$A$3:$D$217,3,FALSE()),-($B1309-($B1309/(1+VLOOKUP($C1309,SELIC!$A$3:$D$217,3,FALSE()))))))</f>
        <v/>
      </c>
    </row>
    <row r="1310" spans="2:5" x14ac:dyDescent="0.35">
      <c r="B1310" s="5"/>
      <c r="C1310" s="6" t="str">
        <f t="shared" si="40"/>
        <v/>
      </c>
      <c r="D1310" s="5" t="str">
        <f t="shared" si="41"/>
        <v/>
      </c>
      <c r="E1310" s="5" t="str">
        <f>IF($B1310="","",IF($C1310&lt;SIMULAÇÃO!$A$18,$B1310*VLOOKUP($C1310,SELIC!$A$3:$D$217,3,FALSE()),-($B1310-($B1310/(1+VLOOKUP($C1310,SELIC!$A$3:$D$217,3,FALSE()))))))</f>
        <v/>
      </c>
    </row>
    <row r="1311" spans="2:5" x14ac:dyDescent="0.35">
      <c r="B1311" s="5"/>
      <c r="C1311" s="6" t="str">
        <f t="shared" si="40"/>
        <v/>
      </c>
      <c r="D1311" s="5" t="str">
        <f t="shared" si="41"/>
        <v/>
      </c>
      <c r="E1311" s="5" t="str">
        <f>IF($B1311="","",IF($C1311&lt;SIMULAÇÃO!$A$18,$B1311*VLOOKUP($C1311,SELIC!$A$3:$D$217,3,FALSE()),-($B1311-($B1311/(1+VLOOKUP($C1311,SELIC!$A$3:$D$217,3,FALSE()))))))</f>
        <v/>
      </c>
    </row>
    <row r="1312" spans="2:5" x14ac:dyDescent="0.35">
      <c r="B1312" s="5"/>
      <c r="C1312" s="6" t="str">
        <f t="shared" si="40"/>
        <v/>
      </c>
      <c r="D1312" s="5" t="str">
        <f t="shared" si="41"/>
        <v/>
      </c>
      <c r="E1312" s="5" t="str">
        <f>IF($B1312="","",IF($C1312&lt;SIMULAÇÃO!$A$18,$B1312*VLOOKUP($C1312,SELIC!$A$3:$D$217,3,FALSE()),-($B1312-($B1312/(1+VLOOKUP($C1312,SELIC!$A$3:$D$217,3,FALSE()))))))</f>
        <v/>
      </c>
    </row>
    <row r="1313" spans="2:5" x14ac:dyDescent="0.35">
      <c r="B1313" s="5"/>
      <c r="C1313" s="6" t="str">
        <f t="shared" si="40"/>
        <v/>
      </c>
      <c r="D1313" s="5" t="str">
        <f t="shared" si="41"/>
        <v/>
      </c>
      <c r="E1313" s="5" t="str">
        <f>IF($B1313="","",IF($C1313&lt;SIMULAÇÃO!$A$18,$B1313*VLOOKUP($C1313,SELIC!$A$3:$D$217,3,FALSE()),-($B1313-($B1313/(1+VLOOKUP($C1313,SELIC!$A$3:$D$217,3,FALSE()))))))</f>
        <v/>
      </c>
    </row>
    <row r="1314" spans="2:5" x14ac:dyDescent="0.35">
      <c r="B1314" s="5"/>
      <c r="C1314" s="6" t="str">
        <f t="shared" si="40"/>
        <v/>
      </c>
      <c r="D1314" s="5" t="str">
        <f t="shared" si="41"/>
        <v/>
      </c>
      <c r="E1314" s="5" t="str">
        <f>IF($B1314="","",IF($C1314&lt;SIMULAÇÃO!$A$18,$B1314*VLOOKUP($C1314,SELIC!$A$3:$D$217,3,FALSE()),-($B1314-($B1314/(1+VLOOKUP($C1314,SELIC!$A$3:$D$217,3,FALSE()))))))</f>
        <v/>
      </c>
    </row>
    <row r="1315" spans="2:5" x14ac:dyDescent="0.35">
      <c r="B1315" s="5"/>
      <c r="C1315" s="6" t="str">
        <f t="shared" si="40"/>
        <v/>
      </c>
      <c r="D1315" s="5" t="str">
        <f t="shared" si="41"/>
        <v/>
      </c>
      <c r="E1315" s="5" t="str">
        <f>IF($B1315="","",IF($C1315&lt;SIMULAÇÃO!$A$18,$B1315*VLOOKUP($C1315,SELIC!$A$3:$D$217,3,FALSE()),-($B1315-($B1315/(1+VLOOKUP($C1315,SELIC!$A$3:$D$217,3,FALSE()))))))</f>
        <v/>
      </c>
    </row>
    <row r="1316" spans="2:5" x14ac:dyDescent="0.35">
      <c r="B1316" s="5"/>
      <c r="C1316" s="6" t="str">
        <f t="shared" si="40"/>
        <v/>
      </c>
      <c r="D1316" s="5" t="str">
        <f t="shared" si="41"/>
        <v/>
      </c>
      <c r="E1316" s="5" t="str">
        <f>IF($B1316="","",IF($C1316&lt;SIMULAÇÃO!$A$18,$B1316*VLOOKUP($C1316,SELIC!$A$3:$D$217,3,FALSE()),-($B1316-($B1316/(1+VLOOKUP($C1316,SELIC!$A$3:$D$217,3,FALSE()))))))</f>
        <v/>
      </c>
    </row>
    <row r="1317" spans="2:5" x14ac:dyDescent="0.35">
      <c r="B1317" s="5"/>
      <c r="C1317" s="6" t="str">
        <f t="shared" si="40"/>
        <v/>
      </c>
      <c r="D1317" s="5" t="str">
        <f t="shared" si="41"/>
        <v/>
      </c>
      <c r="E1317" s="5" t="str">
        <f>IF($B1317="","",IF($C1317&lt;SIMULAÇÃO!$A$18,$B1317*VLOOKUP($C1317,SELIC!$A$3:$D$217,3,FALSE()),-($B1317-($B1317/(1+VLOOKUP($C1317,SELIC!$A$3:$D$217,3,FALSE()))))))</f>
        <v/>
      </c>
    </row>
    <row r="1318" spans="2:5" x14ac:dyDescent="0.35">
      <c r="B1318" s="5"/>
      <c r="C1318" s="6" t="str">
        <f t="shared" si="40"/>
        <v/>
      </c>
      <c r="D1318" s="5" t="str">
        <f t="shared" si="41"/>
        <v/>
      </c>
      <c r="E1318" s="5" t="str">
        <f>IF($B1318="","",IF($C1318&lt;SIMULAÇÃO!$A$18,$B1318*VLOOKUP($C1318,SELIC!$A$3:$D$217,3,FALSE()),-($B1318-($B1318/(1+VLOOKUP($C1318,SELIC!$A$3:$D$217,3,FALSE()))))))</f>
        <v/>
      </c>
    </row>
    <row r="1319" spans="2:5" x14ac:dyDescent="0.35">
      <c r="B1319" s="5"/>
      <c r="C1319" s="6" t="str">
        <f t="shared" si="40"/>
        <v/>
      </c>
      <c r="D1319" s="5" t="str">
        <f t="shared" si="41"/>
        <v/>
      </c>
      <c r="E1319" s="5" t="str">
        <f>IF($B1319="","",IF($C1319&lt;SIMULAÇÃO!$A$18,$B1319*VLOOKUP($C1319,SELIC!$A$3:$D$217,3,FALSE()),-($B1319-($B1319/(1+VLOOKUP($C1319,SELIC!$A$3:$D$217,3,FALSE()))))))</f>
        <v/>
      </c>
    </row>
    <row r="1320" spans="2:5" x14ac:dyDescent="0.35">
      <c r="B1320" s="5"/>
      <c r="C1320" s="6" t="str">
        <f t="shared" si="40"/>
        <v/>
      </c>
      <c r="D1320" s="5" t="str">
        <f t="shared" si="41"/>
        <v/>
      </c>
      <c r="E1320" s="5" t="str">
        <f>IF($B1320="","",IF($C1320&lt;SIMULAÇÃO!$A$18,$B1320*VLOOKUP($C1320,SELIC!$A$3:$D$217,3,FALSE()),-($B1320-($B1320/(1+VLOOKUP($C1320,SELIC!$A$3:$D$217,3,FALSE()))))))</f>
        <v/>
      </c>
    </row>
    <row r="1321" spans="2:5" x14ac:dyDescent="0.35">
      <c r="B1321" s="5"/>
      <c r="C1321" s="6" t="str">
        <f t="shared" si="40"/>
        <v/>
      </c>
      <c r="D1321" s="5" t="str">
        <f t="shared" si="41"/>
        <v/>
      </c>
      <c r="E1321" s="5" t="str">
        <f>IF($B1321="","",IF($C1321&lt;SIMULAÇÃO!$A$18,$B1321*VLOOKUP($C1321,SELIC!$A$3:$D$217,3,FALSE()),-($B1321-($B1321/(1+VLOOKUP($C1321,SELIC!$A$3:$D$217,3,FALSE()))))))</f>
        <v/>
      </c>
    </row>
    <row r="1322" spans="2:5" x14ac:dyDescent="0.35">
      <c r="B1322" s="5"/>
      <c r="C1322" s="6" t="str">
        <f t="shared" si="40"/>
        <v/>
      </c>
      <c r="D1322" s="5" t="str">
        <f t="shared" si="41"/>
        <v/>
      </c>
      <c r="E1322" s="5" t="str">
        <f>IF($B1322="","",IF($C1322&lt;SIMULAÇÃO!$A$18,$B1322*VLOOKUP($C1322,SELIC!$A$3:$D$217,3,FALSE()),-($B1322-($B1322/(1+VLOOKUP($C1322,SELIC!$A$3:$D$217,3,FALSE()))))))</f>
        <v/>
      </c>
    </row>
    <row r="1323" spans="2:5" x14ac:dyDescent="0.35">
      <c r="B1323" s="5"/>
      <c r="C1323" s="6" t="str">
        <f t="shared" si="40"/>
        <v/>
      </c>
      <c r="D1323" s="5" t="str">
        <f t="shared" si="41"/>
        <v/>
      </c>
      <c r="E1323" s="5" t="str">
        <f>IF($B1323="","",IF($C1323&lt;SIMULAÇÃO!$A$18,$B1323*VLOOKUP($C1323,SELIC!$A$3:$D$217,3,FALSE()),-($B1323-($B1323/(1+VLOOKUP($C1323,SELIC!$A$3:$D$217,3,FALSE()))))))</f>
        <v/>
      </c>
    </row>
    <row r="1324" spans="2:5" x14ac:dyDescent="0.35">
      <c r="B1324" s="5"/>
      <c r="C1324" s="6" t="str">
        <f t="shared" si="40"/>
        <v/>
      </c>
      <c r="D1324" s="5" t="str">
        <f t="shared" si="41"/>
        <v/>
      </c>
      <c r="E1324" s="5" t="str">
        <f>IF($B1324="","",IF($C1324&lt;SIMULAÇÃO!$A$18,$B1324*VLOOKUP($C1324,SELIC!$A$3:$D$217,3,FALSE()),-($B1324-($B1324/(1+VLOOKUP($C1324,SELIC!$A$3:$D$217,3,FALSE()))))))</f>
        <v/>
      </c>
    </row>
    <row r="1325" spans="2:5" x14ac:dyDescent="0.35">
      <c r="B1325" s="5"/>
      <c r="C1325" s="6" t="str">
        <f t="shared" si="40"/>
        <v/>
      </c>
      <c r="D1325" s="5" t="str">
        <f t="shared" si="41"/>
        <v/>
      </c>
      <c r="E1325" s="5" t="str">
        <f>IF($B1325="","",IF($C1325&lt;SIMULAÇÃO!$A$18,$B1325*VLOOKUP($C1325,SELIC!$A$3:$D$217,3,FALSE()),-($B1325-($B1325/(1+VLOOKUP($C1325,SELIC!$A$3:$D$217,3,FALSE()))))))</f>
        <v/>
      </c>
    </row>
    <row r="1326" spans="2:5" x14ac:dyDescent="0.35">
      <c r="B1326" s="5"/>
      <c r="C1326" s="6" t="str">
        <f t="shared" si="40"/>
        <v/>
      </c>
      <c r="D1326" s="5" t="str">
        <f t="shared" si="41"/>
        <v/>
      </c>
      <c r="E1326" s="5" t="str">
        <f>IF($B1326="","",IF($C1326&lt;SIMULAÇÃO!$A$18,$B1326*VLOOKUP($C1326,SELIC!$A$3:$D$217,3,FALSE()),-($B1326-($B1326/(1+VLOOKUP($C1326,SELIC!$A$3:$D$217,3,FALSE()))))))</f>
        <v/>
      </c>
    </row>
    <row r="1327" spans="2:5" x14ac:dyDescent="0.35">
      <c r="B1327" s="5"/>
      <c r="C1327" s="6" t="str">
        <f t="shared" si="40"/>
        <v/>
      </c>
      <c r="D1327" s="5" t="str">
        <f t="shared" si="41"/>
        <v/>
      </c>
      <c r="E1327" s="5" t="str">
        <f>IF($B1327="","",IF($C1327&lt;SIMULAÇÃO!$A$18,$B1327*VLOOKUP($C1327,SELIC!$A$3:$D$217,3,FALSE()),-($B1327-($B1327/(1+VLOOKUP($C1327,SELIC!$A$3:$D$217,3,FALSE()))))))</f>
        <v/>
      </c>
    </row>
    <row r="1328" spans="2:5" x14ac:dyDescent="0.35">
      <c r="B1328" s="5"/>
      <c r="C1328" s="6" t="str">
        <f t="shared" si="40"/>
        <v/>
      </c>
      <c r="D1328" s="5" t="str">
        <f t="shared" si="41"/>
        <v/>
      </c>
      <c r="E1328" s="5" t="str">
        <f>IF($B1328="","",IF($C1328&lt;SIMULAÇÃO!$A$18,$B1328*VLOOKUP($C1328,SELIC!$A$3:$D$217,3,FALSE()),-($B1328-($B1328/(1+VLOOKUP($C1328,SELIC!$A$3:$D$217,3,FALSE()))))))</f>
        <v/>
      </c>
    </row>
    <row r="1329" spans="2:5" x14ac:dyDescent="0.35">
      <c r="B1329" s="5"/>
      <c r="C1329" s="6" t="str">
        <f t="shared" si="40"/>
        <v/>
      </c>
      <c r="D1329" s="5" t="str">
        <f t="shared" si="41"/>
        <v/>
      </c>
      <c r="E1329" s="5" t="str">
        <f>IF($B1329="","",IF($C1329&lt;SIMULAÇÃO!$A$18,$B1329*VLOOKUP($C1329,SELIC!$A$3:$D$217,3,FALSE()),-($B1329-($B1329/(1+VLOOKUP($C1329,SELIC!$A$3:$D$217,3,FALSE()))))))</f>
        <v/>
      </c>
    </row>
    <row r="1330" spans="2:5" x14ac:dyDescent="0.35">
      <c r="B1330" s="5"/>
      <c r="C1330" s="6" t="str">
        <f t="shared" si="40"/>
        <v/>
      </c>
      <c r="D1330" s="5" t="str">
        <f t="shared" si="41"/>
        <v/>
      </c>
      <c r="E1330" s="5" t="str">
        <f>IF($B1330="","",IF($C1330&lt;SIMULAÇÃO!$A$18,$B1330*VLOOKUP($C1330,SELIC!$A$3:$D$217,3,FALSE()),-($B1330-($B1330/(1+VLOOKUP($C1330,SELIC!$A$3:$D$217,3,FALSE()))))))</f>
        <v/>
      </c>
    </row>
    <row r="1331" spans="2:5" x14ac:dyDescent="0.35">
      <c r="B1331" s="5"/>
      <c r="C1331" s="6" t="str">
        <f t="shared" si="40"/>
        <v/>
      </c>
      <c r="D1331" s="5" t="str">
        <f t="shared" si="41"/>
        <v/>
      </c>
      <c r="E1331" s="5" t="str">
        <f>IF($B1331="","",IF($C1331&lt;SIMULAÇÃO!$A$18,$B1331*VLOOKUP($C1331,SELIC!$A$3:$D$217,3,FALSE()),-($B1331-($B1331/(1+VLOOKUP($C1331,SELIC!$A$3:$D$217,3,FALSE()))))))</f>
        <v/>
      </c>
    </row>
    <row r="1332" spans="2:5" x14ac:dyDescent="0.35">
      <c r="B1332" s="5"/>
      <c r="C1332" s="6" t="str">
        <f t="shared" si="40"/>
        <v/>
      </c>
      <c r="D1332" s="5" t="str">
        <f t="shared" si="41"/>
        <v/>
      </c>
      <c r="E1332" s="5" t="str">
        <f>IF($B1332="","",IF($C1332&lt;SIMULAÇÃO!$A$18,$B1332*VLOOKUP($C1332,SELIC!$A$3:$D$217,3,FALSE()),-($B1332-($B1332/(1+VLOOKUP($C1332,SELIC!$A$3:$D$217,3,FALSE()))))))</f>
        <v/>
      </c>
    </row>
    <row r="1333" spans="2:5" x14ac:dyDescent="0.35">
      <c r="B1333" s="5"/>
      <c r="C1333" s="6" t="str">
        <f t="shared" si="40"/>
        <v/>
      </c>
      <c r="D1333" s="5" t="str">
        <f t="shared" si="41"/>
        <v/>
      </c>
      <c r="E1333" s="5" t="str">
        <f>IF($B1333="","",IF($C1333&lt;SIMULAÇÃO!$A$18,$B1333*VLOOKUP($C1333,SELIC!$A$3:$D$217,3,FALSE()),-($B1333-($B1333/(1+VLOOKUP($C1333,SELIC!$A$3:$D$217,3,FALSE()))))))</f>
        <v/>
      </c>
    </row>
    <row r="1334" spans="2:5" x14ac:dyDescent="0.35">
      <c r="B1334" s="5"/>
      <c r="C1334" s="6" t="str">
        <f t="shared" si="40"/>
        <v/>
      </c>
      <c r="D1334" s="5" t="str">
        <f t="shared" si="41"/>
        <v/>
      </c>
      <c r="E1334" s="5" t="str">
        <f>IF($B1334="","",IF($C1334&lt;SIMULAÇÃO!$A$18,$B1334*VLOOKUP($C1334,SELIC!$A$3:$D$217,3,FALSE()),-($B1334-($B1334/(1+VLOOKUP($C1334,SELIC!$A$3:$D$217,3,FALSE()))))))</f>
        <v/>
      </c>
    </row>
    <row r="1335" spans="2:5" x14ac:dyDescent="0.35">
      <c r="B1335" s="5"/>
      <c r="C1335" s="6" t="str">
        <f t="shared" si="40"/>
        <v/>
      </c>
      <c r="D1335" s="5" t="str">
        <f t="shared" si="41"/>
        <v/>
      </c>
      <c r="E1335" s="5" t="str">
        <f>IF($B1335="","",IF($C1335&lt;SIMULAÇÃO!$A$18,$B1335*VLOOKUP($C1335,SELIC!$A$3:$D$217,3,FALSE()),-($B1335-($B1335/(1+VLOOKUP($C1335,SELIC!$A$3:$D$217,3,FALSE()))))))</f>
        <v/>
      </c>
    </row>
    <row r="1336" spans="2:5" x14ac:dyDescent="0.35">
      <c r="B1336" s="5"/>
      <c r="C1336" s="6" t="str">
        <f t="shared" si="40"/>
        <v/>
      </c>
      <c r="D1336" s="5" t="str">
        <f t="shared" si="41"/>
        <v/>
      </c>
      <c r="E1336" s="5" t="str">
        <f>IF($B1336="","",IF($C1336&lt;SIMULAÇÃO!$A$18,$B1336*VLOOKUP($C1336,SELIC!$A$3:$D$217,3,FALSE()),-($B1336-($B1336/(1+VLOOKUP($C1336,SELIC!$A$3:$D$217,3,FALSE()))))))</f>
        <v/>
      </c>
    </row>
    <row r="1337" spans="2:5" x14ac:dyDescent="0.35">
      <c r="B1337" s="5"/>
      <c r="C1337" s="6" t="str">
        <f t="shared" si="40"/>
        <v/>
      </c>
      <c r="D1337" s="5" t="str">
        <f t="shared" si="41"/>
        <v/>
      </c>
      <c r="E1337" s="5" t="str">
        <f>IF($B1337="","",IF($C1337&lt;SIMULAÇÃO!$A$18,$B1337*VLOOKUP($C1337,SELIC!$A$3:$D$217,3,FALSE()),-($B1337-($B1337/(1+VLOOKUP($C1337,SELIC!$A$3:$D$217,3,FALSE()))))))</f>
        <v/>
      </c>
    </row>
    <row r="1338" spans="2:5" x14ac:dyDescent="0.35">
      <c r="B1338" s="5"/>
      <c r="C1338" s="6" t="str">
        <f t="shared" si="40"/>
        <v/>
      </c>
      <c r="D1338" s="5" t="str">
        <f t="shared" si="41"/>
        <v/>
      </c>
      <c r="E1338" s="5" t="str">
        <f>IF($B1338="","",IF($C1338&lt;SIMULAÇÃO!$A$18,$B1338*VLOOKUP($C1338,SELIC!$A$3:$D$217,3,FALSE()),-($B1338-($B1338/(1+VLOOKUP($C1338,SELIC!$A$3:$D$217,3,FALSE()))))))</f>
        <v/>
      </c>
    </row>
    <row r="1339" spans="2:5" x14ac:dyDescent="0.35">
      <c r="B1339" s="5"/>
      <c r="C1339" s="6" t="str">
        <f t="shared" si="40"/>
        <v/>
      </c>
      <c r="D1339" s="5" t="str">
        <f t="shared" si="41"/>
        <v/>
      </c>
      <c r="E1339" s="5" t="str">
        <f>IF($B1339="","",IF($C1339&lt;SIMULAÇÃO!$A$18,$B1339*VLOOKUP($C1339,SELIC!$A$3:$D$217,3,FALSE()),-($B1339-($B1339/(1+VLOOKUP($C1339,SELIC!$A$3:$D$217,3,FALSE()))))))</f>
        <v/>
      </c>
    </row>
    <row r="1340" spans="2:5" x14ac:dyDescent="0.35">
      <c r="B1340" s="5"/>
      <c r="C1340" s="6" t="str">
        <f t="shared" si="40"/>
        <v/>
      </c>
      <c r="D1340" s="5" t="str">
        <f t="shared" si="41"/>
        <v/>
      </c>
      <c r="E1340" s="5" t="str">
        <f>IF($B1340="","",IF($C1340&lt;SIMULAÇÃO!$A$18,$B1340*VLOOKUP($C1340,SELIC!$A$3:$D$217,3,FALSE()),-($B1340-($B1340/(1+VLOOKUP($C1340,SELIC!$A$3:$D$217,3,FALSE()))))))</f>
        <v/>
      </c>
    </row>
    <row r="1341" spans="2:5" x14ac:dyDescent="0.35">
      <c r="B1341" s="5"/>
      <c r="C1341" s="6" t="str">
        <f t="shared" si="40"/>
        <v/>
      </c>
      <c r="D1341" s="5" t="str">
        <f t="shared" si="41"/>
        <v/>
      </c>
      <c r="E1341" s="5" t="str">
        <f>IF($B1341="","",IF($C1341&lt;SIMULAÇÃO!$A$18,$B1341*VLOOKUP($C1341,SELIC!$A$3:$D$217,3,FALSE()),-($B1341-($B1341/(1+VLOOKUP($C1341,SELIC!$A$3:$D$217,3,FALSE()))))))</f>
        <v/>
      </c>
    </row>
    <row r="1342" spans="2:5" x14ac:dyDescent="0.35">
      <c r="B1342" s="5"/>
      <c r="C1342" s="6" t="str">
        <f t="shared" si="40"/>
        <v/>
      </c>
      <c r="D1342" s="5" t="str">
        <f t="shared" si="41"/>
        <v/>
      </c>
      <c r="E1342" s="5" t="str">
        <f>IF($B1342="","",IF($C1342&lt;SIMULAÇÃO!$A$18,$B1342*VLOOKUP($C1342,SELIC!$A$3:$D$217,3,FALSE()),-($B1342-($B1342/(1+VLOOKUP($C1342,SELIC!$A$3:$D$217,3,FALSE()))))))</f>
        <v/>
      </c>
    </row>
    <row r="1343" spans="2:5" x14ac:dyDescent="0.35">
      <c r="B1343" s="5"/>
      <c r="C1343" s="6" t="str">
        <f t="shared" si="40"/>
        <v/>
      </c>
      <c r="D1343" s="5" t="str">
        <f t="shared" si="41"/>
        <v/>
      </c>
      <c r="E1343" s="5" t="str">
        <f>IF($B1343="","",IF($C1343&lt;SIMULAÇÃO!$A$18,$B1343*VLOOKUP($C1343,SELIC!$A$3:$D$217,3,FALSE()),-($B1343-($B1343/(1+VLOOKUP($C1343,SELIC!$A$3:$D$217,3,FALSE()))))))</f>
        <v/>
      </c>
    </row>
    <row r="1344" spans="2:5" x14ac:dyDescent="0.35">
      <c r="B1344" s="5"/>
      <c r="C1344" s="6" t="str">
        <f t="shared" si="40"/>
        <v/>
      </c>
      <c r="D1344" s="5" t="str">
        <f t="shared" si="41"/>
        <v/>
      </c>
      <c r="E1344" s="5" t="str">
        <f>IF($B1344="","",IF($C1344&lt;SIMULAÇÃO!$A$18,$B1344*VLOOKUP($C1344,SELIC!$A$3:$D$217,3,FALSE()),-($B1344-($B1344/(1+VLOOKUP($C1344,SELIC!$A$3:$D$217,3,FALSE()))))))</f>
        <v/>
      </c>
    </row>
    <row r="1345" spans="2:5" x14ac:dyDescent="0.35">
      <c r="B1345" s="5"/>
      <c r="C1345" s="6" t="str">
        <f t="shared" si="40"/>
        <v/>
      </c>
      <c r="D1345" s="5" t="str">
        <f t="shared" si="41"/>
        <v/>
      </c>
      <c r="E1345" s="5" t="str">
        <f>IF($B1345="","",IF($C1345&lt;SIMULAÇÃO!$A$18,$B1345*VLOOKUP($C1345,SELIC!$A$3:$D$217,3,FALSE()),-($B1345-($B1345/(1+VLOOKUP($C1345,SELIC!$A$3:$D$217,3,FALSE()))))))</f>
        <v/>
      </c>
    </row>
    <row r="1346" spans="2:5" x14ac:dyDescent="0.35">
      <c r="B1346" s="5"/>
      <c r="C1346" s="6" t="str">
        <f t="shared" si="40"/>
        <v/>
      </c>
      <c r="D1346" s="5" t="str">
        <f t="shared" si="41"/>
        <v/>
      </c>
      <c r="E1346" s="5" t="str">
        <f>IF($B1346="","",IF($C1346&lt;SIMULAÇÃO!$A$18,$B1346*VLOOKUP($C1346,SELIC!$A$3:$D$217,3,FALSE()),-($B1346-($B1346/(1+VLOOKUP($C1346,SELIC!$A$3:$D$217,3,FALSE()))))))</f>
        <v/>
      </c>
    </row>
    <row r="1347" spans="2:5" x14ac:dyDescent="0.35">
      <c r="B1347" s="5"/>
      <c r="C1347" s="6" t="str">
        <f t="shared" ref="C1347:C1362" si="42">IF(A1347="","",DATEVALUE(CONCATENATE("01/",MONTH(A1347),"/",YEAR(A1347))))</f>
        <v/>
      </c>
      <c r="D1347" s="5" t="str">
        <f t="shared" si="41"/>
        <v/>
      </c>
      <c r="E1347" s="5" t="str">
        <f>IF($B1347="","",IF($C1347&lt;SIMULAÇÃO!$A$18,$B1347*VLOOKUP($C1347,SELIC!$A$3:$D$217,3,FALSE()),-($B1347-($B1347/(1+VLOOKUP($C1347,SELIC!$A$3:$D$217,3,FALSE()))))))</f>
        <v/>
      </c>
    </row>
    <row r="1348" spans="2:5" x14ac:dyDescent="0.35">
      <c r="B1348" s="5"/>
      <c r="C1348" s="6" t="str">
        <f t="shared" si="42"/>
        <v/>
      </c>
      <c r="D1348" s="5" t="str">
        <f t="shared" ref="D1348:D1362" si="43">IF(B1348="","",B1348+E1348)</f>
        <v/>
      </c>
      <c r="E1348" s="5" t="str">
        <f>IF($B1348="","",IF($C1348&lt;SIMULAÇÃO!$A$18,$B1348*VLOOKUP($C1348,SELIC!$A$3:$D$217,3,FALSE()),-($B1348-($B1348/(1+VLOOKUP($C1348,SELIC!$A$3:$D$217,3,FALSE()))))))</f>
        <v/>
      </c>
    </row>
    <row r="1349" spans="2:5" x14ac:dyDescent="0.35">
      <c r="B1349" s="5"/>
      <c r="C1349" s="6" t="str">
        <f t="shared" si="42"/>
        <v/>
      </c>
      <c r="D1349" s="5" t="str">
        <f t="shared" si="43"/>
        <v/>
      </c>
      <c r="E1349" s="5" t="str">
        <f>IF($B1349="","",IF($C1349&lt;SIMULAÇÃO!$A$18,$B1349*VLOOKUP($C1349,SELIC!$A$3:$D$217,3,FALSE()),-($B1349-($B1349/(1+VLOOKUP($C1349,SELIC!$A$3:$D$217,3,FALSE()))))))</f>
        <v/>
      </c>
    </row>
    <row r="1350" spans="2:5" x14ac:dyDescent="0.35">
      <c r="B1350" s="5"/>
      <c r="C1350" s="6" t="str">
        <f t="shared" si="42"/>
        <v/>
      </c>
      <c r="D1350" s="5" t="str">
        <f t="shared" si="43"/>
        <v/>
      </c>
      <c r="E1350" s="5" t="str">
        <f>IF($B1350="","",IF($C1350&lt;SIMULAÇÃO!$A$18,$B1350*VLOOKUP($C1350,SELIC!$A$3:$D$217,3,FALSE()),-($B1350-($B1350/(1+VLOOKUP($C1350,SELIC!$A$3:$D$217,3,FALSE()))))))</f>
        <v/>
      </c>
    </row>
    <row r="1351" spans="2:5" x14ac:dyDescent="0.35">
      <c r="B1351" s="5"/>
      <c r="C1351" s="6" t="str">
        <f t="shared" si="42"/>
        <v/>
      </c>
      <c r="D1351" s="5" t="str">
        <f t="shared" si="43"/>
        <v/>
      </c>
      <c r="E1351" s="5" t="str">
        <f>IF($B1351="","",IF($C1351&lt;SIMULAÇÃO!$A$18,$B1351*VLOOKUP($C1351,SELIC!$A$3:$D$217,3,FALSE()),-($B1351-($B1351/(1+VLOOKUP($C1351,SELIC!$A$3:$D$217,3,FALSE()))))))</f>
        <v/>
      </c>
    </row>
    <row r="1352" spans="2:5" x14ac:dyDescent="0.35">
      <c r="B1352" s="5"/>
      <c r="C1352" s="6" t="str">
        <f t="shared" si="42"/>
        <v/>
      </c>
      <c r="D1352" s="5" t="str">
        <f t="shared" si="43"/>
        <v/>
      </c>
      <c r="E1352" s="5" t="str">
        <f>IF($B1352="","",IF($C1352&lt;SIMULAÇÃO!$A$18,$B1352*VLOOKUP($C1352,SELIC!$A$3:$D$217,3,FALSE()),-($B1352-($B1352/(1+VLOOKUP($C1352,SELIC!$A$3:$D$217,3,FALSE()))))))</f>
        <v/>
      </c>
    </row>
    <row r="1353" spans="2:5" x14ac:dyDescent="0.35">
      <c r="B1353" s="5"/>
      <c r="C1353" s="6" t="str">
        <f t="shared" si="42"/>
        <v/>
      </c>
      <c r="D1353" s="5" t="str">
        <f t="shared" si="43"/>
        <v/>
      </c>
      <c r="E1353" s="5" t="str">
        <f>IF($B1353="","",IF($C1353&lt;SIMULAÇÃO!$A$18,$B1353*VLOOKUP($C1353,SELIC!$A$3:$D$217,3,FALSE()),-($B1353-($B1353/(1+VLOOKUP($C1353,SELIC!$A$3:$D$217,3,FALSE()))))))</f>
        <v/>
      </c>
    </row>
    <row r="1354" spans="2:5" x14ac:dyDescent="0.35">
      <c r="B1354" s="5"/>
      <c r="C1354" s="6" t="str">
        <f t="shared" si="42"/>
        <v/>
      </c>
      <c r="D1354" s="5" t="str">
        <f t="shared" si="43"/>
        <v/>
      </c>
      <c r="E1354" s="5" t="str">
        <f>IF($B1354="","",IF($C1354&lt;SIMULAÇÃO!$A$18,$B1354*VLOOKUP($C1354,SELIC!$A$3:$D$217,3,FALSE()),-($B1354-($B1354/(1+VLOOKUP($C1354,SELIC!$A$3:$D$217,3,FALSE()))))))</f>
        <v/>
      </c>
    </row>
    <row r="1355" spans="2:5" x14ac:dyDescent="0.35">
      <c r="B1355" s="5"/>
      <c r="C1355" s="6" t="str">
        <f t="shared" si="42"/>
        <v/>
      </c>
      <c r="D1355" s="5" t="str">
        <f t="shared" si="43"/>
        <v/>
      </c>
      <c r="E1355" s="5" t="str">
        <f>IF($B1355="","",IF($C1355&lt;SIMULAÇÃO!$A$18,$B1355*VLOOKUP($C1355,SELIC!$A$3:$D$217,3,FALSE()),-($B1355-($B1355/(1+VLOOKUP($C1355,SELIC!$A$3:$D$217,3,FALSE()))))))</f>
        <v/>
      </c>
    </row>
    <row r="1356" spans="2:5" x14ac:dyDescent="0.35">
      <c r="B1356" s="5"/>
      <c r="C1356" s="6" t="str">
        <f t="shared" si="42"/>
        <v/>
      </c>
      <c r="D1356" s="5" t="str">
        <f t="shared" si="43"/>
        <v/>
      </c>
      <c r="E1356" s="5" t="str">
        <f>IF($B1356="","",IF($C1356&lt;SIMULAÇÃO!$A$18,$B1356*VLOOKUP($C1356,SELIC!$A$3:$D$217,3,FALSE()),-($B1356-($B1356/(1+VLOOKUP($C1356,SELIC!$A$3:$D$217,3,FALSE()))))))</f>
        <v/>
      </c>
    </row>
    <row r="1357" spans="2:5" x14ac:dyDescent="0.35">
      <c r="B1357" s="5"/>
      <c r="C1357" s="6" t="str">
        <f t="shared" si="42"/>
        <v/>
      </c>
      <c r="D1357" s="5" t="str">
        <f t="shared" si="43"/>
        <v/>
      </c>
      <c r="E1357" s="5" t="str">
        <f>IF($B1357="","",IF($C1357&lt;SIMULAÇÃO!$A$18,$B1357*VLOOKUP($C1357,SELIC!$A$3:$D$217,3,FALSE()),-($B1357-($B1357/(1+VLOOKUP($C1357,SELIC!$A$3:$D$217,3,FALSE()))))))</f>
        <v/>
      </c>
    </row>
    <row r="1358" spans="2:5" x14ac:dyDescent="0.35">
      <c r="B1358" s="5"/>
      <c r="C1358" s="6" t="str">
        <f t="shared" si="42"/>
        <v/>
      </c>
      <c r="D1358" s="5" t="str">
        <f t="shared" si="43"/>
        <v/>
      </c>
      <c r="E1358" s="5" t="str">
        <f>IF($B1358="","",IF($C1358&lt;SIMULAÇÃO!$A$18,$B1358*VLOOKUP($C1358,SELIC!$A$3:$D$217,3,FALSE()),-($B1358-($B1358/(1+VLOOKUP($C1358,SELIC!$A$3:$D$217,3,FALSE()))))))</f>
        <v/>
      </c>
    </row>
    <row r="1359" spans="2:5" x14ac:dyDescent="0.35">
      <c r="B1359" s="5"/>
      <c r="C1359" s="6" t="str">
        <f t="shared" si="42"/>
        <v/>
      </c>
      <c r="D1359" s="5" t="str">
        <f t="shared" si="43"/>
        <v/>
      </c>
      <c r="E1359" s="5" t="str">
        <f>IF($B1359="","",IF($C1359&lt;SIMULAÇÃO!$A$18,$B1359*VLOOKUP($C1359,SELIC!$A$3:$D$217,3,FALSE()),-($B1359-($B1359/(1+VLOOKUP($C1359,SELIC!$A$3:$D$217,3,FALSE()))))))</f>
        <v/>
      </c>
    </row>
    <row r="1360" spans="2:5" x14ac:dyDescent="0.35">
      <c r="B1360" s="5"/>
      <c r="C1360" s="6" t="str">
        <f t="shared" si="42"/>
        <v/>
      </c>
      <c r="D1360" s="5" t="str">
        <f t="shared" si="43"/>
        <v/>
      </c>
      <c r="E1360" s="5" t="str">
        <f>IF($B1360="","",IF($C1360&lt;SIMULAÇÃO!$A$18,$B1360*VLOOKUP($C1360,SELIC!$A$3:$D$217,3,FALSE()),-($B1360-($B1360/(1+VLOOKUP($C1360,SELIC!$A$3:$D$217,3,FALSE()))))))</f>
        <v/>
      </c>
    </row>
    <row r="1361" spans="2:5" x14ac:dyDescent="0.35">
      <c r="B1361" s="5"/>
      <c r="C1361" s="6" t="str">
        <f>IF(A1361="","",DATEVALUE(CONCATENATE("01/",MONTH(A1361),"/",YEAR(A1361))))</f>
        <v/>
      </c>
      <c r="D1361" s="5" t="str">
        <f>IF(B1361="","",B1361+E1361)</f>
        <v/>
      </c>
      <c r="E1361" s="5" t="str">
        <f>IF($B1361="","",IF($C1361&lt;SIMULAÇÃO!$A$18,$B1361*VLOOKUP($C1361,SELIC!$A$3:$D$217,3,FALSE()),-($B1361-($B1361/(1+VLOOKUP($C1361,SELIC!$A$3:$D$217,3,FALSE()))))))</f>
        <v/>
      </c>
    </row>
    <row r="1362" spans="2:5" x14ac:dyDescent="0.35">
      <c r="B1362" s="5"/>
      <c r="C1362" s="6" t="str">
        <f t="shared" si="42"/>
        <v/>
      </c>
      <c r="D1362" s="5" t="str">
        <f t="shared" si="43"/>
        <v/>
      </c>
      <c r="E1362" s="5" t="str">
        <f>IF($B1362="","",IF($C1362&lt;SIMULAÇÃO!$A$18,$B1362*VLOOKUP($C1362,SELIC!$A$3:$D$217,3,FALSE()),-($B1362-($B1362/(1+VLOOKUP($C1362,SELIC!$A$3:$D$217,3,FALSE()))))))</f>
        <v/>
      </c>
    </row>
    <row r="1363" spans="2:5" x14ac:dyDescent="0.35">
      <c r="B1363" s="5"/>
      <c r="C1363" s="6" t="str">
        <f t="shared" ref="C1363:C1426" si="44">IF(A1363="","",DATEVALUE(CONCATENATE("01/",MONTH(A1363),"/",YEAR(A1363))))</f>
        <v/>
      </c>
      <c r="D1363" s="5" t="str">
        <f t="shared" ref="D1363:D1426" si="45">IF(B1363="","",B1363+E1363)</f>
        <v/>
      </c>
      <c r="E1363" s="5" t="str">
        <f>IF($B1363="","",IF($C1363&lt;SIMULAÇÃO!$A$18,$B1363*VLOOKUP($C1363,SELIC!$A$3:$D$217,3,FALSE()),-($B1363-($B1363/(1+VLOOKUP($C1363,SELIC!$A$3:$D$217,3,FALSE()))))))</f>
        <v/>
      </c>
    </row>
    <row r="1364" spans="2:5" x14ac:dyDescent="0.35">
      <c r="B1364" s="5"/>
      <c r="C1364" s="6" t="str">
        <f t="shared" si="44"/>
        <v/>
      </c>
      <c r="D1364" s="5" t="str">
        <f t="shared" si="45"/>
        <v/>
      </c>
      <c r="E1364" s="5" t="str">
        <f>IF($B1364="","",IF($C1364&lt;SIMULAÇÃO!$A$18,$B1364*VLOOKUP($C1364,SELIC!$A$3:$D$217,3,FALSE()),-($B1364-($B1364/(1+VLOOKUP($C1364,SELIC!$A$3:$D$217,3,FALSE()))))))</f>
        <v/>
      </c>
    </row>
    <row r="1365" spans="2:5" x14ac:dyDescent="0.35">
      <c r="B1365" s="5"/>
      <c r="C1365" s="6" t="str">
        <f t="shared" si="44"/>
        <v/>
      </c>
      <c r="D1365" s="5" t="str">
        <f t="shared" si="45"/>
        <v/>
      </c>
      <c r="E1365" s="5" t="str">
        <f>IF($B1365="","",IF($C1365&lt;SIMULAÇÃO!$A$18,$B1365*VLOOKUP($C1365,SELIC!$A$3:$D$217,3,FALSE()),-($B1365-($B1365/(1+VLOOKUP($C1365,SELIC!$A$3:$D$217,3,FALSE()))))))</f>
        <v/>
      </c>
    </row>
    <row r="1366" spans="2:5" x14ac:dyDescent="0.35">
      <c r="B1366" s="5"/>
      <c r="C1366" s="6" t="str">
        <f t="shared" si="44"/>
        <v/>
      </c>
      <c r="D1366" s="5" t="str">
        <f t="shared" si="45"/>
        <v/>
      </c>
      <c r="E1366" s="5" t="str">
        <f>IF($B1366="","",IF($C1366&lt;SIMULAÇÃO!$A$18,$B1366*VLOOKUP($C1366,SELIC!$A$3:$D$217,3,FALSE()),-($B1366-($B1366/(1+VLOOKUP($C1366,SELIC!$A$3:$D$217,3,FALSE()))))))</f>
        <v/>
      </c>
    </row>
    <row r="1367" spans="2:5" x14ac:dyDescent="0.35">
      <c r="B1367" s="5"/>
      <c r="C1367" s="6" t="str">
        <f t="shared" si="44"/>
        <v/>
      </c>
      <c r="D1367" s="5" t="str">
        <f t="shared" si="45"/>
        <v/>
      </c>
      <c r="E1367" s="5" t="str">
        <f>IF($B1367="","",IF($C1367&lt;SIMULAÇÃO!$A$18,$B1367*VLOOKUP($C1367,SELIC!$A$3:$D$217,3,FALSE()),-($B1367-($B1367/(1+VLOOKUP($C1367,SELIC!$A$3:$D$217,3,FALSE()))))))</f>
        <v/>
      </c>
    </row>
    <row r="1368" spans="2:5" x14ac:dyDescent="0.35">
      <c r="B1368" s="5"/>
      <c r="C1368" s="6" t="str">
        <f t="shared" si="44"/>
        <v/>
      </c>
      <c r="D1368" s="5" t="str">
        <f t="shared" si="45"/>
        <v/>
      </c>
      <c r="E1368" s="5" t="str">
        <f>IF($B1368="","",IF($C1368&lt;SIMULAÇÃO!$A$18,$B1368*VLOOKUP($C1368,SELIC!$A$3:$D$217,3,FALSE()),-($B1368-($B1368/(1+VLOOKUP($C1368,SELIC!$A$3:$D$217,3,FALSE()))))))</f>
        <v/>
      </c>
    </row>
    <row r="1369" spans="2:5" x14ac:dyDescent="0.35">
      <c r="B1369" s="5"/>
      <c r="C1369" s="6" t="str">
        <f t="shared" si="44"/>
        <v/>
      </c>
      <c r="D1369" s="5" t="str">
        <f t="shared" si="45"/>
        <v/>
      </c>
      <c r="E1369" s="5" t="str">
        <f>IF($B1369="","",IF($C1369&lt;SIMULAÇÃO!$A$18,$B1369*VLOOKUP($C1369,SELIC!$A$3:$D$217,3,FALSE()),-($B1369-($B1369/(1+VLOOKUP($C1369,SELIC!$A$3:$D$217,3,FALSE()))))))</f>
        <v/>
      </c>
    </row>
    <row r="1370" spans="2:5" x14ac:dyDescent="0.35">
      <c r="B1370" s="5"/>
      <c r="C1370" s="6" t="str">
        <f t="shared" si="44"/>
        <v/>
      </c>
      <c r="D1370" s="5" t="str">
        <f t="shared" si="45"/>
        <v/>
      </c>
      <c r="E1370" s="5" t="str">
        <f>IF($B1370="","",IF($C1370&lt;SIMULAÇÃO!$A$18,$B1370*VLOOKUP($C1370,SELIC!$A$3:$D$217,3,FALSE()),-($B1370-($B1370/(1+VLOOKUP($C1370,SELIC!$A$3:$D$217,3,FALSE()))))))</f>
        <v/>
      </c>
    </row>
    <row r="1371" spans="2:5" x14ac:dyDescent="0.35">
      <c r="B1371" s="5"/>
      <c r="C1371" s="6" t="str">
        <f t="shared" si="44"/>
        <v/>
      </c>
      <c r="D1371" s="5" t="str">
        <f t="shared" si="45"/>
        <v/>
      </c>
      <c r="E1371" s="5" t="str">
        <f>IF($B1371="","",IF($C1371&lt;SIMULAÇÃO!$A$18,$B1371*VLOOKUP($C1371,SELIC!$A$3:$D$217,3,FALSE()),-($B1371-($B1371/(1+VLOOKUP($C1371,SELIC!$A$3:$D$217,3,FALSE()))))))</f>
        <v/>
      </c>
    </row>
    <row r="1372" spans="2:5" x14ac:dyDescent="0.35">
      <c r="B1372" s="5"/>
      <c r="C1372" s="6" t="str">
        <f t="shared" si="44"/>
        <v/>
      </c>
      <c r="D1372" s="5" t="str">
        <f t="shared" si="45"/>
        <v/>
      </c>
      <c r="E1372" s="5" t="str">
        <f>IF($B1372="","",IF($C1372&lt;SIMULAÇÃO!$A$18,$B1372*VLOOKUP($C1372,SELIC!$A$3:$D$217,3,FALSE()),-($B1372-($B1372/(1+VLOOKUP($C1372,SELIC!$A$3:$D$217,3,FALSE()))))))</f>
        <v/>
      </c>
    </row>
    <row r="1373" spans="2:5" x14ac:dyDescent="0.35">
      <c r="B1373" s="5"/>
      <c r="C1373" s="6" t="str">
        <f t="shared" si="44"/>
        <v/>
      </c>
      <c r="D1373" s="5" t="str">
        <f t="shared" si="45"/>
        <v/>
      </c>
      <c r="E1373" s="5" t="str">
        <f>IF($B1373="","",IF($C1373&lt;SIMULAÇÃO!$A$18,$B1373*VLOOKUP($C1373,SELIC!$A$3:$D$217,3,FALSE()),-($B1373-($B1373/(1+VLOOKUP($C1373,SELIC!$A$3:$D$217,3,FALSE()))))))</f>
        <v/>
      </c>
    </row>
    <row r="1374" spans="2:5" x14ac:dyDescent="0.35">
      <c r="B1374" s="5"/>
      <c r="C1374" s="6" t="str">
        <f t="shared" si="44"/>
        <v/>
      </c>
      <c r="D1374" s="5" t="str">
        <f t="shared" si="45"/>
        <v/>
      </c>
      <c r="E1374" s="5" t="str">
        <f>IF($B1374="","",IF($C1374&lt;SIMULAÇÃO!$A$18,$B1374*VLOOKUP($C1374,SELIC!$A$3:$D$217,3,FALSE()),-($B1374-($B1374/(1+VLOOKUP($C1374,SELIC!$A$3:$D$217,3,FALSE()))))))</f>
        <v/>
      </c>
    </row>
    <row r="1375" spans="2:5" x14ac:dyDescent="0.35">
      <c r="B1375" s="5"/>
      <c r="C1375" s="6" t="str">
        <f t="shared" si="44"/>
        <v/>
      </c>
      <c r="D1375" s="5" t="str">
        <f t="shared" si="45"/>
        <v/>
      </c>
      <c r="E1375" s="5" t="str">
        <f>IF($B1375="","",IF($C1375&lt;SIMULAÇÃO!$A$18,$B1375*VLOOKUP($C1375,SELIC!$A$3:$D$217,3,FALSE()),-($B1375-($B1375/(1+VLOOKUP($C1375,SELIC!$A$3:$D$217,3,FALSE()))))))</f>
        <v/>
      </c>
    </row>
    <row r="1376" spans="2:5" x14ac:dyDescent="0.35">
      <c r="B1376" s="5"/>
      <c r="C1376" s="6" t="str">
        <f t="shared" si="44"/>
        <v/>
      </c>
      <c r="D1376" s="5" t="str">
        <f t="shared" si="45"/>
        <v/>
      </c>
      <c r="E1376" s="5" t="str">
        <f>IF($B1376="","",IF($C1376&lt;SIMULAÇÃO!$A$18,$B1376*VLOOKUP($C1376,SELIC!$A$3:$D$217,3,FALSE()),-($B1376-($B1376/(1+VLOOKUP($C1376,SELIC!$A$3:$D$217,3,FALSE()))))))</f>
        <v/>
      </c>
    </row>
    <row r="1377" spans="2:5" x14ac:dyDescent="0.35">
      <c r="B1377" s="5"/>
      <c r="C1377" s="6" t="str">
        <f t="shared" si="44"/>
        <v/>
      </c>
      <c r="D1377" s="5" t="str">
        <f t="shared" si="45"/>
        <v/>
      </c>
      <c r="E1377" s="5" t="str">
        <f>IF($B1377="","",IF($C1377&lt;SIMULAÇÃO!$A$18,$B1377*VLOOKUP($C1377,SELIC!$A$3:$D$217,3,FALSE()),-($B1377-($B1377/(1+VLOOKUP($C1377,SELIC!$A$3:$D$217,3,FALSE()))))))</f>
        <v/>
      </c>
    </row>
    <row r="1378" spans="2:5" x14ac:dyDescent="0.35">
      <c r="B1378" s="5"/>
      <c r="C1378" s="6" t="str">
        <f t="shared" si="44"/>
        <v/>
      </c>
      <c r="D1378" s="5" t="str">
        <f t="shared" si="45"/>
        <v/>
      </c>
      <c r="E1378" s="5" t="str">
        <f>IF($B1378="","",IF($C1378&lt;SIMULAÇÃO!$A$18,$B1378*VLOOKUP($C1378,SELIC!$A$3:$D$217,3,FALSE()),-($B1378-($B1378/(1+VLOOKUP($C1378,SELIC!$A$3:$D$217,3,FALSE()))))))</f>
        <v/>
      </c>
    </row>
    <row r="1379" spans="2:5" x14ac:dyDescent="0.35">
      <c r="B1379" s="5"/>
      <c r="C1379" s="6" t="str">
        <f t="shared" si="44"/>
        <v/>
      </c>
      <c r="D1379" s="5" t="str">
        <f t="shared" si="45"/>
        <v/>
      </c>
      <c r="E1379" s="5" t="str">
        <f>IF($B1379="","",IF($C1379&lt;SIMULAÇÃO!$A$18,$B1379*VLOOKUP($C1379,SELIC!$A$3:$D$217,3,FALSE()),-($B1379-($B1379/(1+VLOOKUP($C1379,SELIC!$A$3:$D$217,3,FALSE()))))))</f>
        <v/>
      </c>
    </row>
    <row r="1380" spans="2:5" x14ac:dyDescent="0.35">
      <c r="B1380" s="5"/>
      <c r="C1380" s="6" t="str">
        <f t="shared" si="44"/>
        <v/>
      </c>
      <c r="D1380" s="5" t="str">
        <f t="shared" si="45"/>
        <v/>
      </c>
      <c r="E1380" s="5" t="str">
        <f>IF($B1380="","",IF($C1380&lt;SIMULAÇÃO!$A$18,$B1380*VLOOKUP($C1380,SELIC!$A$3:$D$217,3,FALSE()),-($B1380-($B1380/(1+VLOOKUP($C1380,SELIC!$A$3:$D$217,3,FALSE()))))))</f>
        <v/>
      </c>
    </row>
    <row r="1381" spans="2:5" x14ac:dyDescent="0.35">
      <c r="B1381" s="5"/>
      <c r="C1381" s="6" t="str">
        <f t="shared" si="44"/>
        <v/>
      </c>
      <c r="D1381" s="5" t="str">
        <f t="shared" si="45"/>
        <v/>
      </c>
      <c r="E1381" s="5" t="str">
        <f>IF($B1381="","",IF($C1381&lt;SIMULAÇÃO!$A$18,$B1381*VLOOKUP($C1381,SELIC!$A$3:$D$217,3,FALSE()),-($B1381-($B1381/(1+VLOOKUP($C1381,SELIC!$A$3:$D$217,3,FALSE()))))))</f>
        <v/>
      </c>
    </row>
    <row r="1382" spans="2:5" x14ac:dyDescent="0.35">
      <c r="B1382" s="5"/>
      <c r="C1382" s="6" t="str">
        <f t="shared" si="44"/>
        <v/>
      </c>
      <c r="D1382" s="5" t="str">
        <f t="shared" si="45"/>
        <v/>
      </c>
      <c r="E1382" s="5" t="str">
        <f>IF($B1382="","",IF($C1382&lt;SIMULAÇÃO!$A$18,$B1382*VLOOKUP($C1382,SELIC!$A$3:$D$217,3,FALSE()),-($B1382-($B1382/(1+VLOOKUP($C1382,SELIC!$A$3:$D$217,3,FALSE()))))))</f>
        <v/>
      </c>
    </row>
    <row r="1383" spans="2:5" x14ac:dyDescent="0.35">
      <c r="B1383" s="5"/>
      <c r="C1383" s="6" t="str">
        <f t="shared" si="44"/>
        <v/>
      </c>
      <c r="D1383" s="5" t="str">
        <f t="shared" si="45"/>
        <v/>
      </c>
      <c r="E1383" s="5" t="str">
        <f>IF($B1383="","",IF($C1383&lt;SIMULAÇÃO!$A$18,$B1383*VLOOKUP($C1383,SELIC!$A$3:$D$217,3,FALSE()),-($B1383-($B1383/(1+VLOOKUP($C1383,SELIC!$A$3:$D$217,3,FALSE()))))))</f>
        <v/>
      </c>
    </row>
    <row r="1384" spans="2:5" x14ac:dyDescent="0.35">
      <c r="B1384" s="5"/>
      <c r="C1384" s="6" t="str">
        <f t="shared" si="44"/>
        <v/>
      </c>
      <c r="D1384" s="5" t="str">
        <f t="shared" si="45"/>
        <v/>
      </c>
      <c r="E1384" s="5" t="str">
        <f>IF($B1384="","",IF($C1384&lt;SIMULAÇÃO!$A$18,$B1384*VLOOKUP($C1384,SELIC!$A$3:$D$217,3,FALSE()),-($B1384-($B1384/(1+VLOOKUP($C1384,SELIC!$A$3:$D$217,3,FALSE()))))))</f>
        <v/>
      </c>
    </row>
    <row r="1385" spans="2:5" x14ac:dyDescent="0.35">
      <c r="B1385" s="5"/>
      <c r="C1385" s="6" t="str">
        <f t="shared" si="44"/>
        <v/>
      </c>
      <c r="D1385" s="5" t="str">
        <f t="shared" si="45"/>
        <v/>
      </c>
      <c r="E1385" s="5" t="str">
        <f>IF($B1385="","",IF($C1385&lt;SIMULAÇÃO!$A$18,$B1385*VLOOKUP($C1385,SELIC!$A$3:$D$217,3,FALSE()),-($B1385-($B1385/(1+VLOOKUP($C1385,SELIC!$A$3:$D$217,3,FALSE()))))))</f>
        <v/>
      </c>
    </row>
    <row r="1386" spans="2:5" x14ac:dyDescent="0.35">
      <c r="B1386" s="5"/>
      <c r="C1386" s="6" t="str">
        <f t="shared" si="44"/>
        <v/>
      </c>
      <c r="D1386" s="5" t="str">
        <f t="shared" si="45"/>
        <v/>
      </c>
      <c r="E1386" s="5" t="str">
        <f>IF($B1386="","",IF($C1386&lt;SIMULAÇÃO!$A$18,$B1386*VLOOKUP($C1386,SELIC!$A$3:$D$217,3,FALSE()),-($B1386-($B1386/(1+VLOOKUP($C1386,SELIC!$A$3:$D$217,3,FALSE()))))))</f>
        <v/>
      </c>
    </row>
    <row r="1387" spans="2:5" x14ac:dyDescent="0.35">
      <c r="B1387" s="5"/>
      <c r="C1387" s="6" t="str">
        <f t="shared" si="44"/>
        <v/>
      </c>
      <c r="D1387" s="5" t="str">
        <f t="shared" si="45"/>
        <v/>
      </c>
      <c r="E1387" s="5" t="str">
        <f>IF($B1387="","",IF($C1387&lt;SIMULAÇÃO!$A$18,$B1387*VLOOKUP($C1387,SELIC!$A$3:$D$217,3,FALSE()),-($B1387-($B1387/(1+VLOOKUP($C1387,SELIC!$A$3:$D$217,3,FALSE()))))))</f>
        <v/>
      </c>
    </row>
    <row r="1388" spans="2:5" x14ac:dyDescent="0.35">
      <c r="B1388" s="5"/>
      <c r="C1388" s="6" t="str">
        <f t="shared" si="44"/>
        <v/>
      </c>
      <c r="D1388" s="5" t="str">
        <f t="shared" si="45"/>
        <v/>
      </c>
      <c r="E1388" s="5" t="str">
        <f>IF($B1388="","",IF($C1388&lt;SIMULAÇÃO!$A$18,$B1388*VLOOKUP($C1388,SELIC!$A$3:$D$217,3,FALSE()),-($B1388-($B1388/(1+VLOOKUP($C1388,SELIC!$A$3:$D$217,3,FALSE()))))))</f>
        <v/>
      </c>
    </row>
    <row r="1389" spans="2:5" x14ac:dyDescent="0.35">
      <c r="B1389" s="5"/>
      <c r="C1389" s="6" t="str">
        <f t="shared" si="44"/>
        <v/>
      </c>
      <c r="D1389" s="5" t="str">
        <f t="shared" si="45"/>
        <v/>
      </c>
      <c r="E1389" s="5" t="str">
        <f>IF($B1389="","",IF($C1389&lt;SIMULAÇÃO!$A$18,$B1389*VLOOKUP($C1389,SELIC!$A$3:$D$217,3,FALSE()),-($B1389-($B1389/(1+VLOOKUP($C1389,SELIC!$A$3:$D$217,3,FALSE()))))))</f>
        <v/>
      </c>
    </row>
    <row r="1390" spans="2:5" x14ac:dyDescent="0.35">
      <c r="B1390" s="5"/>
      <c r="C1390" s="6" t="str">
        <f t="shared" si="44"/>
        <v/>
      </c>
      <c r="D1390" s="5" t="str">
        <f t="shared" si="45"/>
        <v/>
      </c>
      <c r="E1390" s="5" t="str">
        <f>IF($B1390="","",IF($C1390&lt;SIMULAÇÃO!$A$18,$B1390*VLOOKUP($C1390,SELIC!$A$3:$D$217,3,FALSE()),-($B1390-($B1390/(1+VLOOKUP($C1390,SELIC!$A$3:$D$217,3,FALSE()))))))</f>
        <v/>
      </c>
    </row>
    <row r="1391" spans="2:5" x14ac:dyDescent="0.35">
      <c r="B1391" s="5"/>
      <c r="C1391" s="6" t="str">
        <f t="shared" si="44"/>
        <v/>
      </c>
      <c r="D1391" s="5" t="str">
        <f t="shared" si="45"/>
        <v/>
      </c>
      <c r="E1391" s="5" t="str">
        <f>IF($B1391="","",IF($C1391&lt;SIMULAÇÃO!$A$18,$B1391*VLOOKUP($C1391,SELIC!$A$3:$D$217,3,FALSE()),-($B1391-($B1391/(1+VLOOKUP($C1391,SELIC!$A$3:$D$217,3,FALSE()))))))</f>
        <v/>
      </c>
    </row>
    <row r="1392" spans="2:5" x14ac:dyDescent="0.35">
      <c r="B1392" s="5"/>
      <c r="C1392" s="6" t="str">
        <f t="shared" si="44"/>
        <v/>
      </c>
      <c r="D1392" s="5" t="str">
        <f t="shared" si="45"/>
        <v/>
      </c>
      <c r="E1392" s="5" t="str">
        <f>IF($B1392="","",IF($C1392&lt;SIMULAÇÃO!$A$18,$B1392*VLOOKUP($C1392,SELIC!$A$3:$D$217,3,FALSE()),-($B1392-($B1392/(1+VLOOKUP($C1392,SELIC!$A$3:$D$217,3,FALSE()))))))</f>
        <v/>
      </c>
    </row>
    <row r="1393" spans="2:5" x14ac:dyDescent="0.35">
      <c r="B1393" s="5"/>
      <c r="C1393" s="6" t="str">
        <f t="shared" si="44"/>
        <v/>
      </c>
      <c r="D1393" s="5" t="str">
        <f t="shared" si="45"/>
        <v/>
      </c>
      <c r="E1393" s="5" t="str">
        <f>IF($B1393="","",IF($C1393&lt;SIMULAÇÃO!$A$18,$B1393*VLOOKUP($C1393,SELIC!$A$3:$D$217,3,FALSE()),-($B1393-($B1393/(1+VLOOKUP($C1393,SELIC!$A$3:$D$217,3,FALSE()))))))</f>
        <v/>
      </c>
    </row>
    <row r="1394" spans="2:5" x14ac:dyDescent="0.35">
      <c r="B1394" s="5"/>
      <c r="C1394" s="6" t="str">
        <f t="shared" si="44"/>
        <v/>
      </c>
      <c r="D1394" s="5" t="str">
        <f t="shared" si="45"/>
        <v/>
      </c>
      <c r="E1394" s="5" t="str">
        <f>IF($B1394="","",IF($C1394&lt;SIMULAÇÃO!$A$18,$B1394*VLOOKUP($C1394,SELIC!$A$3:$D$217,3,FALSE()),-($B1394-($B1394/(1+VLOOKUP($C1394,SELIC!$A$3:$D$217,3,FALSE()))))))</f>
        <v/>
      </c>
    </row>
    <row r="1395" spans="2:5" x14ac:dyDescent="0.35">
      <c r="B1395" s="5"/>
      <c r="C1395" s="6" t="str">
        <f t="shared" si="44"/>
        <v/>
      </c>
      <c r="D1395" s="5" t="str">
        <f t="shared" si="45"/>
        <v/>
      </c>
      <c r="E1395" s="5" t="str">
        <f>IF($B1395="","",IF($C1395&lt;SIMULAÇÃO!$A$18,$B1395*VLOOKUP($C1395,SELIC!$A$3:$D$217,3,FALSE()),-($B1395-($B1395/(1+VLOOKUP($C1395,SELIC!$A$3:$D$217,3,FALSE()))))))</f>
        <v/>
      </c>
    </row>
    <row r="1396" spans="2:5" x14ac:dyDescent="0.35">
      <c r="B1396" s="5"/>
      <c r="C1396" s="6" t="str">
        <f t="shared" si="44"/>
        <v/>
      </c>
      <c r="D1396" s="5" t="str">
        <f t="shared" si="45"/>
        <v/>
      </c>
      <c r="E1396" s="5" t="str">
        <f>IF($B1396="","",IF($C1396&lt;SIMULAÇÃO!$A$18,$B1396*VLOOKUP($C1396,SELIC!$A$3:$D$217,3,FALSE()),-($B1396-($B1396/(1+VLOOKUP($C1396,SELIC!$A$3:$D$217,3,FALSE()))))))</f>
        <v/>
      </c>
    </row>
    <row r="1397" spans="2:5" x14ac:dyDescent="0.35">
      <c r="B1397" s="5"/>
      <c r="C1397" s="6" t="str">
        <f t="shared" si="44"/>
        <v/>
      </c>
      <c r="D1397" s="5" t="str">
        <f t="shared" si="45"/>
        <v/>
      </c>
      <c r="E1397" s="5" t="str">
        <f>IF($B1397="","",IF($C1397&lt;SIMULAÇÃO!$A$18,$B1397*VLOOKUP($C1397,SELIC!$A$3:$D$217,3,FALSE()),-($B1397-($B1397/(1+VLOOKUP($C1397,SELIC!$A$3:$D$217,3,FALSE()))))))</f>
        <v/>
      </c>
    </row>
    <row r="1398" spans="2:5" x14ac:dyDescent="0.35">
      <c r="B1398" s="5"/>
      <c r="C1398" s="6" t="str">
        <f t="shared" si="44"/>
        <v/>
      </c>
      <c r="D1398" s="5" t="str">
        <f t="shared" si="45"/>
        <v/>
      </c>
      <c r="E1398" s="5" t="str">
        <f>IF($B1398="","",IF($C1398&lt;SIMULAÇÃO!$A$18,$B1398*VLOOKUP($C1398,SELIC!$A$3:$D$217,3,FALSE()),-($B1398-($B1398/(1+VLOOKUP($C1398,SELIC!$A$3:$D$217,3,FALSE()))))))</f>
        <v/>
      </c>
    </row>
    <row r="1399" spans="2:5" x14ac:dyDescent="0.35">
      <c r="B1399" s="5"/>
      <c r="C1399" s="6" t="str">
        <f t="shared" si="44"/>
        <v/>
      </c>
      <c r="D1399" s="5" t="str">
        <f t="shared" si="45"/>
        <v/>
      </c>
      <c r="E1399" s="5" t="str">
        <f>IF($B1399="","",IF($C1399&lt;SIMULAÇÃO!$A$18,$B1399*VLOOKUP($C1399,SELIC!$A$3:$D$217,3,FALSE()),-($B1399-($B1399/(1+VLOOKUP($C1399,SELIC!$A$3:$D$217,3,FALSE()))))))</f>
        <v/>
      </c>
    </row>
    <row r="1400" spans="2:5" x14ac:dyDescent="0.35">
      <c r="B1400" s="5"/>
      <c r="C1400" s="6" t="str">
        <f t="shared" si="44"/>
        <v/>
      </c>
      <c r="D1400" s="5" t="str">
        <f t="shared" si="45"/>
        <v/>
      </c>
      <c r="E1400" s="5" t="str">
        <f>IF($B1400="","",IF($C1400&lt;SIMULAÇÃO!$A$18,$B1400*VLOOKUP($C1400,SELIC!$A$3:$D$217,3,FALSE()),-($B1400-($B1400/(1+VLOOKUP($C1400,SELIC!$A$3:$D$217,3,FALSE()))))))</f>
        <v/>
      </c>
    </row>
    <row r="1401" spans="2:5" x14ac:dyDescent="0.35">
      <c r="B1401" s="5"/>
      <c r="C1401" s="6" t="str">
        <f t="shared" si="44"/>
        <v/>
      </c>
      <c r="D1401" s="5" t="str">
        <f t="shared" si="45"/>
        <v/>
      </c>
      <c r="E1401" s="5" t="str">
        <f>IF($B1401="","",IF($C1401&lt;SIMULAÇÃO!$A$18,$B1401*VLOOKUP($C1401,SELIC!$A$3:$D$217,3,FALSE()),-($B1401-($B1401/(1+VLOOKUP($C1401,SELIC!$A$3:$D$217,3,FALSE()))))))</f>
        <v/>
      </c>
    </row>
    <row r="1402" spans="2:5" x14ac:dyDescent="0.35">
      <c r="B1402" s="5"/>
      <c r="C1402" s="6" t="str">
        <f t="shared" si="44"/>
        <v/>
      </c>
      <c r="D1402" s="5" t="str">
        <f t="shared" si="45"/>
        <v/>
      </c>
      <c r="E1402" s="5" t="str">
        <f>IF($B1402="","",IF($C1402&lt;SIMULAÇÃO!$A$18,$B1402*VLOOKUP($C1402,SELIC!$A$3:$D$217,3,FALSE()),-($B1402-($B1402/(1+VLOOKUP($C1402,SELIC!$A$3:$D$217,3,FALSE()))))))</f>
        <v/>
      </c>
    </row>
    <row r="1403" spans="2:5" x14ac:dyDescent="0.35">
      <c r="B1403" s="5"/>
      <c r="C1403" s="6" t="str">
        <f t="shared" si="44"/>
        <v/>
      </c>
      <c r="D1403" s="5" t="str">
        <f t="shared" si="45"/>
        <v/>
      </c>
      <c r="E1403" s="5" t="str">
        <f>IF($B1403="","",IF($C1403&lt;SIMULAÇÃO!$A$18,$B1403*VLOOKUP($C1403,SELIC!$A$3:$D$217,3,FALSE()),-($B1403-($B1403/(1+VLOOKUP($C1403,SELIC!$A$3:$D$217,3,FALSE()))))))</f>
        <v/>
      </c>
    </row>
    <row r="1404" spans="2:5" x14ac:dyDescent="0.35">
      <c r="B1404" s="5"/>
      <c r="C1404" s="6" t="str">
        <f t="shared" si="44"/>
        <v/>
      </c>
      <c r="D1404" s="5" t="str">
        <f t="shared" si="45"/>
        <v/>
      </c>
      <c r="E1404" s="5" t="str">
        <f>IF($B1404="","",IF($C1404&lt;SIMULAÇÃO!$A$18,$B1404*VLOOKUP($C1404,SELIC!$A$3:$D$217,3,FALSE()),-($B1404-($B1404/(1+VLOOKUP($C1404,SELIC!$A$3:$D$217,3,FALSE()))))))</f>
        <v/>
      </c>
    </row>
    <row r="1405" spans="2:5" x14ac:dyDescent="0.35">
      <c r="B1405" s="5"/>
      <c r="C1405" s="6" t="str">
        <f t="shared" si="44"/>
        <v/>
      </c>
      <c r="D1405" s="5" t="str">
        <f t="shared" si="45"/>
        <v/>
      </c>
      <c r="E1405" s="5" t="str">
        <f>IF($B1405="","",IF($C1405&lt;SIMULAÇÃO!$A$18,$B1405*VLOOKUP($C1405,SELIC!$A$3:$D$217,3,FALSE()),-($B1405-($B1405/(1+VLOOKUP($C1405,SELIC!$A$3:$D$217,3,FALSE()))))))</f>
        <v/>
      </c>
    </row>
    <row r="1406" spans="2:5" x14ac:dyDescent="0.35">
      <c r="B1406" s="5"/>
      <c r="C1406" s="6" t="str">
        <f t="shared" si="44"/>
        <v/>
      </c>
      <c r="D1406" s="5" t="str">
        <f t="shared" si="45"/>
        <v/>
      </c>
      <c r="E1406" s="5" t="str">
        <f>IF($B1406="","",IF($C1406&lt;SIMULAÇÃO!$A$18,$B1406*VLOOKUP($C1406,SELIC!$A$3:$D$217,3,FALSE()),-($B1406-($B1406/(1+VLOOKUP($C1406,SELIC!$A$3:$D$217,3,FALSE()))))))</f>
        <v/>
      </c>
    </row>
    <row r="1407" spans="2:5" x14ac:dyDescent="0.35">
      <c r="B1407" s="5"/>
      <c r="C1407" s="6" t="str">
        <f t="shared" si="44"/>
        <v/>
      </c>
      <c r="D1407" s="5" t="str">
        <f t="shared" si="45"/>
        <v/>
      </c>
      <c r="E1407" s="5" t="str">
        <f>IF($B1407="","",IF($C1407&lt;SIMULAÇÃO!$A$18,$B1407*VLOOKUP($C1407,SELIC!$A$3:$D$217,3,FALSE()),-($B1407-($B1407/(1+VLOOKUP($C1407,SELIC!$A$3:$D$217,3,FALSE()))))))</f>
        <v/>
      </c>
    </row>
    <row r="1408" spans="2:5" x14ac:dyDescent="0.35">
      <c r="B1408" s="5"/>
      <c r="C1408" s="6" t="str">
        <f t="shared" si="44"/>
        <v/>
      </c>
      <c r="D1408" s="5" t="str">
        <f t="shared" si="45"/>
        <v/>
      </c>
      <c r="E1408" s="5" t="str">
        <f>IF($B1408="","",IF($C1408&lt;SIMULAÇÃO!$A$18,$B1408*VLOOKUP($C1408,SELIC!$A$3:$D$217,3,FALSE()),-($B1408-($B1408/(1+VLOOKUP($C1408,SELIC!$A$3:$D$217,3,FALSE()))))))</f>
        <v/>
      </c>
    </row>
    <row r="1409" spans="2:5" x14ac:dyDescent="0.35">
      <c r="B1409" s="5"/>
      <c r="C1409" s="6" t="str">
        <f t="shared" si="44"/>
        <v/>
      </c>
      <c r="D1409" s="5" t="str">
        <f t="shared" si="45"/>
        <v/>
      </c>
      <c r="E1409" s="5" t="str">
        <f>IF($B1409="","",IF($C1409&lt;SIMULAÇÃO!$A$18,$B1409*VLOOKUP($C1409,SELIC!$A$3:$D$217,3,FALSE()),-($B1409-($B1409/(1+VLOOKUP($C1409,SELIC!$A$3:$D$217,3,FALSE()))))))</f>
        <v/>
      </c>
    </row>
    <row r="1410" spans="2:5" x14ac:dyDescent="0.35">
      <c r="B1410" s="5"/>
      <c r="C1410" s="6" t="str">
        <f t="shared" si="44"/>
        <v/>
      </c>
      <c r="D1410" s="5" t="str">
        <f t="shared" si="45"/>
        <v/>
      </c>
      <c r="E1410" s="5" t="str">
        <f>IF($B1410="","",IF($C1410&lt;SIMULAÇÃO!$A$18,$B1410*VLOOKUP($C1410,SELIC!$A$3:$D$217,3,FALSE()),-($B1410-($B1410/(1+VLOOKUP($C1410,SELIC!$A$3:$D$217,3,FALSE()))))))</f>
        <v/>
      </c>
    </row>
    <row r="1411" spans="2:5" x14ac:dyDescent="0.35">
      <c r="B1411" s="5"/>
      <c r="C1411" s="6" t="str">
        <f t="shared" si="44"/>
        <v/>
      </c>
      <c r="D1411" s="5" t="str">
        <f t="shared" si="45"/>
        <v/>
      </c>
      <c r="E1411" s="5" t="str">
        <f>IF($B1411="","",IF($C1411&lt;SIMULAÇÃO!$A$18,$B1411*VLOOKUP($C1411,SELIC!$A$3:$D$217,3,FALSE()),-($B1411-($B1411/(1+VLOOKUP($C1411,SELIC!$A$3:$D$217,3,FALSE()))))))</f>
        <v/>
      </c>
    </row>
    <row r="1412" spans="2:5" x14ac:dyDescent="0.35">
      <c r="B1412" s="5"/>
      <c r="C1412" s="6" t="str">
        <f t="shared" si="44"/>
        <v/>
      </c>
      <c r="D1412" s="5" t="str">
        <f t="shared" si="45"/>
        <v/>
      </c>
      <c r="E1412" s="5" t="str">
        <f>IF($B1412="","",IF($C1412&lt;SIMULAÇÃO!$A$18,$B1412*VLOOKUP($C1412,SELIC!$A$3:$D$217,3,FALSE()),-($B1412-($B1412/(1+VLOOKUP($C1412,SELIC!$A$3:$D$217,3,FALSE()))))))</f>
        <v/>
      </c>
    </row>
    <row r="1413" spans="2:5" x14ac:dyDescent="0.35">
      <c r="B1413" s="5"/>
      <c r="C1413" s="6" t="str">
        <f t="shared" si="44"/>
        <v/>
      </c>
      <c r="D1413" s="5" t="str">
        <f t="shared" si="45"/>
        <v/>
      </c>
      <c r="E1413" s="5" t="str">
        <f>IF($B1413="","",IF($C1413&lt;SIMULAÇÃO!$A$18,$B1413*VLOOKUP($C1413,SELIC!$A$3:$D$217,3,FALSE()),-($B1413-($B1413/(1+VLOOKUP($C1413,SELIC!$A$3:$D$217,3,FALSE()))))))</f>
        <v/>
      </c>
    </row>
    <row r="1414" spans="2:5" x14ac:dyDescent="0.35">
      <c r="B1414" s="5"/>
      <c r="C1414" s="6" t="str">
        <f t="shared" si="44"/>
        <v/>
      </c>
      <c r="D1414" s="5" t="str">
        <f t="shared" si="45"/>
        <v/>
      </c>
      <c r="E1414" s="5" t="str">
        <f>IF($B1414="","",IF($C1414&lt;SIMULAÇÃO!$A$18,$B1414*VLOOKUP($C1414,SELIC!$A$3:$D$217,3,FALSE()),-($B1414-($B1414/(1+VLOOKUP($C1414,SELIC!$A$3:$D$217,3,FALSE()))))))</f>
        <v/>
      </c>
    </row>
    <row r="1415" spans="2:5" x14ac:dyDescent="0.35">
      <c r="B1415" s="5"/>
      <c r="C1415" s="6" t="str">
        <f t="shared" si="44"/>
        <v/>
      </c>
      <c r="D1415" s="5" t="str">
        <f t="shared" si="45"/>
        <v/>
      </c>
      <c r="E1415" s="5" t="str">
        <f>IF($B1415="","",IF($C1415&lt;SIMULAÇÃO!$A$18,$B1415*VLOOKUP($C1415,SELIC!$A$3:$D$217,3,FALSE()),-($B1415-($B1415/(1+VLOOKUP($C1415,SELIC!$A$3:$D$217,3,FALSE()))))))</f>
        <v/>
      </c>
    </row>
    <row r="1416" spans="2:5" x14ac:dyDescent="0.35">
      <c r="B1416" s="5"/>
      <c r="C1416" s="6" t="str">
        <f t="shared" si="44"/>
        <v/>
      </c>
      <c r="D1416" s="5" t="str">
        <f t="shared" si="45"/>
        <v/>
      </c>
      <c r="E1416" s="5" t="str">
        <f>IF($B1416="","",IF($C1416&lt;SIMULAÇÃO!$A$18,$B1416*VLOOKUP($C1416,SELIC!$A$3:$D$217,3,FALSE()),-($B1416-($B1416/(1+VLOOKUP($C1416,SELIC!$A$3:$D$217,3,FALSE()))))))</f>
        <v/>
      </c>
    </row>
    <row r="1417" spans="2:5" x14ac:dyDescent="0.35">
      <c r="B1417" s="5"/>
      <c r="C1417" s="6" t="str">
        <f t="shared" si="44"/>
        <v/>
      </c>
      <c r="D1417" s="5" t="str">
        <f t="shared" si="45"/>
        <v/>
      </c>
      <c r="E1417" s="5" t="str">
        <f>IF($B1417="","",IF($C1417&lt;SIMULAÇÃO!$A$18,$B1417*VLOOKUP($C1417,SELIC!$A$3:$D$217,3,FALSE()),-($B1417-($B1417/(1+VLOOKUP($C1417,SELIC!$A$3:$D$217,3,FALSE()))))))</f>
        <v/>
      </c>
    </row>
    <row r="1418" spans="2:5" x14ac:dyDescent="0.35">
      <c r="B1418" s="5"/>
      <c r="C1418" s="6" t="str">
        <f t="shared" si="44"/>
        <v/>
      </c>
      <c r="D1418" s="5" t="str">
        <f t="shared" si="45"/>
        <v/>
      </c>
      <c r="E1418" s="5" t="str">
        <f>IF($B1418="","",IF($C1418&lt;SIMULAÇÃO!$A$18,$B1418*VLOOKUP($C1418,SELIC!$A$3:$D$217,3,FALSE()),-($B1418-($B1418/(1+VLOOKUP($C1418,SELIC!$A$3:$D$217,3,FALSE()))))))</f>
        <v/>
      </c>
    </row>
    <row r="1419" spans="2:5" x14ac:dyDescent="0.35">
      <c r="B1419" s="5"/>
      <c r="C1419" s="6" t="str">
        <f t="shared" si="44"/>
        <v/>
      </c>
      <c r="D1419" s="5" t="str">
        <f t="shared" si="45"/>
        <v/>
      </c>
      <c r="E1419" s="5" t="str">
        <f>IF($B1419="","",IF($C1419&lt;SIMULAÇÃO!$A$18,$B1419*VLOOKUP($C1419,SELIC!$A$3:$D$217,3,FALSE()),-($B1419-($B1419/(1+VLOOKUP($C1419,SELIC!$A$3:$D$217,3,FALSE()))))))</f>
        <v/>
      </c>
    </row>
    <row r="1420" spans="2:5" x14ac:dyDescent="0.35">
      <c r="B1420" s="5"/>
      <c r="C1420" s="6" t="str">
        <f t="shared" si="44"/>
        <v/>
      </c>
      <c r="D1420" s="5" t="str">
        <f t="shared" si="45"/>
        <v/>
      </c>
      <c r="E1420" s="5" t="str">
        <f>IF($B1420="","",IF($C1420&lt;SIMULAÇÃO!$A$18,$B1420*VLOOKUP($C1420,SELIC!$A$3:$D$217,3,FALSE()),-($B1420-($B1420/(1+VLOOKUP($C1420,SELIC!$A$3:$D$217,3,FALSE()))))))</f>
        <v/>
      </c>
    </row>
    <row r="1421" spans="2:5" x14ac:dyDescent="0.35">
      <c r="B1421" s="5"/>
      <c r="C1421" s="6" t="str">
        <f t="shared" si="44"/>
        <v/>
      </c>
      <c r="D1421" s="5" t="str">
        <f t="shared" si="45"/>
        <v/>
      </c>
      <c r="E1421" s="5" t="str">
        <f>IF($B1421="","",IF($C1421&lt;SIMULAÇÃO!$A$18,$B1421*VLOOKUP($C1421,SELIC!$A$3:$D$217,3,FALSE()),-($B1421-($B1421/(1+VLOOKUP($C1421,SELIC!$A$3:$D$217,3,FALSE()))))))</f>
        <v/>
      </c>
    </row>
    <row r="1422" spans="2:5" x14ac:dyDescent="0.35">
      <c r="B1422" s="5"/>
      <c r="C1422" s="6" t="str">
        <f t="shared" si="44"/>
        <v/>
      </c>
      <c r="D1422" s="5" t="str">
        <f t="shared" si="45"/>
        <v/>
      </c>
      <c r="E1422" s="5" t="str">
        <f>IF($B1422="","",IF($C1422&lt;SIMULAÇÃO!$A$18,$B1422*VLOOKUP($C1422,SELIC!$A$3:$D$217,3,FALSE()),-($B1422-($B1422/(1+VLOOKUP($C1422,SELIC!$A$3:$D$217,3,FALSE()))))))</f>
        <v/>
      </c>
    </row>
    <row r="1423" spans="2:5" x14ac:dyDescent="0.35">
      <c r="B1423" s="5"/>
      <c r="C1423" s="6" t="str">
        <f t="shared" si="44"/>
        <v/>
      </c>
      <c r="D1423" s="5" t="str">
        <f t="shared" si="45"/>
        <v/>
      </c>
      <c r="E1423" s="5" t="str">
        <f>IF($B1423="","",IF($C1423&lt;SIMULAÇÃO!$A$18,$B1423*VLOOKUP($C1423,SELIC!$A$3:$D$217,3,FALSE()),-($B1423-($B1423/(1+VLOOKUP($C1423,SELIC!$A$3:$D$217,3,FALSE()))))))</f>
        <v/>
      </c>
    </row>
    <row r="1424" spans="2:5" x14ac:dyDescent="0.35">
      <c r="B1424" s="5"/>
      <c r="C1424" s="6" t="str">
        <f t="shared" si="44"/>
        <v/>
      </c>
      <c r="D1424" s="5" t="str">
        <f t="shared" si="45"/>
        <v/>
      </c>
      <c r="E1424" s="5" t="str">
        <f>IF($B1424="","",IF($C1424&lt;SIMULAÇÃO!$A$18,$B1424*VLOOKUP($C1424,SELIC!$A$3:$D$217,3,FALSE()),-($B1424-($B1424/(1+VLOOKUP($C1424,SELIC!$A$3:$D$217,3,FALSE()))))))</f>
        <v/>
      </c>
    </row>
    <row r="1425" spans="2:5" x14ac:dyDescent="0.35">
      <c r="B1425" s="5"/>
      <c r="C1425" s="6" t="str">
        <f t="shared" si="44"/>
        <v/>
      </c>
      <c r="D1425" s="5" t="str">
        <f t="shared" si="45"/>
        <v/>
      </c>
      <c r="E1425" s="5" t="str">
        <f>IF($B1425="","",IF($C1425&lt;SIMULAÇÃO!$A$18,$B1425*VLOOKUP($C1425,SELIC!$A$3:$D$217,3,FALSE()),-($B1425-($B1425/(1+VLOOKUP($C1425,SELIC!$A$3:$D$217,3,FALSE()))))))</f>
        <v/>
      </c>
    </row>
    <row r="1426" spans="2:5" x14ac:dyDescent="0.35">
      <c r="B1426" s="5"/>
      <c r="C1426" s="6" t="str">
        <f t="shared" si="44"/>
        <v/>
      </c>
      <c r="D1426" s="5" t="str">
        <f t="shared" si="45"/>
        <v/>
      </c>
      <c r="E1426" s="5" t="str">
        <f>IF($B1426="","",IF($C1426&lt;SIMULAÇÃO!$A$18,$B1426*VLOOKUP($C1426,SELIC!$A$3:$D$217,3,FALSE()),-($B1426-($B1426/(1+VLOOKUP($C1426,SELIC!$A$3:$D$217,3,FALSE()))))))</f>
        <v/>
      </c>
    </row>
    <row r="1427" spans="2:5" x14ac:dyDescent="0.35">
      <c r="B1427" s="5"/>
      <c r="C1427" s="6" t="str">
        <f t="shared" ref="C1427:C1490" si="46">IF(A1427="","",DATEVALUE(CONCATENATE("01/",MONTH(A1427),"/",YEAR(A1427))))</f>
        <v/>
      </c>
      <c r="D1427" s="5" t="str">
        <f t="shared" ref="D1427:D1490" si="47">IF(B1427="","",B1427+E1427)</f>
        <v/>
      </c>
      <c r="E1427" s="5" t="str">
        <f>IF($B1427="","",IF($C1427&lt;SIMULAÇÃO!$A$18,$B1427*VLOOKUP($C1427,SELIC!$A$3:$D$217,3,FALSE()),-($B1427-($B1427/(1+VLOOKUP($C1427,SELIC!$A$3:$D$217,3,FALSE()))))))</f>
        <v/>
      </c>
    </row>
    <row r="1428" spans="2:5" x14ac:dyDescent="0.35">
      <c r="B1428" s="5"/>
      <c r="C1428" s="6" t="str">
        <f t="shared" si="46"/>
        <v/>
      </c>
      <c r="D1428" s="5" t="str">
        <f t="shared" si="47"/>
        <v/>
      </c>
      <c r="E1428" s="5" t="str">
        <f>IF($B1428="","",IF($C1428&lt;SIMULAÇÃO!$A$18,$B1428*VLOOKUP($C1428,SELIC!$A$3:$D$217,3,FALSE()),-($B1428-($B1428/(1+VLOOKUP($C1428,SELIC!$A$3:$D$217,3,FALSE()))))))</f>
        <v/>
      </c>
    </row>
    <row r="1429" spans="2:5" x14ac:dyDescent="0.35">
      <c r="B1429" s="5"/>
      <c r="C1429" s="6" t="str">
        <f t="shared" si="46"/>
        <v/>
      </c>
      <c r="D1429" s="5" t="str">
        <f t="shared" si="47"/>
        <v/>
      </c>
      <c r="E1429" s="5" t="str">
        <f>IF($B1429="","",IF($C1429&lt;SIMULAÇÃO!$A$18,$B1429*VLOOKUP($C1429,SELIC!$A$3:$D$217,3,FALSE()),-($B1429-($B1429/(1+VLOOKUP($C1429,SELIC!$A$3:$D$217,3,FALSE()))))))</f>
        <v/>
      </c>
    </row>
    <row r="1430" spans="2:5" x14ac:dyDescent="0.35">
      <c r="B1430" s="5"/>
      <c r="C1430" s="6" t="str">
        <f t="shared" si="46"/>
        <v/>
      </c>
      <c r="D1430" s="5" t="str">
        <f t="shared" si="47"/>
        <v/>
      </c>
      <c r="E1430" s="5" t="str">
        <f>IF($B1430="","",IF($C1430&lt;SIMULAÇÃO!$A$18,$B1430*VLOOKUP($C1430,SELIC!$A$3:$D$217,3,FALSE()),-($B1430-($B1430/(1+VLOOKUP($C1430,SELIC!$A$3:$D$217,3,FALSE()))))))</f>
        <v/>
      </c>
    </row>
    <row r="1431" spans="2:5" x14ac:dyDescent="0.35">
      <c r="B1431" s="5"/>
      <c r="C1431" s="6" t="str">
        <f t="shared" si="46"/>
        <v/>
      </c>
      <c r="D1431" s="5" t="str">
        <f t="shared" si="47"/>
        <v/>
      </c>
      <c r="E1431" s="5" t="str">
        <f>IF($B1431="","",IF($C1431&lt;SIMULAÇÃO!$A$18,$B1431*VLOOKUP($C1431,SELIC!$A$3:$D$217,3,FALSE()),-($B1431-($B1431/(1+VLOOKUP($C1431,SELIC!$A$3:$D$217,3,FALSE()))))))</f>
        <v/>
      </c>
    </row>
    <row r="1432" spans="2:5" x14ac:dyDescent="0.35">
      <c r="B1432" s="5"/>
      <c r="C1432" s="6" t="str">
        <f t="shared" si="46"/>
        <v/>
      </c>
      <c r="D1432" s="5" t="str">
        <f t="shared" si="47"/>
        <v/>
      </c>
      <c r="E1432" s="5" t="str">
        <f>IF($B1432="","",IF($C1432&lt;SIMULAÇÃO!$A$18,$B1432*VLOOKUP($C1432,SELIC!$A$3:$D$217,3,FALSE()),-($B1432-($B1432/(1+VLOOKUP($C1432,SELIC!$A$3:$D$217,3,FALSE()))))))</f>
        <v/>
      </c>
    </row>
    <row r="1433" spans="2:5" x14ac:dyDescent="0.35">
      <c r="B1433" s="5"/>
      <c r="C1433" s="6" t="str">
        <f t="shared" si="46"/>
        <v/>
      </c>
      <c r="D1433" s="5" t="str">
        <f t="shared" si="47"/>
        <v/>
      </c>
      <c r="E1433" s="5" t="str">
        <f>IF($B1433="","",IF($C1433&lt;SIMULAÇÃO!$A$18,$B1433*VLOOKUP($C1433,SELIC!$A$3:$D$217,3,FALSE()),-($B1433-($B1433/(1+VLOOKUP($C1433,SELIC!$A$3:$D$217,3,FALSE()))))))</f>
        <v/>
      </c>
    </row>
    <row r="1434" spans="2:5" x14ac:dyDescent="0.35">
      <c r="B1434" s="5"/>
      <c r="C1434" s="6" t="str">
        <f t="shared" si="46"/>
        <v/>
      </c>
      <c r="D1434" s="5" t="str">
        <f t="shared" si="47"/>
        <v/>
      </c>
      <c r="E1434" s="5" t="str">
        <f>IF($B1434="","",IF($C1434&lt;SIMULAÇÃO!$A$18,$B1434*VLOOKUP($C1434,SELIC!$A$3:$D$217,3,FALSE()),-($B1434-($B1434/(1+VLOOKUP($C1434,SELIC!$A$3:$D$217,3,FALSE()))))))</f>
        <v/>
      </c>
    </row>
    <row r="1435" spans="2:5" x14ac:dyDescent="0.35">
      <c r="B1435" s="5"/>
      <c r="C1435" s="6" t="str">
        <f t="shared" si="46"/>
        <v/>
      </c>
      <c r="D1435" s="5" t="str">
        <f t="shared" si="47"/>
        <v/>
      </c>
      <c r="E1435" s="5" t="str">
        <f>IF($B1435="","",IF($C1435&lt;SIMULAÇÃO!$A$18,$B1435*VLOOKUP($C1435,SELIC!$A$3:$D$217,3,FALSE()),-($B1435-($B1435/(1+VLOOKUP($C1435,SELIC!$A$3:$D$217,3,FALSE()))))))</f>
        <v/>
      </c>
    </row>
    <row r="1436" spans="2:5" x14ac:dyDescent="0.35">
      <c r="B1436" s="5"/>
      <c r="C1436" s="6" t="str">
        <f t="shared" si="46"/>
        <v/>
      </c>
      <c r="D1436" s="5" t="str">
        <f t="shared" si="47"/>
        <v/>
      </c>
      <c r="E1436" s="5" t="str">
        <f>IF($B1436="","",IF($C1436&lt;SIMULAÇÃO!$A$18,$B1436*VLOOKUP($C1436,SELIC!$A$3:$D$217,3,FALSE()),-($B1436-($B1436/(1+VLOOKUP($C1436,SELIC!$A$3:$D$217,3,FALSE()))))))</f>
        <v/>
      </c>
    </row>
    <row r="1437" spans="2:5" x14ac:dyDescent="0.35">
      <c r="B1437" s="5"/>
      <c r="C1437" s="6" t="str">
        <f t="shared" si="46"/>
        <v/>
      </c>
      <c r="D1437" s="5" t="str">
        <f t="shared" si="47"/>
        <v/>
      </c>
      <c r="E1437" s="5" t="str">
        <f>IF($B1437="","",IF($C1437&lt;SIMULAÇÃO!$A$18,$B1437*VLOOKUP($C1437,SELIC!$A$3:$D$217,3,FALSE()),-($B1437-($B1437/(1+VLOOKUP($C1437,SELIC!$A$3:$D$217,3,FALSE()))))))</f>
        <v/>
      </c>
    </row>
    <row r="1438" spans="2:5" x14ac:dyDescent="0.35">
      <c r="B1438" s="5"/>
      <c r="C1438" s="6" t="str">
        <f t="shared" si="46"/>
        <v/>
      </c>
      <c r="D1438" s="5" t="str">
        <f t="shared" si="47"/>
        <v/>
      </c>
      <c r="E1438" s="5" t="str">
        <f>IF($B1438="","",IF($C1438&lt;SIMULAÇÃO!$A$18,$B1438*VLOOKUP($C1438,SELIC!$A$3:$D$217,3,FALSE()),-($B1438-($B1438/(1+VLOOKUP($C1438,SELIC!$A$3:$D$217,3,FALSE()))))))</f>
        <v/>
      </c>
    </row>
    <row r="1439" spans="2:5" x14ac:dyDescent="0.35">
      <c r="B1439" s="5"/>
      <c r="C1439" s="6" t="str">
        <f t="shared" si="46"/>
        <v/>
      </c>
      <c r="D1439" s="5" t="str">
        <f t="shared" si="47"/>
        <v/>
      </c>
      <c r="E1439" s="5" t="str">
        <f>IF($B1439="","",IF($C1439&lt;SIMULAÇÃO!$A$18,$B1439*VLOOKUP($C1439,SELIC!$A$3:$D$217,3,FALSE()),-($B1439-($B1439/(1+VLOOKUP($C1439,SELIC!$A$3:$D$217,3,FALSE()))))))</f>
        <v/>
      </c>
    </row>
    <row r="1440" spans="2:5" x14ac:dyDescent="0.35">
      <c r="B1440" s="5"/>
      <c r="C1440" s="6" t="str">
        <f t="shared" si="46"/>
        <v/>
      </c>
      <c r="D1440" s="5" t="str">
        <f t="shared" si="47"/>
        <v/>
      </c>
      <c r="E1440" s="5" t="str">
        <f>IF($B1440="","",IF($C1440&lt;SIMULAÇÃO!$A$18,$B1440*VLOOKUP($C1440,SELIC!$A$3:$D$217,3,FALSE()),-($B1440-($B1440/(1+VLOOKUP($C1440,SELIC!$A$3:$D$217,3,FALSE()))))))</f>
        <v/>
      </c>
    </row>
    <row r="1441" spans="2:5" x14ac:dyDescent="0.35">
      <c r="B1441" s="5"/>
      <c r="C1441" s="6" t="str">
        <f t="shared" si="46"/>
        <v/>
      </c>
      <c r="D1441" s="5" t="str">
        <f t="shared" si="47"/>
        <v/>
      </c>
      <c r="E1441" s="5" t="str">
        <f>IF($B1441="","",IF($C1441&lt;SIMULAÇÃO!$A$18,$B1441*VLOOKUP($C1441,SELIC!$A$3:$D$217,3,FALSE()),-($B1441-($B1441/(1+VLOOKUP($C1441,SELIC!$A$3:$D$217,3,FALSE()))))))</f>
        <v/>
      </c>
    </row>
    <row r="1442" spans="2:5" x14ac:dyDescent="0.35">
      <c r="B1442" s="5"/>
      <c r="C1442" s="6" t="str">
        <f t="shared" si="46"/>
        <v/>
      </c>
      <c r="D1442" s="5" t="str">
        <f t="shared" si="47"/>
        <v/>
      </c>
      <c r="E1442" s="5" t="str">
        <f>IF($B1442="","",IF($C1442&lt;SIMULAÇÃO!$A$18,$B1442*VLOOKUP($C1442,SELIC!$A$3:$D$217,3,FALSE()),-($B1442-($B1442/(1+VLOOKUP($C1442,SELIC!$A$3:$D$217,3,FALSE()))))))</f>
        <v/>
      </c>
    </row>
    <row r="1443" spans="2:5" x14ac:dyDescent="0.35">
      <c r="B1443" s="5"/>
      <c r="C1443" s="6" t="str">
        <f t="shared" si="46"/>
        <v/>
      </c>
      <c r="D1443" s="5" t="str">
        <f t="shared" si="47"/>
        <v/>
      </c>
      <c r="E1443" s="5" t="str">
        <f>IF($B1443="","",IF($C1443&lt;SIMULAÇÃO!$A$18,$B1443*VLOOKUP($C1443,SELIC!$A$3:$D$217,3,FALSE()),-($B1443-($B1443/(1+VLOOKUP($C1443,SELIC!$A$3:$D$217,3,FALSE()))))))</f>
        <v/>
      </c>
    </row>
    <row r="1444" spans="2:5" x14ac:dyDescent="0.35">
      <c r="B1444" s="5"/>
      <c r="C1444" s="6" t="str">
        <f t="shared" si="46"/>
        <v/>
      </c>
      <c r="D1444" s="5" t="str">
        <f t="shared" si="47"/>
        <v/>
      </c>
      <c r="E1444" s="5" t="str">
        <f>IF($B1444="","",IF($C1444&lt;SIMULAÇÃO!$A$18,$B1444*VLOOKUP($C1444,SELIC!$A$3:$D$217,3,FALSE()),-($B1444-($B1444/(1+VLOOKUP($C1444,SELIC!$A$3:$D$217,3,FALSE()))))))</f>
        <v/>
      </c>
    </row>
    <row r="1445" spans="2:5" x14ac:dyDescent="0.35">
      <c r="B1445" s="5"/>
      <c r="C1445" s="6" t="str">
        <f t="shared" si="46"/>
        <v/>
      </c>
      <c r="D1445" s="5" t="str">
        <f t="shared" si="47"/>
        <v/>
      </c>
      <c r="E1445" s="5" t="str">
        <f>IF($B1445="","",IF($C1445&lt;SIMULAÇÃO!$A$18,$B1445*VLOOKUP($C1445,SELIC!$A$3:$D$217,3,FALSE()),-($B1445-($B1445/(1+VLOOKUP($C1445,SELIC!$A$3:$D$217,3,FALSE()))))))</f>
        <v/>
      </c>
    </row>
    <row r="1446" spans="2:5" x14ac:dyDescent="0.35">
      <c r="B1446" s="5"/>
      <c r="C1446" s="6" t="str">
        <f t="shared" si="46"/>
        <v/>
      </c>
      <c r="D1446" s="5" t="str">
        <f t="shared" si="47"/>
        <v/>
      </c>
      <c r="E1446" s="5" t="str">
        <f>IF($B1446="","",IF($C1446&lt;SIMULAÇÃO!$A$18,$B1446*VLOOKUP($C1446,SELIC!$A$3:$D$217,3,FALSE()),-($B1446-($B1446/(1+VLOOKUP($C1446,SELIC!$A$3:$D$217,3,FALSE()))))))</f>
        <v/>
      </c>
    </row>
    <row r="1447" spans="2:5" x14ac:dyDescent="0.35">
      <c r="B1447" s="5"/>
      <c r="C1447" s="6" t="str">
        <f t="shared" si="46"/>
        <v/>
      </c>
      <c r="D1447" s="5" t="str">
        <f t="shared" si="47"/>
        <v/>
      </c>
      <c r="E1447" s="5" t="str">
        <f>IF($B1447="","",IF($C1447&lt;SIMULAÇÃO!$A$18,$B1447*VLOOKUP($C1447,SELIC!$A$3:$D$217,3,FALSE()),-($B1447-($B1447/(1+VLOOKUP($C1447,SELIC!$A$3:$D$217,3,FALSE()))))))</f>
        <v/>
      </c>
    </row>
    <row r="1448" spans="2:5" x14ac:dyDescent="0.35">
      <c r="B1448" s="5"/>
      <c r="C1448" s="6" t="str">
        <f t="shared" si="46"/>
        <v/>
      </c>
      <c r="D1448" s="5" t="str">
        <f t="shared" si="47"/>
        <v/>
      </c>
      <c r="E1448" s="5" t="str">
        <f>IF($B1448="","",IF($C1448&lt;SIMULAÇÃO!$A$18,$B1448*VLOOKUP($C1448,SELIC!$A$3:$D$217,3,FALSE()),-($B1448-($B1448/(1+VLOOKUP($C1448,SELIC!$A$3:$D$217,3,FALSE()))))))</f>
        <v/>
      </c>
    </row>
    <row r="1449" spans="2:5" x14ac:dyDescent="0.35">
      <c r="B1449" s="5"/>
      <c r="C1449" s="6" t="str">
        <f t="shared" si="46"/>
        <v/>
      </c>
      <c r="D1449" s="5" t="str">
        <f t="shared" si="47"/>
        <v/>
      </c>
      <c r="E1449" s="5" t="str">
        <f>IF($B1449="","",IF($C1449&lt;SIMULAÇÃO!$A$18,$B1449*VLOOKUP($C1449,SELIC!$A$3:$D$217,3,FALSE()),-($B1449-($B1449/(1+VLOOKUP($C1449,SELIC!$A$3:$D$217,3,FALSE()))))))</f>
        <v/>
      </c>
    </row>
    <row r="1450" spans="2:5" x14ac:dyDescent="0.35">
      <c r="B1450" s="5"/>
      <c r="C1450" s="6" t="str">
        <f t="shared" si="46"/>
        <v/>
      </c>
      <c r="D1450" s="5" t="str">
        <f t="shared" si="47"/>
        <v/>
      </c>
      <c r="E1450" s="5" t="str">
        <f>IF($B1450="","",IF($C1450&lt;SIMULAÇÃO!$A$18,$B1450*VLOOKUP($C1450,SELIC!$A$3:$D$217,3,FALSE()),-($B1450-($B1450/(1+VLOOKUP($C1450,SELIC!$A$3:$D$217,3,FALSE()))))))</f>
        <v/>
      </c>
    </row>
    <row r="1451" spans="2:5" x14ac:dyDescent="0.35">
      <c r="B1451" s="5"/>
      <c r="C1451" s="6" t="str">
        <f t="shared" si="46"/>
        <v/>
      </c>
      <c r="D1451" s="5" t="str">
        <f t="shared" si="47"/>
        <v/>
      </c>
      <c r="E1451" s="5" t="str">
        <f>IF($B1451="","",IF($C1451&lt;SIMULAÇÃO!$A$18,$B1451*VLOOKUP($C1451,SELIC!$A$3:$D$217,3,FALSE()),-($B1451-($B1451/(1+VLOOKUP($C1451,SELIC!$A$3:$D$217,3,FALSE()))))))</f>
        <v/>
      </c>
    </row>
    <row r="1452" spans="2:5" x14ac:dyDescent="0.35">
      <c r="B1452" s="5"/>
      <c r="C1452" s="6" t="str">
        <f t="shared" si="46"/>
        <v/>
      </c>
      <c r="D1452" s="5" t="str">
        <f t="shared" si="47"/>
        <v/>
      </c>
      <c r="E1452" s="5" t="str">
        <f>IF($B1452="","",IF($C1452&lt;SIMULAÇÃO!$A$18,$B1452*VLOOKUP($C1452,SELIC!$A$3:$D$217,3,FALSE()),-($B1452-($B1452/(1+VLOOKUP($C1452,SELIC!$A$3:$D$217,3,FALSE()))))))</f>
        <v/>
      </c>
    </row>
    <row r="1453" spans="2:5" x14ac:dyDescent="0.35">
      <c r="B1453" s="5"/>
      <c r="C1453" s="6" t="str">
        <f t="shared" si="46"/>
        <v/>
      </c>
      <c r="D1453" s="5" t="str">
        <f t="shared" si="47"/>
        <v/>
      </c>
      <c r="E1453" s="5" t="str">
        <f>IF($B1453="","",IF($C1453&lt;SIMULAÇÃO!$A$18,$B1453*VLOOKUP($C1453,SELIC!$A$3:$D$217,3,FALSE()),-($B1453-($B1453/(1+VLOOKUP($C1453,SELIC!$A$3:$D$217,3,FALSE()))))))</f>
        <v/>
      </c>
    </row>
    <row r="1454" spans="2:5" x14ac:dyDescent="0.35">
      <c r="B1454" s="5"/>
      <c r="C1454" s="6" t="str">
        <f t="shared" si="46"/>
        <v/>
      </c>
      <c r="D1454" s="5" t="str">
        <f t="shared" si="47"/>
        <v/>
      </c>
      <c r="E1454" s="5" t="str">
        <f>IF($B1454="","",IF($C1454&lt;SIMULAÇÃO!$A$18,$B1454*VLOOKUP($C1454,SELIC!$A$3:$D$217,3,FALSE()),-($B1454-($B1454/(1+VLOOKUP($C1454,SELIC!$A$3:$D$217,3,FALSE()))))))</f>
        <v/>
      </c>
    </row>
    <row r="1455" spans="2:5" x14ac:dyDescent="0.35">
      <c r="B1455" s="5"/>
      <c r="C1455" s="6" t="str">
        <f t="shared" si="46"/>
        <v/>
      </c>
      <c r="D1455" s="5" t="str">
        <f t="shared" si="47"/>
        <v/>
      </c>
      <c r="E1455" s="5" t="str">
        <f>IF($B1455="","",IF($C1455&lt;SIMULAÇÃO!$A$18,$B1455*VLOOKUP($C1455,SELIC!$A$3:$D$217,3,FALSE()),-($B1455-($B1455/(1+VLOOKUP($C1455,SELIC!$A$3:$D$217,3,FALSE()))))))</f>
        <v/>
      </c>
    </row>
    <row r="1456" spans="2:5" x14ac:dyDescent="0.35">
      <c r="B1456" s="5"/>
      <c r="C1456" s="6" t="str">
        <f t="shared" si="46"/>
        <v/>
      </c>
      <c r="D1456" s="5" t="str">
        <f t="shared" si="47"/>
        <v/>
      </c>
      <c r="E1456" s="5" t="str">
        <f>IF($B1456="","",IF($C1456&lt;SIMULAÇÃO!$A$18,$B1456*VLOOKUP($C1456,SELIC!$A$3:$D$217,3,FALSE()),-($B1456-($B1456/(1+VLOOKUP($C1456,SELIC!$A$3:$D$217,3,FALSE()))))))</f>
        <v/>
      </c>
    </row>
    <row r="1457" spans="2:5" x14ac:dyDescent="0.35">
      <c r="B1457" s="5"/>
      <c r="C1457" s="6" t="str">
        <f t="shared" si="46"/>
        <v/>
      </c>
      <c r="D1457" s="5" t="str">
        <f t="shared" si="47"/>
        <v/>
      </c>
      <c r="E1457" s="5" t="str">
        <f>IF($B1457="","",IF($C1457&lt;SIMULAÇÃO!$A$18,$B1457*VLOOKUP($C1457,SELIC!$A$3:$D$217,3,FALSE()),-($B1457-($B1457/(1+VLOOKUP($C1457,SELIC!$A$3:$D$217,3,FALSE()))))))</f>
        <v/>
      </c>
    </row>
    <row r="1458" spans="2:5" x14ac:dyDescent="0.35">
      <c r="B1458" s="5"/>
      <c r="C1458" s="6" t="str">
        <f t="shared" si="46"/>
        <v/>
      </c>
      <c r="D1458" s="5" t="str">
        <f t="shared" si="47"/>
        <v/>
      </c>
      <c r="E1458" s="5" t="str">
        <f>IF($B1458="","",IF($C1458&lt;SIMULAÇÃO!$A$18,$B1458*VLOOKUP($C1458,SELIC!$A$3:$D$217,3,FALSE()),-($B1458-($B1458/(1+VLOOKUP($C1458,SELIC!$A$3:$D$217,3,FALSE()))))))</f>
        <v/>
      </c>
    </row>
    <row r="1459" spans="2:5" x14ac:dyDescent="0.35">
      <c r="B1459" s="5"/>
      <c r="C1459" s="6" t="str">
        <f t="shared" si="46"/>
        <v/>
      </c>
      <c r="D1459" s="5" t="str">
        <f t="shared" si="47"/>
        <v/>
      </c>
      <c r="E1459" s="5" t="str">
        <f>IF($B1459="","",IF($C1459&lt;SIMULAÇÃO!$A$18,$B1459*VLOOKUP($C1459,SELIC!$A$3:$D$217,3,FALSE()),-($B1459-($B1459/(1+VLOOKUP($C1459,SELIC!$A$3:$D$217,3,FALSE()))))))</f>
        <v/>
      </c>
    </row>
    <row r="1460" spans="2:5" x14ac:dyDescent="0.35">
      <c r="B1460" s="5"/>
      <c r="C1460" s="6" t="str">
        <f t="shared" si="46"/>
        <v/>
      </c>
      <c r="D1460" s="5" t="str">
        <f t="shared" si="47"/>
        <v/>
      </c>
      <c r="E1460" s="5" t="str">
        <f>IF($B1460="","",IF($C1460&lt;SIMULAÇÃO!$A$18,$B1460*VLOOKUP($C1460,SELIC!$A$3:$D$217,3,FALSE()),-($B1460-($B1460/(1+VLOOKUP($C1460,SELIC!$A$3:$D$217,3,FALSE()))))))</f>
        <v/>
      </c>
    </row>
    <row r="1461" spans="2:5" x14ac:dyDescent="0.35">
      <c r="B1461" s="5"/>
      <c r="C1461" s="6" t="str">
        <f t="shared" si="46"/>
        <v/>
      </c>
      <c r="D1461" s="5" t="str">
        <f t="shared" si="47"/>
        <v/>
      </c>
      <c r="E1461" s="5" t="str">
        <f>IF($B1461="","",IF($C1461&lt;SIMULAÇÃO!$A$18,$B1461*VLOOKUP($C1461,SELIC!$A$3:$D$217,3,FALSE()),-($B1461-($B1461/(1+VLOOKUP($C1461,SELIC!$A$3:$D$217,3,FALSE()))))))</f>
        <v/>
      </c>
    </row>
    <row r="1462" spans="2:5" x14ac:dyDescent="0.35">
      <c r="B1462" s="5"/>
      <c r="C1462" s="6" t="str">
        <f t="shared" si="46"/>
        <v/>
      </c>
      <c r="D1462" s="5" t="str">
        <f t="shared" si="47"/>
        <v/>
      </c>
      <c r="E1462" s="5" t="str">
        <f>IF($B1462="","",IF($C1462&lt;SIMULAÇÃO!$A$18,$B1462*VLOOKUP($C1462,SELIC!$A$3:$D$217,3,FALSE()),-($B1462-($B1462/(1+VLOOKUP($C1462,SELIC!$A$3:$D$217,3,FALSE()))))))</f>
        <v/>
      </c>
    </row>
    <row r="1463" spans="2:5" x14ac:dyDescent="0.35">
      <c r="B1463" s="5"/>
      <c r="C1463" s="6" t="str">
        <f t="shared" si="46"/>
        <v/>
      </c>
      <c r="D1463" s="5" t="str">
        <f t="shared" si="47"/>
        <v/>
      </c>
      <c r="E1463" s="5" t="str">
        <f>IF($B1463="","",IF($C1463&lt;SIMULAÇÃO!$A$18,$B1463*VLOOKUP($C1463,SELIC!$A$3:$D$217,3,FALSE()),-($B1463-($B1463/(1+VLOOKUP($C1463,SELIC!$A$3:$D$217,3,FALSE()))))))</f>
        <v/>
      </c>
    </row>
    <row r="1464" spans="2:5" x14ac:dyDescent="0.35">
      <c r="B1464" s="5"/>
      <c r="C1464" s="6" t="str">
        <f t="shared" si="46"/>
        <v/>
      </c>
      <c r="D1464" s="5" t="str">
        <f t="shared" si="47"/>
        <v/>
      </c>
      <c r="E1464" s="5" t="str">
        <f>IF($B1464="","",IF($C1464&lt;SIMULAÇÃO!$A$18,$B1464*VLOOKUP($C1464,SELIC!$A$3:$D$217,3,FALSE()),-($B1464-($B1464/(1+VLOOKUP($C1464,SELIC!$A$3:$D$217,3,FALSE()))))))</f>
        <v/>
      </c>
    </row>
    <row r="1465" spans="2:5" x14ac:dyDescent="0.35">
      <c r="B1465" s="5"/>
      <c r="C1465" s="6" t="str">
        <f t="shared" si="46"/>
        <v/>
      </c>
      <c r="D1465" s="5" t="str">
        <f t="shared" si="47"/>
        <v/>
      </c>
      <c r="E1465" s="5" t="str">
        <f>IF($B1465="","",IF($C1465&lt;SIMULAÇÃO!$A$18,$B1465*VLOOKUP($C1465,SELIC!$A$3:$D$217,3,FALSE()),-($B1465-($B1465/(1+VLOOKUP($C1465,SELIC!$A$3:$D$217,3,FALSE()))))))</f>
        <v/>
      </c>
    </row>
    <row r="1466" spans="2:5" x14ac:dyDescent="0.35">
      <c r="B1466" s="5"/>
      <c r="C1466" s="6" t="str">
        <f t="shared" si="46"/>
        <v/>
      </c>
      <c r="D1466" s="5" t="str">
        <f t="shared" si="47"/>
        <v/>
      </c>
      <c r="E1466" s="5" t="str">
        <f>IF($B1466="","",IF($C1466&lt;SIMULAÇÃO!$A$18,$B1466*VLOOKUP($C1466,SELIC!$A$3:$D$217,3,FALSE()),-($B1466-($B1466/(1+VLOOKUP($C1466,SELIC!$A$3:$D$217,3,FALSE()))))))</f>
        <v/>
      </c>
    </row>
    <row r="1467" spans="2:5" x14ac:dyDescent="0.35">
      <c r="B1467" s="5"/>
      <c r="C1467" s="6" t="str">
        <f t="shared" si="46"/>
        <v/>
      </c>
      <c r="D1467" s="5" t="str">
        <f t="shared" si="47"/>
        <v/>
      </c>
      <c r="E1467" s="5" t="str">
        <f>IF($B1467="","",IF($C1467&lt;SIMULAÇÃO!$A$18,$B1467*VLOOKUP($C1467,SELIC!$A$3:$D$217,3,FALSE()),-($B1467-($B1467/(1+VLOOKUP($C1467,SELIC!$A$3:$D$217,3,FALSE()))))))</f>
        <v/>
      </c>
    </row>
    <row r="1468" spans="2:5" x14ac:dyDescent="0.35">
      <c r="B1468" s="5"/>
      <c r="C1468" s="6" t="str">
        <f t="shared" si="46"/>
        <v/>
      </c>
      <c r="D1468" s="5" t="str">
        <f t="shared" si="47"/>
        <v/>
      </c>
      <c r="E1468" s="5" t="str">
        <f>IF($B1468="","",IF($C1468&lt;SIMULAÇÃO!$A$18,$B1468*VLOOKUP($C1468,SELIC!$A$3:$D$217,3,FALSE()),-($B1468-($B1468/(1+VLOOKUP($C1468,SELIC!$A$3:$D$217,3,FALSE()))))))</f>
        <v/>
      </c>
    </row>
    <row r="1469" spans="2:5" x14ac:dyDescent="0.35">
      <c r="B1469" s="5"/>
      <c r="C1469" s="6" t="str">
        <f t="shared" si="46"/>
        <v/>
      </c>
      <c r="D1469" s="5" t="str">
        <f t="shared" si="47"/>
        <v/>
      </c>
      <c r="E1469" s="5" t="str">
        <f>IF($B1469="","",IF($C1469&lt;SIMULAÇÃO!$A$18,$B1469*VLOOKUP($C1469,SELIC!$A$3:$D$217,3,FALSE()),-($B1469-($B1469/(1+VLOOKUP($C1469,SELIC!$A$3:$D$217,3,FALSE()))))))</f>
        <v/>
      </c>
    </row>
    <row r="1470" spans="2:5" x14ac:dyDescent="0.35">
      <c r="B1470" s="5"/>
      <c r="C1470" s="6" t="str">
        <f t="shared" si="46"/>
        <v/>
      </c>
      <c r="D1470" s="5" t="str">
        <f t="shared" si="47"/>
        <v/>
      </c>
      <c r="E1470" s="5" t="str">
        <f>IF($B1470="","",IF($C1470&lt;SIMULAÇÃO!$A$18,$B1470*VLOOKUP($C1470,SELIC!$A$3:$D$217,3,FALSE()),-($B1470-($B1470/(1+VLOOKUP($C1470,SELIC!$A$3:$D$217,3,FALSE()))))))</f>
        <v/>
      </c>
    </row>
    <row r="1471" spans="2:5" x14ac:dyDescent="0.35">
      <c r="B1471" s="5"/>
      <c r="C1471" s="6" t="str">
        <f t="shared" si="46"/>
        <v/>
      </c>
      <c r="D1471" s="5" t="str">
        <f t="shared" si="47"/>
        <v/>
      </c>
      <c r="E1471" s="5" t="str">
        <f>IF($B1471="","",IF($C1471&lt;SIMULAÇÃO!$A$18,$B1471*VLOOKUP($C1471,SELIC!$A$3:$D$217,3,FALSE()),-($B1471-($B1471/(1+VLOOKUP($C1471,SELIC!$A$3:$D$217,3,FALSE()))))))</f>
        <v/>
      </c>
    </row>
    <row r="1472" spans="2:5" x14ac:dyDescent="0.35">
      <c r="B1472" s="5"/>
      <c r="C1472" s="6" t="str">
        <f t="shared" si="46"/>
        <v/>
      </c>
      <c r="D1472" s="5" t="str">
        <f t="shared" si="47"/>
        <v/>
      </c>
      <c r="E1472" s="5" t="str">
        <f>IF($B1472="","",IF($C1472&lt;SIMULAÇÃO!$A$18,$B1472*VLOOKUP($C1472,SELIC!$A$3:$D$217,3,FALSE()),-($B1472-($B1472/(1+VLOOKUP($C1472,SELIC!$A$3:$D$217,3,FALSE()))))))</f>
        <v/>
      </c>
    </row>
    <row r="1473" spans="2:5" x14ac:dyDescent="0.35">
      <c r="B1473" s="5"/>
      <c r="C1473" s="6" t="str">
        <f t="shared" si="46"/>
        <v/>
      </c>
      <c r="D1473" s="5" t="str">
        <f t="shared" si="47"/>
        <v/>
      </c>
      <c r="E1473" s="5" t="str">
        <f>IF($B1473="","",IF($C1473&lt;SIMULAÇÃO!$A$18,$B1473*VLOOKUP($C1473,SELIC!$A$3:$D$217,3,FALSE()),-($B1473-($B1473/(1+VLOOKUP($C1473,SELIC!$A$3:$D$217,3,FALSE()))))))</f>
        <v/>
      </c>
    </row>
    <row r="1474" spans="2:5" x14ac:dyDescent="0.35">
      <c r="B1474" s="5"/>
      <c r="C1474" s="6" t="str">
        <f t="shared" si="46"/>
        <v/>
      </c>
      <c r="D1474" s="5" t="str">
        <f t="shared" si="47"/>
        <v/>
      </c>
      <c r="E1474" s="5" t="str">
        <f>IF($B1474="","",IF($C1474&lt;SIMULAÇÃO!$A$18,$B1474*VLOOKUP($C1474,SELIC!$A$3:$D$217,3,FALSE()),-($B1474-($B1474/(1+VLOOKUP($C1474,SELIC!$A$3:$D$217,3,FALSE()))))))</f>
        <v/>
      </c>
    </row>
    <row r="1475" spans="2:5" x14ac:dyDescent="0.35">
      <c r="B1475" s="5"/>
      <c r="C1475" s="6" t="str">
        <f t="shared" si="46"/>
        <v/>
      </c>
      <c r="D1475" s="5" t="str">
        <f t="shared" si="47"/>
        <v/>
      </c>
      <c r="E1475" s="5" t="str">
        <f>IF($B1475="","",IF($C1475&lt;SIMULAÇÃO!$A$18,$B1475*VLOOKUP($C1475,SELIC!$A$3:$D$217,3,FALSE()),-($B1475-($B1475/(1+VLOOKUP($C1475,SELIC!$A$3:$D$217,3,FALSE()))))))</f>
        <v/>
      </c>
    </row>
    <row r="1476" spans="2:5" x14ac:dyDescent="0.35">
      <c r="B1476" s="5"/>
      <c r="C1476" s="6" t="str">
        <f t="shared" si="46"/>
        <v/>
      </c>
      <c r="D1476" s="5" t="str">
        <f t="shared" si="47"/>
        <v/>
      </c>
      <c r="E1476" s="5" t="str">
        <f>IF($B1476="","",IF($C1476&lt;SIMULAÇÃO!$A$18,$B1476*VLOOKUP($C1476,SELIC!$A$3:$D$217,3,FALSE()),-($B1476-($B1476/(1+VLOOKUP($C1476,SELIC!$A$3:$D$217,3,FALSE()))))))</f>
        <v/>
      </c>
    </row>
    <row r="1477" spans="2:5" x14ac:dyDescent="0.35">
      <c r="B1477" s="5"/>
      <c r="C1477" s="6" t="str">
        <f t="shared" si="46"/>
        <v/>
      </c>
      <c r="D1477" s="5" t="str">
        <f t="shared" si="47"/>
        <v/>
      </c>
      <c r="E1477" s="5" t="str">
        <f>IF($B1477="","",IF($C1477&lt;SIMULAÇÃO!$A$18,$B1477*VLOOKUP($C1477,SELIC!$A$3:$D$217,3,FALSE()),-($B1477-($B1477/(1+VLOOKUP($C1477,SELIC!$A$3:$D$217,3,FALSE()))))))</f>
        <v/>
      </c>
    </row>
    <row r="1478" spans="2:5" x14ac:dyDescent="0.35">
      <c r="B1478" s="5"/>
      <c r="C1478" s="6" t="str">
        <f t="shared" si="46"/>
        <v/>
      </c>
      <c r="D1478" s="5" t="str">
        <f t="shared" si="47"/>
        <v/>
      </c>
      <c r="E1478" s="5" t="str">
        <f>IF($B1478="","",IF($C1478&lt;SIMULAÇÃO!$A$18,$B1478*VLOOKUP($C1478,SELIC!$A$3:$D$217,3,FALSE()),-($B1478-($B1478/(1+VLOOKUP($C1478,SELIC!$A$3:$D$217,3,FALSE()))))))</f>
        <v/>
      </c>
    </row>
    <row r="1479" spans="2:5" x14ac:dyDescent="0.35">
      <c r="B1479" s="5"/>
      <c r="C1479" s="6" t="str">
        <f t="shared" si="46"/>
        <v/>
      </c>
      <c r="D1479" s="5" t="str">
        <f t="shared" si="47"/>
        <v/>
      </c>
      <c r="E1479" s="5" t="str">
        <f>IF($B1479="","",IF($C1479&lt;SIMULAÇÃO!$A$18,$B1479*VLOOKUP($C1479,SELIC!$A$3:$D$217,3,FALSE()),-($B1479-($B1479/(1+VLOOKUP($C1479,SELIC!$A$3:$D$217,3,FALSE()))))))</f>
        <v/>
      </c>
    </row>
    <row r="1480" spans="2:5" x14ac:dyDescent="0.35">
      <c r="B1480" s="5"/>
      <c r="C1480" s="6" t="str">
        <f t="shared" si="46"/>
        <v/>
      </c>
      <c r="D1480" s="5" t="str">
        <f t="shared" si="47"/>
        <v/>
      </c>
      <c r="E1480" s="5" t="str">
        <f>IF($B1480="","",IF($C1480&lt;SIMULAÇÃO!$A$18,$B1480*VLOOKUP($C1480,SELIC!$A$3:$D$217,3,FALSE()),-($B1480-($B1480/(1+VLOOKUP($C1480,SELIC!$A$3:$D$217,3,FALSE()))))))</f>
        <v/>
      </c>
    </row>
    <row r="1481" spans="2:5" x14ac:dyDescent="0.35">
      <c r="B1481" s="5"/>
      <c r="C1481" s="6" t="str">
        <f t="shared" si="46"/>
        <v/>
      </c>
      <c r="D1481" s="5" t="str">
        <f t="shared" si="47"/>
        <v/>
      </c>
      <c r="E1481" s="5" t="str">
        <f>IF($B1481="","",IF($C1481&lt;SIMULAÇÃO!$A$18,$B1481*VLOOKUP($C1481,SELIC!$A$3:$D$217,3,FALSE()),-($B1481-($B1481/(1+VLOOKUP($C1481,SELIC!$A$3:$D$217,3,FALSE()))))))</f>
        <v/>
      </c>
    </row>
    <row r="1482" spans="2:5" x14ac:dyDescent="0.35">
      <c r="B1482" s="5"/>
      <c r="C1482" s="6" t="str">
        <f t="shared" si="46"/>
        <v/>
      </c>
      <c r="D1482" s="5" t="str">
        <f t="shared" si="47"/>
        <v/>
      </c>
      <c r="E1482" s="5" t="str">
        <f>IF($B1482="","",IF($C1482&lt;SIMULAÇÃO!$A$18,$B1482*VLOOKUP($C1482,SELIC!$A$3:$D$217,3,FALSE()),-($B1482-($B1482/(1+VLOOKUP($C1482,SELIC!$A$3:$D$217,3,FALSE()))))))</f>
        <v/>
      </c>
    </row>
    <row r="1483" spans="2:5" x14ac:dyDescent="0.35">
      <c r="B1483" s="5"/>
      <c r="C1483" s="6" t="str">
        <f t="shared" si="46"/>
        <v/>
      </c>
      <c r="D1483" s="5" t="str">
        <f t="shared" si="47"/>
        <v/>
      </c>
      <c r="E1483" s="5" t="str">
        <f>IF($B1483="","",IF($C1483&lt;SIMULAÇÃO!$A$18,$B1483*VLOOKUP($C1483,SELIC!$A$3:$D$217,3,FALSE()),-($B1483-($B1483/(1+VLOOKUP($C1483,SELIC!$A$3:$D$217,3,FALSE()))))))</f>
        <v/>
      </c>
    </row>
    <row r="1484" spans="2:5" x14ac:dyDescent="0.35">
      <c r="B1484" s="5"/>
      <c r="C1484" s="6" t="str">
        <f t="shared" si="46"/>
        <v/>
      </c>
      <c r="D1484" s="5" t="str">
        <f t="shared" si="47"/>
        <v/>
      </c>
      <c r="E1484" s="5" t="str">
        <f>IF($B1484="","",IF($C1484&lt;SIMULAÇÃO!$A$18,$B1484*VLOOKUP($C1484,SELIC!$A$3:$D$217,3,FALSE()),-($B1484-($B1484/(1+VLOOKUP($C1484,SELIC!$A$3:$D$217,3,FALSE()))))))</f>
        <v/>
      </c>
    </row>
    <row r="1485" spans="2:5" x14ac:dyDescent="0.35">
      <c r="B1485" s="5"/>
      <c r="C1485" s="6" t="str">
        <f t="shared" si="46"/>
        <v/>
      </c>
      <c r="D1485" s="5" t="str">
        <f t="shared" si="47"/>
        <v/>
      </c>
      <c r="E1485" s="5" t="str">
        <f>IF($B1485="","",IF($C1485&lt;SIMULAÇÃO!$A$18,$B1485*VLOOKUP($C1485,SELIC!$A$3:$D$217,3,FALSE()),-($B1485-($B1485/(1+VLOOKUP($C1485,SELIC!$A$3:$D$217,3,FALSE()))))))</f>
        <v/>
      </c>
    </row>
    <row r="1486" spans="2:5" x14ac:dyDescent="0.35">
      <c r="B1486" s="5"/>
      <c r="C1486" s="6" t="str">
        <f t="shared" si="46"/>
        <v/>
      </c>
      <c r="D1486" s="5" t="str">
        <f t="shared" si="47"/>
        <v/>
      </c>
      <c r="E1486" s="5" t="str">
        <f>IF($B1486="","",IF($C1486&lt;SIMULAÇÃO!$A$18,$B1486*VLOOKUP($C1486,SELIC!$A$3:$D$217,3,FALSE()),-($B1486-($B1486/(1+VLOOKUP($C1486,SELIC!$A$3:$D$217,3,FALSE()))))))</f>
        <v/>
      </c>
    </row>
    <row r="1487" spans="2:5" x14ac:dyDescent="0.35">
      <c r="B1487" s="5"/>
      <c r="C1487" s="6" t="str">
        <f t="shared" si="46"/>
        <v/>
      </c>
      <c r="D1487" s="5" t="str">
        <f t="shared" si="47"/>
        <v/>
      </c>
      <c r="E1487" s="5" t="str">
        <f>IF($B1487="","",IF($C1487&lt;SIMULAÇÃO!$A$18,$B1487*VLOOKUP($C1487,SELIC!$A$3:$D$217,3,FALSE()),-($B1487-($B1487/(1+VLOOKUP($C1487,SELIC!$A$3:$D$217,3,FALSE()))))))</f>
        <v/>
      </c>
    </row>
    <row r="1488" spans="2:5" x14ac:dyDescent="0.35">
      <c r="B1488" s="5"/>
      <c r="C1488" s="6" t="str">
        <f t="shared" si="46"/>
        <v/>
      </c>
      <c r="D1488" s="5" t="str">
        <f t="shared" si="47"/>
        <v/>
      </c>
      <c r="E1488" s="5" t="str">
        <f>IF($B1488="","",IF($C1488&lt;SIMULAÇÃO!$A$18,$B1488*VLOOKUP($C1488,SELIC!$A$3:$D$217,3,FALSE()),-($B1488-($B1488/(1+VLOOKUP($C1488,SELIC!$A$3:$D$217,3,FALSE()))))))</f>
        <v/>
      </c>
    </row>
    <row r="1489" spans="2:5" x14ac:dyDescent="0.35">
      <c r="B1489" s="5"/>
      <c r="C1489" s="6" t="str">
        <f t="shared" si="46"/>
        <v/>
      </c>
      <c r="D1489" s="5" t="str">
        <f t="shared" si="47"/>
        <v/>
      </c>
      <c r="E1489" s="5" t="str">
        <f>IF($B1489="","",IF($C1489&lt;SIMULAÇÃO!$A$18,$B1489*VLOOKUP($C1489,SELIC!$A$3:$D$217,3,FALSE()),-($B1489-($B1489/(1+VLOOKUP($C1489,SELIC!$A$3:$D$217,3,FALSE()))))))</f>
        <v/>
      </c>
    </row>
    <row r="1490" spans="2:5" x14ac:dyDescent="0.35">
      <c r="B1490" s="5"/>
      <c r="C1490" s="6" t="str">
        <f t="shared" si="46"/>
        <v/>
      </c>
      <c r="D1490" s="5" t="str">
        <f t="shared" si="47"/>
        <v/>
      </c>
      <c r="E1490" s="5" t="str">
        <f>IF($B1490="","",IF($C1490&lt;SIMULAÇÃO!$A$18,$B1490*VLOOKUP($C1490,SELIC!$A$3:$D$217,3,FALSE()),-($B1490-($B1490/(1+VLOOKUP($C1490,SELIC!$A$3:$D$217,3,FALSE()))))))</f>
        <v/>
      </c>
    </row>
    <row r="1491" spans="2:5" x14ac:dyDescent="0.35">
      <c r="B1491" s="5"/>
      <c r="C1491" s="6" t="str">
        <f t="shared" ref="C1491:C1554" si="48">IF(A1491="","",DATEVALUE(CONCATENATE("01/",MONTH(A1491),"/",YEAR(A1491))))</f>
        <v/>
      </c>
      <c r="D1491" s="5" t="str">
        <f t="shared" ref="D1491:D1554" si="49">IF(B1491="","",B1491+E1491)</f>
        <v/>
      </c>
      <c r="E1491" s="5" t="str">
        <f>IF($B1491="","",IF($C1491&lt;SIMULAÇÃO!$A$18,$B1491*VLOOKUP($C1491,SELIC!$A$3:$D$217,3,FALSE()),-($B1491-($B1491/(1+VLOOKUP($C1491,SELIC!$A$3:$D$217,3,FALSE()))))))</f>
        <v/>
      </c>
    </row>
    <row r="1492" spans="2:5" x14ac:dyDescent="0.35">
      <c r="B1492" s="5"/>
      <c r="C1492" s="6" t="str">
        <f t="shared" si="48"/>
        <v/>
      </c>
      <c r="D1492" s="5" t="str">
        <f t="shared" si="49"/>
        <v/>
      </c>
      <c r="E1492" s="5" t="str">
        <f>IF($B1492="","",IF($C1492&lt;SIMULAÇÃO!$A$18,$B1492*VLOOKUP($C1492,SELIC!$A$3:$D$217,3,FALSE()),-($B1492-($B1492/(1+VLOOKUP($C1492,SELIC!$A$3:$D$217,3,FALSE()))))))</f>
        <v/>
      </c>
    </row>
    <row r="1493" spans="2:5" x14ac:dyDescent="0.35">
      <c r="B1493" s="5"/>
      <c r="C1493" s="6" t="str">
        <f t="shared" si="48"/>
        <v/>
      </c>
      <c r="D1493" s="5" t="str">
        <f t="shared" si="49"/>
        <v/>
      </c>
      <c r="E1493" s="5" t="str">
        <f>IF($B1493="","",IF($C1493&lt;SIMULAÇÃO!$A$18,$B1493*VLOOKUP($C1493,SELIC!$A$3:$D$217,3,FALSE()),-($B1493-($B1493/(1+VLOOKUP($C1493,SELIC!$A$3:$D$217,3,FALSE()))))))</f>
        <v/>
      </c>
    </row>
    <row r="1494" spans="2:5" x14ac:dyDescent="0.35">
      <c r="B1494" s="5"/>
      <c r="C1494" s="6" t="str">
        <f t="shared" si="48"/>
        <v/>
      </c>
      <c r="D1494" s="5" t="str">
        <f t="shared" si="49"/>
        <v/>
      </c>
      <c r="E1494" s="5" t="str">
        <f>IF($B1494="","",IF($C1494&lt;SIMULAÇÃO!$A$18,$B1494*VLOOKUP($C1494,SELIC!$A$3:$D$217,3,FALSE()),-($B1494-($B1494/(1+VLOOKUP($C1494,SELIC!$A$3:$D$217,3,FALSE()))))))</f>
        <v/>
      </c>
    </row>
    <row r="1495" spans="2:5" x14ac:dyDescent="0.35">
      <c r="B1495" s="5"/>
      <c r="C1495" s="6" t="str">
        <f t="shared" si="48"/>
        <v/>
      </c>
      <c r="D1495" s="5" t="str">
        <f t="shared" si="49"/>
        <v/>
      </c>
      <c r="E1495" s="5" t="str">
        <f>IF($B1495="","",IF($C1495&lt;SIMULAÇÃO!$A$18,$B1495*VLOOKUP($C1495,SELIC!$A$3:$D$217,3,FALSE()),-($B1495-($B1495/(1+VLOOKUP($C1495,SELIC!$A$3:$D$217,3,FALSE()))))))</f>
        <v/>
      </c>
    </row>
    <row r="1496" spans="2:5" x14ac:dyDescent="0.35">
      <c r="B1496" s="5"/>
      <c r="C1496" s="6" t="str">
        <f t="shared" si="48"/>
        <v/>
      </c>
      <c r="D1496" s="5" t="str">
        <f t="shared" si="49"/>
        <v/>
      </c>
      <c r="E1496" s="5" t="str">
        <f>IF($B1496="","",IF($C1496&lt;SIMULAÇÃO!$A$18,$B1496*VLOOKUP($C1496,SELIC!$A$3:$D$217,3,FALSE()),-($B1496-($B1496/(1+VLOOKUP($C1496,SELIC!$A$3:$D$217,3,FALSE()))))))</f>
        <v/>
      </c>
    </row>
    <row r="1497" spans="2:5" x14ac:dyDescent="0.35">
      <c r="B1497" s="5"/>
      <c r="C1497" s="6" t="str">
        <f t="shared" si="48"/>
        <v/>
      </c>
      <c r="D1497" s="5" t="str">
        <f t="shared" si="49"/>
        <v/>
      </c>
      <c r="E1497" s="5" t="str">
        <f>IF($B1497="","",IF($C1497&lt;SIMULAÇÃO!$A$18,$B1497*VLOOKUP($C1497,SELIC!$A$3:$D$217,3,FALSE()),-($B1497-($B1497/(1+VLOOKUP($C1497,SELIC!$A$3:$D$217,3,FALSE()))))))</f>
        <v/>
      </c>
    </row>
    <row r="1498" spans="2:5" x14ac:dyDescent="0.35">
      <c r="B1498" s="5"/>
      <c r="C1498" s="6" t="str">
        <f t="shared" si="48"/>
        <v/>
      </c>
      <c r="D1498" s="5" t="str">
        <f t="shared" si="49"/>
        <v/>
      </c>
      <c r="E1498" s="5" t="str">
        <f>IF($B1498="","",IF($C1498&lt;SIMULAÇÃO!$A$18,$B1498*VLOOKUP($C1498,SELIC!$A$3:$D$217,3,FALSE()),-($B1498-($B1498/(1+VLOOKUP($C1498,SELIC!$A$3:$D$217,3,FALSE()))))))</f>
        <v/>
      </c>
    </row>
    <row r="1499" spans="2:5" x14ac:dyDescent="0.35">
      <c r="B1499" s="5"/>
      <c r="C1499" s="6" t="str">
        <f t="shared" si="48"/>
        <v/>
      </c>
      <c r="D1499" s="5" t="str">
        <f t="shared" si="49"/>
        <v/>
      </c>
      <c r="E1499" s="5" t="str">
        <f>IF($B1499="","",IF($C1499&lt;SIMULAÇÃO!$A$18,$B1499*VLOOKUP($C1499,SELIC!$A$3:$D$217,3,FALSE()),-($B1499-($B1499/(1+VLOOKUP($C1499,SELIC!$A$3:$D$217,3,FALSE()))))))</f>
        <v/>
      </c>
    </row>
    <row r="1500" spans="2:5" x14ac:dyDescent="0.35">
      <c r="B1500" s="5"/>
      <c r="C1500" s="6" t="str">
        <f t="shared" si="48"/>
        <v/>
      </c>
      <c r="D1500" s="5" t="str">
        <f t="shared" si="49"/>
        <v/>
      </c>
      <c r="E1500" s="5" t="str">
        <f>IF($B1500="","",IF($C1500&lt;SIMULAÇÃO!$A$18,$B1500*VLOOKUP($C1500,SELIC!$A$3:$D$217,3,FALSE()),-($B1500-($B1500/(1+VLOOKUP($C1500,SELIC!$A$3:$D$217,3,FALSE()))))))</f>
        <v/>
      </c>
    </row>
    <row r="1501" spans="2:5" x14ac:dyDescent="0.35">
      <c r="B1501" s="5"/>
      <c r="C1501" s="6" t="str">
        <f t="shared" si="48"/>
        <v/>
      </c>
      <c r="D1501" s="5" t="str">
        <f t="shared" si="49"/>
        <v/>
      </c>
      <c r="E1501" s="5" t="str">
        <f>IF($B1501="","",IF($C1501&lt;SIMULAÇÃO!$A$18,$B1501*VLOOKUP($C1501,SELIC!$A$3:$D$217,3,FALSE()),-($B1501-($B1501/(1+VLOOKUP($C1501,SELIC!$A$3:$D$217,3,FALSE()))))))</f>
        <v/>
      </c>
    </row>
    <row r="1502" spans="2:5" x14ac:dyDescent="0.35">
      <c r="B1502" s="5"/>
      <c r="C1502" s="6" t="str">
        <f t="shared" si="48"/>
        <v/>
      </c>
      <c r="D1502" s="5" t="str">
        <f t="shared" si="49"/>
        <v/>
      </c>
      <c r="E1502" s="5" t="str">
        <f>IF($B1502="","",IF($C1502&lt;SIMULAÇÃO!$A$18,$B1502*VLOOKUP($C1502,SELIC!$A$3:$D$217,3,FALSE()),-($B1502-($B1502/(1+VLOOKUP($C1502,SELIC!$A$3:$D$217,3,FALSE()))))))</f>
        <v/>
      </c>
    </row>
    <row r="1503" spans="2:5" x14ac:dyDescent="0.35">
      <c r="B1503" s="5"/>
      <c r="C1503" s="6" t="str">
        <f t="shared" si="48"/>
        <v/>
      </c>
      <c r="D1503" s="5" t="str">
        <f t="shared" si="49"/>
        <v/>
      </c>
      <c r="E1503" s="5" t="str">
        <f>IF($B1503="","",IF($C1503&lt;SIMULAÇÃO!$A$18,$B1503*VLOOKUP($C1503,SELIC!$A$3:$D$217,3,FALSE()),-($B1503-($B1503/(1+VLOOKUP($C1503,SELIC!$A$3:$D$217,3,FALSE()))))))</f>
        <v/>
      </c>
    </row>
    <row r="1504" spans="2:5" x14ac:dyDescent="0.35">
      <c r="B1504" s="5"/>
      <c r="C1504" s="6" t="str">
        <f t="shared" si="48"/>
        <v/>
      </c>
      <c r="D1504" s="5" t="str">
        <f t="shared" si="49"/>
        <v/>
      </c>
      <c r="E1504" s="5" t="str">
        <f>IF($B1504="","",IF($C1504&lt;SIMULAÇÃO!$A$18,$B1504*VLOOKUP($C1504,SELIC!$A$3:$D$217,3,FALSE()),-($B1504-($B1504/(1+VLOOKUP($C1504,SELIC!$A$3:$D$217,3,FALSE()))))))</f>
        <v/>
      </c>
    </row>
    <row r="1505" spans="2:5" x14ac:dyDescent="0.35">
      <c r="B1505" s="5"/>
      <c r="C1505" s="6" t="str">
        <f t="shared" si="48"/>
        <v/>
      </c>
      <c r="D1505" s="5" t="str">
        <f t="shared" si="49"/>
        <v/>
      </c>
      <c r="E1505" s="5" t="str">
        <f>IF($B1505="","",IF($C1505&lt;SIMULAÇÃO!$A$18,$B1505*VLOOKUP($C1505,SELIC!$A$3:$D$217,3,FALSE()),-($B1505-($B1505/(1+VLOOKUP($C1505,SELIC!$A$3:$D$217,3,FALSE()))))))</f>
        <v/>
      </c>
    </row>
    <row r="1506" spans="2:5" x14ac:dyDescent="0.35">
      <c r="B1506" s="5"/>
      <c r="C1506" s="6" t="str">
        <f t="shared" si="48"/>
        <v/>
      </c>
      <c r="D1506" s="5" t="str">
        <f t="shared" si="49"/>
        <v/>
      </c>
      <c r="E1506" s="5" t="str">
        <f>IF($B1506="","",IF($C1506&lt;SIMULAÇÃO!$A$18,$B1506*VLOOKUP($C1506,SELIC!$A$3:$D$217,3,FALSE()),-($B1506-($B1506/(1+VLOOKUP($C1506,SELIC!$A$3:$D$217,3,FALSE()))))))</f>
        <v/>
      </c>
    </row>
    <row r="1507" spans="2:5" x14ac:dyDescent="0.35">
      <c r="B1507" s="5"/>
      <c r="C1507" s="6" t="str">
        <f t="shared" si="48"/>
        <v/>
      </c>
      <c r="D1507" s="5" t="str">
        <f t="shared" si="49"/>
        <v/>
      </c>
      <c r="E1507" s="5" t="str">
        <f>IF($B1507="","",IF($C1507&lt;SIMULAÇÃO!$A$18,$B1507*VLOOKUP($C1507,SELIC!$A$3:$D$217,3,FALSE()),-($B1507-($B1507/(1+VLOOKUP($C1507,SELIC!$A$3:$D$217,3,FALSE()))))))</f>
        <v/>
      </c>
    </row>
    <row r="1508" spans="2:5" x14ac:dyDescent="0.35">
      <c r="B1508" s="5"/>
      <c r="C1508" s="6" t="str">
        <f t="shared" si="48"/>
        <v/>
      </c>
      <c r="D1508" s="5" t="str">
        <f t="shared" si="49"/>
        <v/>
      </c>
      <c r="E1508" s="5" t="str">
        <f>IF($B1508="","",IF($C1508&lt;SIMULAÇÃO!$A$18,$B1508*VLOOKUP($C1508,SELIC!$A$3:$D$217,3,FALSE()),-($B1508-($B1508/(1+VLOOKUP($C1508,SELIC!$A$3:$D$217,3,FALSE()))))))</f>
        <v/>
      </c>
    </row>
    <row r="1509" spans="2:5" x14ac:dyDescent="0.35">
      <c r="B1509" s="5"/>
      <c r="C1509" s="6" t="str">
        <f t="shared" si="48"/>
        <v/>
      </c>
      <c r="D1509" s="5" t="str">
        <f t="shared" si="49"/>
        <v/>
      </c>
      <c r="E1509" s="5" t="str">
        <f>IF($B1509="","",IF($C1509&lt;SIMULAÇÃO!$A$18,$B1509*VLOOKUP($C1509,SELIC!$A$3:$D$217,3,FALSE()),-($B1509-($B1509/(1+VLOOKUP($C1509,SELIC!$A$3:$D$217,3,FALSE()))))))</f>
        <v/>
      </c>
    </row>
    <row r="1510" spans="2:5" x14ac:dyDescent="0.35">
      <c r="B1510" s="5"/>
      <c r="C1510" s="6" t="str">
        <f t="shared" si="48"/>
        <v/>
      </c>
      <c r="D1510" s="5" t="str">
        <f t="shared" si="49"/>
        <v/>
      </c>
      <c r="E1510" s="5" t="str">
        <f>IF($B1510="","",IF($C1510&lt;SIMULAÇÃO!$A$18,$B1510*VLOOKUP($C1510,SELIC!$A$3:$D$217,3,FALSE()),-($B1510-($B1510/(1+VLOOKUP($C1510,SELIC!$A$3:$D$217,3,FALSE()))))))</f>
        <v/>
      </c>
    </row>
    <row r="1511" spans="2:5" x14ac:dyDescent="0.35">
      <c r="B1511" s="5"/>
      <c r="C1511" s="6" t="str">
        <f t="shared" si="48"/>
        <v/>
      </c>
      <c r="D1511" s="5" t="str">
        <f t="shared" si="49"/>
        <v/>
      </c>
      <c r="E1511" s="5" t="str">
        <f>IF($B1511="","",IF($C1511&lt;SIMULAÇÃO!$A$18,$B1511*VLOOKUP($C1511,SELIC!$A$3:$D$217,3,FALSE()),-($B1511-($B1511/(1+VLOOKUP($C1511,SELIC!$A$3:$D$217,3,FALSE()))))))</f>
        <v/>
      </c>
    </row>
    <row r="1512" spans="2:5" x14ac:dyDescent="0.35">
      <c r="B1512" s="5"/>
      <c r="C1512" s="6" t="str">
        <f t="shared" si="48"/>
        <v/>
      </c>
      <c r="D1512" s="5" t="str">
        <f t="shared" si="49"/>
        <v/>
      </c>
      <c r="E1512" s="5" t="str">
        <f>IF($B1512="","",IF($C1512&lt;SIMULAÇÃO!$A$18,$B1512*VLOOKUP($C1512,SELIC!$A$3:$D$217,3,FALSE()),-($B1512-($B1512/(1+VLOOKUP($C1512,SELIC!$A$3:$D$217,3,FALSE()))))))</f>
        <v/>
      </c>
    </row>
    <row r="1513" spans="2:5" x14ac:dyDescent="0.35">
      <c r="B1513" s="5"/>
      <c r="C1513" s="6" t="str">
        <f t="shared" si="48"/>
        <v/>
      </c>
      <c r="D1513" s="5" t="str">
        <f t="shared" si="49"/>
        <v/>
      </c>
      <c r="E1513" s="5" t="str">
        <f>IF($B1513="","",IF($C1513&lt;SIMULAÇÃO!$A$18,$B1513*VLOOKUP($C1513,SELIC!$A$3:$D$217,3,FALSE()),-($B1513-($B1513/(1+VLOOKUP($C1513,SELIC!$A$3:$D$217,3,FALSE()))))))</f>
        <v/>
      </c>
    </row>
    <row r="1514" spans="2:5" x14ac:dyDescent="0.35">
      <c r="B1514" s="5"/>
      <c r="C1514" s="6" t="str">
        <f t="shared" si="48"/>
        <v/>
      </c>
      <c r="D1514" s="5" t="str">
        <f t="shared" si="49"/>
        <v/>
      </c>
      <c r="E1514" s="5" t="str">
        <f>IF($B1514="","",IF($C1514&lt;SIMULAÇÃO!$A$18,$B1514*VLOOKUP($C1514,SELIC!$A$3:$D$217,3,FALSE()),-($B1514-($B1514/(1+VLOOKUP($C1514,SELIC!$A$3:$D$217,3,FALSE()))))))</f>
        <v/>
      </c>
    </row>
    <row r="1515" spans="2:5" x14ac:dyDescent="0.35">
      <c r="B1515" s="5"/>
      <c r="C1515" s="6" t="str">
        <f t="shared" si="48"/>
        <v/>
      </c>
      <c r="D1515" s="5" t="str">
        <f t="shared" si="49"/>
        <v/>
      </c>
      <c r="E1515" s="5" t="str">
        <f>IF($B1515="","",IF($C1515&lt;SIMULAÇÃO!$A$18,$B1515*VLOOKUP($C1515,SELIC!$A$3:$D$217,3,FALSE()),-($B1515-($B1515/(1+VLOOKUP($C1515,SELIC!$A$3:$D$217,3,FALSE()))))))</f>
        <v/>
      </c>
    </row>
    <row r="1516" spans="2:5" x14ac:dyDescent="0.35">
      <c r="B1516" s="5"/>
      <c r="C1516" s="6" t="str">
        <f t="shared" si="48"/>
        <v/>
      </c>
      <c r="D1516" s="5" t="str">
        <f t="shared" si="49"/>
        <v/>
      </c>
      <c r="E1516" s="5" t="str">
        <f>IF($B1516="","",IF($C1516&lt;SIMULAÇÃO!$A$18,$B1516*VLOOKUP($C1516,SELIC!$A$3:$D$217,3,FALSE()),-($B1516-($B1516/(1+VLOOKUP($C1516,SELIC!$A$3:$D$217,3,FALSE()))))))</f>
        <v/>
      </c>
    </row>
    <row r="1517" spans="2:5" x14ac:dyDescent="0.35">
      <c r="B1517" s="5"/>
      <c r="C1517" s="6" t="str">
        <f t="shared" si="48"/>
        <v/>
      </c>
      <c r="D1517" s="5" t="str">
        <f t="shared" si="49"/>
        <v/>
      </c>
      <c r="E1517" s="5" t="str">
        <f>IF($B1517="","",IF($C1517&lt;SIMULAÇÃO!$A$18,$B1517*VLOOKUP($C1517,SELIC!$A$3:$D$217,3,FALSE()),-($B1517-($B1517/(1+VLOOKUP($C1517,SELIC!$A$3:$D$217,3,FALSE()))))))</f>
        <v/>
      </c>
    </row>
    <row r="1518" spans="2:5" x14ac:dyDescent="0.35">
      <c r="B1518" s="5"/>
      <c r="C1518" s="6" t="str">
        <f t="shared" si="48"/>
        <v/>
      </c>
      <c r="D1518" s="5" t="str">
        <f t="shared" si="49"/>
        <v/>
      </c>
      <c r="E1518" s="5" t="str">
        <f>IF($B1518="","",IF($C1518&lt;SIMULAÇÃO!$A$18,$B1518*VLOOKUP($C1518,SELIC!$A$3:$D$217,3,FALSE()),-($B1518-($B1518/(1+VLOOKUP($C1518,SELIC!$A$3:$D$217,3,FALSE()))))))</f>
        <v/>
      </c>
    </row>
    <row r="1519" spans="2:5" x14ac:dyDescent="0.35">
      <c r="B1519" s="5"/>
      <c r="C1519" s="6" t="str">
        <f t="shared" si="48"/>
        <v/>
      </c>
      <c r="D1519" s="5" t="str">
        <f t="shared" si="49"/>
        <v/>
      </c>
      <c r="E1519" s="5" t="str">
        <f>IF($B1519="","",IF($C1519&lt;SIMULAÇÃO!$A$18,$B1519*VLOOKUP($C1519,SELIC!$A$3:$D$217,3,FALSE()),-($B1519-($B1519/(1+VLOOKUP($C1519,SELIC!$A$3:$D$217,3,FALSE()))))))</f>
        <v/>
      </c>
    </row>
    <row r="1520" spans="2:5" x14ac:dyDescent="0.35">
      <c r="B1520" s="5"/>
      <c r="C1520" s="6" t="str">
        <f t="shared" si="48"/>
        <v/>
      </c>
      <c r="D1520" s="5" t="str">
        <f t="shared" si="49"/>
        <v/>
      </c>
      <c r="E1520" s="5" t="str">
        <f>IF($B1520="","",IF($C1520&lt;SIMULAÇÃO!$A$18,$B1520*VLOOKUP($C1520,SELIC!$A$3:$D$217,3,FALSE()),-($B1520-($B1520/(1+VLOOKUP($C1520,SELIC!$A$3:$D$217,3,FALSE()))))))</f>
        <v/>
      </c>
    </row>
    <row r="1521" spans="2:5" x14ac:dyDescent="0.35">
      <c r="B1521" s="5"/>
      <c r="C1521" s="6" t="str">
        <f t="shared" si="48"/>
        <v/>
      </c>
      <c r="D1521" s="5" t="str">
        <f t="shared" si="49"/>
        <v/>
      </c>
      <c r="E1521" s="5" t="str">
        <f>IF($B1521="","",IF($C1521&lt;SIMULAÇÃO!$A$18,$B1521*VLOOKUP($C1521,SELIC!$A$3:$D$217,3,FALSE()),-($B1521-($B1521/(1+VLOOKUP($C1521,SELIC!$A$3:$D$217,3,FALSE()))))))</f>
        <v/>
      </c>
    </row>
    <row r="1522" spans="2:5" x14ac:dyDescent="0.35">
      <c r="B1522" s="5"/>
      <c r="C1522" s="6" t="str">
        <f t="shared" si="48"/>
        <v/>
      </c>
      <c r="D1522" s="5" t="str">
        <f t="shared" si="49"/>
        <v/>
      </c>
      <c r="E1522" s="5" t="str">
        <f>IF($B1522="","",IF($C1522&lt;SIMULAÇÃO!$A$18,$B1522*VLOOKUP($C1522,SELIC!$A$3:$D$217,3,FALSE()),-($B1522-($B1522/(1+VLOOKUP($C1522,SELIC!$A$3:$D$217,3,FALSE()))))))</f>
        <v/>
      </c>
    </row>
    <row r="1523" spans="2:5" x14ac:dyDescent="0.35">
      <c r="B1523" s="5"/>
      <c r="C1523" s="6" t="str">
        <f t="shared" si="48"/>
        <v/>
      </c>
      <c r="D1523" s="5" t="str">
        <f t="shared" si="49"/>
        <v/>
      </c>
      <c r="E1523" s="5" t="str">
        <f>IF($B1523="","",IF($C1523&lt;SIMULAÇÃO!$A$18,$B1523*VLOOKUP($C1523,SELIC!$A$3:$D$217,3,FALSE()),-($B1523-($B1523/(1+VLOOKUP($C1523,SELIC!$A$3:$D$217,3,FALSE()))))))</f>
        <v/>
      </c>
    </row>
    <row r="1524" spans="2:5" x14ac:dyDescent="0.35">
      <c r="B1524" s="5"/>
      <c r="C1524" s="6" t="str">
        <f t="shared" si="48"/>
        <v/>
      </c>
      <c r="D1524" s="5" t="str">
        <f t="shared" si="49"/>
        <v/>
      </c>
      <c r="E1524" s="5" t="str">
        <f>IF($B1524="","",IF($C1524&lt;SIMULAÇÃO!$A$18,$B1524*VLOOKUP($C1524,SELIC!$A$3:$D$217,3,FALSE()),-($B1524-($B1524/(1+VLOOKUP($C1524,SELIC!$A$3:$D$217,3,FALSE()))))))</f>
        <v/>
      </c>
    </row>
    <row r="1525" spans="2:5" x14ac:dyDescent="0.35">
      <c r="B1525" s="5"/>
      <c r="C1525" s="6" t="str">
        <f t="shared" si="48"/>
        <v/>
      </c>
      <c r="D1525" s="5" t="str">
        <f t="shared" si="49"/>
        <v/>
      </c>
      <c r="E1525" s="5" t="str">
        <f>IF($B1525="","",IF($C1525&lt;SIMULAÇÃO!$A$18,$B1525*VLOOKUP($C1525,SELIC!$A$3:$D$217,3,FALSE()),-($B1525-($B1525/(1+VLOOKUP($C1525,SELIC!$A$3:$D$217,3,FALSE()))))))</f>
        <v/>
      </c>
    </row>
    <row r="1526" spans="2:5" x14ac:dyDescent="0.35">
      <c r="B1526" s="5"/>
      <c r="C1526" s="6" t="str">
        <f t="shared" si="48"/>
        <v/>
      </c>
      <c r="D1526" s="5" t="str">
        <f t="shared" si="49"/>
        <v/>
      </c>
      <c r="E1526" s="5" t="str">
        <f>IF($B1526="","",IF($C1526&lt;SIMULAÇÃO!$A$18,$B1526*VLOOKUP($C1526,SELIC!$A$3:$D$217,3,FALSE()),-($B1526-($B1526/(1+VLOOKUP($C1526,SELIC!$A$3:$D$217,3,FALSE()))))))</f>
        <v/>
      </c>
    </row>
    <row r="1527" spans="2:5" x14ac:dyDescent="0.35">
      <c r="B1527" s="5"/>
      <c r="C1527" s="6" t="str">
        <f t="shared" si="48"/>
        <v/>
      </c>
      <c r="D1527" s="5" t="str">
        <f t="shared" si="49"/>
        <v/>
      </c>
      <c r="E1527" s="5" t="str">
        <f>IF($B1527="","",IF($C1527&lt;SIMULAÇÃO!$A$18,$B1527*VLOOKUP($C1527,SELIC!$A$3:$D$217,3,FALSE()),-($B1527-($B1527/(1+VLOOKUP($C1527,SELIC!$A$3:$D$217,3,FALSE()))))))</f>
        <v/>
      </c>
    </row>
    <row r="1528" spans="2:5" x14ac:dyDescent="0.35">
      <c r="B1528" s="5"/>
      <c r="C1528" s="6" t="str">
        <f t="shared" si="48"/>
        <v/>
      </c>
      <c r="D1528" s="5" t="str">
        <f t="shared" si="49"/>
        <v/>
      </c>
      <c r="E1528" s="5" t="str">
        <f>IF($B1528="","",IF($C1528&lt;SIMULAÇÃO!$A$18,$B1528*VLOOKUP($C1528,SELIC!$A$3:$D$217,3,FALSE()),-($B1528-($B1528/(1+VLOOKUP($C1528,SELIC!$A$3:$D$217,3,FALSE()))))))</f>
        <v/>
      </c>
    </row>
    <row r="1529" spans="2:5" x14ac:dyDescent="0.35">
      <c r="B1529" s="5"/>
      <c r="C1529" s="6" t="str">
        <f t="shared" si="48"/>
        <v/>
      </c>
      <c r="D1529" s="5" t="str">
        <f t="shared" si="49"/>
        <v/>
      </c>
      <c r="E1529" s="5" t="str">
        <f>IF($B1529="","",IF($C1529&lt;SIMULAÇÃO!$A$18,$B1529*VLOOKUP($C1529,SELIC!$A$3:$D$217,3,FALSE()),-($B1529-($B1529/(1+VLOOKUP($C1529,SELIC!$A$3:$D$217,3,FALSE()))))))</f>
        <v/>
      </c>
    </row>
    <row r="1530" spans="2:5" x14ac:dyDescent="0.35">
      <c r="B1530" s="5"/>
      <c r="C1530" s="6" t="str">
        <f t="shared" si="48"/>
        <v/>
      </c>
      <c r="D1530" s="5" t="str">
        <f t="shared" si="49"/>
        <v/>
      </c>
      <c r="E1530" s="5" t="str">
        <f>IF($B1530="","",IF($C1530&lt;SIMULAÇÃO!$A$18,$B1530*VLOOKUP($C1530,SELIC!$A$3:$D$217,3,FALSE()),-($B1530-($B1530/(1+VLOOKUP($C1530,SELIC!$A$3:$D$217,3,FALSE()))))))</f>
        <v/>
      </c>
    </row>
    <row r="1531" spans="2:5" x14ac:dyDescent="0.35">
      <c r="B1531" s="5"/>
      <c r="C1531" s="6" t="str">
        <f t="shared" si="48"/>
        <v/>
      </c>
      <c r="D1531" s="5" t="str">
        <f t="shared" si="49"/>
        <v/>
      </c>
      <c r="E1531" s="5" t="str">
        <f>IF($B1531="","",IF($C1531&lt;SIMULAÇÃO!$A$18,$B1531*VLOOKUP($C1531,SELIC!$A$3:$D$217,3,FALSE()),-($B1531-($B1531/(1+VLOOKUP($C1531,SELIC!$A$3:$D$217,3,FALSE()))))))</f>
        <v/>
      </c>
    </row>
    <row r="1532" spans="2:5" x14ac:dyDescent="0.35">
      <c r="B1532" s="5"/>
      <c r="C1532" s="6" t="str">
        <f t="shared" si="48"/>
        <v/>
      </c>
      <c r="D1532" s="5" t="str">
        <f t="shared" si="49"/>
        <v/>
      </c>
      <c r="E1532" s="5" t="str">
        <f>IF($B1532="","",IF($C1532&lt;SIMULAÇÃO!$A$18,$B1532*VLOOKUP($C1532,SELIC!$A$3:$D$217,3,FALSE()),-($B1532-($B1532/(1+VLOOKUP($C1532,SELIC!$A$3:$D$217,3,FALSE()))))))</f>
        <v/>
      </c>
    </row>
    <row r="1533" spans="2:5" x14ac:dyDescent="0.35">
      <c r="B1533" s="5"/>
      <c r="C1533" s="6" t="str">
        <f t="shared" si="48"/>
        <v/>
      </c>
      <c r="D1533" s="5" t="str">
        <f t="shared" si="49"/>
        <v/>
      </c>
      <c r="E1533" s="5" t="str">
        <f>IF($B1533="","",IF($C1533&lt;SIMULAÇÃO!$A$18,$B1533*VLOOKUP($C1533,SELIC!$A$3:$D$217,3,FALSE()),-($B1533-($B1533/(1+VLOOKUP($C1533,SELIC!$A$3:$D$217,3,FALSE()))))))</f>
        <v/>
      </c>
    </row>
    <row r="1534" spans="2:5" x14ac:dyDescent="0.35">
      <c r="B1534" s="5"/>
      <c r="C1534" s="6" t="str">
        <f t="shared" si="48"/>
        <v/>
      </c>
      <c r="D1534" s="5" t="str">
        <f t="shared" si="49"/>
        <v/>
      </c>
      <c r="E1534" s="5" t="str">
        <f>IF($B1534="","",IF($C1534&lt;SIMULAÇÃO!$A$18,$B1534*VLOOKUP($C1534,SELIC!$A$3:$D$217,3,FALSE()),-($B1534-($B1534/(1+VLOOKUP($C1534,SELIC!$A$3:$D$217,3,FALSE()))))))</f>
        <v/>
      </c>
    </row>
    <row r="1535" spans="2:5" x14ac:dyDescent="0.35">
      <c r="B1535" s="5"/>
      <c r="C1535" s="6" t="str">
        <f t="shared" si="48"/>
        <v/>
      </c>
      <c r="D1535" s="5" t="str">
        <f t="shared" si="49"/>
        <v/>
      </c>
      <c r="E1535" s="5" t="str">
        <f>IF($B1535="","",IF($C1535&lt;SIMULAÇÃO!$A$18,$B1535*VLOOKUP($C1535,SELIC!$A$3:$D$217,3,FALSE()),-($B1535-($B1535/(1+VLOOKUP($C1535,SELIC!$A$3:$D$217,3,FALSE()))))))</f>
        <v/>
      </c>
    </row>
    <row r="1536" spans="2:5" x14ac:dyDescent="0.35">
      <c r="B1536" s="5"/>
      <c r="C1536" s="6" t="str">
        <f t="shared" si="48"/>
        <v/>
      </c>
      <c r="D1536" s="5" t="str">
        <f t="shared" si="49"/>
        <v/>
      </c>
      <c r="E1536" s="5" t="str">
        <f>IF($B1536="","",IF($C1536&lt;SIMULAÇÃO!$A$18,$B1536*VLOOKUP($C1536,SELIC!$A$3:$D$217,3,FALSE()),-($B1536-($B1536/(1+VLOOKUP($C1536,SELIC!$A$3:$D$217,3,FALSE()))))))</f>
        <v/>
      </c>
    </row>
    <row r="1537" spans="2:5" x14ac:dyDescent="0.35">
      <c r="B1537" s="5"/>
      <c r="C1537" s="6" t="str">
        <f t="shared" si="48"/>
        <v/>
      </c>
      <c r="D1537" s="5" t="str">
        <f t="shared" si="49"/>
        <v/>
      </c>
      <c r="E1537" s="5" t="str">
        <f>IF($B1537="","",IF($C1537&lt;SIMULAÇÃO!$A$18,$B1537*VLOOKUP($C1537,SELIC!$A$3:$D$217,3,FALSE()),-($B1537-($B1537/(1+VLOOKUP($C1537,SELIC!$A$3:$D$217,3,FALSE()))))))</f>
        <v/>
      </c>
    </row>
    <row r="1538" spans="2:5" x14ac:dyDescent="0.35">
      <c r="B1538" s="5"/>
      <c r="C1538" s="6" t="str">
        <f t="shared" si="48"/>
        <v/>
      </c>
      <c r="D1538" s="5" t="str">
        <f t="shared" si="49"/>
        <v/>
      </c>
      <c r="E1538" s="5" t="str">
        <f>IF($B1538="","",IF($C1538&lt;SIMULAÇÃO!$A$18,$B1538*VLOOKUP($C1538,SELIC!$A$3:$D$217,3,FALSE()),-($B1538-($B1538/(1+VLOOKUP($C1538,SELIC!$A$3:$D$217,3,FALSE()))))))</f>
        <v/>
      </c>
    </row>
    <row r="1539" spans="2:5" x14ac:dyDescent="0.35">
      <c r="B1539" s="5"/>
      <c r="C1539" s="6" t="str">
        <f t="shared" si="48"/>
        <v/>
      </c>
      <c r="D1539" s="5" t="str">
        <f t="shared" si="49"/>
        <v/>
      </c>
      <c r="E1539" s="5" t="str">
        <f>IF($B1539="","",IF($C1539&lt;SIMULAÇÃO!$A$18,$B1539*VLOOKUP($C1539,SELIC!$A$3:$D$217,3,FALSE()),-($B1539-($B1539/(1+VLOOKUP($C1539,SELIC!$A$3:$D$217,3,FALSE()))))))</f>
        <v/>
      </c>
    </row>
    <row r="1540" spans="2:5" x14ac:dyDescent="0.35">
      <c r="B1540" s="5"/>
      <c r="C1540" s="6" t="str">
        <f t="shared" si="48"/>
        <v/>
      </c>
      <c r="D1540" s="5" t="str">
        <f t="shared" si="49"/>
        <v/>
      </c>
      <c r="E1540" s="5" t="str">
        <f>IF($B1540="","",IF($C1540&lt;SIMULAÇÃO!$A$18,$B1540*VLOOKUP($C1540,SELIC!$A$3:$D$217,3,FALSE()),-($B1540-($B1540/(1+VLOOKUP($C1540,SELIC!$A$3:$D$217,3,FALSE()))))))</f>
        <v/>
      </c>
    </row>
    <row r="1541" spans="2:5" x14ac:dyDescent="0.35">
      <c r="B1541" s="5"/>
      <c r="C1541" s="6" t="str">
        <f t="shared" si="48"/>
        <v/>
      </c>
      <c r="D1541" s="5" t="str">
        <f t="shared" si="49"/>
        <v/>
      </c>
      <c r="E1541" s="5" t="str">
        <f>IF($B1541="","",IF($C1541&lt;SIMULAÇÃO!$A$18,$B1541*VLOOKUP($C1541,SELIC!$A$3:$D$217,3,FALSE()),-($B1541-($B1541/(1+VLOOKUP($C1541,SELIC!$A$3:$D$217,3,FALSE()))))))</f>
        <v/>
      </c>
    </row>
    <row r="1542" spans="2:5" x14ac:dyDescent="0.35">
      <c r="B1542" s="5"/>
      <c r="C1542" s="6" t="str">
        <f t="shared" si="48"/>
        <v/>
      </c>
      <c r="D1542" s="5" t="str">
        <f t="shared" si="49"/>
        <v/>
      </c>
      <c r="E1542" s="5" t="str">
        <f>IF($B1542="","",IF($C1542&lt;SIMULAÇÃO!$A$18,$B1542*VLOOKUP($C1542,SELIC!$A$3:$D$217,3,FALSE()),-($B1542-($B1542/(1+VLOOKUP($C1542,SELIC!$A$3:$D$217,3,FALSE()))))))</f>
        <v/>
      </c>
    </row>
    <row r="1543" spans="2:5" x14ac:dyDescent="0.35">
      <c r="B1543" s="5"/>
      <c r="C1543" s="6" t="str">
        <f t="shared" si="48"/>
        <v/>
      </c>
      <c r="D1543" s="5" t="str">
        <f t="shared" si="49"/>
        <v/>
      </c>
      <c r="E1543" s="5" t="str">
        <f>IF($B1543="","",IF($C1543&lt;SIMULAÇÃO!$A$18,$B1543*VLOOKUP($C1543,SELIC!$A$3:$D$217,3,FALSE()),-($B1543-($B1543/(1+VLOOKUP($C1543,SELIC!$A$3:$D$217,3,FALSE()))))))</f>
        <v/>
      </c>
    </row>
    <row r="1544" spans="2:5" x14ac:dyDescent="0.35">
      <c r="B1544" s="5"/>
      <c r="C1544" s="6" t="str">
        <f t="shared" si="48"/>
        <v/>
      </c>
      <c r="D1544" s="5" t="str">
        <f t="shared" si="49"/>
        <v/>
      </c>
      <c r="E1544" s="5" t="str">
        <f>IF($B1544="","",IF($C1544&lt;SIMULAÇÃO!$A$18,$B1544*VLOOKUP($C1544,SELIC!$A$3:$D$217,3,FALSE()),-($B1544-($B1544/(1+VLOOKUP($C1544,SELIC!$A$3:$D$217,3,FALSE()))))))</f>
        <v/>
      </c>
    </row>
    <row r="1545" spans="2:5" x14ac:dyDescent="0.35">
      <c r="B1545" s="5"/>
      <c r="C1545" s="6" t="str">
        <f t="shared" si="48"/>
        <v/>
      </c>
      <c r="D1545" s="5" t="str">
        <f t="shared" si="49"/>
        <v/>
      </c>
      <c r="E1545" s="5" t="str">
        <f>IF($B1545="","",IF($C1545&lt;SIMULAÇÃO!$A$18,$B1545*VLOOKUP($C1545,SELIC!$A$3:$D$217,3,FALSE()),-($B1545-($B1545/(1+VLOOKUP($C1545,SELIC!$A$3:$D$217,3,FALSE()))))))</f>
        <v/>
      </c>
    </row>
    <row r="1546" spans="2:5" x14ac:dyDescent="0.35">
      <c r="B1546" s="5"/>
      <c r="C1546" s="6" t="str">
        <f t="shared" si="48"/>
        <v/>
      </c>
      <c r="D1546" s="5" t="str">
        <f t="shared" si="49"/>
        <v/>
      </c>
      <c r="E1546" s="5" t="str">
        <f>IF($B1546="","",IF($C1546&lt;SIMULAÇÃO!$A$18,$B1546*VLOOKUP($C1546,SELIC!$A$3:$D$217,3,FALSE()),-($B1546-($B1546/(1+VLOOKUP($C1546,SELIC!$A$3:$D$217,3,FALSE()))))))</f>
        <v/>
      </c>
    </row>
    <row r="1547" spans="2:5" x14ac:dyDescent="0.35">
      <c r="B1547" s="5"/>
      <c r="C1547" s="6" t="str">
        <f t="shared" si="48"/>
        <v/>
      </c>
      <c r="D1547" s="5" t="str">
        <f t="shared" si="49"/>
        <v/>
      </c>
      <c r="E1547" s="5" t="str">
        <f>IF($B1547="","",IF($C1547&lt;SIMULAÇÃO!$A$18,$B1547*VLOOKUP($C1547,SELIC!$A$3:$D$217,3,FALSE()),-($B1547-($B1547/(1+VLOOKUP($C1547,SELIC!$A$3:$D$217,3,FALSE()))))))</f>
        <v/>
      </c>
    </row>
    <row r="1548" spans="2:5" x14ac:dyDescent="0.35">
      <c r="B1548" s="5"/>
      <c r="C1548" s="6" t="str">
        <f t="shared" si="48"/>
        <v/>
      </c>
      <c r="D1548" s="5" t="str">
        <f t="shared" si="49"/>
        <v/>
      </c>
      <c r="E1548" s="5" t="str">
        <f>IF($B1548="","",IF($C1548&lt;SIMULAÇÃO!$A$18,$B1548*VLOOKUP($C1548,SELIC!$A$3:$D$217,3,FALSE()),-($B1548-($B1548/(1+VLOOKUP($C1548,SELIC!$A$3:$D$217,3,FALSE()))))))</f>
        <v/>
      </c>
    </row>
    <row r="1549" spans="2:5" x14ac:dyDescent="0.35">
      <c r="B1549" s="5"/>
      <c r="C1549" s="6" t="str">
        <f t="shared" si="48"/>
        <v/>
      </c>
      <c r="D1549" s="5" t="str">
        <f t="shared" si="49"/>
        <v/>
      </c>
      <c r="E1549" s="5" t="str">
        <f>IF($B1549="","",IF($C1549&lt;SIMULAÇÃO!$A$18,$B1549*VLOOKUP($C1549,SELIC!$A$3:$D$217,3,FALSE()),-($B1549-($B1549/(1+VLOOKUP($C1549,SELIC!$A$3:$D$217,3,FALSE()))))))</f>
        <v/>
      </c>
    </row>
    <row r="1550" spans="2:5" x14ac:dyDescent="0.35">
      <c r="B1550" s="5"/>
      <c r="C1550" s="6" t="str">
        <f t="shared" si="48"/>
        <v/>
      </c>
      <c r="D1550" s="5" t="str">
        <f t="shared" si="49"/>
        <v/>
      </c>
      <c r="E1550" s="5" t="str">
        <f>IF($B1550="","",IF($C1550&lt;SIMULAÇÃO!$A$18,$B1550*VLOOKUP($C1550,SELIC!$A$3:$D$217,3,FALSE()),-($B1550-($B1550/(1+VLOOKUP($C1550,SELIC!$A$3:$D$217,3,FALSE()))))))</f>
        <v/>
      </c>
    </row>
    <row r="1551" spans="2:5" x14ac:dyDescent="0.35">
      <c r="B1551" s="5"/>
      <c r="C1551" s="6" t="str">
        <f t="shared" si="48"/>
        <v/>
      </c>
      <c r="D1551" s="5" t="str">
        <f t="shared" si="49"/>
        <v/>
      </c>
      <c r="E1551" s="5" t="str">
        <f>IF($B1551="","",IF($C1551&lt;SIMULAÇÃO!$A$18,$B1551*VLOOKUP($C1551,SELIC!$A$3:$D$217,3,FALSE()),-($B1551-($B1551/(1+VLOOKUP($C1551,SELIC!$A$3:$D$217,3,FALSE()))))))</f>
        <v/>
      </c>
    </row>
    <row r="1552" spans="2:5" x14ac:dyDescent="0.35">
      <c r="B1552" s="5"/>
      <c r="C1552" s="6" t="str">
        <f t="shared" si="48"/>
        <v/>
      </c>
      <c r="D1552" s="5" t="str">
        <f t="shared" si="49"/>
        <v/>
      </c>
      <c r="E1552" s="5" t="str">
        <f>IF($B1552="","",IF($C1552&lt;SIMULAÇÃO!$A$18,$B1552*VLOOKUP($C1552,SELIC!$A$3:$D$217,3,FALSE()),-($B1552-($B1552/(1+VLOOKUP($C1552,SELIC!$A$3:$D$217,3,FALSE()))))))</f>
        <v/>
      </c>
    </row>
    <row r="1553" spans="2:5" x14ac:dyDescent="0.35">
      <c r="B1553" s="5"/>
      <c r="C1553" s="6" t="str">
        <f t="shared" si="48"/>
        <v/>
      </c>
      <c r="D1553" s="5" t="str">
        <f t="shared" si="49"/>
        <v/>
      </c>
      <c r="E1553" s="5" t="str">
        <f>IF($B1553="","",IF($C1553&lt;SIMULAÇÃO!$A$18,$B1553*VLOOKUP($C1553,SELIC!$A$3:$D$217,3,FALSE()),-($B1553-($B1553/(1+VLOOKUP($C1553,SELIC!$A$3:$D$217,3,FALSE()))))))</f>
        <v/>
      </c>
    </row>
    <row r="1554" spans="2:5" x14ac:dyDescent="0.35">
      <c r="B1554" s="5"/>
      <c r="C1554" s="6" t="str">
        <f t="shared" si="48"/>
        <v/>
      </c>
      <c r="D1554" s="5" t="str">
        <f t="shared" si="49"/>
        <v/>
      </c>
      <c r="E1554" s="5" t="str">
        <f>IF($B1554="","",IF($C1554&lt;SIMULAÇÃO!$A$18,$B1554*VLOOKUP($C1554,SELIC!$A$3:$D$217,3,FALSE()),-($B1554-($B1554/(1+VLOOKUP($C1554,SELIC!$A$3:$D$217,3,FALSE()))))))</f>
        <v/>
      </c>
    </row>
    <row r="1555" spans="2:5" x14ac:dyDescent="0.35">
      <c r="B1555" s="5"/>
      <c r="C1555" s="6" t="str">
        <f t="shared" ref="C1555:C1618" si="50">IF(A1555="","",DATEVALUE(CONCATENATE("01/",MONTH(A1555),"/",YEAR(A1555))))</f>
        <v/>
      </c>
      <c r="D1555" s="5" t="str">
        <f t="shared" ref="D1555:D1618" si="51">IF(B1555="","",B1555+E1555)</f>
        <v/>
      </c>
      <c r="E1555" s="5" t="str">
        <f>IF($B1555="","",IF($C1555&lt;SIMULAÇÃO!$A$18,$B1555*VLOOKUP($C1555,SELIC!$A$3:$D$217,3,FALSE()),-($B1555-($B1555/(1+VLOOKUP($C1555,SELIC!$A$3:$D$217,3,FALSE()))))))</f>
        <v/>
      </c>
    </row>
    <row r="1556" spans="2:5" x14ac:dyDescent="0.35">
      <c r="B1556" s="5"/>
      <c r="C1556" s="6" t="str">
        <f t="shared" si="50"/>
        <v/>
      </c>
      <c r="D1556" s="5" t="str">
        <f t="shared" si="51"/>
        <v/>
      </c>
      <c r="E1556" s="5" t="str">
        <f>IF($B1556="","",IF($C1556&lt;SIMULAÇÃO!$A$18,$B1556*VLOOKUP($C1556,SELIC!$A$3:$D$217,3,FALSE()),-($B1556-($B1556/(1+VLOOKUP($C1556,SELIC!$A$3:$D$217,3,FALSE()))))))</f>
        <v/>
      </c>
    </row>
    <row r="1557" spans="2:5" x14ac:dyDescent="0.35">
      <c r="B1557" s="5"/>
      <c r="C1557" s="6" t="str">
        <f t="shared" si="50"/>
        <v/>
      </c>
      <c r="D1557" s="5" t="str">
        <f t="shared" si="51"/>
        <v/>
      </c>
      <c r="E1557" s="5" t="str">
        <f>IF($B1557="","",IF($C1557&lt;SIMULAÇÃO!$A$18,$B1557*VLOOKUP($C1557,SELIC!$A$3:$D$217,3,FALSE()),-($B1557-($B1557/(1+VLOOKUP($C1557,SELIC!$A$3:$D$217,3,FALSE()))))))</f>
        <v/>
      </c>
    </row>
    <row r="1558" spans="2:5" x14ac:dyDescent="0.35">
      <c r="B1558" s="5"/>
      <c r="C1558" s="6" t="str">
        <f t="shared" si="50"/>
        <v/>
      </c>
      <c r="D1558" s="5" t="str">
        <f t="shared" si="51"/>
        <v/>
      </c>
      <c r="E1558" s="5" t="str">
        <f>IF($B1558="","",IF($C1558&lt;SIMULAÇÃO!$A$18,$B1558*VLOOKUP($C1558,SELIC!$A$3:$D$217,3,FALSE()),-($B1558-($B1558/(1+VLOOKUP($C1558,SELIC!$A$3:$D$217,3,FALSE()))))))</f>
        <v/>
      </c>
    </row>
    <row r="1559" spans="2:5" x14ac:dyDescent="0.35">
      <c r="B1559" s="5"/>
      <c r="C1559" s="6" t="str">
        <f t="shared" si="50"/>
        <v/>
      </c>
      <c r="D1559" s="5" t="str">
        <f t="shared" si="51"/>
        <v/>
      </c>
      <c r="E1559" s="5" t="str">
        <f>IF($B1559="","",IF($C1559&lt;SIMULAÇÃO!$A$18,$B1559*VLOOKUP($C1559,SELIC!$A$3:$D$217,3,FALSE()),-($B1559-($B1559/(1+VLOOKUP($C1559,SELIC!$A$3:$D$217,3,FALSE()))))))</f>
        <v/>
      </c>
    </row>
    <row r="1560" spans="2:5" x14ac:dyDescent="0.35">
      <c r="B1560" s="5"/>
      <c r="C1560" s="6" t="str">
        <f t="shared" si="50"/>
        <v/>
      </c>
      <c r="D1560" s="5" t="str">
        <f t="shared" si="51"/>
        <v/>
      </c>
      <c r="E1560" s="5" t="str">
        <f>IF($B1560="","",IF($C1560&lt;SIMULAÇÃO!$A$18,$B1560*VLOOKUP($C1560,SELIC!$A$3:$D$217,3,FALSE()),-($B1560-($B1560/(1+VLOOKUP($C1560,SELIC!$A$3:$D$217,3,FALSE()))))))</f>
        <v/>
      </c>
    </row>
    <row r="1561" spans="2:5" x14ac:dyDescent="0.35">
      <c r="B1561" s="5"/>
      <c r="C1561" s="6" t="str">
        <f t="shared" si="50"/>
        <v/>
      </c>
      <c r="D1561" s="5" t="str">
        <f t="shared" si="51"/>
        <v/>
      </c>
      <c r="E1561" s="5" t="str">
        <f>IF($B1561="","",IF($C1561&lt;SIMULAÇÃO!$A$18,$B1561*VLOOKUP($C1561,SELIC!$A$3:$D$217,3,FALSE()),-($B1561-($B1561/(1+VLOOKUP($C1561,SELIC!$A$3:$D$217,3,FALSE()))))))</f>
        <v/>
      </c>
    </row>
    <row r="1562" spans="2:5" x14ac:dyDescent="0.35">
      <c r="B1562" s="5"/>
      <c r="C1562" s="6" t="str">
        <f t="shared" si="50"/>
        <v/>
      </c>
      <c r="D1562" s="5" t="str">
        <f t="shared" si="51"/>
        <v/>
      </c>
      <c r="E1562" s="5" t="str">
        <f>IF($B1562="","",IF($C1562&lt;SIMULAÇÃO!$A$18,$B1562*VLOOKUP($C1562,SELIC!$A$3:$D$217,3,FALSE()),-($B1562-($B1562/(1+VLOOKUP($C1562,SELIC!$A$3:$D$217,3,FALSE()))))))</f>
        <v/>
      </c>
    </row>
    <row r="1563" spans="2:5" x14ac:dyDescent="0.35">
      <c r="B1563" s="5"/>
      <c r="C1563" s="6" t="str">
        <f t="shared" si="50"/>
        <v/>
      </c>
      <c r="D1563" s="5" t="str">
        <f t="shared" si="51"/>
        <v/>
      </c>
      <c r="E1563" s="5" t="str">
        <f>IF($B1563="","",IF($C1563&lt;SIMULAÇÃO!$A$18,$B1563*VLOOKUP($C1563,SELIC!$A$3:$D$217,3,FALSE()),-($B1563-($B1563/(1+VLOOKUP($C1563,SELIC!$A$3:$D$217,3,FALSE()))))))</f>
        <v/>
      </c>
    </row>
    <row r="1564" spans="2:5" x14ac:dyDescent="0.35">
      <c r="B1564" s="5"/>
      <c r="C1564" s="6" t="str">
        <f t="shared" si="50"/>
        <v/>
      </c>
      <c r="D1564" s="5" t="str">
        <f t="shared" si="51"/>
        <v/>
      </c>
      <c r="E1564" s="5" t="str">
        <f>IF($B1564="","",IF($C1564&lt;SIMULAÇÃO!$A$18,$B1564*VLOOKUP($C1564,SELIC!$A$3:$D$217,3,FALSE()),-($B1564-($B1564/(1+VLOOKUP($C1564,SELIC!$A$3:$D$217,3,FALSE()))))))</f>
        <v/>
      </c>
    </row>
    <row r="1565" spans="2:5" x14ac:dyDescent="0.35">
      <c r="B1565" s="5"/>
      <c r="C1565" s="6" t="str">
        <f t="shared" si="50"/>
        <v/>
      </c>
      <c r="D1565" s="5" t="str">
        <f t="shared" si="51"/>
        <v/>
      </c>
      <c r="E1565" s="5" t="str">
        <f>IF($B1565="","",IF($C1565&lt;SIMULAÇÃO!$A$18,$B1565*VLOOKUP($C1565,SELIC!$A$3:$D$217,3,FALSE()),-($B1565-($B1565/(1+VLOOKUP($C1565,SELIC!$A$3:$D$217,3,FALSE()))))))</f>
        <v/>
      </c>
    </row>
    <row r="1566" spans="2:5" x14ac:dyDescent="0.35">
      <c r="B1566" s="5"/>
      <c r="C1566" s="6" t="str">
        <f t="shared" si="50"/>
        <v/>
      </c>
      <c r="D1566" s="5" t="str">
        <f t="shared" si="51"/>
        <v/>
      </c>
      <c r="E1566" s="5" t="str">
        <f>IF($B1566="","",IF($C1566&lt;SIMULAÇÃO!$A$18,$B1566*VLOOKUP($C1566,SELIC!$A$3:$D$217,3,FALSE()),-($B1566-($B1566/(1+VLOOKUP($C1566,SELIC!$A$3:$D$217,3,FALSE()))))))</f>
        <v/>
      </c>
    </row>
    <row r="1567" spans="2:5" x14ac:dyDescent="0.35">
      <c r="B1567" s="5"/>
      <c r="C1567" s="6" t="str">
        <f t="shared" si="50"/>
        <v/>
      </c>
      <c r="D1567" s="5" t="str">
        <f t="shared" si="51"/>
        <v/>
      </c>
      <c r="E1567" s="5" t="str">
        <f>IF($B1567="","",IF($C1567&lt;SIMULAÇÃO!$A$18,$B1567*VLOOKUP($C1567,SELIC!$A$3:$D$217,3,FALSE()),-($B1567-($B1567/(1+VLOOKUP($C1567,SELIC!$A$3:$D$217,3,FALSE()))))))</f>
        <v/>
      </c>
    </row>
    <row r="1568" spans="2:5" x14ac:dyDescent="0.35">
      <c r="B1568" s="5"/>
      <c r="C1568" s="6" t="str">
        <f t="shared" si="50"/>
        <v/>
      </c>
      <c r="D1568" s="5" t="str">
        <f t="shared" si="51"/>
        <v/>
      </c>
      <c r="E1568" s="5" t="str">
        <f>IF($B1568="","",IF($C1568&lt;SIMULAÇÃO!$A$18,$B1568*VLOOKUP($C1568,SELIC!$A$3:$D$217,3,FALSE()),-($B1568-($B1568/(1+VLOOKUP($C1568,SELIC!$A$3:$D$217,3,FALSE()))))))</f>
        <v/>
      </c>
    </row>
    <row r="1569" spans="2:5" x14ac:dyDescent="0.35">
      <c r="B1569" s="5"/>
      <c r="C1569" s="6" t="str">
        <f t="shared" si="50"/>
        <v/>
      </c>
      <c r="D1569" s="5" t="str">
        <f t="shared" si="51"/>
        <v/>
      </c>
      <c r="E1569" s="5" t="str">
        <f>IF($B1569="","",IF($C1569&lt;SIMULAÇÃO!$A$18,$B1569*VLOOKUP($C1569,SELIC!$A$3:$D$217,3,FALSE()),-($B1569-($B1569/(1+VLOOKUP($C1569,SELIC!$A$3:$D$217,3,FALSE()))))))</f>
        <v/>
      </c>
    </row>
    <row r="1570" spans="2:5" x14ac:dyDescent="0.35">
      <c r="B1570" s="5"/>
      <c r="C1570" s="6" t="str">
        <f t="shared" si="50"/>
        <v/>
      </c>
      <c r="D1570" s="5" t="str">
        <f t="shared" si="51"/>
        <v/>
      </c>
      <c r="E1570" s="5" t="str">
        <f>IF($B1570="","",IF($C1570&lt;SIMULAÇÃO!$A$18,$B1570*VLOOKUP($C1570,SELIC!$A$3:$D$217,3,FALSE()),-($B1570-($B1570/(1+VLOOKUP($C1570,SELIC!$A$3:$D$217,3,FALSE()))))))</f>
        <v/>
      </c>
    </row>
    <row r="1571" spans="2:5" x14ac:dyDescent="0.35">
      <c r="B1571" s="5"/>
      <c r="C1571" s="6" t="str">
        <f t="shared" si="50"/>
        <v/>
      </c>
      <c r="D1571" s="5" t="str">
        <f t="shared" si="51"/>
        <v/>
      </c>
      <c r="E1571" s="5" t="str">
        <f>IF($B1571="","",IF($C1571&lt;SIMULAÇÃO!$A$18,$B1571*VLOOKUP($C1571,SELIC!$A$3:$D$217,3,FALSE()),-($B1571-($B1571/(1+VLOOKUP($C1571,SELIC!$A$3:$D$217,3,FALSE()))))))</f>
        <v/>
      </c>
    </row>
    <row r="1572" spans="2:5" x14ac:dyDescent="0.35">
      <c r="B1572" s="5"/>
      <c r="C1572" s="6" t="str">
        <f t="shared" si="50"/>
        <v/>
      </c>
      <c r="D1572" s="5" t="str">
        <f t="shared" si="51"/>
        <v/>
      </c>
      <c r="E1572" s="5" t="str">
        <f>IF($B1572="","",IF($C1572&lt;SIMULAÇÃO!$A$18,$B1572*VLOOKUP($C1572,SELIC!$A$3:$D$217,3,FALSE()),-($B1572-($B1572/(1+VLOOKUP($C1572,SELIC!$A$3:$D$217,3,FALSE()))))))</f>
        <v/>
      </c>
    </row>
    <row r="1573" spans="2:5" x14ac:dyDescent="0.35">
      <c r="B1573" s="5"/>
      <c r="C1573" s="6" t="str">
        <f t="shared" si="50"/>
        <v/>
      </c>
      <c r="D1573" s="5" t="str">
        <f t="shared" si="51"/>
        <v/>
      </c>
      <c r="E1573" s="5" t="str">
        <f>IF($B1573="","",IF($C1573&lt;SIMULAÇÃO!$A$18,$B1573*VLOOKUP($C1573,SELIC!$A$3:$D$217,3,FALSE()),-($B1573-($B1573/(1+VLOOKUP($C1573,SELIC!$A$3:$D$217,3,FALSE()))))))</f>
        <v/>
      </c>
    </row>
    <row r="1574" spans="2:5" x14ac:dyDescent="0.35">
      <c r="B1574" s="5"/>
      <c r="C1574" s="6" t="str">
        <f t="shared" si="50"/>
        <v/>
      </c>
      <c r="D1574" s="5" t="str">
        <f t="shared" si="51"/>
        <v/>
      </c>
      <c r="E1574" s="5" t="str">
        <f>IF($B1574="","",IF($C1574&lt;SIMULAÇÃO!$A$18,$B1574*VLOOKUP($C1574,SELIC!$A$3:$D$217,3,FALSE()),-($B1574-($B1574/(1+VLOOKUP($C1574,SELIC!$A$3:$D$217,3,FALSE()))))))</f>
        <v/>
      </c>
    </row>
    <row r="1575" spans="2:5" x14ac:dyDescent="0.35">
      <c r="B1575" s="5"/>
      <c r="C1575" s="6" t="str">
        <f t="shared" si="50"/>
        <v/>
      </c>
      <c r="D1575" s="5" t="str">
        <f t="shared" si="51"/>
        <v/>
      </c>
      <c r="E1575" s="5" t="str">
        <f>IF($B1575="","",IF($C1575&lt;SIMULAÇÃO!$A$18,$B1575*VLOOKUP($C1575,SELIC!$A$3:$D$217,3,FALSE()),-($B1575-($B1575/(1+VLOOKUP($C1575,SELIC!$A$3:$D$217,3,FALSE()))))))</f>
        <v/>
      </c>
    </row>
    <row r="1576" spans="2:5" x14ac:dyDescent="0.35">
      <c r="B1576" s="5"/>
      <c r="C1576" s="6" t="str">
        <f t="shared" si="50"/>
        <v/>
      </c>
      <c r="D1576" s="5" t="str">
        <f t="shared" si="51"/>
        <v/>
      </c>
      <c r="E1576" s="5" t="str">
        <f>IF($B1576="","",IF($C1576&lt;SIMULAÇÃO!$A$18,$B1576*VLOOKUP($C1576,SELIC!$A$3:$D$217,3,FALSE()),-($B1576-($B1576/(1+VLOOKUP($C1576,SELIC!$A$3:$D$217,3,FALSE()))))))</f>
        <v/>
      </c>
    </row>
    <row r="1577" spans="2:5" x14ac:dyDescent="0.35">
      <c r="B1577" s="5"/>
      <c r="C1577" s="6" t="str">
        <f t="shared" si="50"/>
        <v/>
      </c>
      <c r="D1577" s="5" t="str">
        <f t="shared" si="51"/>
        <v/>
      </c>
      <c r="E1577" s="5" t="str">
        <f>IF($B1577="","",IF($C1577&lt;SIMULAÇÃO!$A$18,$B1577*VLOOKUP($C1577,SELIC!$A$3:$D$217,3,FALSE()),-($B1577-($B1577/(1+VLOOKUP($C1577,SELIC!$A$3:$D$217,3,FALSE()))))))</f>
        <v/>
      </c>
    </row>
    <row r="1578" spans="2:5" x14ac:dyDescent="0.35">
      <c r="B1578" s="5"/>
      <c r="C1578" s="6" t="str">
        <f t="shared" si="50"/>
        <v/>
      </c>
      <c r="D1578" s="5" t="str">
        <f t="shared" si="51"/>
        <v/>
      </c>
      <c r="E1578" s="5" t="str">
        <f>IF($B1578="","",IF($C1578&lt;SIMULAÇÃO!$A$18,$B1578*VLOOKUP($C1578,SELIC!$A$3:$D$217,3,FALSE()),-($B1578-($B1578/(1+VLOOKUP($C1578,SELIC!$A$3:$D$217,3,FALSE()))))))</f>
        <v/>
      </c>
    </row>
    <row r="1579" spans="2:5" x14ac:dyDescent="0.35">
      <c r="B1579" s="5"/>
      <c r="C1579" s="6" t="str">
        <f t="shared" si="50"/>
        <v/>
      </c>
      <c r="D1579" s="5" t="str">
        <f t="shared" si="51"/>
        <v/>
      </c>
      <c r="E1579" s="5" t="str">
        <f>IF($B1579="","",IF($C1579&lt;SIMULAÇÃO!$A$18,$B1579*VLOOKUP($C1579,SELIC!$A$3:$D$217,3,FALSE()),-($B1579-($B1579/(1+VLOOKUP($C1579,SELIC!$A$3:$D$217,3,FALSE()))))))</f>
        <v/>
      </c>
    </row>
    <row r="1580" spans="2:5" x14ac:dyDescent="0.35">
      <c r="B1580" s="5"/>
      <c r="C1580" s="6" t="str">
        <f t="shared" si="50"/>
        <v/>
      </c>
      <c r="D1580" s="5" t="str">
        <f t="shared" si="51"/>
        <v/>
      </c>
      <c r="E1580" s="5" t="str">
        <f>IF($B1580="","",IF($C1580&lt;SIMULAÇÃO!$A$18,$B1580*VLOOKUP($C1580,SELIC!$A$3:$D$217,3,FALSE()),-($B1580-($B1580/(1+VLOOKUP($C1580,SELIC!$A$3:$D$217,3,FALSE()))))))</f>
        <v/>
      </c>
    </row>
    <row r="1581" spans="2:5" x14ac:dyDescent="0.35">
      <c r="B1581" s="5"/>
      <c r="C1581" s="6" t="str">
        <f t="shared" si="50"/>
        <v/>
      </c>
      <c r="D1581" s="5" t="str">
        <f t="shared" si="51"/>
        <v/>
      </c>
      <c r="E1581" s="5" t="str">
        <f>IF($B1581="","",IF($C1581&lt;SIMULAÇÃO!$A$18,$B1581*VLOOKUP($C1581,SELIC!$A$3:$D$217,3,FALSE()),-($B1581-($B1581/(1+VLOOKUP($C1581,SELIC!$A$3:$D$217,3,FALSE()))))))</f>
        <v/>
      </c>
    </row>
    <row r="1582" spans="2:5" x14ac:dyDescent="0.35">
      <c r="B1582" s="5"/>
      <c r="C1582" s="6" t="str">
        <f t="shared" si="50"/>
        <v/>
      </c>
      <c r="D1582" s="5" t="str">
        <f t="shared" si="51"/>
        <v/>
      </c>
      <c r="E1582" s="5" t="str">
        <f>IF($B1582="","",IF($C1582&lt;SIMULAÇÃO!$A$18,$B1582*VLOOKUP($C1582,SELIC!$A$3:$D$217,3,FALSE()),-($B1582-($B1582/(1+VLOOKUP($C1582,SELIC!$A$3:$D$217,3,FALSE()))))))</f>
        <v/>
      </c>
    </row>
    <row r="1583" spans="2:5" x14ac:dyDescent="0.35">
      <c r="B1583" s="5"/>
      <c r="C1583" s="6" t="str">
        <f t="shared" si="50"/>
        <v/>
      </c>
      <c r="D1583" s="5" t="str">
        <f t="shared" si="51"/>
        <v/>
      </c>
      <c r="E1583" s="5" t="str">
        <f>IF($B1583="","",IF($C1583&lt;SIMULAÇÃO!$A$18,$B1583*VLOOKUP($C1583,SELIC!$A$3:$D$217,3,FALSE()),-($B1583-($B1583/(1+VLOOKUP($C1583,SELIC!$A$3:$D$217,3,FALSE()))))))</f>
        <v/>
      </c>
    </row>
    <row r="1584" spans="2:5" x14ac:dyDescent="0.35">
      <c r="B1584" s="5"/>
      <c r="C1584" s="6" t="str">
        <f t="shared" si="50"/>
        <v/>
      </c>
      <c r="D1584" s="5" t="str">
        <f t="shared" si="51"/>
        <v/>
      </c>
      <c r="E1584" s="5" t="str">
        <f>IF($B1584="","",IF($C1584&lt;SIMULAÇÃO!$A$18,$B1584*VLOOKUP($C1584,SELIC!$A$3:$D$217,3,FALSE()),-($B1584-($B1584/(1+VLOOKUP($C1584,SELIC!$A$3:$D$217,3,FALSE()))))))</f>
        <v/>
      </c>
    </row>
    <row r="1585" spans="2:5" x14ac:dyDescent="0.35">
      <c r="B1585" s="5"/>
      <c r="C1585" s="6" t="str">
        <f t="shared" si="50"/>
        <v/>
      </c>
      <c r="D1585" s="5" t="str">
        <f t="shared" si="51"/>
        <v/>
      </c>
      <c r="E1585" s="5" t="str">
        <f>IF($B1585="","",IF($C1585&lt;SIMULAÇÃO!$A$18,$B1585*VLOOKUP($C1585,SELIC!$A$3:$D$217,3,FALSE()),-($B1585-($B1585/(1+VLOOKUP($C1585,SELIC!$A$3:$D$217,3,FALSE()))))))</f>
        <v/>
      </c>
    </row>
    <row r="1586" spans="2:5" x14ac:dyDescent="0.35">
      <c r="B1586" s="5"/>
      <c r="C1586" s="6" t="str">
        <f t="shared" si="50"/>
        <v/>
      </c>
      <c r="D1586" s="5" t="str">
        <f t="shared" si="51"/>
        <v/>
      </c>
      <c r="E1586" s="5" t="str">
        <f>IF($B1586="","",IF($C1586&lt;SIMULAÇÃO!$A$18,$B1586*VLOOKUP($C1586,SELIC!$A$3:$D$217,3,FALSE()),-($B1586-($B1586/(1+VLOOKUP($C1586,SELIC!$A$3:$D$217,3,FALSE()))))))</f>
        <v/>
      </c>
    </row>
    <row r="1587" spans="2:5" x14ac:dyDescent="0.35">
      <c r="B1587" s="5"/>
      <c r="C1587" s="6" t="str">
        <f t="shared" si="50"/>
        <v/>
      </c>
      <c r="D1587" s="5" t="str">
        <f t="shared" si="51"/>
        <v/>
      </c>
      <c r="E1587" s="5" t="str">
        <f>IF($B1587="","",IF($C1587&lt;SIMULAÇÃO!$A$18,$B1587*VLOOKUP($C1587,SELIC!$A$3:$D$217,3,FALSE()),-($B1587-($B1587/(1+VLOOKUP($C1587,SELIC!$A$3:$D$217,3,FALSE()))))))</f>
        <v/>
      </c>
    </row>
    <row r="1588" spans="2:5" x14ac:dyDescent="0.35">
      <c r="B1588" s="5"/>
      <c r="C1588" s="6" t="str">
        <f t="shared" si="50"/>
        <v/>
      </c>
      <c r="D1588" s="5" t="str">
        <f t="shared" si="51"/>
        <v/>
      </c>
      <c r="E1588" s="5" t="str">
        <f>IF($B1588="","",IF($C1588&lt;SIMULAÇÃO!$A$18,$B1588*VLOOKUP($C1588,SELIC!$A$3:$D$217,3,FALSE()),-($B1588-($B1588/(1+VLOOKUP($C1588,SELIC!$A$3:$D$217,3,FALSE()))))))</f>
        <v/>
      </c>
    </row>
    <row r="1589" spans="2:5" x14ac:dyDescent="0.35">
      <c r="B1589" s="5"/>
      <c r="C1589" s="6" t="str">
        <f t="shared" si="50"/>
        <v/>
      </c>
      <c r="D1589" s="5" t="str">
        <f t="shared" si="51"/>
        <v/>
      </c>
      <c r="E1589" s="5" t="str">
        <f>IF($B1589="","",IF($C1589&lt;SIMULAÇÃO!$A$18,$B1589*VLOOKUP($C1589,SELIC!$A$3:$D$217,3,FALSE()),-($B1589-($B1589/(1+VLOOKUP($C1589,SELIC!$A$3:$D$217,3,FALSE()))))))</f>
        <v/>
      </c>
    </row>
    <row r="1590" spans="2:5" x14ac:dyDescent="0.35">
      <c r="B1590" s="5"/>
      <c r="C1590" s="6" t="str">
        <f t="shared" si="50"/>
        <v/>
      </c>
      <c r="D1590" s="5" t="str">
        <f t="shared" si="51"/>
        <v/>
      </c>
      <c r="E1590" s="5" t="str">
        <f>IF($B1590="","",IF($C1590&lt;SIMULAÇÃO!$A$18,$B1590*VLOOKUP($C1590,SELIC!$A$3:$D$217,3,FALSE()),-($B1590-($B1590/(1+VLOOKUP($C1590,SELIC!$A$3:$D$217,3,FALSE()))))))</f>
        <v/>
      </c>
    </row>
    <row r="1591" spans="2:5" x14ac:dyDescent="0.35">
      <c r="B1591" s="5"/>
      <c r="C1591" s="6" t="str">
        <f t="shared" si="50"/>
        <v/>
      </c>
      <c r="D1591" s="5" t="str">
        <f t="shared" si="51"/>
        <v/>
      </c>
      <c r="E1591" s="5" t="str">
        <f>IF($B1591="","",IF($C1591&lt;SIMULAÇÃO!$A$18,$B1591*VLOOKUP($C1591,SELIC!$A$3:$D$217,3,FALSE()),-($B1591-($B1591/(1+VLOOKUP($C1591,SELIC!$A$3:$D$217,3,FALSE()))))))</f>
        <v/>
      </c>
    </row>
    <row r="1592" spans="2:5" x14ac:dyDescent="0.35">
      <c r="B1592" s="5"/>
      <c r="C1592" s="6" t="str">
        <f t="shared" si="50"/>
        <v/>
      </c>
      <c r="D1592" s="5" t="str">
        <f t="shared" si="51"/>
        <v/>
      </c>
      <c r="E1592" s="5" t="str">
        <f>IF($B1592="","",IF($C1592&lt;SIMULAÇÃO!$A$18,$B1592*VLOOKUP($C1592,SELIC!$A$3:$D$217,3,FALSE()),-($B1592-($B1592/(1+VLOOKUP($C1592,SELIC!$A$3:$D$217,3,FALSE()))))))</f>
        <v/>
      </c>
    </row>
    <row r="1593" spans="2:5" x14ac:dyDescent="0.35">
      <c r="B1593" s="5"/>
      <c r="C1593" s="6" t="str">
        <f t="shared" si="50"/>
        <v/>
      </c>
      <c r="D1593" s="5" t="str">
        <f t="shared" si="51"/>
        <v/>
      </c>
      <c r="E1593" s="5" t="str">
        <f>IF($B1593="","",IF($C1593&lt;SIMULAÇÃO!$A$18,$B1593*VLOOKUP($C1593,SELIC!$A$3:$D$217,3,FALSE()),-($B1593-($B1593/(1+VLOOKUP($C1593,SELIC!$A$3:$D$217,3,FALSE()))))))</f>
        <v/>
      </c>
    </row>
    <row r="1594" spans="2:5" x14ac:dyDescent="0.35">
      <c r="B1594" s="5"/>
      <c r="C1594" s="6" t="str">
        <f t="shared" si="50"/>
        <v/>
      </c>
      <c r="D1594" s="5" t="str">
        <f t="shared" si="51"/>
        <v/>
      </c>
      <c r="E1594" s="5" t="str">
        <f>IF($B1594="","",IF($C1594&lt;SIMULAÇÃO!$A$18,$B1594*VLOOKUP($C1594,SELIC!$A$3:$D$217,3,FALSE()),-($B1594-($B1594/(1+VLOOKUP($C1594,SELIC!$A$3:$D$217,3,FALSE()))))))</f>
        <v/>
      </c>
    </row>
    <row r="1595" spans="2:5" x14ac:dyDescent="0.35">
      <c r="B1595" s="5"/>
      <c r="C1595" s="6" t="str">
        <f t="shared" si="50"/>
        <v/>
      </c>
      <c r="D1595" s="5" t="str">
        <f t="shared" si="51"/>
        <v/>
      </c>
      <c r="E1595" s="5" t="str">
        <f>IF($B1595="","",IF($C1595&lt;SIMULAÇÃO!$A$18,$B1595*VLOOKUP($C1595,SELIC!$A$3:$D$217,3,FALSE()),-($B1595-($B1595/(1+VLOOKUP($C1595,SELIC!$A$3:$D$217,3,FALSE()))))))</f>
        <v/>
      </c>
    </row>
    <row r="1596" spans="2:5" x14ac:dyDescent="0.35">
      <c r="B1596" s="5"/>
      <c r="C1596" s="6" t="str">
        <f t="shared" si="50"/>
        <v/>
      </c>
      <c r="D1596" s="5" t="str">
        <f t="shared" si="51"/>
        <v/>
      </c>
      <c r="E1596" s="5" t="str">
        <f>IF($B1596="","",IF($C1596&lt;SIMULAÇÃO!$A$18,$B1596*VLOOKUP($C1596,SELIC!$A$3:$D$217,3,FALSE()),-($B1596-($B1596/(1+VLOOKUP($C1596,SELIC!$A$3:$D$217,3,FALSE()))))))</f>
        <v/>
      </c>
    </row>
    <row r="1597" spans="2:5" x14ac:dyDescent="0.35">
      <c r="B1597" s="5"/>
      <c r="C1597" s="6" t="str">
        <f t="shared" si="50"/>
        <v/>
      </c>
      <c r="D1597" s="5" t="str">
        <f t="shared" si="51"/>
        <v/>
      </c>
      <c r="E1597" s="5" t="str">
        <f>IF($B1597="","",IF($C1597&lt;SIMULAÇÃO!$A$18,$B1597*VLOOKUP($C1597,SELIC!$A$3:$D$217,3,FALSE()),-($B1597-($B1597/(1+VLOOKUP($C1597,SELIC!$A$3:$D$217,3,FALSE()))))))</f>
        <v/>
      </c>
    </row>
    <row r="1598" spans="2:5" x14ac:dyDescent="0.35">
      <c r="B1598" s="5"/>
      <c r="C1598" s="6" t="str">
        <f t="shared" si="50"/>
        <v/>
      </c>
      <c r="D1598" s="5" t="str">
        <f t="shared" si="51"/>
        <v/>
      </c>
      <c r="E1598" s="5" t="str">
        <f>IF($B1598="","",IF($C1598&lt;SIMULAÇÃO!$A$18,$B1598*VLOOKUP($C1598,SELIC!$A$3:$D$217,3,FALSE()),-($B1598-($B1598/(1+VLOOKUP($C1598,SELIC!$A$3:$D$217,3,FALSE()))))))</f>
        <v/>
      </c>
    </row>
    <row r="1599" spans="2:5" x14ac:dyDescent="0.35">
      <c r="B1599" s="5"/>
      <c r="C1599" s="6" t="str">
        <f t="shared" si="50"/>
        <v/>
      </c>
      <c r="D1599" s="5" t="str">
        <f t="shared" si="51"/>
        <v/>
      </c>
      <c r="E1599" s="5" t="str">
        <f>IF($B1599="","",IF($C1599&lt;SIMULAÇÃO!$A$18,$B1599*VLOOKUP($C1599,SELIC!$A$3:$D$217,3,FALSE()),-($B1599-($B1599/(1+VLOOKUP($C1599,SELIC!$A$3:$D$217,3,FALSE()))))))</f>
        <v/>
      </c>
    </row>
    <row r="1600" spans="2:5" x14ac:dyDescent="0.35">
      <c r="B1600" s="5"/>
      <c r="C1600" s="6" t="str">
        <f t="shared" si="50"/>
        <v/>
      </c>
      <c r="D1600" s="5" t="str">
        <f t="shared" si="51"/>
        <v/>
      </c>
      <c r="E1600" s="5" t="str">
        <f>IF($B1600="","",IF($C1600&lt;SIMULAÇÃO!$A$18,$B1600*VLOOKUP($C1600,SELIC!$A$3:$D$217,3,FALSE()),-($B1600-($B1600/(1+VLOOKUP($C1600,SELIC!$A$3:$D$217,3,FALSE()))))))</f>
        <v/>
      </c>
    </row>
    <row r="1601" spans="2:5" x14ac:dyDescent="0.35">
      <c r="B1601" s="5"/>
      <c r="C1601" s="6" t="str">
        <f t="shared" si="50"/>
        <v/>
      </c>
      <c r="D1601" s="5" t="str">
        <f t="shared" si="51"/>
        <v/>
      </c>
      <c r="E1601" s="5" t="str">
        <f>IF($B1601="","",IF($C1601&lt;SIMULAÇÃO!$A$18,$B1601*VLOOKUP($C1601,SELIC!$A$3:$D$217,3,FALSE()),-($B1601-($B1601/(1+VLOOKUP($C1601,SELIC!$A$3:$D$217,3,FALSE()))))))</f>
        <v/>
      </c>
    </row>
    <row r="1602" spans="2:5" x14ac:dyDescent="0.35">
      <c r="B1602" s="5"/>
      <c r="C1602" s="6" t="str">
        <f t="shared" si="50"/>
        <v/>
      </c>
      <c r="D1602" s="5" t="str">
        <f t="shared" si="51"/>
        <v/>
      </c>
      <c r="E1602" s="5" t="str">
        <f>IF($B1602="","",IF($C1602&lt;SIMULAÇÃO!$A$18,$B1602*VLOOKUP($C1602,SELIC!$A$3:$D$217,3,FALSE()),-($B1602-($B1602/(1+VLOOKUP($C1602,SELIC!$A$3:$D$217,3,FALSE()))))))</f>
        <v/>
      </c>
    </row>
    <row r="1603" spans="2:5" x14ac:dyDescent="0.35">
      <c r="B1603" s="5"/>
      <c r="C1603" s="6" t="str">
        <f t="shared" si="50"/>
        <v/>
      </c>
      <c r="D1603" s="5" t="str">
        <f t="shared" si="51"/>
        <v/>
      </c>
      <c r="E1603" s="5" t="str">
        <f>IF($B1603="","",IF($C1603&lt;SIMULAÇÃO!$A$18,$B1603*VLOOKUP($C1603,SELIC!$A$3:$D$217,3,FALSE()),-($B1603-($B1603/(1+VLOOKUP($C1603,SELIC!$A$3:$D$217,3,FALSE()))))))</f>
        <v/>
      </c>
    </row>
    <row r="1604" spans="2:5" x14ac:dyDescent="0.35">
      <c r="B1604" s="5"/>
      <c r="C1604" s="6" t="str">
        <f t="shared" si="50"/>
        <v/>
      </c>
      <c r="D1604" s="5" t="str">
        <f t="shared" si="51"/>
        <v/>
      </c>
      <c r="E1604" s="5" t="str">
        <f>IF($B1604="","",IF($C1604&lt;SIMULAÇÃO!$A$18,$B1604*VLOOKUP($C1604,SELIC!$A$3:$D$217,3,FALSE()),-($B1604-($B1604/(1+VLOOKUP($C1604,SELIC!$A$3:$D$217,3,FALSE()))))))</f>
        <v/>
      </c>
    </row>
    <row r="1605" spans="2:5" x14ac:dyDescent="0.35">
      <c r="B1605" s="5"/>
      <c r="C1605" s="6" t="str">
        <f t="shared" si="50"/>
        <v/>
      </c>
      <c r="D1605" s="5" t="str">
        <f t="shared" si="51"/>
        <v/>
      </c>
      <c r="E1605" s="5" t="str">
        <f>IF($B1605="","",IF($C1605&lt;SIMULAÇÃO!$A$18,$B1605*VLOOKUP($C1605,SELIC!$A$3:$D$217,3,FALSE()),-($B1605-($B1605/(1+VLOOKUP($C1605,SELIC!$A$3:$D$217,3,FALSE()))))))</f>
        <v/>
      </c>
    </row>
    <row r="1606" spans="2:5" x14ac:dyDescent="0.35">
      <c r="B1606" s="5"/>
      <c r="C1606" s="6" t="str">
        <f t="shared" si="50"/>
        <v/>
      </c>
      <c r="D1606" s="5" t="str">
        <f t="shared" si="51"/>
        <v/>
      </c>
      <c r="E1606" s="5" t="str">
        <f>IF($B1606="","",IF($C1606&lt;SIMULAÇÃO!$A$18,$B1606*VLOOKUP($C1606,SELIC!$A$3:$D$217,3,FALSE()),-($B1606-($B1606/(1+VLOOKUP($C1606,SELIC!$A$3:$D$217,3,FALSE()))))))</f>
        <v/>
      </c>
    </row>
    <row r="1607" spans="2:5" x14ac:dyDescent="0.35">
      <c r="B1607" s="5"/>
      <c r="C1607" s="6" t="str">
        <f t="shared" si="50"/>
        <v/>
      </c>
      <c r="D1607" s="5" t="str">
        <f t="shared" si="51"/>
        <v/>
      </c>
      <c r="E1607" s="5" t="str">
        <f>IF($B1607="","",IF($C1607&lt;SIMULAÇÃO!$A$18,$B1607*VLOOKUP($C1607,SELIC!$A$3:$D$217,3,FALSE()),-($B1607-($B1607/(1+VLOOKUP($C1607,SELIC!$A$3:$D$217,3,FALSE()))))))</f>
        <v/>
      </c>
    </row>
    <row r="1608" spans="2:5" x14ac:dyDescent="0.35">
      <c r="B1608" s="5"/>
      <c r="C1608" s="6" t="str">
        <f t="shared" si="50"/>
        <v/>
      </c>
      <c r="D1608" s="5" t="str">
        <f t="shared" si="51"/>
        <v/>
      </c>
      <c r="E1608" s="5" t="str">
        <f>IF($B1608="","",IF($C1608&lt;SIMULAÇÃO!$A$18,$B1608*VLOOKUP($C1608,SELIC!$A$3:$D$217,3,FALSE()),-($B1608-($B1608/(1+VLOOKUP($C1608,SELIC!$A$3:$D$217,3,FALSE()))))))</f>
        <v/>
      </c>
    </row>
    <row r="1609" spans="2:5" x14ac:dyDescent="0.35">
      <c r="B1609" s="5"/>
      <c r="C1609" s="6" t="str">
        <f t="shared" si="50"/>
        <v/>
      </c>
      <c r="D1609" s="5" t="str">
        <f t="shared" si="51"/>
        <v/>
      </c>
      <c r="E1609" s="5" t="str">
        <f>IF($B1609="","",IF($C1609&lt;SIMULAÇÃO!$A$18,$B1609*VLOOKUP($C1609,SELIC!$A$3:$D$217,3,FALSE()),-($B1609-($B1609/(1+VLOOKUP($C1609,SELIC!$A$3:$D$217,3,FALSE()))))))</f>
        <v/>
      </c>
    </row>
    <row r="1610" spans="2:5" x14ac:dyDescent="0.35">
      <c r="B1610" s="5"/>
      <c r="C1610" s="6" t="str">
        <f t="shared" si="50"/>
        <v/>
      </c>
      <c r="D1610" s="5" t="str">
        <f t="shared" si="51"/>
        <v/>
      </c>
      <c r="E1610" s="5" t="str">
        <f>IF($B1610="","",IF($C1610&lt;SIMULAÇÃO!$A$18,$B1610*VLOOKUP($C1610,SELIC!$A$3:$D$217,3,FALSE()),-($B1610-($B1610/(1+VLOOKUP($C1610,SELIC!$A$3:$D$217,3,FALSE()))))))</f>
        <v/>
      </c>
    </row>
    <row r="1611" spans="2:5" x14ac:dyDescent="0.35">
      <c r="B1611" s="5"/>
      <c r="C1611" s="6" t="str">
        <f t="shared" si="50"/>
        <v/>
      </c>
      <c r="D1611" s="5" t="str">
        <f t="shared" si="51"/>
        <v/>
      </c>
      <c r="E1611" s="5" t="str">
        <f>IF($B1611="","",IF($C1611&lt;SIMULAÇÃO!$A$18,$B1611*VLOOKUP($C1611,SELIC!$A$3:$D$217,3,FALSE()),-($B1611-($B1611/(1+VLOOKUP($C1611,SELIC!$A$3:$D$217,3,FALSE()))))))</f>
        <v/>
      </c>
    </row>
    <row r="1612" spans="2:5" x14ac:dyDescent="0.35">
      <c r="B1612" s="5"/>
      <c r="C1612" s="6" t="str">
        <f t="shared" si="50"/>
        <v/>
      </c>
      <c r="D1612" s="5" t="str">
        <f t="shared" si="51"/>
        <v/>
      </c>
      <c r="E1612" s="5" t="str">
        <f>IF($B1612="","",IF($C1612&lt;SIMULAÇÃO!$A$18,$B1612*VLOOKUP($C1612,SELIC!$A$3:$D$217,3,FALSE()),-($B1612-($B1612/(1+VLOOKUP($C1612,SELIC!$A$3:$D$217,3,FALSE()))))))</f>
        <v/>
      </c>
    </row>
    <row r="1613" spans="2:5" x14ac:dyDescent="0.35">
      <c r="B1613" s="5"/>
      <c r="C1613" s="6" t="str">
        <f t="shared" si="50"/>
        <v/>
      </c>
      <c r="D1613" s="5" t="str">
        <f t="shared" si="51"/>
        <v/>
      </c>
      <c r="E1613" s="5" t="str">
        <f>IF($B1613="","",IF($C1613&lt;SIMULAÇÃO!$A$18,$B1613*VLOOKUP($C1613,SELIC!$A$3:$D$217,3,FALSE()),-($B1613-($B1613/(1+VLOOKUP($C1613,SELIC!$A$3:$D$217,3,FALSE()))))))</f>
        <v/>
      </c>
    </row>
    <row r="1614" spans="2:5" x14ac:dyDescent="0.35">
      <c r="B1614" s="5"/>
      <c r="C1614" s="6" t="str">
        <f t="shared" si="50"/>
        <v/>
      </c>
      <c r="D1614" s="5" t="str">
        <f t="shared" si="51"/>
        <v/>
      </c>
      <c r="E1614" s="5" t="str">
        <f>IF($B1614="","",IF($C1614&lt;SIMULAÇÃO!$A$18,$B1614*VLOOKUP($C1614,SELIC!$A$3:$D$217,3,FALSE()),-($B1614-($B1614/(1+VLOOKUP($C1614,SELIC!$A$3:$D$217,3,FALSE()))))))</f>
        <v/>
      </c>
    </row>
    <row r="1615" spans="2:5" x14ac:dyDescent="0.35">
      <c r="B1615" s="5"/>
      <c r="C1615" s="6" t="str">
        <f t="shared" si="50"/>
        <v/>
      </c>
      <c r="D1615" s="5" t="str">
        <f t="shared" si="51"/>
        <v/>
      </c>
      <c r="E1615" s="5" t="str">
        <f>IF($B1615="","",IF($C1615&lt;SIMULAÇÃO!$A$18,$B1615*VLOOKUP($C1615,SELIC!$A$3:$D$217,3,FALSE()),-($B1615-($B1615/(1+VLOOKUP($C1615,SELIC!$A$3:$D$217,3,FALSE()))))))</f>
        <v/>
      </c>
    </row>
    <row r="1616" spans="2:5" x14ac:dyDescent="0.35">
      <c r="B1616" s="5"/>
      <c r="C1616" s="6" t="str">
        <f t="shared" si="50"/>
        <v/>
      </c>
      <c r="D1616" s="5" t="str">
        <f t="shared" si="51"/>
        <v/>
      </c>
      <c r="E1616" s="5" t="str">
        <f>IF($B1616="","",IF($C1616&lt;SIMULAÇÃO!$A$18,$B1616*VLOOKUP($C1616,SELIC!$A$3:$D$217,3,FALSE()),-($B1616-($B1616/(1+VLOOKUP($C1616,SELIC!$A$3:$D$217,3,FALSE()))))))</f>
        <v/>
      </c>
    </row>
    <row r="1617" spans="2:5" x14ac:dyDescent="0.35">
      <c r="B1617" s="5"/>
      <c r="C1617" s="6" t="str">
        <f t="shared" si="50"/>
        <v/>
      </c>
      <c r="D1617" s="5" t="str">
        <f t="shared" si="51"/>
        <v/>
      </c>
      <c r="E1617" s="5" t="str">
        <f>IF($B1617="","",IF($C1617&lt;SIMULAÇÃO!$A$18,$B1617*VLOOKUP($C1617,SELIC!$A$3:$D$217,3,FALSE()),-($B1617-($B1617/(1+VLOOKUP($C1617,SELIC!$A$3:$D$217,3,FALSE()))))))</f>
        <v/>
      </c>
    </row>
    <row r="1618" spans="2:5" x14ac:dyDescent="0.35">
      <c r="B1618" s="5"/>
      <c r="C1618" s="6" t="str">
        <f t="shared" si="50"/>
        <v/>
      </c>
      <c r="D1618" s="5" t="str">
        <f t="shared" si="51"/>
        <v/>
      </c>
      <c r="E1618" s="5" t="str">
        <f>IF($B1618="","",IF($C1618&lt;SIMULAÇÃO!$A$18,$B1618*VLOOKUP($C1618,SELIC!$A$3:$D$217,3,FALSE()),-($B1618-($B1618/(1+VLOOKUP($C1618,SELIC!$A$3:$D$217,3,FALSE()))))))</f>
        <v/>
      </c>
    </row>
    <row r="1619" spans="2:5" x14ac:dyDescent="0.35">
      <c r="B1619" s="5"/>
      <c r="C1619" s="6" t="str">
        <f t="shared" ref="C1619:C1682" si="52">IF(A1619="","",DATEVALUE(CONCATENATE("01/",MONTH(A1619),"/",YEAR(A1619))))</f>
        <v/>
      </c>
      <c r="D1619" s="5" t="str">
        <f t="shared" ref="D1619:D1682" si="53">IF(B1619="","",B1619+E1619)</f>
        <v/>
      </c>
      <c r="E1619" s="5" t="str">
        <f>IF($B1619="","",IF($C1619&lt;SIMULAÇÃO!$A$18,$B1619*VLOOKUP($C1619,SELIC!$A$3:$D$217,3,FALSE()),-($B1619-($B1619/(1+VLOOKUP($C1619,SELIC!$A$3:$D$217,3,FALSE()))))))</f>
        <v/>
      </c>
    </row>
    <row r="1620" spans="2:5" x14ac:dyDescent="0.35">
      <c r="B1620" s="5"/>
      <c r="C1620" s="6" t="str">
        <f t="shared" si="52"/>
        <v/>
      </c>
      <c r="D1620" s="5" t="str">
        <f t="shared" si="53"/>
        <v/>
      </c>
      <c r="E1620" s="5" t="str">
        <f>IF($B1620="","",IF($C1620&lt;SIMULAÇÃO!$A$18,$B1620*VLOOKUP($C1620,SELIC!$A$3:$D$217,3,FALSE()),-($B1620-($B1620/(1+VLOOKUP($C1620,SELIC!$A$3:$D$217,3,FALSE()))))))</f>
        <v/>
      </c>
    </row>
    <row r="1621" spans="2:5" x14ac:dyDescent="0.35">
      <c r="B1621" s="5"/>
      <c r="C1621" s="6" t="str">
        <f t="shared" si="52"/>
        <v/>
      </c>
      <c r="D1621" s="5" t="str">
        <f t="shared" si="53"/>
        <v/>
      </c>
      <c r="E1621" s="5" t="str">
        <f>IF($B1621="","",IF($C1621&lt;SIMULAÇÃO!$A$18,$B1621*VLOOKUP($C1621,SELIC!$A$3:$D$217,3,FALSE()),-($B1621-($B1621/(1+VLOOKUP($C1621,SELIC!$A$3:$D$217,3,FALSE()))))))</f>
        <v/>
      </c>
    </row>
    <row r="1622" spans="2:5" x14ac:dyDescent="0.35">
      <c r="B1622" s="5"/>
      <c r="C1622" s="6" t="str">
        <f t="shared" si="52"/>
        <v/>
      </c>
      <c r="D1622" s="5" t="str">
        <f t="shared" si="53"/>
        <v/>
      </c>
      <c r="E1622" s="5" t="str">
        <f>IF($B1622="","",IF($C1622&lt;SIMULAÇÃO!$A$18,$B1622*VLOOKUP($C1622,SELIC!$A$3:$D$217,3,FALSE()),-($B1622-($B1622/(1+VLOOKUP($C1622,SELIC!$A$3:$D$217,3,FALSE()))))))</f>
        <v/>
      </c>
    </row>
    <row r="1623" spans="2:5" x14ac:dyDescent="0.35">
      <c r="B1623" s="5"/>
      <c r="C1623" s="6" t="str">
        <f t="shared" si="52"/>
        <v/>
      </c>
      <c r="D1623" s="5" t="str">
        <f t="shared" si="53"/>
        <v/>
      </c>
      <c r="E1623" s="5" t="str">
        <f>IF($B1623="","",IF($C1623&lt;SIMULAÇÃO!$A$18,$B1623*VLOOKUP($C1623,SELIC!$A$3:$D$217,3,FALSE()),-($B1623-($B1623/(1+VLOOKUP($C1623,SELIC!$A$3:$D$217,3,FALSE()))))))</f>
        <v/>
      </c>
    </row>
    <row r="1624" spans="2:5" x14ac:dyDescent="0.35">
      <c r="B1624" s="5"/>
      <c r="C1624" s="6" t="str">
        <f t="shared" si="52"/>
        <v/>
      </c>
      <c r="D1624" s="5" t="str">
        <f t="shared" si="53"/>
        <v/>
      </c>
      <c r="E1624" s="5" t="str">
        <f>IF($B1624="","",IF($C1624&lt;SIMULAÇÃO!$A$18,$B1624*VLOOKUP($C1624,SELIC!$A$3:$D$217,3,FALSE()),-($B1624-($B1624/(1+VLOOKUP($C1624,SELIC!$A$3:$D$217,3,FALSE()))))))</f>
        <v/>
      </c>
    </row>
    <row r="1625" spans="2:5" x14ac:dyDescent="0.35">
      <c r="B1625" s="5"/>
      <c r="C1625" s="6" t="str">
        <f t="shared" si="52"/>
        <v/>
      </c>
      <c r="D1625" s="5" t="str">
        <f t="shared" si="53"/>
        <v/>
      </c>
      <c r="E1625" s="5" t="str">
        <f>IF($B1625="","",IF($C1625&lt;SIMULAÇÃO!$A$18,$B1625*VLOOKUP($C1625,SELIC!$A$3:$D$217,3,FALSE()),-($B1625-($B1625/(1+VLOOKUP($C1625,SELIC!$A$3:$D$217,3,FALSE()))))))</f>
        <v/>
      </c>
    </row>
    <row r="1626" spans="2:5" x14ac:dyDescent="0.35">
      <c r="B1626" s="5"/>
      <c r="C1626" s="6" t="str">
        <f t="shared" si="52"/>
        <v/>
      </c>
      <c r="D1626" s="5" t="str">
        <f t="shared" si="53"/>
        <v/>
      </c>
      <c r="E1626" s="5" t="str">
        <f>IF($B1626="","",IF($C1626&lt;SIMULAÇÃO!$A$18,$B1626*VLOOKUP($C1626,SELIC!$A$3:$D$217,3,FALSE()),-($B1626-($B1626/(1+VLOOKUP($C1626,SELIC!$A$3:$D$217,3,FALSE()))))))</f>
        <v/>
      </c>
    </row>
    <row r="1627" spans="2:5" x14ac:dyDescent="0.35">
      <c r="B1627" s="5"/>
      <c r="C1627" s="6" t="str">
        <f t="shared" si="52"/>
        <v/>
      </c>
      <c r="D1627" s="5" t="str">
        <f t="shared" si="53"/>
        <v/>
      </c>
      <c r="E1627" s="5" t="str">
        <f>IF($B1627="","",IF($C1627&lt;SIMULAÇÃO!$A$18,$B1627*VLOOKUP($C1627,SELIC!$A$3:$D$217,3,FALSE()),-($B1627-($B1627/(1+VLOOKUP($C1627,SELIC!$A$3:$D$217,3,FALSE()))))))</f>
        <v/>
      </c>
    </row>
    <row r="1628" spans="2:5" x14ac:dyDescent="0.35">
      <c r="B1628" s="5"/>
      <c r="C1628" s="6" t="str">
        <f t="shared" si="52"/>
        <v/>
      </c>
      <c r="D1628" s="5" t="str">
        <f t="shared" si="53"/>
        <v/>
      </c>
      <c r="E1628" s="5" t="str">
        <f>IF($B1628="","",IF($C1628&lt;SIMULAÇÃO!$A$18,$B1628*VLOOKUP($C1628,SELIC!$A$3:$D$217,3,FALSE()),-($B1628-($B1628/(1+VLOOKUP($C1628,SELIC!$A$3:$D$217,3,FALSE()))))))</f>
        <v/>
      </c>
    </row>
    <row r="1629" spans="2:5" x14ac:dyDescent="0.35">
      <c r="B1629" s="5"/>
      <c r="C1629" s="6" t="str">
        <f t="shared" si="52"/>
        <v/>
      </c>
      <c r="D1629" s="5" t="str">
        <f t="shared" si="53"/>
        <v/>
      </c>
      <c r="E1629" s="5" t="str">
        <f>IF($B1629="","",IF($C1629&lt;SIMULAÇÃO!$A$18,$B1629*VLOOKUP($C1629,SELIC!$A$3:$D$217,3,FALSE()),-($B1629-($B1629/(1+VLOOKUP($C1629,SELIC!$A$3:$D$217,3,FALSE()))))))</f>
        <v/>
      </c>
    </row>
    <row r="1630" spans="2:5" x14ac:dyDescent="0.35">
      <c r="B1630" s="5"/>
      <c r="C1630" s="6" t="str">
        <f t="shared" si="52"/>
        <v/>
      </c>
      <c r="D1630" s="5" t="str">
        <f t="shared" si="53"/>
        <v/>
      </c>
      <c r="E1630" s="5" t="str">
        <f>IF($B1630="","",IF($C1630&lt;SIMULAÇÃO!$A$18,$B1630*VLOOKUP($C1630,SELIC!$A$3:$D$217,3,FALSE()),-($B1630-($B1630/(1+VLOOKUP($C1630,SELIC!$A$3:$D$217,3,FALSE()))))))</f>
        <v/>
      </c>
    </row>
    <row r="1631" spans="2:5" x14ac:dyDescent="0.35">
      <c r="B1631" s="5"/>
      <c r="C1631" s="6" t="str">
        <f t="shared" si="52"/>
        <v/>
      </c>
      <c r="D1631" s="5" t="str">
        <f t="shared" si="53"/>
        <v/>
      </c>
      <c r="E1631" s="5" t="str">
        <f>IF($B1631="","",IF($C1631&lt;SIMULAÇÃO!$A$18,$B1631*VLOOKUP($C1631,SELIC!$A$3:$D$217,3,FALSE()),-($B1631-($B1631/(1+VLOOKUP($C1631,SELIC!$A$3:$D$217,3,FALSE()))))))</f>
        <v/>
      </c>
    </row>
    <row r="1632" spans="2:5" x14ac:dyDescent="0.35">
      <c r="B1632" s="5"/>
      <c r="C1632" s="6" t="str">
        <f t="shared" si="52"/>
        <v/>
      </c>
      <c r="D1632" s="5" t="str">
        <f t="shared" si="53"/>
        <v/>
      </c>
      <c r="E1632" s="5" t="str">
        <f>IF($B1632="","",IF($C1632&lt;SIMULAÇÃO!$A$18,$B1632*VLOOKUP($C1632,SELIC!$A$3:$D$217,3,FALSE()),-($B1632-($B1632/(1+VLOOKUP($C1632,SELIC!$A$3:$D$217,3,FALSE()))))))</f>
        <v/>
      </c>
    </row>
    <row r="1633" spans="2:5" x14ac:dyDescent="0.35">
      <c r="B1633" s="5"/>
      <c r="C1633" s="6" t="str">
        <f t="shared" si="52"/>
        <v/>
      </c>
      <c r="D1633" s="5" t="str">
        <f t="shared" si="53"/>
        <v/>
      </c>
      <c r="E1633" s="5" t="str">
        <f>IF($B1633="","",IF($C1633&lt;SIMULAÇÃO!$A$18,$B1633*VLOOKUP($C1633,SELIC!$A$3:$D$217,3,FALSE()),-($B1633-($B1633/(1+VLOOKUP($C1633,SELIC!$A$3:$D$217,3,FALSE()))))))</f>
        <v/>
      </c>
    </row>
    <row r="1634" spans="2:5" x14ac:dyDescent="0.35">
      <c r="B1634" s="5"/>
      <c r="C1634" s="6" t="str">
        <f t="shared" si="52"/>
        <v/>
      </c>
      <c r="D1634" s="5" t="str">
        <f t="shared" si="53"/>
        <v/>
      </c>
      <c r="E1634" s="5" t="str">
        <f>IF($B1634="","",IF($C1634&lt;SIMULAÇÃO!$A$18,$B1634*VLOOKUP($C1634,SELIC!$A$3:$D$217,3,FALSE()),-($B1634-($B1634/(1+VLOOKUP($C1634,SELIC!$A$3:$D$217,3,FALSE()))))))</f>
        <v/>
      </c>
    </row>
    <row r="1635" spans="2:5" x14ac:dyDescent="0.35">
      <c r="B1635" s="5"/>
      <c r="C1635" s="6" t="str">
        <f t="shared" si="52"/>
        <v/>
      </c>
      <c r="D1635" s="5" t="str">
        <f t="shared" si="53"/>
        <v/>
      </c>
      <c r="E1635" s="5" t="str">
        <f>IF($B1635="","",IF($C1635&lt;SIMULAÇÃO!$A$18,$B1635*VLOOKUP($C1635,SELIC!$A$3:$D$217,3,FALSE()),-($B1635-($B1635/(1+VLOOKUP($C1635,SELIC!$A$3:$D$217,3,FALSE()))))))</f>
        <v/>
      </c>
    </row>
    <row r="1636" spans="2:5" x14ac:dyDescent="0.35">
      <c r="B1636" s="5"/>
      <c r="C1636" s="6" t="str">
        <f t="shared" si="52"/>
        <v/>
      </c>
      <c r="D1636" s="5" t="str">
        <f t="shared" si="53"/>
        <v/>
      </c>
      <c r="E1636" s="5" t="str">
        <f>IF($B1636="","",IF($C1636&lt;SIMULAÇÃO!$A$18,$B1636*VLOOKUP($C1636,SELIC!$A$3:$D$217,3,FALSE()),-($B1636-($B1636/(1+VLOOKUP($C1636,SELIC!$A$3:$D$217,3,FALSE()))))))</f>
        <v/>
      </c>
    </row>
    <row r="1637" spans="2:5" x14ac:dyDescent="0.35">
      <c r="B1637" s="5"/>
      <c r="C1637" s="6" t="str">
        <f t="shared" si="52"/>
        <v/>
      </c>
      <c r="D1637" s="5" t="str">
        <f t="shared" si="53"/>
        <v/>
      </c>
      <c r="E1637" s="5" t="str">
        <f>IF($B1637="","",IF($C1637&lt;SIMULAÇÃO!$A$18,$B1637*VLOOKUP($C1637,SELIC!$A$3:$D$217,3,FALSE()),-($B1637-($B1637/(1+VLOOKUP($C1637,SELIC!$A$3:$D$217,3,FALSE()))))))</f>
        <v/>
      </c>
    </row>
    <row r="1638" spans="2:5" x14ac:dyDescent="0.35">
      <c r="B1638" s="5"/>
      <c r="C1638" s="6" t="str">
        <f t="shared" si="52"/>
        <v/>
      </c>
      <c r="D1638" s="5" t="str">
        <f t="shared" si="53"/>
        <v/>
      </c>
      <c r="E1638" s="5" t="str">
        <f>IF($B1638="","",IF($C1638&lt;SIMULAÇÃO!$A$18,$B1638*VLOOKUP($C1638,SELIC!$A$3:$D$217,3,FALSE()),-($B1638-($B1638/(1+VLOOKUP($C1638,SELIC!$A$3:$D$217,3,FALSE()))))))</f>
        <v/>
      </c>
    </row>
    <row r="1639" spans="2:5" x14ac:dyDescent="0.35">
      <c r="B1639" s="5"/>
      <c r="C1639" s="6" t="str">
        <f t="shared" si="52"/>
        <v/>
      </c>
      <c r="D1639" s="5" t="str">
        <f t="shared" si="53"/>
        <v/>
      </c>
      <c r="E1639" s="5" t="str">
        <f>IF($B1639="","",IF($C1639&lt;SIMULAÇÃO!$A$18,$B1639*VLOOKUP($C1639,SELIC!$A$3:$D$217,3,FALSE()),-($B1639-($B1639/(1+VLOOKUP($C1639,SELIC!$A$3:$D$217,3,FALSE()))))))</f>
        <v/>
      </c>
    </row>
    <row r="1640" spans="2:5" x14ac:dyDescent="0.35">
      <c r="B1640" s="5"/>
      <c r="C1640" s="6" t="str">
        <f t="shared" si="52"/>
        <v/>
      </c>
      <c r="D1640" s="5" t="str">
        <f t="shared" si="53"/>
        <v/>
      </c>
      <c r="E1640" s="5" t="str">
        <f>IF($B1640="","",IF($C1640&lt;SIMULAÇÃO!$A$18,$B1640*VLOOKUP($C1640,SELIC!$A$3:$D$217,3,FALSE()),-($B1640-($B1640/(1+VLOOKUP($C1640,SELIC!$A$3:$D$217,3,FALSE()))))))</f>
        <v/>
      </c>
    </row>
    <row r="1641" spans="2:5" x14ac:dyDescent="0.35">
      <c r="B1641" s="5"/>
      <c r="C1641" s="6" t="str">
        <f t="shared" si="52"/>
        <v/>
      </c>
      <c r="D1641" s="5" t="str">
        <f t="shared" si="53"/>
        <v/>
      </c>
      <c r="E1641" s="5" t="str">
        <f>IF($B1641="","",IF($C1641&lt;SIMULAÇÃO!$A$18,$B1641*VLOOKUP($C1641,SELIC!$A$3:$D$217,3,FALSE()),-($B1641-($B1641/(1+VLOOKUP($C1641,SELIC!$A$3:$D$217,3,FALSE()))))))</f>
        <v/>
      </c>
    </row>
    <row r="1642" spans="2:5" x14ac:dyDescent="0.35">
      <c r="B1642" s="5"/>
      <c r="C1642" s="6" t="str">
        <f t="shared" si="52"/>
        <v/>
      </c>
      <c r="D1642" s="5" t="str">
        <f t="shared" si="53"/>
        <v/>
      </c>
      <c r="E1642" s="5" t="str">
        <f>IF($B1642="","",IF($C1642&lt;SIMULAÇÃO!$A$18,$B1642*VLOOKUP($C1642,SELIC!$A$3:$D$217,3,FALSE()),-($B1642-($B1642/(1+VLOOKUP($C1642,SELIC!$A$3:$D$217,3,FALSE()))))))</f>
        <v/>
      </c>
    </row>
    <row r="1643" spans="2:5" x14ac:dyDescent="0.35">
      <c r="B1643" s="5"/>
      <c r="C1643" s="6" t="str">
        <f t="shared" si="52"/>
        <v/>
      </c>
      <c r="D1643" s="5" t="str">
        <f t="shared" si="53"/>
        <v/>
      </c>
      <c r="E1643" s="5" t="str">
        <f>IF($B1643="","",IF($C1643&lt;SIMULAÇÃO!$A$18,$B1643*VLOOKUP($C1643,SELIC!$A$3:$D$217,3,FALSE()),-($B1643-($B1643/(1+VLOOKUP($C1643,SELIC!$A$3:$D$217,3,FALSE()))))))</f>
        <v/>
      </c>
    </row>
    <row r="1644" spans="2:5" x14ac:dyDescent="0.35">
      <c r="B1644" s="5"/>
      <c r="C1644" s="6" t="str">
        <f t="shared" si="52"/>
        <v/>
      </c>
      <c r="D1644" s="5" t="str">
        <f t="shared" si="53"/>
        <v/>
      </c>
      <c r="E1644" s="5" t="str">
        <f>IF($B1644="","",IF($C1644&lt;SIMULAÇÃO!$A$18,$B1644*VLOOKUP($C1644,SELIC!$A$3:$D$217,3,FALSE()),-($B1644-($B1644/(1+VLOOKUP($C1644,SELIC!$A$3:$D$217,3,FALSE()))))))</f>
        <v/>
      </c>
    </row>
    <row r="1645" spans="2:5" x14ac:dyDescent="0.35">
      <c r="B1645" s="5"/>
      <c r="C1645" s="6" t="str">
        <f t="shared" si="52"/>
        <v/>
      </c>
      <c r="D1645" s="5" t="str">
        <f t="shared" si="53"/>
        <v/>
      </c>
      <c r="E1645" s="5" t="str">
        <f>IF($B1645="","",IF($C1645&lt;SIMULAÇÃO!$A$18,$B1645*VLOOKUP($C1645,SELIC!$A$3:$D$217,3,FALSE()),-($B1645-($B1645/(1+VLOOKUP($C1645,SELIC!$A$3:$D$217,3,FALSE()))))))</f>
        <v/>
      </c>
    </row>
    <row r="1646" spans="2:5" x14ac:dyDescent="0.35">
      <c r="B1646" s="5"/>
      <c r="C1646" s="6" t="str">
        <f t="shared" si="52"/>
        <v/>
      </c>
      <c r="D1646" s="5" t="str">
        <f t="shared" si="53"/>
        <v/>
      </c>
      <c r="E1646" s="5" t="str">
        <f>IF($B1646="","",IF($C1646&lt;SIMULAÇÃO!$A$18,$B1646*VLOOKUP($C1646,SELIC!$A$3:$D$217,3,FALSE()),-($B1646-($B1646/(1+VLOOKUP($C1646,SELIC!$A$3:$D$217,3,FALSE()))))))</f>
        <v/>
      </c>
    </row>
    <row r="1647" spans="2:5" x14ac:dyDescent="0.35">
      <c r="B1647" s="5"/>
      <c r="C1647" s="6" t="str">
        <f t="shared" si="52"/>
        <v/>
      </c>
      <c r="D1647" s="5" t="str">
        <f t="shared" si="53"/>
        <v/>
      </c>
      <c r="E1647" s="5" t="str">
        <f>IF($B1647="","",IF($C1647&lt;SIMULAÇÃO!$A$18,$B1647*VLOOKUP($C1647,SELIC!$A$3:$D$217,3,FALSE()),-($B1647-($B1647/(1+VLOOKUP($C1647,SELIC!$A$3:$D$217,3,FALSE()))))))</f>
        <v/>
      </c>
    </row>
    <row r="1648" spans="2:5" x14ac:dyDescent="0.35">
      <c r="B1648" s="5"/>
      <c r="C1648" s="6" t="str">
        <f t="shared" si="52"/>
        <v/>
      </c>
      <c r="D1648" s="5" t="str">
        <f t="shared" si="53"/>
        <v/>
      </c>
      <c r="E1648" s="5" t="str">
        <f>IF($B1648="","",IF($C1648&lt;SIMULAÇÃO!$A$18,$B1648*VLOOKUP($C1648,SELIC!$A$3:$D$217,3,FALSE()),-($B1648-($B1648/(1+VLOOKUP($C1648,SELIC!$A$3:$D$217,3,FALSE()))))))</f>
        <v/>
      </c>
    </row>
    <row r="1649" spans="2:5" x14ac:dyDescent="0.35">
      <c r="B1649" s="5"/>
      <c r="C1649" s="6" t="str">
        <f t="shared" si="52"/>
        <v/>
      </c>
      <c r="D1649" s="5" t="str">
        <f t="shared" si="53"/>
        <v/>
      </c>
      <c r="E1649" s="5" t="str">
        <f>IF($B1649="","",IF($C1649&lt;SIMULAÇÃO!$A$18,$B1649*VLOOKUP($C1649,SELIC!$A$3:$D$217,3,FALSE()),-($B1649-($B1649/(1+VLOOKUP($C1649,SELIC!$A$3:$D$217,3,FALSE()))))))</f>
        <v/>
      </c>
    </row>
    <row r="1650" spans="2:5" x14ac:dyDescent="0.35">
      <c r="B1650" s="5"/>
      <c r="C1650" s="6" t="str">
        <f t="shared" si="52"/>
        <v/>
      </c>
      <c r="D1650" s="5" t="str">
        <f t="shared" si="53"/>
        <v/>
      </c>
      <c r="E1650" s="5" t="str">
        <f>IF($B1650="","",IF($C1650&lt;SIMULAÇÃO!$A$18,$B1650*VLOOKUP($C1650,SELIC!$A$3:$D$217,3,FALSE()),-($B1650-($B1650/(1+VLOOKUP($C1650,SELIC!$A$3:$D$217,3,FALSE()))))))</f>
        <v/>
      </c>
    </row>
    <row r="1651" spans="2:5" x14ac:dyDescent="0.35">
      <c r="B1651" s="5"/>
      <c r="C1651" s="6" t="str">
        <f t="shared" si="52"/>
        <v/>
      </c>
      <c r="D1651" s="5" t="str">
        <f t="shared" si="53"/>
        <v/>
      </c>
      <c r="E1651" s="5" t="str">
        <f>IF($B1651="","",IF($C1651&lt;SIMULAÇÃO!$A$18,$B1651*VLOOKUP($C1651,SELIC!$A$3:$D$217,3,FALSE()),-($B1651-($B1651/(1+VLOOKUP($C1651,SELIC!$A$3:$D$217,3,FALSE()))))))</f>
        <v/>
      </c>
    </row>
    <row r="1652" spans="2:5" x14ac:dyDescent="0.35">
      <c r="B1652" s="5"/>
      <c r="C1652" s="6" t="str">
        <f t="shared" si="52"/>
        <v/>
      </c>
      <c r="D1652" s="5" t="str">
        <f t="shared" si="53"/>
        <v/>
      </c>
      <c r="E1652" s="5" t="str">
        <f>IF($B1652="","",IF($C1652&lt;SIMULAÇÃO!$A$18,$B1652*VLOOKUP($C1652,SELIC!$A$3:$D$217,3,FALSE()),-($B1652-($B1652/(1+VLOOKUP($C1652,SELIC!$A$3:$D$217,3,FALSE()))))))</f>
        <v/>
      </c>
    </row>
    <row r="1653" spans="2:5" x14ac:dyDescent="0.35">
      <c r="B1653" s="5"/>
      <c r="C1653" s="6" t="str">
        <f t="shared" si="52"/>
        <v/>
      </c>
      <c r="D1653" s="5" t="str">
        <f t="shared" si="53"/>
        <v/>
      </c>
      <c r="E1653" s="5" t="str">
        <f>IF($B1653="","",IF($C1653&lt;SIMULAÇÃO!$A$18,$B1653*VLOOKUP($C1653,SELIC!$A$3:$D$217,3,FALSE()),-($B1653-($B1653/(1+VLOOKUP($C1653,SELIC!$A$3:$D$217,3,FALSE()))))))</f>
        <v/>
      </c>
    </row>
    <row r="1654" spans="2:5" x14ac:dyDescent="0.35">
      <c r="B1654" s="5"/>
      <c r="C1654" s="6" t="str">
        <f t="shared" si="52"/>
        <v/>
      </c>
      <c r="D1654" s="5" t="str">
        <f t="shared" si="53"/>
        <v/>
      </c>
      <c r="E1654" s="5" t="str">
        <f>IF($B1654="","",IF($C1654&lt;SIMULAÇÃO!$A$18,$B1654*VLOOKUP($C1654,SELIC!$A$3:$D$217,3,FALSE()),-($B1654-($B1654/(1+VLOOKUP($C1654,SELIC!$A$3:$D$217,3,FALSE()))))))</f>
        <v/>
      </c>
    </row>
    <row r="1655" spans="2:5" x14ac:dyDescent="0.35">
      <c r="B1655" s="5"/>
      <c r="C1655" s="6" t="str">
        <f t="shared" si="52"/>
        <v/>
      </c>
      <c r="D1655" s="5" t="str">
        <f t="shared" si="53"/>
        <v/>
      </c>
      <c r="E1655" s="5" t="str">
        <f>IF($B1655="","",IF($C1655&lt;SIMULAÇÃO!$A$18,$B1655*VLOOKUP($C1655,SELIC!$A$3:$D$217,3,FALSE()),-($B1655-($B1655/(1+VLOOKUP($C1655,SELIC!$A$3:$D$217,3,FALSE()))))))</f>
        <v/>
      </c>
    </row>
    <row r="1656" spans="2:5" x14ac:dyDescent="0.35">
      <c r="B1656" s="5"/>
      <c r="C1656" s="6" t="str">
        <f t="shared" si="52"/>
        <v/>
      </c>
      <c r="D1656" s="5" t="str">
        <f t="shared" si="53"/>
        <v/>
      </c>
      <c r="E1656" s="5" t="str">
        <f>IF($B1656="","",IF($C1656&lt;SIMULAÇÃO!$A$18,$B1656*VLOOKUP($C1656,SELIC!$A$3:$D$217,3,FALSE()),-($B1656-($B1656/(1+VLOOKUP($C1656,SELIC!$A$3:$D$217,3,FALSE()))))))</f>
        <v/>
      </c>
    </row>
    <row r="1657" spans="2:5" x14ac:dyDescent="0.35">
      <c r="B1657" s="5"/>
      <c r="C1657" s="6" t="str">
        <f t="shared" si="52"/>
        <v/>
      </c>
      <c r="D1657" s="5" t="str">
        <f t="shared" si="53"/>
        <v/>
      </c>
      <c r="E1657" s="5" t="str">
        <f>IF($B1657="","",IF($C1657&lt;SIMULAÇÃO!$A$18,$B1657*VLOOKUP($C1657,SELIC!$A$3:$D$217,3,FALSE()),-($B1657-($B1657/(1+VLOOKUP($C1657,SELIC!$A$3:$D$217,3,FALSE()))))))</f>
        <v/>
      </c>
    </row>
    <row r="1658" spans="2:5" x14ac:dyDescent="0.35">
      <c r="B1658" s="5"/>
      <c r="C1658" s="6" t="str">
        <f t="shared" si="52"/>
        <v/>
      </c>
      <c r="D1658" s="5" t="str">
        <f t="shared" si="53"/>
        <v/>
      </c>
      <c r="E1658" s="5" t="str">
        <f>IF($B1658="","",IF($C1658&lt;SIMULAÇÃO!$A$18,$B1658*VLOOKUP($C1658,SELIC!$A$3:$D$217,3,FALSE()),-($B1658-($B1658/(1+VLOOKUP($C1658,SELIC!$A$3:$D$217,3,FALSE()))))))</f>
        <v/>
      </c>
    </row>
    <row r="1659" spans="2:5" x14ac:dyDescent="0.35">
      <c r="B1659" s="5"/>
      <c r="C1659" s="6" t="str">
        <f t="shared" si="52"/>
        <v/>
      </c>
      <c r="D1659" s="5" t="str">
        <f t="shared" si="53"/>
        <v/>
      </c>
      <c r="E1659" s="5" t="str">
        <f>IF($B1659="","",IF($C1659&lt;SIMULAÇÃO!$A$18,$B1659*VLOOKUP($C1659,SELIC!$A$3:$D$217,3,FALSE()),-($B1659-($B1659/(1+VLOOKUP($C1659,SELIC!$A$3:$D$217,3,FALSE()))))))</f>
        <v/>
      </c>
    </row>
    <row r="1660" spans="2:5" x14ac:dyDescent="0.35">
      <c r="B1660" s="5"/>
      <c r="C1660" s="6" t="str">
        <f t="shared" si="52"/>
        <v/>
      </c>
      <c r="D1660" s="5" t="str">
        <f t="shared" si="53"/>
        <v/>
      </c>
      <c r="E1660" s="5" t="str">
        <f>IF($B1660="","",IF($C1660&lt;SIMULAÇÃO!$A$18,$B1660*VLOOKUP($C1660,SELIC!$A$3:$D$217,3,FALSE()),-($B1660-($B1660/(1+VLOOKUP($C1660,SELIC!$A$3:$D$217,3,FALSE()))))))</f>
        <v/>
      </c>
    </row>
    <row r="1661" spans="2:5" x14ac:dyDescent="0.35">
      <c r="B1661" s="5"/>
      <c r="C1661" s="6" t="str">
        <f t="shared" si="52"/>
        <v/>
      </c>
      <c r="D1661" s="5" t="str">
        <f t="shared" si="53"/>
        <v/>
      </c>
      <c r="E1661" s="5" t="str">
        <f>IF($B1661="","",IF($C1661&lt;SIMULAÇÃO!$A$18,$B1661*VLOOKUP($C1661,SELIC!$A$3:$D$217,3,FALSE()),-($B1661-($B1661/(1+VLOOKUP($C1661,SELIC!$A$3:$D$217,3,FALSE()))))))</f>
        <v/>
      </c>
    </row>
    <row r="1662" spans="2:5" x14ac:dyDescent="0.35">
      <c r="B1662" s="5"/>
      <c r="C1662" s="6" t="str">
        <f t="shared" si="52"/>
        <v/>
      </c>
      <c r="D1662" s="5" t="str">
        <f t="shared" si="53"/>
        <v/>
      </c>
      <c r="E1662" s="5" t="str">
        <f>IF($B1662="","",IF($C1662&lt;SIMULAÇÃO!$A$18,$B1662*VLOOKUP($C1662,SELIC!$A$3:$D$217,3,FALSE()),-($B1662-($B1662/(1+VLOOKUP($C1662,SELIC!$A$3:$D$217,3,FALSE()))))))</f>
        <v/>
      </c>
    </row>
    <row r="1663" spans="2:5" x14ac:dyDescent="0.35">
      <c r="B1663" s="5"/>
      <c r="C1663" s="6" t="str">
        <f t="shared" si="52"/>
        <v/>
      </c>
      <c r="D1663" s="5" t="str">
        <f t="shared" si="53"/>
        <v/>
      </c>
      <c r="E1663" s="5" t="str">
        <f>IF($B1663="","",IF($C1663&lt;SIMULAÇÃO!$A$18,$B1663*VLOOKUP($C1663,SELIC!$A$3:$D$217,3,FALSE()),-($B1663-($B1663/(1+VLOOKUP($C1663,SELIC!$A$3:$D$217,3,FALSE()))))))</f>
        <v/>
      </c>
    </row>
    <row r="1664" spans="2:5" x14ac:dyDescent="0.35">
      <c r="B1664" s="5"/>
      <c r="C1664" s="6" t="str">
        <f t="shared" si="52"/>
        <v/>
      </c>
      <c r="D1664" s="5" t="str">
        <f t="shared" si="53"/>
        <v/>
      </c>
      <c r="E1664" s="5" t="str">
        <f>IF($B1664="","",IF($C1664&lt;SIMULAÇÃO!$A$18,$B1664*VLOOKUP($C1664,SELIC!$A$3:$D$217,3,FALSE()),-($B1664-($B1664/(1+VLOOKUP($C1664,SELIC!$A$3:$D$217,3,FALSE()))))))</f>
        <v/>
      </c>
    </row>
    <row r="1665" spans="2:5" x14ac:dyDescent="0.35">
      <c r="B1665" s="5"/>
      <c r="C1665" s="6" t="str">
        <f t="shared" si="52"/>
        <v/>
      </c>
      <c r="D1665" s="5" t="str">
        <f t="shared" si="53"/>
        <v/>
      </c>
      <c r="E1665" s="5" t="str">
        <f>IF($B1665="","",IF($C1665&lt;SIMULAÇÃO!$A$18,$B1665*VLOOKUP($C1665,SELIC!$A$3:$D$217,3,FALSE()),-($B1665-($B1665/(1+VLOOKUP($C1665,SELIC!$A$3:$D$217,3,FALSE()))))))</f>
        <v/>
      </c>
    </row>
    <row r="1666" spans="2:5" x14ac:dyDescent="0.35">
      <c r="B1666" s="5"/>
      <c r="C1666" s="6" t="str">
        <f t="shared" si="52"/>
        <v/>
      </c>
      <c r="D1666" s="5" t="str">
        <f t="shared" si="53"/>
        <v/>
      </c>
      <c r="E1666" s="5" t="str">
        <f>IF($B1666="","",IF($C1666&lt;SIMULAÇÃO!$A$18,$B1666*VLOOKUP($C1666,SELIC!$A$3:$D$217,3,FALSE()),-($B1666-($B1666/(1+VLOOKUP($C1666,SELIC!$A$3:$D$217,3,FALSE()))))))</f>
        <v/>
      </c>
    </row>
    <row r="1667" spans="2:5" x14ac:dyDescent="0.35">
      <c r="B1667" s="5"/>
      <c r="C1667" s="6" t="str">
        <f t="shared" si="52"/>
        <v/>
      </c>
      <c r="D1667" s="5" t="str">
        <f t="shared" si="53"/>
        <v/>
      </c>
      <c r="E1667" s="5" t="str">
        <f>IF($B1667="","",IF($C1667&lt;SIMULAÇÃO!$A$18,$B1667*VLOOKUP($C1667,SELIC!$A$3:$D$217,3,FALSE()),-($B1667-($B1667/(1+VLOOKUP($C1667,SELIC!$A$3:$D$217,3,FALSE()))))))</f>
        <v/>
      </c>
    </row>
    <row r="1668" spans="2:5" x14ac:dyDescent="0.35">
      <c r="B1668" s="5"/>
      <c r="C1668" s="6" t="str">
        <f t="shared" si="52"/>
        <v/>
      </c>
      <c r="D1668" s="5" t="str">
        <f t="shared" si="53"/>
        <v/>
      </c>
      <c r="E1668" s="5" t="str">
        <f>IF($B1668="","",IF($C1668&lt;SIMULAÇÃO!$A$18,$B1668*VLOOKUP($C1668,SELIC!$A$3:$D$217,3,FALSE()),-($B1668-($B1668/(1+VLOOKUP($C1668,SELIC!$A$3:$D$217,3,FALSE()))))))</f>
        <v/>
      </c>
    </row>
    <row r="1669" spans="2:5" x14ac:dyDescent="0.35">
      <c r="B1669" s="5"/>
      <c r="C1669" s="6" t="str">
        <f t="shared" si="52"/>
        <v/>
      </c>
      <c r="D1669" s="5" t="str">
        <f t="shared" si="53"/>
        <v/>
      </c>
      <c r="E1669" s="5" t="str">
        <f>IF($B1669="","",IF($C1669&lt;SIMULAÇÃO!$A$18,$B1669*VLOOKUP($C1669,SELIC!$A$3:$D$217,3,FALSE()),-($B1669-($B1669/(1+VLOOKUP($C1669,SELIC!$A$3:$D$217,3,FALSE()))))))</f>
        <v/>
      </c>
    </row>
    <row r="1670" spans="2:5" x14ac:dyDescent="0.35">
      <c r="B1670" s="5"/>
      <c r="C1670" s="6" t="str">
        <f t="shared" si="52"/>
        <v/>
      </c>
      <c r="D1670" s="5" t="str">
        <f t="shared" si="53"/>
        <v/>
      </c>
      <c r="E1670" s="5" t="str">
        <f>IF($B1670="","",IF($C1670&lt;SIMULAÇÃO!$A$18,$B1670*VLOOKUP($C1670,SELIC!$A$3:$D$217,3,FALSE()),-($B1670-($B1670/(1+VLOOKUP($C1670,SELIC!$A$3:$D$217,3,FALSE()))))))</f>
        <v/>
      </c>
    </row>
    <row r="1671" spans="2:5" x14ac:dyDescent="0.35">
      <c r="B1671" s="5"/>
      <c r="C1671" s="6" t="str">
        <f t="shared" si="52"/>
        <v/>
      </c>
      <c r="D1671" s="5" t="str">
        <f t="shared" si="53"/>
        <v/>
      </c>
      <c r="E1671" s="5" t="str">
        <f>IF($B1671="","",IF($C1671&lt;SIMULAÇÃO!$A$18,$B1671*VLOOKUP($C1671,SELIC!$A$3:$D$217,3,FALSE()),-($B1671-($B1671/(1+VLOOKUP($C1671,SELIC!$A$3:$D$217,3,FALSE()))))))</f>
        <v/>
      </c>
    </row>
    <row r="1672" spans="2:5" x14ac:dyDescent="0.35">
      <c r="B1672" s="5"/>
      <c r="C1672" s="6" t="str">
        <f t="shared" si="52"/>
        <v/>
      </c>
      <c r="D1672" s="5" t="str">
        <f t="shared" si="53"/>
        <v/>
      </c>
      <c r="E1672" s="5" t="str">
        <f>IF($B1672="","",IF($C1672&lt;SIMULAÇÃO!$A$18,$B1672*VLOOKUP($C1672,SELIC!$A$3:$D$217,3,FALSE()),-($B1672-($B1672/(1+VLOOKUP($C1672,SELIC!$A$3:$D$217,3,FALSE()))))))</f>
        <v/>
      </c>
    </row>
    <row r="1673" spans="2:5" x14ac:dyDescent="0.35">
      <c r="B1673" s="5"/>
      <c r="C1673" s="6" t="str">
        <f t="shared" si="52"/>
        <v/>
      </c>
      <c r="D1673" s="5" t="str">
        <f t="shared" si="53"/>
        <v/>
      </c>
      <c r="E1673" s="5" t="str">
        <f>IF($B1673="","",IF($C1673&lt;SIMULAÇÃO!$A$18,$B1673*VLOOKUP($C1673,SELIC!$A$3:$D$217,3,FALSE()),-($B1673-($B1673/(1+VLOOKUP($C1673,SELIC!$A$3:$D$217,3,FALSE()))))))</f>
        <v/>
      </c>
    </row>
    <row r="1674" spans="2:5" x14ac:dyDescent="0.35">
      <c r="B1674" s="5"/>
      <c r="C1674" s="6" t="str">
        <f t="shared" si="52"/>
        <v/>
      </c>
      <c r="D1674" s="5" t="str">
        <f t="shared" si="53"/>
        <v/>
      </c>
      <c r="E1674" s="5" t="str">
        <f>IF($B1674="","",IF($C1674&lt;SIMULAÇÃO!$A$18,$B1674*VLOOKUP($C1674,SELIC!$A$3:$D$217,3,FALSE()),-($B1674-($B1674/(1+VLOOKUP($C1674,SELIC!$A$3:$D$217,3,FALSE()))))))</f>
        <v/>
      </c>
    </row>
    <row r="1675" spans="2:5" x14ac:dyDescent="0.35">
      <c r="B1675" s="5"/>
      <c r="C1675" s="6" t="str">
        <f t="shared" si="52"/>
        <v/>
      </c>
      <c r="D1675" s="5" t="str">
        <f t="shared" si="53"/>
        <v/>
      </c>
      <c r="E1675" s="5" t="str">
        <f>IF($B1675="","",IF($C1675&lt;SIMULAÇÃO!$A$18,$B1675*VLOOKUP($C1675,SELIC!$A$3:$D$217,3,FALSE()),-($B1675-($B1675/(1+VLOOKUP($C1675,SELIC!$A$3:$D$217,3,FALSE()))))))</f>
        <v/>
      </c>
    </row>
    <row r="1676" spans="2:5" x14ac:dyDescent="0.35">
      <c r="B1676" s="5"/>
      <c r="C1676" s="6" t="str">
        <f t="shared" si="52"/>
        <v/>
      </c>
      <c r="D1676" s="5" t="str">
        <f t="shared" si="53"/>
        <v/>
      </c>
      <c r="E1676" s="5" t="str">
        <f>IF($B1676="","",IF($C1676&lt;SIMULAÇÃO!$A$18,$B1676*VLOOKUP($C1676,SELIC!$A$3:$D$217,3,FALSE()),-($B1676-($B1676/(1+VLOOKUP($C1676,SELIC!$A$3:$D$217,3,FALSE()))))))</f>
        <v/>
      </c>
    </row>
    <row r="1677" spans="2:5" x14ac:dyDescent="0.35">
      <c r="B1677" s="5"/>
      <c r="C1677" s="6" t="str">
        <f t="shared" si="52"/>
        <v/>
      </c>
      <c r="D1677" s="5" t="str">
        <f t="shared" si="53"/>
        <v/>
      </c>
      <c r="E1677" s="5" t="str">
        <f>IF($B1677="","",IF($C1677&lt;SIMULAÇÃO!$A$18,$B1677*VLOOKUP($C1677,SELIC!$A$3:$D$217,3,FALSE()),-($B1677-($B1677/(1+VLOOKUP($C1677,SELIC!$A$3:$D$217,3,FALSE()))))))</f>
        <v/>
      </c>
    </row>
    <row r="1678" spans="2:5" x14ac:dyDescent="0.35">
      <c r="B1678" s="5"/>
      <c r="C1678" s="6" t="str">
        <f t="shared" si="52"/>
        <v/>
      </c>
      <c r="D1678" s="5" t="str">
        <f t="shared" si="53"/>
        <v/>
      </c>
      <c r="E1678" s="5" t="str">
        <f>IF($B1678="","",IF($C1678&lt;SIMULAÇÃO!$A$18,$B1678*VLOOKUP($C1678,SELIC!$A$3:$D$217,3,FALSE()),-($B1678-($B1678/(1+VLOOKUP($C1678,SELIC!$A$3:$D$217,3,FALSE()))))))</f>
        <v/>
      </c>
    </row>
    <row r="1679" spans="2:5" x14ac:dyDescent="0.35">
      <c r="B1679" s="5"/>
      <c r="C1679" s="6" t="str">
        <f t="shared" si="52"/>
        <v/>
      </c>
      <c r="D1679" s="5" t="str">
        <f t="shared" si="53"/>
        <v/>
      </c>
      <c r="E1679" s="5" t="str">
        <f>IF($B1679="","",IF($C1679&lt;SIMULAÇÃO!$A$18,$B1679*VLOOKUP($C1679,SELIC!$A$3:$D$217,3,FALSE()),-($B1679-($B1679/(1+VLOOKUP($C1679,SELIC!$A$3:$D$217,3,FALSE()))))))</f>
        <v/>
      </c>
    </row>
    <row r="1680" spans="2:5" x14ac:dyDescent="0.35">
      <c r="B1680" s="5"/>
      <c r="C1680" s="6" t="str">
        <f t="shared" si="52"/>
        <v/>
      </c>
      <c r="D1680" s="5" t="str">
        <f t="shared" si="53"/>
        <v/>
      </c>
      <c r="E1680" s="5" t="str">
        <f>IF($B1680="","",IF($C1680&lt;SIMULAÇÃO!$A$18,$B1680*VLOOKUP($C1680,SELIC!$A$3:$D$217,3,FALSE()),-($B1680-($B1680/(1+VLOOKUP($C1680,SELIC!$A$3:$D$217,3,FALSE()))))))</f>
        <v/>
      </c>
    </row>
    <row r="1681" spans="2:5" x14ac:dyDescent="0.35">
      <c r="B1681" s="5"/>
      <c r="C1681" s="6" t="str">
        <f t="shared" si="52"/>
        <v/>
      </c>
      <c r="D1681" s="5" t="str">
        <f t="shared" si="53"/>
        <v/>
      </c>
      <c r="E1681" s="5" t="str">
        <f>IF($B1681="","",IF($C1681&lt;SIMULAÇÃO!$A$18,$B1681*VLOOKUP($C1681,SELIC!$A$3:$D$217,3,FALSE()),-($B1681-($B1681/(1+VLOOKUP($C1681,SELIC!$A$3:$D$217,3,FALSE()))))))</f>
        <v/>
      </c>
    </row>
    <row r="1682" spans="2:5" x14ac:dyDescent="0.35">
      <c r="B1682" s="5"/>
      <c r="C1682" s="6" t="str">
        <f t="shared" si="52"/>
        <v/>
      </c>
      <c r="D1682" s="5" t="str">
        <f t="shared" si="53"/>
        <v/>
      </c>
      <c r="E1682" s="5" t="str">
        <f>IF($B1682="","",IF($C1682&lt;SIMULAÇÃO!$A$18,$B1682*VLOOKUP($C1682,SELIC!$A$3:$D$217,3,FALSE()),-($B1682-($B1682/(1+VLOOKUP($C1682,SELIC!$A$3:$D$217,3,FALSE()))))))</f>
        <v/>
      </c>
    </row>
    <row r="1683" spans="2:5" x14ac:dyDescent="0.35">
      <c r="B1683" s="5"/>
      <c r="C1683" s="6" t="str">
        <f t="shared" ref="C1683:C1746" si="54">IF(A1683="","",DATEVALUE(CONCATENATE("01/",MONTH(A1683),"/",YEAR(A1683))))</f>
        <v/>
      </c>
      <c r="D1683" s="5" t="str">
        <f t="shared" ref="D1683:D1746" si="55">IF(B1683="","",B1683+E1683)</f>
        <v/>
      </c>
      <c r="E1683" s="5" t="str">
        <f>IF($B1683="","",IF($C1683&lt;SIMULAÇÃO!$A$18,$B1683*VLOOKUP($C1683,SELIC!$A$3:$D$217,3,FALSE()),-($B1683-($B1683/(1+VLOOKUP($C1683,SELIC!$A$3:$D$217,3,FALSE()))))))</f>
        <v/>
      </c>
    </row>
    <row r="1684" spans="2:5" x14ac:dyDescent="0.35">
      <c r="B1684" s="5"/>
      <c r="C1684" s="6" t="str">
        <f t="shared" si="54"/>
        <v/>
      </c>
      <c r="D1684" s="5" t="str">
        <f t="shared" si="55"/>
        <v/>
      </c>
      <c r="E1684" s="5" t="str">
        <f>IF($B1684="","",IF($C1684&lt;SIMULAÇÃO!$A$18,$B1684*VLOOKUP($C1684,SELIC!$A$3:$D$217,3,FALSE()),-($B1684-($B1684/(1+VLOOKUP($C1684,SELIC!$A$3:$D$217,3,FALSE()))))))</f>
        <v/>
      </c>
    </row>
    <row r="1685" spans="2:5" x14ac:dyDescent="0.35">
      <c r="B1685" s="5"/>
      <c r="C1685" s="6" t="str">
        <f t="shared" si="54"/>
        <v/>
      </c>
      <c r="D1685" s="5" t="str">
        <f t="shared" si="55"/>
        <v/>
      </c>
      <c r="E1685" s="5" t="str">
        <f>IF($B1685="","",IF($C1685&lt;SIMULAÇÃO!$A$18,$B1685*VLOOKUP($C1685,SELIC!$A$3:$D$217,3,FALSE()),-($B1685-($B1685/(1+VLOOKUP($C1685,SELIC!$A$3:$D$217,3,FALSE()))))))</f>
        <v/>
      </c>
    </row>
    <row r="1686" spans="2:5" x14ac:dyDescent="0.35">
      <c r="B1686" s="5"/>
      <c r="C1686" s="6" t="str">
        <f t="shared" si="54"/>
        <v/>
      </c>
      <c r="D1686" s="5" t="str">
        <f t="shared" si="55"/>
        <v/>
      </c>
      <c r="E1686" s="5" t="str">
        <f>IF($B1686="","",IF($C1686&lt;SIMULAÇÃO!$A$18,$B1686*VLOOKUP($C1686,SELIC!$A$3:$D$217,3,FALSE()),-($B1686-($B1686/(1+VLOOKUP($C1686,SELIC!$A$3:$D$217,3,FALSE()))))))</f>
        <v/>
      </c>
    </row>
    <row r="1687" spans="2:5" x14ac:dyDescent="0.35">
      <c r="B1687" s="5"/>
      <c r="C1687" s="6" t="str">
        <f t="shared" si="54"/>
        <v/>
      </c>
      <c r="D1687" s="5" t="str">
        <f t="shared" si="55"/>
        <v/>
      </c>
      <c r="E1687" s="5" t="str">
        <f>IF($B1687="","",IF($C1687&lt;SIMULAÇÃO!$A$18,$B1687*VLOOKUP($C1687,SELIC!$A$3:$D$217,3,FALSE()),-($B1687-($B1687/(1+VLOOKUP($C1687,SELIC!$A$3:$D$217,3,FALSE()))))))</f>
        <v/>
      </c>
    </row>
    <row r="1688" spans="2:5" x14ac:dyDescent="0.35">
      <c r="B1688" s="5"/>
      <c r="C1688" s="6" t="str">
        <f t="shared" si="54"/>
        <v/>
      </c>
      <c r="D1688" s="5" t="str">
        <f t="shared" si="55"/>
        <v/>
      </c>
      <c r="E1688" s="5" t="str">
        <f>IF($B1688="","",IF($C1688&lt;SIMULAÇÃO!$A$18,$B1688*VLOOKUP($C1688,SELIC!$A$3:$D$217,3,FALSE()),-($B1688-($B1688/(1+VLOOKUP($C1688,SELIC!$A$3:$D$217,3,FALSE()))))))</f>
        <v/>
      </c>
    </row>
    <row r="1689" spans="2:5" x14ac:dyDescent="0.35">
      <c r="B1689" s="5"/>
      <c r="C1689" s="6" t="str">
        <f t="shared" si="54"/>
        <v/>
      </c>
      <c r="D1689" s="5" t="str">
        <f t="shared" si="55"/>
        <v/>
      </c>
      <c r="E1689" s="5" t="str">
        <f>IF($B1689="","",IF($C1689&lt;SIMULAÇÃO!$A$18,$B1689*VLOOKUP($C1689,SELIC!$A$3:$D$217,3,FALSE()),-($B1689-($B1689/(1+VLOOKUP($C1689,SELIC!$A$3:$D$217,3,FALSE()))))))</f>
        <v/>
      </c>
    </row>
    <row r="1690" spans="2:5" x14ac:dyDescent="0.35">
      <c r="B1690" s="5"/>
      <c r="C1690" s="6" t="str">
        <f t="shared" si="54"/>
        <v/>
      </c>
      <c r="D1690" s="5" t="str">
        <f t="shared" si="55"/>
        <v/>
      </c>
      <c r="E1690" s="5" t="str">
        <f>IF($B1690="","",IF($C1690&lt;SIMULAÇÃO!$A$18,$B1690*VLOOKUP($C1690,SELIC!$A$3:$D$217,3,FALSE()),-($B1690-($B1690/(1+VLOOKUP($C1690,SELIC!$A$3:$D$217,3,FALSE()))))))</f>
        <v/>
      </c>
    </row>
    <row r="1691" spans="2:5" x14ac:dyDescent="0.35">
      <c r="B1691" s="5"/>
      <c r="C1691" s="6" t="str">
        <f t="shared" si="54"/>
        <v/>
      </c>
      <c r="D1691" s="5" t="str">
        <f t="shared" si="55"/>
        <v/>
      </c>
      <c r="E1691" s="5" t="str">
        <f>IF($B1691="","",IF($C1691&lt;SIMULAÇÃO!$A$18,$B1691*VLOOKUP($C1691,SELIC!$A$3:$D$217,3,FALSE()),-($B1691-($B1691/(1+VLOOKUP($C1691,SELIC!$A$3:$D$217,3,FALSE()))))))</f>
        <v/>
      </c>
    </row>
    <row r="1692" spans="2:5" x14ac:dyDescent="0.35">
      <c r="B1692" s="5"/>
      <c r="C1692" s="6" t="str">
        <f t="shared" si="54"/>
        <v/>
      </c>
      <c r="D1692" s="5" t="str">
        <f t="shared" si="55"/>
        <v/>
      </c>
      <c r="E1692" s="5" t="str">
        <f>IF($B1692="","",IF($C1692&lt;SIMULAÇÃO!$A$18,$B1692*VLOOKUP($C1692,SELIC!$A$3:$D$217,3,FALSE()),-($B1692-($B1692/(1+VLOOKUP($C1692,SELIC!$A$3:$D$217,3,FALSE()))))))</f>
        <v/>
      </c>
    </row>
    <row r="1693" spans="2:5" x14ac:dyDescent="0.35">
      <c r="B1693" s="5"/>
      <c r="C1693" s="6" t="str">
        <f t="shared" si="54"/>
        <v/>
      </c>
      <c r="D1693" s="5" t="str">
        <f t="shared" si="55"/>
        <v/>
      </c>
      <c r="E1693" s="5" t="str">
        <f>IF($B1693="","",IF($C1693&lt;SIMULAÇÃO!$A$18,$B1693*VLOOKUP($C1693,SELIC!$A$3:$D$217,3,FALSE()),-($B1693-($B1693/(1+VLOOKUP($C1693,SELIC!$A$3:$D$217,3,FALSE()))))))</f>
        <v/>
      </c>
    </row>
    <row r="1694" spans="2:5" x14ac:dyDescent="0.35">
      <c r="B1694" s="5"/>
      <c r="C1694" s="6" t="str">
        <f t="shared" si="54"/>
        <v/>
      </c>
      <c r="D1694" s="5" t="str">
        <f t="shared" si="55"/>
        <v/>
      </c>
      <c r="E1694" s="5" t="str">
        <f>IF($B1694="","",IF($C1694&lt;SIMULAÇÃO!$A$18,$B1694*VLOOKUP($C1694,SELIC!$A$3:$D$217,3,FALSE()),-($B1694-($B1694/(1+VLOOKUP($C1694,SELIC!$A$3:$D$217,3,FALSE()))))))</f>
        <v/>
      </c>
    </row>
    <row r="1695" spans="2:5" x14ac:dyDescent="0.35">
      <c r="B1695" s="5"/>
      <c r="C1695" s="6" t="str">
        <f t="shared" si="54"/>
        <v/>
      </c>
      <c r="D1695" s="5" t="str">
        <f t="shared" si="55"/>
        <v/>
      </c>
      <c r="E1695" s="5" t="str">
        <f>IF($B1695="","",IF($C1695&lt;SIMULAÇÃO!$A$18,$B1695*VLOOKUP($C1695,SELIC!$A$3:$D$217,3,FALSE()),-($B1695-($B1695/(1+VLOOKUP($C1695,SELIC!$A$3:$D$217,3,FALSE()))))))</f>
        <v/>
      </c>
    </row>
    <row r="1696" spans="2:5" x14ac:dyDescent="0.35">
      <c r="B1696" s="5"/>
      <c r="C1696" s="6" t="str">
        <f t="shared" si="54"/>
        <v/>
      </c>
      <c r="D1696" s="5" t="str">
        <f t="shared" si="55"/>
        <v/>
      </c>
      <c r="E1696" s="5" t="str">
        <f>IF($B1696="","",IF($C1696&lt;SIMULAÇÃO!$A$18,$B1696*VLOOKUP($C1696,SELIC!$A$3:$D$217,3,FALSE()),-($B1696-($B1696/(1+VLOOKUP($C1696,SELIC!$A$3:$D$217,3,FALSE()))))))</f>
        <v/>
      </c>
    </row>
    <row r="1697" spans="2:5" x14ac:dyDescent="0.35">
      <c r="B1697" s="5"/>
      <c r="C1697" s="6" t="str">
        <f t="shared" si="54"/>
        <v/>
      </c>
      <c r="D1697" s="5" t="str">
        <f t="shared" si="55"/>
        <v/>
      </c>
      <c r="E1697" s="5" t="str">
        <f>IF($B1697="","",IF($C1697&lt;SIMULAÇÃO!$A$18,$B1697*VLOOKUP($C1697,SELIC!$A$3:$D$217,3,FALSE()),-($B1697-($B1697/(1+VLOOKUP($C1697,SELIC!$A$3:$D$217,3,FALSE()))))))</f>
        <v/>
      </c>
    </row>
    <row r="1698" spans="2:5" x14ac:dyDescent="0.35">
      <c r="B1698" s="5"/>
      <c r="C1698" s="6" t="str">
        <f t="shared" si="54"/>
        <v/>
      </c>
      <c r="D1698" s="5" t="str">
        <f t="shared" si="55"/>
        <v/>
      </c>
      <c r="E1698" s="5" t="str">
        <f>IF($B1698="","",IF($C1698&lt;SIMULAÇÃO!$A$18,$B1698*VLOOKUP($C1698,SELIC!$A$3:$D$217,3,FALSE()),-($B1698-($B1698/(1+VLOOKUP($C1698,SELIC!$A$3:$D$217,3,FALSE()))))))</f>
        <v/>
      </c>
    </row>
    <row r="1699" spans="2:5" x14ac:dyDescent="0.35">
      <c r="B1699" s="5"/>
      <c r="C1699" s="6" t="str">
        <f t="shared" si="54"/>
        <v/>
      </c>
      <c r="D1699" s="5" t="str">
        <f t="shared" si="55"/>
        <v/>
      </c>
      <c r="E1699" s="5" t="str">
        <f>IF($B1699="","",IF($C1699&lt;SIMULAÇÃO!$A$18,$B1699*VLOOKUP($C1699,SELIC!$A$3:$D$217,3,FALSE()),-($B1699-($B1699/(1+VLOOKUP($C1699,SELIC!$A$3:$D$217,3,FALSE()))))))</f>
        <v/>
      </c>
    </row>
    <row r="1700" spans="2:5" x14ac:dyDescent="0.35">
      <c r="B1700" s="5"/>
      <c r="C1700" s="6" t="str">
        <f t="shared" si="54"/>
        <v/>
      </c>
      <c r="D1700" s="5" t="str">
        <f t="shared" si="55"/>
        <v/>
      </c>
      <c r="E1700" s="5" t="str">
        <f>IF($B1700="","",IF($C1700&lt;SIMULAÇÃO!$A$18,$B1700*VLOOKUP($C1700,SELIC!$A$3:$D$217,3,FALSE()),-($B1700-($B1700/(1+VLOOKUP($C1700,SELIC!$A$3:$D$217,3,FALSE()))))))</f>
        <v/>
      </c>
    </row>
    <row r="1701" spans="2:5" x14ac:dyDescent="0.35">
      <c r="B1701" s="5"/>
      <c r="C1701" s="6" t="str">
        <f t="shared" si="54"/>
        <v/>
      </c>
      <c r="D1701" s="5" t="str">
        <f t="shared" si="55"/>
        <v/>
      </c>
      <c r="E1701" s="5" t="str">
        <f>IF($B1701="","",IF($C1701&lt;SIMULAÇÃO!$A$18,$B1701*VLOOKUP($C1701,SELIC!$A$3:$D$217,3,FALSE()),-($B1701-($B1701/(1+VLOOKUP($C1701,SELIC!$A$3:$D$217,3,FALSE()))))))</f>
        <v/>
      </c>
    </row>
    <row r="1702" spans="2:5" x14ac:dyDescent="0.35">
      <c r="B1702" s="5"/>
      <c r="C1702" s="6" t="str">
        <f t="shared" si="54"/>
        <v/>
      </c>
      <c r="D1702" s="5" t="str">
        <f t="shared" si="55"/>
        <v/>
      </c>
      <c r="E1702" s="5" t="str">
        <f>IF($B1702="","",IF($C1702&lt;SIMULAÇÃO!$A$18,$B1702*VLOOKUP($C1702,SELIC!$A$3:$D$217,3,FALSE()),-($B1702-($B1702/(1+VLOOKUP($C1702,SELIC!$A$3:$D$217,3,FALSE()))))))</f>
        <v/>
      </c>
    </row>
    <row r="1703" spans="2:5" x14ac:dyDescent="0.35">
      <c r="B1703" s="5"/>
      <c r="C1703" s="6" t="str">
        <f t="shared" si="54"/>
        <v/>
      </c>
      <c r="D1703" s="5" t="str">
        <f t="shared" si="55"/>
        <v/>
      </c>
      <c r="E1703" s="5" t="str">
        <f>IF($B1703="","",IF($C1703&lt;SIMULAÇÃO!$A$18,$B1703*VLOOKUP($C1703,SELIC!$A$3:$D$217,3,FALSE()),-($B1703-($B1703/(1+VLOOKUP($C1703,SELIC!$A$3:$D$217,3,FALSE()))))))</f>
        <v/>
      </c>
    </row>
    <row r="1704" spans="2:5" x14ac:dyDescent="0.35">
      <c r="B1704" s="5"/>
      <c r="C1704" s="6" t="str">
        <f t="shared" si="54"/>
        <v/>
      </c>
      <c r="D1704" s="5" t="str">
        <f t="shared" si="55"/>
        <v/>
      </c>
      <c r="E1704" s="5" t="str">
        <f>IF($B1704="","",IF($C1704&lt;SIMULAÇÃO!$A$18,$B1704*VLOOKUP($C1704,SELIC!$A$3:$D$217,3,FALSE()),-($B1704-($B1704/(1+VLOOKUP($C1704,SELIC!$A$3:$D$217,3,FALSE()))))))</f>
        <v/>
      </c>
    </row>
    <row r="1705" spans="2:5" x14ac:dyDescent="0.35">
      <c r="B1705" s="5"/>
      <c r="C1705" s="6" t="str">
        <f t="shared" si="54"/>
        <v/>
      </c>
      <c r="D1705" s="5" t="str">
        <f t="shared" si="55"/>
        <v/>
      </c>
      <c r="E1705" s="5" t="str">
        <f>IF($B1705="","",IF($C1705&lt;SIMULAÇÃO!$A$18,$B1705*VLOOKUP($C1705,SELIC!$A$3:$D$217,3,FALSE()),-($B1705-($B1705/(1+VLOOKUP($C1705,SELIC!$A$3:$D$217,3,FALSE()))))))</f>
        <v/>
      </c>
    </row>
    <row r="1706" spans="2:5" x14ac:dyDescent="0.35">
      <c r="B1706" s="5"/>
      <c r="C1706" s="6" t="str">
        <f t="shared" si="54"/>
        <v/>
      </c>
      <c r="D1706" s="5" t="str">
        <f t="shared" si="55"/>
        <v/>
      </c>
      <c r="E1706" s="5" t="str">
        <f>IF($B1706="","",IF($C1706&lt;SIMULAÇÃO!$A$18,$B1706*VLOOKUP($C1706,SELIC!$A$3:$D$217,3,FALSE()),-($B1706-($B1706/(1+VLOOKUP($C1706,SELIC!$A$3:$D$217,3,FALSE()))))))</f>
        <v/>
      </c>
    </row>
    <row r="1707" spans="2:5" x14ac:dyDescent="0.35">
      <c r="B1707" s="5"/>
      <c r="C1707" s="6" t="str">
        <f t="shared" si="54"/>
        <v/>
      </c>
      <c r="D1707" s="5" t="str">
        <f t="shared" si="55"/>
        <v/>
      </c>
      <c r="E1707" s="5" t="str">
        <f>IF($B1707="","",IF($C1707&lt;SIMULAÇÃO!$A$18,$B1707*VLOOKUP($C1707,SELIC!$A$3:$D$217,3,FALSE()),-($B1707-($B1707/(1+VLOOKUP($C1707,SELIC!$A$3:$D$217,3,FALSE()))))))</f>
        <v/>
      </c>
    </row>
    <row r="1708" spans="2:5" x14ac:dyDescent="0.35">
      <c r="B1708" s="5"/>
      <c r="C1708" s="6" t="str">
        <f t="shared" si="54"/>
        <v/>
      </c>
      <c r="D1708" s="5" t="str">
        <f t="shared" si="55"/>
        <v/>
      </c>
      <c r="E1708" s="5" t="str">
        <f>IF($B1708="","",IF($C1708&lt;SIMULAÇÃO!$A$18,$B1708*VLOOKUP($C1708,SELIC!$A$3:$D$217,3,FALSE()),-($B1708-($B1708/(1+VLOOKUP($C1708,SELIC!$A$3:$D$217,3,FALSE()))))))</f>
        <v/>
      </c>
    </row>
    <row r="1709" spans="2:5" x14ac:dyDescent="0.35">
      <c r="B1709" s="5"/>
      <c r="C1709" s="6" t="str">
        <f t="shared" si="54"/>
        <v/>
      </c>
      <c r="D1709" s="5" t="str">
        <f t="shared" si="55"/>
        <v/>
      </c>
      <c r="E1709" s="5" t="str">
        <f>IF($B1709="","",IF($C1709&lt;SIMULAÇÃO!$A$18,$B1709*VLOOKUP($C1709,SELIC!$A$3:$D$217,3,FALSE()),-($B1709-($B1709/(1+VLOOKUP($C1709,SELIC!$A$3:$D$217,3,FALSE()))))))</f>
        <v/>
      </c>
    </row>
    <row r="1710" spans="2:5" x14ac:dyDescent="0.35">
      <c r="B1710" s="5"/>
      <c r="C1710" s="6" t="str">
        <f t="shared" si="54"/>
        <v/>
      </c>
      <c r="D1710" s="5" t="str">
        <f t="shared" si="55"/>
        <v/>
      </c>
      <c r="E1710" s="5" t="str">
        <f>IF($B1710="","",IF($C1710&lt;SIMULAÇÃO!$A$18,$B1710*VLOOKUP($C1710,SELIC!$A$3:$D$217,3,FALSE()),-($B1710-($B1710/(1+VLOOKUP($C1710,SELIC!$A$3:$D$217,3,FALSE()))))))</f>
        <v/>
      </c>
    </row>
    <row r="1711" spans="2:5" x14ac:dyDescent="0.35">
      <c r="B1711" s="5"/>
      <c r="C1711" s="6" t="str">
        <f t="shared" si="54"/>
        <v/>
      </c>
      <c r="D1711" s="5" t="str">
        <f t="shared" si="55"/>
        <v/>
      </c>
      <c r="E1711" s="5" t="str">
        <f>IF($B1711="","",IF($C1711&lt;SIMULAÇÃO!$A$18,$B1711*VLOOKUP($C1711,SELIC!$A$3:$D$217,3,FALSE()),-($B1711-($B1711/(1+VLOOKUP($C1711,SELIC!$A$3:$D$217,3,FALSE()))))))</f>
        <v/>
      </c>
    </row>
    <row r="1712" spans="2:5" x14ac:dyDescent="0.35">
      <c r="B1712" s="5"/>
      <c r="C1712" s="6" t="str">
        <f t="shared" si="54"/>
        <v/>
      </c>
      <c r="D1712" s="5" t="str">
        <f t="shared" si="55"/>
        <v/>
      </c>
      <c r="E1712" s="5" t="str">
        <f>IF($B1712="","",IF($C1712&lt;SIMULAÇÃO!$A$18,$B1712*VLOOKUP($C1712,SELIC!$A$3:$D$217,3,FALSE()),-($B1712-($B1712/(1+VLOOKUP($C1712,SELIC!$A$3:$D$217,3,FALSE()))))))</f>
        <v/>
      </c>
    </row>
    <row r="1713" spans="2:5" x14ac:dyDescent="0.35">
      <c r="B1713" s="5"/>
      <c r="C1713" s="6" t="str">
        <f t="shared" si="54"/>
        <v/>
      </c>
      <c r="D1713" s="5" t="str">
        <f t="shared" si="55"/>
        <v/>
      </c>
      <c r="E1713" s="5" t="str">
        <f>IF($B1713="","",IF($C1713&lt;SIMULAÇÃO!$A$18,$B1713*VLOOKUP($C1713,SELIC!$A$3:$D$217,3,FALSE()),-($B1713-($B1713/(1+VLOOKUP($C1713,SELIC!$A$3:$D$217,3,FALSE()))))))</f>
        <v/>
      </c>
    </row>
    <row r="1714" spans="2:5" x14ac:dyDescent="0.35">
      <c r="B1714" s="5"/>
      <c r="C1714" s="6" t="str">
        <f t="shared" si="54"/>
        <v/>
      </c>
      <c r="D1714" s="5" t="str">
        <f t="shared" si="55"/>
        <v/>
      </c>
      <c r="E1714" s="5" t="str">
        <f>IF($B1714="","",IF($C1714&lt;SIMULAÇÃO!$A$18,$B1714*VLOOKUP($C1714,SELIC!$A$3:$D$217,3,FALSE()),-($B1714-($B1714/(1+VLOOKUP($C1714,SELIC!$A$3:$D$217,3,FALSE()))))))</f>
        <v/>
      </c>
    </row>
    <row r="1715" spans="2:5" x14ac:dyDescent="0.35">
      <c r="B1715" s="5"/>
      <c r="C1715" s="6" t="str">
        <f t="shared" si="54"/>
        <v/>
      </c>
      <c r="D1715" s="5" t="str">
        <f t="shared" si="55"/>
        <v/>
      </c>
      <c r="E1715" s="5" t="str">
        <f>IF($B1715="","",IF($C1715&lt;SIMULAÇÃO!$A$18,$B1715*VLOOKUP($C1715,SELIC!$A$3:$D$217,3,FALSE()),-($B1715-($B1715/(1+VLOOKUP($C1715,SELIC!$A$3:$D$217,3,FALSE()))))))</f>
        <v/>
      </c>
    </row>
    <row r="1716" spans="2:5" x14ac:dyDescent="0.35">
      <c r="B1716" s="5"/>
      <c r="C1716" s="6" t="str">
        <f t="shared" si="54"/>
        <v/>
      </c>
      <c r="D1716" s="5" t="str">
        <f t="shared" si="55"/>
        <v/>
      </c>
      <c r="E1716" s="5" t="str">
        <f>IF($B1716="","",IF($C1716&lt;SIMULAÇÃO!$A$18,$B1716*VLOOKUP($C1716,SELIC!$A$3:$D$217,3,FALSE()),-($B1716-($B1716/(1+VLOOKUP($C1716,SELIC!$A$3:$D$217,3,FALSE()))))))</f>
        <v/>
      </c>
    </row>
    <row r="1717" spans="2:5" x14ac:dyDescent="0.35">
      <c r="B1717" s="5"/>
      <c r="C1717" s="6" t="str">
        <f t="shared" si="54"/>
        <v/>
      </c>
      <c r="D1717" s="5" t="str">
        <f t="shared" si="55"/>
        <v/>
      </c>
      <c r="E1717" s="5" t="str">
        <f>IF($B1717="","",IF($C1717&lt;SIMULAÇÃO!$A$18,$B1717*VLOOKUP($C1717,SELIC!$A$3:$D$217,3,FALSE()),-($B1717-($B1717/(1+VLOOKUP($C1717,SELIC!$A$3:$D$217,3,FALSE()))))))</f>
        <v/>
      </c>
    </row>
    <row r="1718" spans="2:5" x14ac:dyDescent="0.35">
      <c r="B1718" s="5"/>
      <c r="C1718" s="6" t="str">
        <f t="shared" si="54"/>
        <v/>
      </c>
      <c r="D1718" s="5" t="str">
        <f t="shared" si="55"/>
        <v/>
      </c>
      <c r="E1718" s="5" t="str">
        <f>IF($B1718="","",IF($C1718&lt;SIMULAÇÃO!$A$18,$B1718*VLOOKUP($C1718,SELIC!$A$3:$D$217,3,FALSE()),-($B1718-($B1718/(1+VLOOKUP($C1718,SELIC!$A$3:$D$217,3,FALSE()))))))</f>
        <v/>
      </c>
    </row>
    <row r="1719" spans="2:5" x14ac:dyDescent="0.35">
      <c r="B1719" s="5"/>
      <c r="C1719" s="6" t="str">
        <f t="shared" si="54"/>
        <v/>
      </c>
      <c r="D1719" s="5" t="str">
        <f t="shared" si="55"/>
        <v/>
      </c>
      <c r="E1719" s="5" t="str">
        <f>IF($B1719="","",IF($C1719&lt;SIMULAÇÃO!$A$18,$B1719*VLOOKUP($C1719,SELIC!$A$3:$D$217,3,FALSE()),-($B1719-($B1719/(1+VLOOKUP($C1719,SELIC!$A$3:$D$217,3,FALSE()))))))</f>
        <v/>
      </c>
    </row>
    <row r="1720" spans="2:5" x14ac:dyDescent="0.35">
      <c r="B1720" s="5"/>
      <c r="C1720" s="6" t="str">
        <f t="shared" si="54"/>
        <v/>
      </c>
      <c r="D1720" s="5" t="str">
        <f t="shared" si="55"/>
        <v/>
      </c>
      <c r="E1720" s="5" t="str">
        <f>IF($B1720="","",IF($C1720&lt;SIMULAÇÃO!$A$18,$B1720*VLOOKUP($C1720,SELIC!$A$3:$D$217,3,FALSE()),-($B1720-($B1720/(1+VLOOKUP($C1720,SELIC!$A$3:$D$217,3,FALSE()))))))</f>
        <v/>
      </c>
    </row>
    <row r="1721" spans="2:5" x14ac:dyDescent="0.35">
      <c r="B1721" s="5"/>
      <c r="C1721" s="6" t="str">
        <f t="shared" si="54"/>
        <v/>
      </c>
      <c r="D1721" s="5" t="str">
        <f t="shared" si="55"/>
        <v/>
      </c>
      <c r="E1721" s="5" t="str">
        <f>IF($B1721="","",IF($C1721&lt;SIMULAÇÃO!$A$18,$B1721*VLOOKUP($C1721,SELIC!$A$3:$D$217,3,FALSE()),-($B1721-($B1721/(1+VLOOKUP($C1721,SELIC!$A$3:$D$217,3,FALSE()))))))</f>
        <v/>
      </c>
    </row>
    <row r="1722" spans="2:5" x14ac:dyDescent="0.35">
      <c r="B1722" s="5"/>
      <c r="C1722" s="6" t="str">
        <f t="shared" si="54"/>
        <v/>
      </c>
      <c r="D1722" s="5" t="str">
        <f t="shared" si="55"/>
        <v/>
      </c>
      <c r="E1722" s="5" t="str">
        <f>IF($B1722="","",IF($C1722&lt;SIMULAÇÃO!$A$18,$B1722*VLOOKUP($C1722,SELIC!$A$3:$D$217,3,FALSE()),-($B1722-($B1722/(1+VLOOKUP($C1722,SELIC!$A$3:$D$217,3,FALSE()))))))</f>
        <v/>
      </c>
    </row>
    <row r="1723" spans="2:5" x14ac:dyDescent="0.35">
      <c r="B1723" s="5"/>
      <c r="C1723" s="6" t="str">
        <f t="shared" si="54"/>
        <v/>
      </c>
      <c r="D1723" s="5" t="str">
        <f t="shared" si="55"/>
        <v/>
      </c>
      <c r="E1723" s="5" t="str">
        <f>IF($B1723="","",IF($C1723&lt;SIMULAÇÃO!$A$18,$B1723*VLOOKUP($C1723,SELIC!$A$3:$D$217,3,FALSE()),-($B1723-($B1723/(1+VLOOKUP($C1723,SELIC!$A$3:$D$217,3,FALSE()))))))</f>
        <v/>
      </c>
    </row>
    <row r="1724" spans="2:5" x14ac:dyDescent="0.35">
      <c r="B1724" s="5"/>
      <c r="C1724" s="6" t="str">
        <f t="shared" si="54"/>
        <v/>
      </c>
      <c r="D1724" s="5" t="str">
        <f t="shared" si="55"/>
        <v/>
      </c>
      <c r="E1724" s="5" t="str">
        <f>IF($B1724="","",IF($C1724&lt;SIMULAÇÃO!$A$18,$B1724*VLOOKUP($C1724,SELIC!$A$3:$D$217,3,FALSE()),-($B1724-($B1724/(1+VLOOKUP($C1724,SELIC!$A$3:$D$217,3,FALSE()))))))</f>
        <v/>
      </c>
    </row>
    <row r="1725" spans="2:5" x14ac:dyDescent="0.35">
      <c r="B1725" s="5"/>
      <c r="C1725" s="6" t="str">
        <f t="shared" si="54"/>
        <v/>
      </c>
      <c r="D1725" s="5" t="str">
        <f t="shared" si="55"/>
        <v/>
      </c>
      <c r="E1725" s="5" t="str">
        <f>IF($B1725="","",IF($C1725&lt;SIMULAÇÃO!$A$18,$B1725*VLOOKUP($C1725,SELIC!$A$3:$D$217,3,FALSE()),-($B1725-($B1725/(1+VLOOKUP($C1725,SELIC!$A$3:$D$217,3,FALSE()))))))</f>
        <v/>
      </c>
    </row>
    <row r="1726" spans="2:5" x14ac:dyDescent="0.35">
      <c r="B1726" s="5"/>
      <c r="C1726" s="6" t="str">
        <f t="shared" si="54"/>
        <v/>
      </c>
      <c r="D1726" s="5" t="str">
        <f t="shared" si="55"/>
        <v/>
      </c>
      <c r="E1726" s="5" t="str">
        <f>IF($B1726="","",IF($C1726&lt;SIMULAÇÃO!$A$18,$B1726*VLOOKUP($C1726,SELIC!$A$3:$D$217,3,FALSE()),-($B1726-($B1726/(1+VLOOKUP($C1726,SELIC!$A$3:$D$217,3,FALSE()))))))</f>
        <v/>
      </c>
    </row>
    <row r="1727" spans="2:5" x14ac:dyDescent="0.35">
      <c r="B1727" s="5"/>
      <c r="C1727" s="6" t="str">
        <f t="shared" si="54"/>
        <v/>
      </c>
      <c r="D1727" s="5" t="str">
        <f t="shared" si="55"/>
        <v/>
      </c>
      <c r="E1727" s="5" t="str">
        <f>IF($B1727="","",IF($C1727&lt;SIMULAÇÃO!$A$18,$B1727*VLOOKUP($C1727,SELIC!$A$3:$D$217,3,FALSE()),-($B1727-($B1727/(1+VLOOKUP($C1727,SELIC!$A$3:$D$217,3,FALSE()))))))</f>
        <v/>
      </c>
    </row>
    <row r="1728" spans="2:5" x14ac:dyDescent="0.35">
      <c r="B1728" s="5"/>
      <c r="C1728" s="6" t="str">
        <f t="shared" si="54"/>
        <v/>
      </c>
      <c r="D1728" s="5" t="str">
        <f t="shared" si="55"/>
        <v/>
      </c>
      <c r="E1728" s="5" t="str">
        <f>IF($B1728="","",IF($C1728&lt;SIMULAÇÃO!$A$18,$B1728*VLOOKUP($C1728,SELIC!$A$3:$D$217,3,FALSE()),-($B1728-($B1728/(1+VLOOKUP($C1728,SELIC!$A$3:$D$217,3,FALSE()))))))</f>
        <v/>
      </c>
    </row>
    <row r="1729" spans="2:5" x14ac:dyDescent="0.35">
      <c r="B1729" s="5"/>
      <c r="C1729" s="6" t="str">
        <f t="shared" si="54"/>
        <v/>
      </c>
      <c r="D1729" s="5" t="str">
        <f t="shared" si="55"/>
        <v/>
      </c>
      <c r="E1729" s="5" t="str">
        <f>IF($B1729="","",IF($C1729&lt;SIMULAÇÃO!$A$18,$B1729*VLOOKUP($C1729,SELIC!$A$3:$D$217,3,FALSE()),-($B1729-($B1729/(1+VLOOKUP($C1729,SELIC!$A$3:$D$217,3,FALSE()))))))</f>
        <v/>
      </c>
    </row>
    <row r="1730" spans="2:5" x14ac:dyDescent="0.35">
      <c r="B1730" s="5"/>
      <c r="C1730" s="6" t="str">
        <f t="shared" si="54"/>
        <v/>
      </c>
      <c r="D1730" s="5" t="str">
        <f t="shared" si="55"/>
        <v/>
      </c>
      <c r="E1730" s="5" t="str">
        <f>IF($B1730="","",IF($C1730&lt;SIMULAÇÃO!$A$18,$B1730*VLOOKUP($C1730,SELIC!$A$3:$D$217,3,FALSE()),-($B1730-($B1730/(1+VLOOKUP($C1730,SELIC!$A$3:$D$217,3,FALSE()))))))</f>
        <v/>
      </c>
    </row>
    <row r="1731" spans="2:5" x14ac:dyDescent="0.35">
      <c r="B1731" s="5"/>
      <c r="C1731" s="6" t="str">
        <f t="shared" si="54"/>
        <v/>
      </c>
      <c r="D1731" s="5" t="str">
        <f t="shared" si="55"/>
        <v/>
      </c>
      <c r="E1731" s="5" t="str">
        <f>IF($B1731="","",IF($C1731&lt;SIMULAÇÃO!$A$18,$B1731*VLOOKUP($C1731,SELIC!$A$3:$D$217,3,FALSE()),-($B1731-($B1731/(1+VLOOKUP($C1731,SELIC!$A$3:$D$217,3,FALSE()))))))</f>
        <v/>
      </c>
    </row>
    <row r="1732" spans="2:5" x14ac:dyDescent="0.35">
      <c r="B1732" s="5"/>
      <c r="C1732" s="6" t="str">
        <f t="shared" si="54"/>
        <v/>
      </c>
      <c r="D1732" s="5" t="str">
        <f t="shared" si="55"/>
        <v/>
      </c>
      <c r="E1732" s="5" t="str">
        <f>IF($B1732="","",IF($C1732&lt;SIMULAÇÃO!$A$18,$B1732*VLOOKUP($C1732,SELIC!$A$3:$D$217,3,FALSE()),-($B1732-($B1732/(1+VLOOKUP($C1732,SELIC!$A$3:$D$217,3,FALSE()))))))</f>
        <v/>
      </c>
    </row>
    <row r="1733" spans="2:5" x14ac:dyDescent="0.35">
      <c r="B1733" s="5"/>
      <c r="C1733" s="6" t="str">
        <f t="shared" si="54"/>
        <v/>
      </c>
      <c r="D1733" s="5" t="str">
        <f t="shared" si="55"/>
        <v/>
      </c>
      <c r="E1733" s="5" t="str">
        <f>IF($B1733="","",IF($C1733&lt;SIMULAÇÃO!$A$18,$B1733*VLOOKUP($C1733,SELIC!$A$3:$D$217,3,FALSE()),-($B1733-($B1733/(1+VLOOKUP($C1733,SELIC!$A$3:$D$217,3,FALSE()))))))</f>
        <v/>
      </c>
    </row>
    <row r="1734" spans="2:5" x14ac:dyDescent="0.35">
      <c r="B1734" s="5"/>
      <c r="C1734" s="6" t="str">
        <f t="shared" si="54"/>
        <v/>
      </c>
      <c r="D1734" s="5" t="str">
        <f t="shared" si="55"/>
        <v/>
      </c>
      <c r="E1734" s="5" t="str">
        <f>IF($B1734="","",IF($C1734&lt;SIMULAÇÃO!$A$18,$B1734*VLOOKUP($C1734,SELIC!$A$3:$D$217,3,FALSE()),-($B1734-($B1734/(1+VLOOKUP($C1734,SELIC!$A$3:$D$217,3,FALSE()))))))</f>
        <v/>
      </c>
    </row>
    <row r="1735" spans="2:5" x14ac:dyDescent="0.35">
      <c r="B1735" s="5"/>
      <c r="C1735" s="6" t="str">
        <f t="shared" si="54"/>
        <v/>
      </c>
      <c r="D1735" s="5" t="str">
        <f t="shared" si="55"/>
        <v/>
      </c>
      <c r="E1735" s="5" t="str">
        <f>IF($B1735="","",IF($C1735&lt;SIMULAÇÃO!$A$18,$B1735*VLOOKUP($C1735,SELIC!$A$3:$D$217,3,FALSE()),-($B1735-($B1735/(1+VLOOKUP($C1735,SELIC!$A$3:$D$217,3,FALSE()))))))</f>
        <v/>
      </c>
    </row>
    <row r="1736" spans="2:5" x14ac:dyDescent="0.35">
      <c r="B1736" s="5"/>
      <c r="C1736" s="6" t="str">
        <f t="shared" si="54"/>
        <v/>
      </c>
      <c r="D1736" s="5" t="str">
        <f t="shared" si="55"/>
        <v/>
      </c>
      <c r="E1736" s="5" t="str">
        <f>IF($B1736="","",IF($C1736&lt;SIMULAÇÃO!$A$18,$B1736*VLOOKUP($C1736,SELIC!$A$3:$D$217,3,FALSE()),-($B1736-($B1736/(1+VLOOKUP($C1736,SELIC!$A$3:$D$217,3,FALSE()))))))</f>
        <v/>
      </c>
    </row>
    <row r="1737" spans="2:5" x14ac:dyDescent="0.35">
      <c r="B1737" s="5"/>
      <c r="C1737" s="6" t="str">
        <f t="shared" si="54"/>
        <v/>
      </c>
      <c r="D1737" s="5" t="str">
        <f t="shared" si="55"/>
        <v/>
      </c>
      <c r="E1737" s="5" t="str">
        <f>IF($B1737="","",IF($C1737&lt;SIMULAÇÃO!$A$18,$B1737*VLOOKUP($C1737,SELIC!$A$3:$D$217,3,FALSE()),-($B1737-($B1737/(1+VLOOKUP($C1737,SELIC!$A$3:$D$217,3,FALSE()))))))</f>
        <v/>
      </c>
    </row>
    <row r="1738" spans="2:5" x14ac:dyDescent="0.35">
      <c r="B1738" s="5"/>
      <c r="C1738" s="6" t="str">
        <f t="shared" si="54"/>
        <v/>
      </c>
      <c r="D1738" s="5" t="str">
        <f t="shared" si="55"/>
        <v/>
      </c>
      <c r="E1738" s="5" t="str">
        <f>IF($B1738="","",IF($C1738&lt;SIMULAÇÃO!$A$18,$B1738*VLOOKUP($C1738,SELIC!$A$3:$D$217,3,FALSE()),-($B1738-($B1738/(1+VLOOKUP($C1738,SELIC!$A$3:$D$217,3,FALSE()))))))</f>
        <v/>
      </c>
    </row>
    <row r="1739" spans="2:5" x14ac:dyDescent="0.35">
      <c r="B1739" s="5"/>
      <c r="C1739" s="6" t="str">
        <f t="shared" si="54"/>
        <v/>
      </c>
      <c r="D1739" s="5" t="str">
        <f t="shared" si="55"/>
        <v/>
      </c>
      <c r="E1739" s="5" t="str">
        <f>IF($B1739="","",IF($C1739&lt;SIMULAÇÃO!$A$18,$B1739*VLOOKUP($C1739,SELIC!$A$3:$D$217,3,FALSE()),-($B1739-($B1739/(1+VLOOKUP($C1739,SELIC!$A$3:$D$217,3,FALSE()))))))</f>
        <v/>
      </c>
    </row>
    <row r="1740" spans="2:5" x14ac:dyDescent="0.35">
      <c r="B1740" s="5"/>
      <c r="C1740" s="6" t="str">
        <f t="shared" si="54"/>
        <v/>
      </c>
      <c r="D1740" s="5" t="str">
        <f t="shared" si="55"/>
        <v/>
      </c>
      <c r="E1740" s="5" t="str">
        <f>IF($B1740="","",IF($C1740&lt;SIMULAÇÃO!$A$18,$B1740*VLOOKUP($C1740,SELIC!$A$3:$D$217,3,FALSE()),-($B1740-($B1740/(1+VLOOKUP($C1740,SELIC!$A$3:$D$217,3,FALSE()))))))</f>
        <v/>
      </c>
    </row>
    <row r="1741" spans="2:5" x14ac:dyDescent="0.35">
      <c r="B1741" s="5"/>
      <c r="C1741" s="6" t="str">
        <f t="shared" si="54"/>
        <v/>
      </c>
      <c r="D1741" s="5" t="str">
        <f t="shared" si="55"/>
        <v/>
      </c>
      <c r="E1741" s="5" t="str">
        <f>IF($B1741="","",IF($C1741&lt;SIMULAÇÃO!$A$18,$B1741*VLOOKUP($C1741,SELIC!$A$3:$D$217,3,FALSE()),-($B1741-($B1741/(1+VLOOKUP($C1741,SELIC!$A$3:$D$217,3,FALSE()))))))</f>
        <v/>
      </c>
    </row>
    <row r="1742" spans="2:5" x14ac:dyDescent="0.35">
      <c r="B1742" s="5"/>
      <c r="C1742" s="6" t="str">
        <f t="shared" si="54"/>
        <v/>
      </c>
      <c r="D1742" s="5" t="str">
        <f t="shared" si="55"/>
        <v/>
      </c>
      <c r="E1742" s="5" t="str">
        <f>IF($B1742="","",IF($C1742&lt;SIMULAÇÃO!$A$18,$B1742*VLOOKUP($C1742,SELIC!$A$3:$D$217,3,FALSE()),-($B1742-($B1742/(1+VLOOKUP($C1742,SELIC!$A$3:$D$217,3,FALSE()))))))</f>
        <v/>
      </c>
    </row>
    <row r="1743" spans="2:5" x14ac:dyDescent="0.35">
      <c r="B1743" s="5"/>
      <c r="C1743" s="6" t="str">
        <f t="shared" si="54"/>
        <v/>
      </c>
      <c r="D1743" s="5" t="str">
        <f t="shared" si="55"/>
        <v/>
      </c>
      <c r="E1743" s="5" t="str">
        <f>IF($B1743="","",IF($C1743&lt;SIMULAÇÃO!$A$18,$B1743*VLOOKUP($C1743,SELIC!$A$3:$D$217,3,FALSE()),-($B1743-($B1743/(1+VLOOKUP($C1743,SELIC!$A$3:$D$217,3,FALSE()))))))</f>
        <v/>
      </c>
    </row>
    <row r="1744" spans="2:5" x14ac:dyDescent="0.35">
      <c r="B1744" s="5"/>
      <c r="C1744" s="6" t="str">
        <f t="shared" si="54"/>
        <v/>
      </c>
      <c r="D1744" s="5" t="str">
        <f t="shared" si="55"/>
        <v/>
      </c>
      <c r="E1744" s="5" t="str">
        <f>IF($B1744="","",IF($C1744&lt;SIMULAÇÃO!$A$18,$B1744*VLOOKUP($C1744,SELIC!$A$3:$D$217,3,FALSE()),-($B1744-($B1744/(1+VLOOKUP($C1744,SELIC!$A$3:$D$217,3,FALSE()))))))</f>
        <v/>
      </c>
    </row>
    <row r="1745" spans="2:5" x14ac:dyDescent="0.35">
      <c r="B1745" s="5"/>
      <c r="C1745" s="6" t="str">
        <f t="shared" si="54"/>
        <v/>
      </c>
      <c r="D1745" s="5" t="str">
        <f t="shared" si="55"/>
        <v/>
      </c>
      <c r="E1745" s="5" t="str">
        <f>IF($B1745="","",IF($C1745&lt;SIMULAÇÃO!$A$18,$B1745*VLOOKUP($C1745,SELIC!$A$3:$D$217,3,FALSE()),-($B1745-($B1745/(1+VLOOKUP($C1745,SELIC!$A$3:$D$217,3,FALSE()))))))</f>
        <v/>
      </c>
    </row>
    <row r="1746" spans="2:5" x14ac:dyDescent="0.35">
      <c r="B1746" s="5"/>
      <c r="C1746" s="6" t="str">
        <f t="shared" si="54"/>
        <v/>
      </c>
      <c r="D1746" s="5" t="str">
        <f t="shared" si="55"/>
        <v/>
      </c>
      <c r="E1746" s="5" t="str">
        <f>IF($B1746="","",IF($C1746&lt;SIMULAÇÃO!$A$18,$B1746*VLOOKUP($C1746,SELIC!$A$3:$D$217,3,FALSE()),-($B1746-($B1746/(1+VLOOKUP($C1746,SELIC!$A$3:$D$217,3,FALSE()))))))</f>
        <v/>
      </c>
    </row>
    <row r="1747" spans="2:5" x14ac:dyDescent="0.35">
      <c r="B1747" s="5"/>
      <c r="C1747" s="6" t="str">
        <f t="shared" ref="C1747:C1810" si="56">IF(A1747="","",DATEVALUE(CONCATENATE("01/",MONTH(A1747),"/",YEAR(A1747))))</f>
        <v/>
      </c>
      <c r="D1747" s="5" t="str">
        <f t="shared" ref="D1747:D1810" si="57">IF(B1747="","",B1747+E1747)</f>
        <v/>
      </c>
      <c r="E1747" s="5" t="str">
        <f>IF($B1747="","",IF($C1747&lt;SIMULAÇÃO!$A$18,$B1747*VLOOKUP($C1747,SELIC!$A$3:$D$217,3,FALSE()),-($B1747-($B1747/(1+VLOOKUP($C1747,SELIC!$A$3:$D$217,3,FALSE()))))))</f>
        <v/>
      </c>
    </row>
    <row r="1748" spans="2:5" x14ac:dyDescent="0.35">
      <c r="B1748" s="5"/>
      <c r="C1748" s="6" t="str">
        <f t="shared" si="56"/>
        <v/>
      </c>
      <c r="D1748" s="5" t="str">
        <f t="shared" si="57"/>
        <v/>
      </c>
      <c r="E1748" s="5" t="str">
        <f>IF($B1748="","",IF($C1748&lt;SIMULAÇÃO!$A$18,$B1748*VLOOKUP($C1748,SELIC!$A$3:$D$217,3,FALSE()),-($B1748-($B1748/(1+VLOOKUP($C1748,SELIC!$A$3:$D$217,3,FALSE()))))))</f>
        <v/>
      </c>
    </row>
    <row r="1749" spans="2:5" x14ac:dyDescent="0.35">
      <c r="B1749" s="5"/>
      <c r="C1749" s="6" t="str">
        <f t="shared" si="56"/>
        <v/>
      </c>
      <c r="D1749" s="5" t="str">
        <f t="shared" si="57"/>
        <v/>
      </c>
      <c r="E1749" s="5" t="str">
        <f>IF($B1749="","",IF($C1749&lt;SIMULAÇÃO!$A$18,$B1749*VLOOKUP($C1749,SELIC!$A$3:$D$217,3,FALSE()),-($B1749-($B1749/(1+VLOOKUP($C1749,SELIC!$A$3:$D$217,3,FALSE()))))))</f>
        <v/>
      </c>
    </row>
    <row r="1750" spans="2:5" x14ac:dyDescent="0.35">
      <c r="B1750" s="5"/>
      <c r="C1750" s="6" t="str">
        <f t="shared" si="56"/>
        <v/>
      </c>
      <c r="D1750" s="5" t="str">
        <f t="shared" si="57"/>
        <v/>
      </c>
      <c r="E1750" s="5" t="str">
        <f>IF($B1750="","",IF($C1750&lt;SIMULAÇÃO!$A$18,$B1750*VLOOKUP($C1750,SELIC!$A$3:$D$217,3,FALSE()),-($B1750-($B1750/(1+VLOOKUP($C1750,SELIC!$A$3:$D$217,3,FALSE()))))))</f>
        <v/>
      </c>
    </row>
    <row r="1751" spans="2:5" x14ac:dyDescent="0.35">
      <c r="B1751" s="5"/>
      <c r="C1751" s="6" t="str">
        <f t="shared" si="56"/>
        <v/>
      </c>
      <c r="D1751" s="5" t="str">
        <f t="shared" si="57"/>
        <v/>
      </c>
      <c r="E1751" s="5" t="str">
        <f>IF($B1751="","",IF($C1751&lt;SIMULAÇÃO!$A$18,$B1751*VLOOKUP($C1751,SELIC!$A$3:$D$217,3,FALSE()),-($B1751-($B1751/(1+VLOOKUP($C1751,SELIC!$A$3:$D$217,3,FALSE()))))))</f>
        <v/>
      </c>
    </row>
    <row r="1752" spans="2:5" x14ac:dyDescent="0.35">
      <c r="B1752" s="5"/>
      <c r="C1752" s="6" t="str">
        <f t="shared" si="56"/>
        <v/>
      </c>
      <c r="D1752" s="5" t="str">
        <f t="shared" si="57"/>
        <v/>
      </c>
      <c r="E1752" s="5" t="str">
        <f>IF($B1752="","",IF($C1752&lt;SIMULAÇÃO!$A$18,$B1752*VLOOKUP($C1752,SELIC!$A$3:$D$217,3,FALSE()),-($B1752-($B1752/(1+VLOOKUP($C1752,SELIC!$A$3:$D$217,3,FALSE()))))))</f>
        <v/>
      </c>
    </row>
    <row r="1753" spans="2:5" x14ac:dyDescent="0.35">
      <c r="B1753" s="5"/>
      <c r="C1753" s="6" t="str">
        <f t="shared" si="56"/>
        <v/>
      </c>
      <c r="D1753" s="5" t="str">
        <f t="shared" si="57"/>
        <v/>
      </c>
      <c r="E1753" s="5" t="str">
        <f>IF($B1753="","",IF($C1753&lt;SIMULAÇÃO!$A$18,$B1753*VLOOKUP($C1753,SELIC!$A$3:$D$217,3,FALSE()),-($B1753-($B1753/(1+VLOOKUP($C1753,SELIC!$A$3:$D$217,3,FALSE()))))))</f>
        <v/>
      </c>
    </row>
    <row r="1754" spans="2:5" x14ac:dyDescent="0.35">
      <c r="B1754" s="5"/>
      <c r="C1754" s="6" t="str">
        <f t="shared" si="56"/>
        <v/>
      </c>
      <c r="D1754" s="5" t="str">
        <f t="shared" si="57"/>
        <v/>
      </c>
      <c r="E1754" s="5" t="str">
        <f>IF($B1754="","",IF($C1754&lt;SIMULAÇÃO!$A$18,$B1754*VLOOKUP($C1754,SELIC!$A$3:$D$217,3,FALSE()),-($B1754-($B1754/(1+VLOOKUP($C1754,SELIC!$A$3:$D$217,3,FALSE()))))))</f>
        <v/>
      </c>
    </row>
    <row r="1755" spans="2:5" x14ac:dyDescent="0.35">
      <c r="B1755" s="5"/>
      <c r="C1755" s="6" t="str">
        <f t="shared" si="56"/>
        <v/>
      </c>
      <c r="D1755" s="5" t="str">
        <f t="shared" si="57"/>
        <v/>
      </c>
      <c r="E1755" s="5" t="str">
        <f>IF($B1755="","",IF($C1755&lt;SIMULAÇÃO!$A$18,$B1755*VLOOKUP($C1755,SELIC!$A$3:$D$217,3,FALSE()),-($B1755-($B1755/(1+VLOOKUP($C1755,SELIC!$A$3:$D$217,3,FALSE()))))))</f>
        <v/>
      </c>
    </row>
    <row r="1756" spans="2:5" x14ac:dyDescent="0.35">
      <c r="B1756" s="5"/>
      <c r="C1756" s="6" t="str">
        <f t="shared" si="56"/>
        <v/>
      </c>
      <c r="D1756" s="5" t="str">
        <f t="shared" si="57"/>
        <v/>
      </c>
      <c r="E1756" s="5" t="str">
        <f>IF($B1756="","",IF($C1756&lt;SIMULAÇÃO!$A$18,$B1756*VLOOKUP($C1756,SELIC!$A$3:$D$217,3,FALSE()),-($B1756-($B1756/(1+VLOOKUP($C1756,SELIC!$A$3:$D$217,3,FALSE()))))))</f>
        <v/>
      </c>
    </row>
    <row r="1757" spans="2:5" x14ac:dyDescent="0.35">
      <c r="B1757" s="5"/>
      <c r="C1757" s="6" t="str">
        <f t="shared" si="56"/>
        <v/>
      </c>
      <c r="D1757" s="5" t="str">
        <f t="shared" si="57"/>
        <v/>
      </c>
      <c r="E1757" s="5" t="str">
        <f>IF($B1757="","",IF($C1757&lt;SIMULAÇÃO!$A$18,$B1757*VLOOKUP($C1757,SELIC!$A$3:$D$217,3,FALSE()),-($B1757-($B1757/(1+VLOOKUP($C1757,SELIC!$A$3:$D$217,3,FALSE()))))))</f>
        <v/>
      </c>
    </row>
    <row r="1758" spans="2:5" x14ac:dyDescent="0.35">
      <c r="B1758" s="5"/>
      <c r="C1758" s="6" t="str">
        <f t="shared" si="56"/>
        <v/>
      </c>
      <c r="D1758" s="5" t="str">
        <f t="shared" si="57"/>
        <v/>
      </c>
      <c r="E1758" s="5" t="str">
        <f>IF($B1758="","",IF($C1758&lt;SIMULAÇÃO!$A$18,$B1758*VLOOKUP($C1758,SELIC!$A$3:$D$217,3,FALSE()),-($B1758-($B1758/(1+VLOOKUP($C1758,SELIC!$A$3:$D$217,3,FALSE()))))))</f>
        <v/>
      </c>
    </row>
    <row r="1759" spans="2:5" x14ac:dyDescent="0.35">
      <c r="B1759" s="5"/>
      <c r="C1759" s="6" t="str">
        <f t="shared" si="56"/>
        <v/>
      </c>
      <c r="D1759" s="5" t="str">
        <f t="shared" si="57"/>
        <v/>
      </c>
      <c r="E1759" s="5" t="str">
        <f>IF($B1759="","",IF($C1759&lt;SIMULAÇÃO!$A$18,$B1759*VLOOKUP($C1759,SELIC!$A$3:$D$217,3,FALSE()),-($B1759-($B1759/(1+VLOOKUP($C1759,SELIC!$A$3:$D$217,3,FALSE()))))))</f>
        <v/>
      </c>
    </row>
    <row r="1760" spans="2:5" x14ac:dyDescent="0.35">
      <c r="B1760" s="5"/>
      <c r="C1760" s="6" t="str">
        <f t="shared" si="56"/>
        <v/>
      </c>
      <c r="D1760" s="5" t="str">
        <f t="shared" si="57"/>
        <v/>
      </c>
      <c r="E1760" s="5" t="str">
        <f>IF($B1760="","",IF($C1760&lt;SIMULAÇÃO!$A$18,$B1760*VLOOKUP($C1760,SELIC!$A$3:$D$217,3,FALSE()),-($B1760-($B1760/(1+VLOOKUP($C1760,SELIC!$A$3:$D$217,3,FALSE()))))))</f>
        <v/>
      </c>
    </row>
    <row r="1761" spans="2:5" x14ac:dyDescent="0.35">
      <c r="B1761" s="5"/>
      <c r="C1761" s="6" t="str">
        <f t="shared" si="56"/>
        <v/>
      </c>
      <c r="D1761" s="5" t="str">
        <f t="shared" si="57"/>
        <v/>
      </c>
      <c r="E1761" s="5" t="str">
        <f>IF($B1761="","",IF($C1761&lt;SIMULAÇÃO!$A$18,$B1761*VLOOKUP($C1761,SELIC!$A$3:$D$217,3,FALSE()),-($B1761-($B1761/(1+VLOOKUP($C1761,SELIC!$A$3:$D$217,3,FALSE()))))))</f>
        <v/>
      </c>
    </row>
    <row r="1762" spans="2:5" x14ac:dyDescent="0.35">
      <c r="B1762" s="5"/>
      <c r="C1762" s="6" t="str">
        <f t="shared" si="56"/>
        <v/>
      </c>
      <c r="D1762" s="5" t="str">
        <f t="shared" si="57"/>
        <v/>
      </c>
      <c r="E1762" s="5" t="str">
        <f>IF($B1762="","",IF($C1762&lt;SIMULAÇÃO!$A$18,$B1762*VLOOKUP($C1762,SELIC!$A$3:$D$217,3,FALSE()),-($B1762-($B1762/(1+VLOOKUP($C1762,SELIC!$A$3:$D$217,3,FALSE()))))))</f>
        <v/>
      </c>
    </row>
    <row r="1763" spans="2:5" x14ac:dyDescent="0.35">
      <c r="B1763" s="5"/>
      <c r="C1763" s="6" t="str">
        <f t="shared" si="56"/>
        <v/>
      </c>
      <c r="D1763" s="5" t="str">
        <f t="shared" si="57"/>
        <v/>
      </c>
      <c r="E1763" s="5" t="str">
        <f>IF($B1763="","",IF($C1763&lt;SIMULAÇÃO!$A$18,$B1763*VLOOKUP($C1763,SELIC!$A$3:$D$217,3,FALSE()),-($B1763-($B1763/(1+VLOOKUP($C1763,SELIC!$A$3:$D$217,3,FALSE()))))))</f>
        <v/>
      </c>
    </row>
    <row r="1764" spans="2:5" x14ac:dyDescent="0.35">
      <c r="B1764" s="5"/>
      <c r="C1764" s="6" t="str">
        <f t="shared" si="56"/>
        <v/>
      </c>
      <c r="D1764" s="5" t="str">
        <f t="shared" si="57"/>
        <v/>
      </c>
      <c r="E1764" s="5" t="str">
        <f>IF($B1764="","",IF($C1764&lt;SIMULAÇÃO!$A$18,$B1764*VLOOKUP($C1764,SELIC!$A$3:$D$217,3,FALSE()),-($B1764-($B1764/(1+VLOOKUP($C1764,SELIC!$A$3:$D$217,3,FALSE()))))))</f>
        <v/>
      </c>
    </row>
    <row r="1765" spans="2:5" x14ac:dyDescent="0.35">
      <c r="B1765" s="5"/>
      <c r="C1765" s="6" t="str">
        <f t="shared" si="56"/>
        <v/>
      </c>
      <c r="D1765" s="5" t="str">
        <f t="shared" si="57"/>
        <v/>
      </c>
      <c r="E1765" s="5" t="str">
        <f>IF($B1765="","",IF($C1765&lt;SIMULAÇÃO!$A$18,$B1765*VLOOKUP($C1765,SELIC!$A$3:$D$217,3,FALSE()),-($B1765-($B1765/(1+VLOOKUP($C1765,SELIC!$A$3:$D$217,3,FALSE()))))))</f>
        <v/>
      </c>
    </row>
    <row r="1766" spans="2:5" x14ac:dyDescent="0.35">
      <c r="B1766" s="5"/>
      <c r="C1766" s="6" t="str">
        <f t="shared" si="56"/>
        <v/>
      </c>
      <c r="D1766" s="5" t="str">
        <f t="shared" si="57"/>
        <v/>
      </c>
      <c r="E1766" s="5" t="str">
        <f>IF($B1766="","",IF($C1766&lt;SIMULAÇÃO!$A$18,$B1766*VLOOKUP($C1766,SELIC!$A$3:$D$217,3,FALSE()),-($B1766-($B1766/(1+VLOOKUP($C1766,SELIC!$A$3:$D$217,3,FALSE()))))))</f>
        <v/>
      </c>
    </row>
    <row r="1767" spans="2:5" x14ac:dyDescent="0.35">
      <c r="B1767" s="5"/>
      <c r="C1767" s="6" t="str">
        <f t="shared" si="56"/>
        <v/>
      </c>
      <c r="D1767" s="5" t="str">
        <f t="shared" si="57"/>
        <v/>
      </c>
      <c r="E1767" s="5" t="str">
        <f>IF($B1767="","",IF($C1767&lt;SIMULAÇÃO!$A$18,$B1767*VLOOKUP($C1767,SELIC!$A$3:$D$217,3,FALSE()),-($B1767-($B1767/(1+VLOOKUP($C1767,SELIC!$A$3:$D$217,3,FALSE()))))))</f>
        <v/>
      </c>
    </row>
    <row r="1768" spans="2:5" x14ac:dyDescent="0.35">
      <c r="B1768" s="5"/>
      <c r="C1768" s="6" t="str">
        <f t="shared" si="56"/>
        <v/>
      </c>
      <c r="D1768" s="5" t="str">
        <f t="shared" si="57"/>
        <v/>
      </c>
      <c r="E1768" s="5" t="str">
        <f>IF($B1768="","",IF($C1768&lt;SIMULAÇÃO!$A$18,$B1768*VLOOKUP($C1768,SELIC!$A$3:$D$217,3,FALSE()),-($B1768-($B1768/(1+VLOOKUP($C1768,SELIC!$A$3:$D$217,3,FALSE()))))))</f>
        <v/>
      </c>
    </row>
    <row r="1769" spans="2:5" x14ac:dyDescent="0.35">
      <c r="B1769" s="5"/>
      <c r="C1769" s="6" t="str">
        <f t="shared" si="56"/>
        <v/>
      </c>
      <c r="D1769" s="5" t="str">
        <f t="shared" si="57"/>
        <v/>
      </c>
      <c r="E1769" s="5" t="str">
        <f>IF($B1769="","",IF($C1769&lt;SIMULAÇÃO!$A$18,$B1769*VLOOKUP($C1769,SELIC!$A$3:$D$217,3,FALSE()),-($B1769-($B1769/(1+VLOOKUP($C1769,SELIC!$A$3:$D$217,3,FALSE()))))))</f>
        <v/>
      </c>
    </row>
    <row r="1770" spans="2:5" x14ac:dyDescent="0.35">
      <c r="B1770" s="5"/>
      <c r="C1770" s="6" t="str">
        <f t="shared" si="56"/>
        <v/>
      </c>
      <c r="D1770" s="5" t="str">
        <f t="shared" si="57"/>
        <v/>
      </c>
      <c r="E1770" s="5" t="str">
        <f>IF($B1770="","",IF($C1770&lt;SIMULAÇÃO!$A$18,$B1770*VLOOKUP($C1770,SELIC!$A$3:$D$217,3,FALSE()),-($B1770-($B1770/(1+VLOOKUP($C1770,SELIC!$A$3:$D$217,3,FALSE()))))))</f>
        <v/>
      </c>
    </row>
    <row r="1771" spans="2:5" x14ac:dyDescent="0.35">
      <c r="B1771" s="5"/>
      <c r="C1771" s="6" t="str">
        <f t="shared" si="56"/>
        <v/>
      </c>
      <c r="D1771" s="5" t="str">
        <f t="shared" si="57"/>
        <v/>
      </c>
      <c r="E1771" s="5" t="str">
        <f>IF($B1771="","",IF($C1771&lt;SIMULAÇÃO!$A$18,$B1771*VLOOKUP($C1771,SELIC!$A$3:$D$217,3,FALSE()),-($B1771-($B1771/(1+VLOOKUP($C1771,SELIC!$A$3:$D$217,3,FALSE()))))))</f>
        <v/>
      </c>
    </row>
    <row r="1772" spans="2:5" x14ac:dyDescent="0.35">
      <c r="B1772" s="5"/>
      <c r="C1772" s="6" t="str">
        <f t="shared" si="56"/>
        <v/>
      </c>
      <c r="D1772" s="5" t="str">
        <f t="shared" si="57"/>
        <v/>
      </c>
      <c r="E1772" s="5" t="str">
        <f>IF($B1772="","",IF($C1772&lt;SIMULAÇÃO!$A$18,$B1772*VLOOKUP($C1772,SELIC!$A$3:$D$217,3,FALSE()),-($B1772-($B1772/(1+VLOOKUP($C1772,SELIC!$A$3:$D$217,3,FALSE()))))))</f>
        <v/>
      </c>
    </row>
    <row r="1773" spans="2:5" x14ac:dyDescent="0.35">
      <c r="B1773" s="5"/>
      <c r="C1773" s="6" t="str">
        <f t="shared" si="56"/>
        <v/>
      </c>
      <c r="D1773" s="5" t="str">
        <f t="shared" si="57"/>
        <v/>
      </c>
      <c r="E1773" s="5" t="str">
        <f>IF($B1773="","",IF($C1773&lt;SIMULAÇÃO!$A$18,$B1773*VLOOKUP($C1773,SELIC!$A$3:$D$217,3,FALSE()),-($B1773-($B1773/(1+VLOOKUP($C1773,SELIC!$A$3:$D$217,3,FALSE()))))))</f>
        <v/>
      </c>
    </row>
    <row r="1774" spans="2:5" x14ac:dyDescent="0.35">
      <c r="B1774" s="5"/>
      <c r="C1774" s="6" t="str">
        <f t="shared" si="56"/>
        <v/>
      </c>
      <c r="D1774" s="5" t="str">
        <f t="shared" si="57"/>
        <v/>
      </c>
      <c r="E1774" s="5" t="str">
        <f>IF($B1774="","",IF($C1774&lt;SIMULAÇÃO!$A$18,$B1774*VLOOKUP($C1774,SELIC!$A$3:$D$217,3,FALSE()),-($B1774-($B1774/(1+VLOOKUP($C1774,SELIC!$A$3:$D$217,3,FALSE()))))))</f>
        <v/>
      </c>
    </row>
    <row r="1775" spans="2:5" x14ac:dyDescent="0.35">
      <c r="B1775" s="5"/>
      <c r="C1775" s="6" t="str">
        <f t="shared" si="56"/>
        <v/>
      </c>
      <c r="D1775" s="5" t="str">
        <f t="shared" si="57"/>
        <v/>
      </c>
      <c r="E1775" s="5" t="str">
        <f>IF($B1775="","",IF($C1775&lt;SIMULAÇÃO!$A$18,$B1775*VLOOKUP($C1775,SELIC!$A$3:$D$217,3,FALSE()),-($B1775-($B1775/(1+VLOOKUP($C1775,SELIC!$A$3:$D$217,3,FALSE()))))))</f>
        <v/>
      </c>
    </row>
    <row r="1776" spans="2:5" x14ac:dyDescent="0.35">
      <c r="B1776" s="5"/>
      <c r="C1776" s="6" t="str">
        <f t="shared" si="56"/>
        <v/>
      </c>
      <c r="D1776" s="5" t="str">
        <f t="shared" si="57"/>
        <v/>
      </c>
      <c r="E1776" s="5" t="str">
        <f>IF($B1776="","",IF($C1776&lt;SIMULAÇÃO!$A$18,$B1776*VLOOKUP($C1776,SELIC!$A$3:$D$217,3,FALSE()),-($B1776-($B1776/(1+VLOOKUP($C1776,SELIC!$A$3:$D$217,3,FALSE()))))))</f>
        <v/>
      </c>
    </row>
    <row r="1777" spans="2:5" x14ac:dyDescent="0.35">
      <c r="B1777" s="5"/>
      <c r="C1777" s="6" t="str">
        <f t="shared" si="56"/>
        <v/>
      </c>
      <c r="D1777" s="5" t="str">
        <f t="shared" si="57"/>
        <v/>
      </c>
      <c r="E1777" s="5" t="str">
        <f>IF($B1777="","",IF($C1777&lt;SIMULAÇÃO!$A$18,$B1777*VLOOKUP($C1777,SELIC!$A$3:$D$217,3,FALSE()),-($B1777-($B1777/(1+VLOOKUP($C1777,SELIC!$A$3:$D$217,3,FALSE()))))))</f>
        <v/>
      </c>
    </row>
    <row r="1778" spans="2:5" x14ac:dyDescent="0.35">
      <c r="B1778" s="5"/>
      <c r="C1778" s="6" t="str">
        <f t="shared" si="56"/>
        <v/>
      </c>
      <c r="D1778" s="5" t="str">
        <f t="shared" si="57"/>
        <v/>
      </c>
      <c r="E1778" s="5" t="str">
        <f>IF($B1778="","",IF($C1778&lt;SIMULAÇÃO!$A$18,$B1778*VLOOKUP($C1778,SELIC!$A$3:$D$217,3,FALSE()),-($B1778-($B1778/(1+VLOOKUP($C1778,SELIC!$A$3:$D$217,3,FALSE()))))))</f>
        <v/>
      </c>
    </row>
    <row r="1779" spans="2:5" x14ac:dyDescent="0.35">
      <c r="B1779" s="5"/>
      <c r="C1779" s="6" t="str">
        <f t="shared" si="56"/>
        <v/>
      </c>
      <c r="D1779" s="5" t="str">
        <f t="shared" si="57"/>
        <v/>
      </c>
      <c r="E1779" s="5" t="str">
        <f>IF($B1779="","",IF($C1779&lt;SIMULAÇÃO!$A$18,$B1779*VLOOKUP($C1779,SELIC!$A$3:$D$217,3,FALSE()),-($B1779-($B1779/(1+VLOOKUP($C1779,SELIC!$A$3:$D$217,3,FALSE()))))))</f>
        <v/>
      </c>
    </row>
    <row r="1780" spans="2:5" x14ac:dyDescent="0.35">
      <c r="B1780" s="5"/>
      <c r="C1780" s="6" t="str">
        <f t="shared" si="56"/>
        <v/>
      </c>
      <c r="D1780" s="5" t="str">
        <f t="shared" si="57"/>
        <v/>
      </c>
      <c r="E1780" s="5" t="str">
        <f>IF($B1780="","",IF($C1780&lt;SIMULAÇÃO!$A$18,$B1780*VLOOKUP($C1780,SELIC!$A$3:$D$217,3,FALSE()),-($B1780-($B1780/(1+VLOOKUP($C1780,SELIC!$A$3:$D$217,3,FALSE()))))))</f>
        <v/>
      </c>
    </row>
    <row r="1781" spans="2:5" x14ac:dyDescent="0.35">
      <c r="B1781" s="5"/>
      <c r="C1781" s="6" t="str">
        <f t="shared" si="56"/>
        <v/>
      </c>
      <c r="D1781" s="5" t="str">
        <f t="shared" si="57"/>
        <v/>
      </c>
      <c r="E1781" s="5" t="str">
        <f>IF($B1781="","",IF($C1781&lt;SIMULAÇÃO!$A$18,$B1781*VLOOKUP($C1781,SELIC!$A$3:$D$217,3,FALSE()),-($B1781-($B1781/(1+VLOOKUP($C1781,SELIC!$A$3:$D$217,3,FALSE()))))))</f>
        <v/>
      </c>
    </row>
    <row r="1782" spans="2:5" x14ac:dyDescent="0.35">
      <c r="B1782" s="5"/>
      <c r="C1782" s="6" t="str">
        <f t="shared" si="56"/>
        <v/>
      </c>
      <c r="D1782" s="5" t="str">
        <f t="shared" si="57"/>
        <v/>
      </c>
      <c r="E1782" s="5" t="str">
        <f>IF($B1782="","",IF($C1782&lt;SIMULAÇÃO!$A$18,$B1782*VLOOKUP($C1782,SELIC!$A$3:$D$217,3,FALSE()),-($B1782-($B1782/(1+VLOOKUP($C1782,SELIC!$A$3:$D$217,3,FALSE()))))))</f>
        <v/>
      </c>
    </row>
    <row r="1783" spans="2:5" x14ac:dyDescent="0.35">
      <c r="B1783" s="5"/>
      <c r="C1783" s="6" t="str">
        <f t="shared" si="56"/>
        <v/>
      </c>
      <c r="D1783" s="5" t="str">
        <f t="shared" si="57"/>
        <v/>
      </c>
      <c r="E1783" s="5" t="str">
        <f>IF($B1783="","",IF($C1783&lt;SIMULAÇÃO!$A$18,$B1783*VLOOKUP($C1783,SELIC!$A$3:$D$217,3,FALSE()),-($B1783-($B1783/(1+VLOOKUP($C1783,SELIC!$A$3:$D$217,3,FALSE()))))))</f>
        <v/>
      </c>
    </row>
    <row r="1784" spans="2:5" x14ac:dyDescent="0.35">
      <c r="B1784" s="5"/>
      <c r="C1784" s="6" t="str">
        <f t="shared" si="56"/>
        <v/>
      </c>
      <c r="D1784" s="5" t="str">
        <f t="shared" si="57"/>
        <v/>
      </c>
      <c r="E1784" s="5" t="str">
        <f>IF($B1784="","",IF($C1784&lt;SIMULAÇÃO!$A$18,$B1784*VLOOKUP($C1784,SELIC!$A$3:$D$217,3,FALSE()),-($B1784-($B1784/(1+VLOOKUP($C1784,SELIC!$A$3:$D$217,3,FALSE()))))))</f>
        <v/>
      </c>
    </row>
    <row r="1785" spans="2:5" x14ac:dyDescent="0.35">
      <c r="B1785" s="5"/>
      <c r="C1785" s="6" t="str">
        <f t="shared" si="56"/>
        <v/>
      </c>
      <c r="D1785" s="5" t="str">
        <f t="shared" si="57"/>
        <v/>
      </c>
      <c r="E1785" s="5" t="str">
        <f>IF($B1785="","",IF($C1785&lt;SIMULAÇÃO!$A$18,$B1785*VLOOKUP($C1785,SELIC!$A$3:$D$217,3,FALSE()),-($B1785-($B1785/(1+VLOOKUP($C1785,SELIC!$A$3:$D$217,3,FALSE()))))))</f>
        <v/>
      </c>
    </row>
    <row r="1786" spans="2:5" x14ac:dyDescent="0.35">
      <c r="B1786" s="5"/>
      <c r="C1786" s="6" t="str">
        <f t="shared" si="56"/>
        <v/>
      </c>
      <c r="D1786" s="5" t="str">
        <f t="shared" si="57"/>
        <v/>
      </c>
      <c r="E1786" s="5" t="str">
        <f>IF($B1786="","",IF($C1786&lt;SIMULAÇÃO!$A$18,$B1786*VLOOKUP($C1786,SELIC!$A$3:$D$217,3,FALSE()),-($B1786-($B1786/(1+VLOOKUP($C1786,SELIC!$A$3:$D$217,3,FALSE()))))))</f>
        <v/>
      </c>
    </row>
    <row r="1787" spans="2:5" x14ac:dyDescent="0.35">
      <c r="B1787" s="5"/>
      <c r="C1787" s="6" t="str">
        <f t="shared" si="56"/>
        <v/>
      </c>
      <c r="D1787" s="5" t="str">
        <f t="shared" si="57"/>
        <v/>
      </c>
      <c r="E1787" s="5" t="str">
        <f>IF($B1787="","",IF($C1787&lt;SIMULAÇÃO!$A$18,$B1787*VLOOKUP($C1787,SELIC!$A$3:$D$217,3,FALSE()),-($B1787-($B1787/(1+VLOOKUP($C1787,SELIC!$A$3:$D$217,3,FALSE()))))))</f>
        <v/>
      </c>
    </row>
    <row r="1788" spans="2:5" x14ac:dyDescent="0.35">
      <c r="B1788" s="5"/>
      <c r="C1788" s="6" t="str">
        <f t="shared" si="56"/>
        <v/>
      </c>
      <c r="D1788" s="5" t="str">
        <f t="shared" si="57"/>
        <v/>
      </c>
      <c r="E1788" s="5" t="str">
        <f>IF($B1788="","",IF($C1788&lt;SIMULAÇÃO!$A$18,$B1788*VLOOKUP($C1788,SELIC!$A$3:$D$217,3,FALSE()),-($B1788-($B1788/(1+VLOOKUP($C1788,SELIC!$A$3:$D$217,3,FALSE()))))))</f>
        <v/>
      </c>
    </row>
    <row r="1789" spans="2:5" x14ac:dyDescent="0.35">
      <c r="B1789" s="5"/>
      <c r="C1789" s="6" t="str">
        <f t="shared" si="56"/>
        <v/>
      </c>
      <c r="D1789" s="5" t="str">
        <f t="shared" si="57"/>
        <v/>
      </c>
      <c r="E1789" s="5" t="str">
        <f>IF($B1789="","",IF($C1789&lt;SIMULAÇÃO!$A$18,$B1789*VLOOKUP($C1789,SELIC!$A$3:$D$217,3,FALSE()),-($B1789-($B1789/(1+VLOOKUP($C1789,SELIC!$A$3:$D$217,3,FALSE()))))))</f>
        <v/>
      </c>
    </row>
    <row r="1790" spans="2:5" x14ac:dyDescent="0.35">
      <c r="B1790" s="5"/>
      <c r="C1790" s="6" t="str">
        <f t="shared" si="56"/>
        <v/>
      </c>
      <c r="D1790" s="5" t="str">
        <f t="shared" si="57"/>
        <v/>
      </c>
      <c r="E1790" s="5" t="str">
        <f>IF($B1790="","",IF($C1790&lt;SIMULAÇÃO!$A$18,$B1790*VLOOKUP($C1790,SELIC!$A$3:$D$217,3,FALSE()),-($B1790-($B1790/(1+VLOOKUP($C1790,SELIC!$A$3:$D$217,3,FALSE()))))))</f>
        <v/>
      </c>
    </row>
    <row r="1791" spans="2:5" x14ac:dyDescent="0.35">
      <c r="B1791" s="5"/>
      <c r="C1791" s="6" t="str">
        <f t="shared" si="56"/>
        <v/>
      </c>
      <c r="D1791" s="5" t="str">
        <f t="shared" si="57"/>
        <v/>
      </c>
      <c r="E1791" s="5" t="str">
        <f>IF($B1791="","",IF($C1791&lt;SIMULAÇÃO!$A$18,$B1791*VLOOKUP($C1791,SELIC!$A$3:$D$217,3,FALSE()),-($B1791-($B1791/(1+VLOOKUP($C1791,SELIC!$A$3:$D$217,3,FALSE()))))))</f>
        <v/>
      </c>
    </row>
    <row r="1792" spans="2:5" x14ac:dyDescent="0.35">
      <c r="B1792" s="5"/>
      <c r="C1792" s="6" t="str">
        <f t="shared" si="56"/>
        <v/>
      </c>
      <c r="D1792" s="5" t="str">
        <f t="shared" si="57"/>
        <v/>
      </c>
      <c r="E1792" s="5" t="str">
        <f>IF($B1792="","",IF($C1792&lt;SIMULAÇÃO!$A$18,$B1792*VLOOKUP($C1792,SELIC!$A$3:$D$217,3,FALSE()),-($B1792-($B1792/(1+VLOOKUP($C1792,SELIC!$A$3:$D$217,3,FALSE()))))))</f>
        <v/>
      </c>
    </row>
    <row r="1793" spans="2:5" x14ac:dyDescent="0.35">
      <c r="B1793" s="5"/>
      <c r="C1793" s="6" t="str">
        <f t="shared" si="56"/>
        <v/>
      </c>
      <c r="D1793" s="5" t="str">
        <f t="shared" si="57"/>
        <v/>
      </c>
      <c r="E1793" s="5" t="str">
        <f>IF($B1793="","",IF($C1793&lt;SIMULAÇÃO!$A$18,$B1793*VLOOKUP($C1793,SELIC!$A$3:$D$217,3,FALSE()),-($B1793-($B1793/(1+VLOOKUP($C1793,SELIC!$A$3:$D$217,3,FALSE()))))))</f>
        <v/>
      </c>
    </row>
    <row r="1794" spans="2:5" x14ac:dyDescent="0.35">
      <c r="B1794" s="5"/>
      <c r="C1794" s="6" t="str">
        <f t="shared" si="56"/>
        <v/>
      </c>
      <c r="D1794" s="5" t="str">
        <f t="shared" si="57"/>
        <v/>
      </c>
      <c r="E1794" s="5" t="str">
        <f>IF($B1794="","",IF($C1794&lt;SIMULAÇÃO!$A$18,$B1794*VLOOKUP($C1794,SELIC!$A$3:$D$217,3,FALSE()),-($B1794-($B1794/(1+VLOOKUP($C1794,SELIC!$A$3:$D$217,3,FALSE()))))))</f>
        <v/>
      </c>
    </row>
    <row r="1795" spans="2:5" x14ac:dyDescent="0.35">
      <c r="B1795" s="5"/>
      <c r="C1795" s="6" t="str">
        <f t="shared" si="56"/>
        <v/>
      </c>
      <c r="D1795" s="5" t="str">
        <f t="shared" si="57"/>
        <v/>
      </c>
      <c r="E1795" s="5" t="str">
        <f>IF($B1795="","",IF($C1795&lt;SIMULAÇÃO!$A$18,$B1795*VLOOKUP($C1795,SELIC!$A$3:$D$217,3,FALSE()),-($B1795-($B1795/(1+VLOOKUP($C1795,SELIC!$A$3:$D$217,3,FALSE()))))))</f>
        <v/>
      </c>
    </row>
    <row r="1796" spans="2:5" x14ac:dyDescent="0.35">
      <c r="B1796" s="5"/>
      <c r="C1796" s="6" t="str">
        <f t="shared" si="56"/>
        <v/>
      </c>
      <c r="D1796" s="5" t="str">
        <f t="shared" si="57"/>
        <v/>
      </c>
      <c r="E1796" s="5" t="str">
        <f>IF($B1796="","",IF($C1796&lt;SIMULAÇÃO!$A$18,$B1796*VLOOKUP($C1796,SELIC!$A$3:$D$217,3,FALSE()),-($B1796-($B1796/(1+VLOOKUP($C1796,SELIC!$A$3:$D$217,3,FALSE()))))))</f>
        <v/>
      </c>
    </row>
    <row r="1797" spans="2:5" x14ac:dyDescent="0.35">
      <c r="B1797" s="5"/>
      <c r="C1797" s="6" t="str">
        <f t="shared" si="56"/>
        <v/>
      </c>
      <c r="D1797" s="5" t="str">
        <f t="shared" si="57"/>
        <v/>
      </c>
      <c r="E1797" s="5" t="str">
        <f>IF($B1797="","",IF($C1797&lt;SIMULAÇÃO!$A$18,$B1797*VLOOKUP($C1797,SELIC!$A$3:$D$217,3,FALSE()),-($B1797-($B1797/(1+VLOOKUP($C1797,SELIC!$A$3:$D$217,3,FALSE()))))))</f>
        <v/>
      </c>
    </row>
    <row r="1798" spans="2:5" x14ac:dyDescent="0.35">
      <c r="B1798" s="5"/>
      <c r="C1798" s="6" t="str">
        <f t="shared" si="56"/>
        <v/>
      </c>
      <c r="D1798" s="5" t="str">
        <f t="shared" si="57"/>
        <v/>
      </c>
      <c r="E1798" s="5" t="str">
        <f>IF($B1798="","",IF($C1798&lt;SIMULAÇÃO!$A$18,$B1798*VLOOKUP($C1798,SELIC!$A$3:$D$217,3,FALSE()),-($B1798-($B1798/(1+VLOOKUP($C1798,SELIC!$A$3:$D$217,3,FALSE()))))))</f>
        <v/>
      </c>
    </row>
    <row r="1799" spans="2:5" x14ac:dyDescent="0.35">
      <c r="B1799" s="5"/>
      <c r="C1799" s="6" t="str">
        <f t="shared" si="56"/>
        <v/>
      </c>
      <c r="D1799" s="5" t="str">
        <f t="shared" si="57"/>
        <v/>
      </c>
      <c r="E1799" s="5" t="str">
        <f>IF($B1799="","",IF($C1799&lt;SIMULAÇÃO!$A$18,$B1799*VLOOKUP($C1799,SELIC!$A$3:$D$217,3,FALSE()),-($B1799-($B1799/(1+VLOOKUP($C1799,SELIC!$A$3:$D$217,3,FALSE()))))))</f>
        <v/>
      </c>
    </row>
    <row r="1800" spans="2:5" x14ac:dyDescent="0.35">
      <c r="B1800" s="5"/>
      <c r="C1800" s="6" t="str">
        <f t="shared" si="56"/>
        <v/>
      </c>
      <c r="D1800" s="5" t="str">
        <f t="shared" si="57"/>
        <v/>
      </c>
      <c r="E1800" s="5" t="str">
        <f>IF($B1800="","",IF($C1800&lt;SIMULAÇÃO!$A$18,$B1800*VLOOKUP($C1800,SELIC!$A$3:$D$217,3,FALSE()),-($B1800-($B1800/(1+VLOOKUP($C1800,SELIC!$A$3:$D$217,3,FALSE()))))))</f>
        <v/>
      </c>
    </row>
    <row r="1801" spans="2:5" x14ac:dyDescent="0.35">
      <c r="B1801" s="5"/>
      <c r="C1801" s="6" t="str">
        <f t="shared" si="56"/>
        <v/>
      </c>
      <c r="D1801" s="5" t="str">
        <f t="shared" si="57"/>
        <v/>
      </c>
      <c r="E1801" s="5" t="str">
        <f>IF($B1801="","",IF($C1801&lt;SIMULAÇÃO!$A$18,$B1801*VLOOKUP($C1801,SELIC!$A$3:$D$217,3,FALSE()),-($B1801-($B1801/(1+VLOOKUP($C1801,SELIC!$A$3:$D$217,3,FALSE()))))))</f>
        <v/>
      </c>
    </row>
    <row r="1802" spans="2:5" x14ac:dyDescent="0.35">
      <c r="B1802" s="5"/>
      <c r="C1802" s="6" t="str">
        <f t="shared" si="56"/>
        <v/>
      </c>
      <c r="D1802" s="5" t="str">
        <f t="shared" si="57"/>
        <v/>
      </c>
      <c r="E1802" s="5" t="str">
        <f>IF($B1802="","",IF($C1802&lt;SIMULAÇÃO!$A$18,$B1802*VLOOKUP($C1802,SELIC!$A$3:$D$217,3,FALSE()),-($B1802-($B1802/(1+VLOOKUP($C1802,SELIC!$A$3:$D$217,3,FALSE()))))))</f>
        <v/>
      </c>
    </row>
    <row r="1803" spans="2:5" x14ac:dyDescent="0.35">
      <c r="B1803" s="5"/>
      <c r="C1803" s="6" t="str">
        <f t="shared" si="56"/>
        <v/>
      </c>
      <c r="D1803" s="5" t="str">
        <f t="shared" si="57"/>
        <v/>
      </c>
      <c r="E1803" s="5" t="str">
        <f>IF($B1803="","",IF($C1803&lt;SIMULAÇÃO!$A$18,$B1803*VLOOKUP($C1803,SELIC!$A$3:$D$217,3,FALSE()),-($B1803-($B1803/(1+VLOOKUP($C1803,SELIC!$A$3:$D$217,3,FALSE()))))))</f>
        <v/>
      </c>
    </row>
    <row r="1804" spans="2:5" x14ac:dyDescent="0.35">
      <c r="B1804" s="5"/>
      <c r="C1804" s="6" t="str">
        <f t="shared" si="56"/>
        <v/>
      </c>
      <c r="D1804" s="5" t="str">
        <f t="shared" si="57"/>
        <v/>
      </c>
      <c r="E1804" s="5" t="str">
        <f>IF($B1804="","",IF($C1804&lt;SIMULAÇÃO!$A$18,$B1804*VLOOKUP($C1804,SELIC!$A$3:$D$217,3,FALSE()),-($B1804-($B1804/(1+VLOOKUP($C1804,SELIC!$A$3:$D$217,3,FALSE()))))))</f>
        <v/>
      </c>
    </row>
    <row r="1805" spans="2:5" x14ac:dyDescent="0.35">
      <c r="B1805" s="5"/>
      <c r="C1805" s="6" t="str">
        <f t="shared" si="56"/>
        <v/>
      </c>
      <c r="D1805" s="5" t="str">
        <f t="shared" si="57"/>
        <v/>
      </c>
      <c r="E1805" s="5" t="str">
        <f>IF($B1805="","",IF($C1805&lt;SIMULAÇÃO!$A$18,$B1805*VLOOKUP($C1805,SELIC!$A$3:$D$217,3,FALSE()),-($B1805-($B1805/(1+VLOOKUP($C1805,SELIC!$A$3:$D$217,3,FALSE()))))))</f>
        <v/>
      </c>
    </row>
    <row r="1806" spans="2:5" x14ac:dyDescent="0.35">
      <c r="B1806" s="5"/>
      <c r="C1806" s="6" t="str">
        <f t="shared" si="56"/>
        <v/>
      </c>
      <c r="D1806" s="5" t="str">
        <f t="shared" si="57"/>
        <v/>
      </c>
      <c r="E1806" s="5" t="str">
        <f>IF($B1806="","",IF($C1806&lt;SIMULAÇÃO!$A$18,$B1806*VLOOKUP($C1806,SELIC!$A$3:$D$217,3,FALSE()),-($B1806-($B1806/(1+VLOOKUP($C1806,SELIC!$A$3:$D$217,3,FALSE()))))))</f>
        <v/>
      </c>
    </row>
    <row r="1807" spans="2:5" x14ac:dyDescent="0.35">
      <c r="B1807" s="5"/>
      <c r="C1807" s="6" t="str">
        <f t="shared" si="56"/>
        <v/>
      </c>
      <c r="D1807" s="5" t="str">
        <f t="shared" si="57"/>
        <v/>
      </c>
      <c r="E1807" s="5" t="str">
        <f>IF($B1807="","",IF($C1807&lt;SIMULAÇÃO!$A$18,$B1807*VLOOKUP($C1807,SELIC!$A$3:$D$217,3,FALSE()),-($B1807-($B1807/(1+VLOOKUP($C1807,SELIC!$A$3:$D$217,3,FALSE()))))))</f>
        <v/>
      </c>
    </row>
    <row r="1808" spans="2:5" x14ac:dyDescent="0.35">
      <c r="B1808" s="5"/>
      <c r="C1808" s="6" t="str">
        <f t="shared" si="56"/>
        <v/>
      </c>
      <c r="D1808" s="5" t="str">
        <f t="shared" si="57"/>
        <v/>
      </c>
      <c r="E1808" s="5" t="str">
        <f>IF($B1808="","",IF($C1808&lt;SIMULAÇÃO!$A$18,$B1808*VLOOKUP($C1808,SELIC!$A$3:$D$217,3,FALSE()),-($B1808-($B1808/(1+VLOOKUP($C1808,SELIC!$A$3:$D$217,3,FALSE()))))))</f>
        <v/>
      </c>
    </row>
    <row r="1809" spans="2:5" x14ac:dyDescent="0.35">
      <c r="B1809" s="5"/>
      <c r="C1809" s="6" t="str">
        <f t="shared" si="56"/>
        <v/>
      </c>
      <c r="D1809" s="5" t="str">
        <f t="shared" si="57"/>
        <v/>
      </c>
      <c r="E1809" s="5" t="str">
        <f>IF($B1809="","",IF($C1809&lt;SIMULAÇÃO!$A$18,$B1809*VLOOKUP($C1809,SELIC!$A$3:$D$217,3,FALSE()),-($B1809-($B1809/(1+VLOOKUP($C1809,SELIC!$A$3:$D$217,3,FALSE()))))))</f>
        <v/>
      </c>
    </row>
    <row r="1810" spans="2:5" x14ac:dyDescent="0.35">
      <c r="B1810" s="5"/>
      <c r="C1810" s="6" t="str">
        <f t="shared" si="56"/>
        <v/>
      </c>
      <c r="D1810" s="5" t="str">
        <f t="shared" si="57"/>
        <v/>
      </c>
      <c r="E1810" s="5" t="str">
        <f>IF($B1810="","",IF($C1810&lt;SIMULAÇÃO!$A$18,$B1810*VLOOKUP($C1810,SELIC!$A$3:$D$217,3,FALSE()),-($B1810-($B1810/(1+VLOOKUP($C1810,SELIC!$A$3:$D$217,3,FALSE()))))))</f>
        <v/>
      </c>
    </row>
    <row r="1811" spans="2:5" x14ac:dyDescent="0.35">
      <c r="B1811" s="5"/>
      <c r="C1811" s="6" t="str">
        <f t="shared" ref="C1811:C1874" si="58">IF(A1811="","",DATEVALUE(CONCATENATE("01/",MONTH(A1811),"/",YEAR(A1811))))</f>
        <v/>
      </c>
      <c r="D1811" s="5" t="str">
        <f t="shared" ref="D1811:D1874" si="59">IF(B1811="","",B1811+E1811)</f>
        <v/>
      </c>
      <c r="E1811" s="5" t="str">
        <f>IF($B1811="","",IF($C1811&lt;SIMULAÇÃO!$A$18,$B1811*VLOOKUP($C1811,SELIC!$A$3:$D$217,3,FALSE()),-($B1811-($B1811/(1+VLOOKUP($C1811,SELIC!$A$3:$D$217,3,FALSE()))))))</f>
        <v/>
      </c>
    </row>
    <row r="1812" spans="2:5" x14ac:dyDescent="0.35">
      <c r="B1812" s="5"/>
      <c r="C1812" s="6" t="str">
        <f t="shared" si="58"/>
        <v/>
      </c>
      <c r="D1812" s="5" t="str">
        <f t="shared" si="59"/>
        <v/>
      </c>
      <c r="E1812" s="5" t="str">
        <f>IF($B1812="","",IF($C1812&lt;SIMULAÇÃO!$A$18,$B1812*VLOOKUP($C1812,SELIC!$A$3:$D$217,3,FALSE()),-($B1812-($B1812/(1+VLOOKUP($C1812,SELIC!$A$3:$D$217,3,FALSE()))))))</f>
        <v/>
      </c>
    </row>
    <row r="1813" spans="2:5" x14ac:dyDescent="0.35">
      <c r="B1813" s="5"/>
      <c r="C1813" s="6" t="str">
        <f t="shared" si="58"/>
        <v/>
      </c>
      <c r="D1813" s="5" t="str">
        <f t="shared" si="59"/>
        <v/>
      </c>
      <c r="E1813" s="5" t="str">
        <f>IF($B1813="","",IF($C1813&lt;SIMULAÇÃO!$A$18,$B1813*VLOOKUP($C1813,SELIC!$A$3:$D$217,3,FALSE()),-($B1813-($B1813/(1+VLOOKUP($C1813,SELIC!$A$3:$D$217,3,FALSE()))))))</f>
        <v/>
      </c>
    </row>
    <row r="1814" spans="2:5" x14ac:dyDescent="0.35">
      <c r="B1814" s="5"/>
      <c r="C1814" s="6" t="str">
        <f t="shared" si="58"/>
        <v/>
      </c>
      <c r="D1814" s="5" t="str">
        <f t="shared" si="59"/>
        <v/>
      </c>
      <c r="E1814" s="5" t="str">
        <f>IF($B1814="","",IF($C1814&lt;SIMULAÇÃO!$A$18,$B1814*VLOOKUP($C1814,SELIC!$A$3:$D$217,3,FALSE()),-($B1814-($B1814/(1+VLOOKUP($C1814,SELIC!$A$3:$D$217,3,FALSE()))))))</f>
        <v/>
      </c>
    </row>
    <row r="1815" spans="2:5" x14ac:dyDescent="0.35">
      <c r="B1815" s="5"/>
      <c r="C1815" s="6" t="str">
        <f t="shared" si="58"/>
        <v/>
      </c>
      <c r="D1815" s="5" t="str">
        <f t="shared" si="59"/>
        <v/>
      </c>
      <c r="E1815" s="5" t="str">
        <f>IF($B1815="","",IF($C1815&lt;SIMULAÇÃO!$A$18,$B1815*VLOOKUP($C1815,SELIC!$A$3:$D$217,3,FALSE()),-($B1815-($B1815/(1+VLOOKUP($C1815,SELIC!$A$3:$D$217,3,FALSE()))))))</f>
        <v/>
      </c>
    </row>
    <row r="1816" spans="2:5" x14ac:dyDescent="0.35">
      <c r="B1816" s="5"/>
      <c r="C1816" s="6" t="str">
        <f t="shared" si="58"/>
        <v/>
      </c>
      <c r="D1816" s="5" t="str">
        <f t="shared" si="59"/>
        <v/>
      </c>
      <c r="E1816" s="5" t="str">
        <f>IF($B1816="","",IF($C1816&lt;SIMULAÇÃO!$A$18,$B1816*VLOOKUP($C1816,SELIC!$A$3:$D$217,3,FALSE()),-($B1816-($B1816/(1+VLOOKUP($C1816,SELIC!$A$3:$D$217,3,FALSE()))))))</f>
        <v/>
      </c>
    </row>
    <row r="1817" spans="2:5" x14ac:dyDescent="0.35">
      <c r="B1817" s="5"/>
      <c r="C1817" s="6" t="str">
        <f t="shared" si="58"/>
        <v/>
      </c>
      <c r="D1817" s="5" t="str">
        <f t="shared" si="59"/>
        <v/>
      </c>
      <c r="E1817" s="5" t="str">
        <f>IF($B1817="","",IF($C1817&lt;SIMULAÇÃO!$A$18,$B1817*VLOOKUP($C1817,SELIC!$A$3:$D$217,3,FALSE()),-($B1817-($B1817/(1+VLOOKUP($C1817,SELIC!$A$3:$D$217,3,FALSE()))))))</f>
        <v/>
      </c>
    </row>
    <row r="1818" spans="2:5" x14ac:dyDescent="0.35">
      <c r="B1818" s="5"/>
      <c r="C1818" s="6" t="str">
        <f t="shared" si="58"/>
        <v/>
      </c>
      <c r="D1818" s="5" t="str">
        <f t="shared" si="59"/>
        <v/>
      </c>
      <c r="E1818" s="5" t="str">
        <f>IF($B1818="","",IF($C1818&lt;SIMULAÇÃO!$A$18,$B1818*VLOOKUP($C1818,SELIC!$A$3:$D$217,3,FALSE()),-($B1818-($B1818/(1+VLOOKUP($C1818,SELIC!$A$3:$D$217,3,FALSE()))))))</f>
        <v/>
      </c>
    </row>
    <row r="1819" spans="2:5" x14ac:dyDescent="0.35">
      <c r="B1819" s="5"/>
      <c r="C1819" s="6" t="str">
        <f t="shared" si="58"/>
        <v/>
      </c>
      <c r="D1819" s="5" t="str">
        <f t="shared" si="59"/>
        <v/>
      </c>
      <c r="E1819" s="5" t="str">
        <f>IF($B1819="","",IF($C1819&lt;SIMULAÇÃO!$A$18,$B1819*VLOOKUP($C1819,SELIC!$A$3:$D$217,3,FALSE()),-($B1819-($B1819/(1+VLOOKUP($C1819,SELIC!$A$3:$D$217,3,FALSE()))))))</f>
        <v/>
      </c>
    </row>
    <row r="1820" spans="2:5" x14ac:dyDescent="0.35">
      <c r="B1820" s="5"/>
      <c r="C1820" s="6" t="str">
        <f t="shared" si="58"/>
        <v/>
      </c>
      <c r="D1820" s="5" t="str">
        <f t="shared" si="59"/>
        <v/>
      </c>
      <c r="E1820" s="5" t="str">
        <f>IF($B1820="","",IF($C1820&lt;SIMULAÇÃO!$A$18,$B1820*VLOOKUP($C1820,SELIC!$A$3:$D$217,3,FALSE()),-($B1820-($B1820/(1+VLOOKUP($C1820,SELIC!$A$3:$D$217,3,FALSE()))))))</f>
        <v/>
      </c>
    </row>
    <row r="1821" spans="2:5" x14ac:dyDescent="0.35">
      <c r="B1821" s="5"/>
      <c r="C1821" s="6" t="str">
        <f t="shared" si="58"/>
        <v/>
      </c>
      <c r="D1821" s="5" t="str">
        <f t="shared" si="59"/>
        <v/>
      </c>
      <c r="E1821" s="5" t="str">
        <f>IF($B1821="","",IF($C1821&lt;SIMULAÇÃO!$A$18,$B1821*VLOOKUP($C1821,SELIC!$A$3:$D$217,3,FALSE()),-($B1821-($B1821/(1+VLOOKUP($C1821,SELIC!$A$3:$D$217,3,FALSE()))))))</f>
        <v/>
      </c>
    </row>
    <row r="1822" spans="2:5" x14ac:dyDescent="0.35">
      <c r="B1822" s="5"/>
      <c r="C1822" s="6" t="str">
        <f t="shared" si="58"/>
        <v/>
      </c>
      <c r="D1822" s="5" t="str">
        <f t="shared" si="59"/>
        <v/>
      </c>
      <c r="E1822" s="5" t="str">
        <f>IF($B1822="","",IF($C1822&lt;SIMULAÇÃO!$A$18,$B1822*VLOOKUP($C1822,SELIC!$A$3:$D$217,3,FALSE()),-($B1822-($B1822/(1+VLOOKUP($C1822,SELIC!$A$3:$D$217,3,FALSE()))))))</f>
        <v/>
      </c>
    </row>
    <row r="1823" spans="2:5" x14ac:dyDescent="0.35">
      <c r="B1823" s="5"/>
      <c r="C1823" s="6" t="str">
        <f t="shared" si="58"/>
        <v/>
      </c>
      <c r="D1823" s="5" t="str">
        <f t="shared" si="59"/>
        <v/>
      </c>
      <c r="E1823" s="5" t="str">
        <f>IF($B1823="","",IF($C1823&lt;SIMULAÇÃO!$A$18,$B1823*VLOOKUP($C1823,SELIC!$A$3:$D$217,3,FALSE()),-($B1823-($B1823/(1+VLOOKUP($C1823,SELIC!$A$3:$D$217,3,FALSE()))))))</f>
        <v/>
      </c>
    </row>
    <row r="1824" spans="2:5" x14ac:dyDescent="0.35">
      <c r="B1824" s="5"/>
      <c r="C1824" s="6" t="str">
        <f t="shared" si="58"/>
        <v/>
      </c>
      <c r="D1824" s="5" t="str">
        <f t="shared" si="59"/>
        <v/>
      </c>
      <c r="E1824" s="5" t="str">
        <f>IF($B1824="","",IF($C1824&lt;SIMULAÇÃO!$A$18,$B1824*VLOOKUP($C1824,SELIC!$A$3:$D$217,3,FALSE()),-($B1824-($B1824/(1+VLOOKUP($C1824,SELIC!$A$3:$D$217,3,FALSE()))))))</f>
        <v/>
      </c>
    </row>
    <row r="1825" spans="2:5" x14ac:dyDescent="0.35">
      <c r="B1825" s="5"/>
      <c r="C1825" s="6" t="str">
        <f t="shared" si="58"/>
        <v/>
      </c>
      <c r="D1825" s="5" t="str">
        <f t="shared" si="59"/>
        <v/>
      </c>
      <c r="E1825" s="5" t="str">
        <f>IF($B1825="","",IF($C1825&lt;SIMULAÇÃO!$A$18,$B1825*VLOOKUP($C1825,SELIC!$A$3:$D$217,3,FALSE()),-($B1825-($B1825/(1+VLOOKUP($C1825,SELIC!$A$3:$D$217,3,FALSE()))))))</f>
        <v/>
      </c>
    </row>
    <row r="1826" spans="2:5" x14ac:dyDescent="0.35">
      <c r="B1826" s="5"/>
      <c r="C1826" s="6" t="str">
        <f t="shared" si="58"/>
        <v/>
      </c>
      <c r="D1826" s="5" t="str">
        <f t="shared" si="59"/>
        <v/>
      </c>
      <c r="E1826" s="5" t="str">
        <f>IF($B1826="","",IF($C1826&lt;SIMULAÇÃO!$A$18,$B1826*VLOOKUP($C1826,SELIC!$A$3:$D$217,3,FALSE()),-($B1826-($B1826/(1+VLOOKUP($C1826,SELIC!$A$3:$D$217,3,FALSE()))))))</f>
        <v/>
      </c>
    </row>
    <row r="1827" spans="2:5" x14ac:dyDescent="0.35">
      <c r="B1827" s="5"/>
      <c r="C1827" s="6" t="str">
        <f t="shared" si="58"/>
        <v/>
      </c>
      <c r="D1827" s="5" t="str">
        <f t="shared" si="59"/>
        <v/>
      </c>
      <c r="E1827" s="5" t="str">
        <f>IF($B1827="","",IF($C1827&lt;SIMULAÇÃO!$A$18,$B1827*VLOOKUP($C1827,SELIC!$A$3:$D$217,3,FALSE()),-($B1827-($B1827/(1+VLOOKUP($C1827,SELIC!$A$3:$D$217,3,FALSE()))))))</f>
        <v/>
      </c>
    </row>
    <row r="1828" spans="2:5" x14ac:dyDescent="0.35">
      <c r="B1828" s="5"/>
      <c r="C1828" s="6" t="str">
        <f t="shared" si="58"/>
        <v/>
      </c>
      <c r="D1828" s="5" t="str">
        <f t="shared" si="59"/>
        <v/>
      </c>
      <c r="E1828" s="5" t="str">
        <f>IF($B1828="","",IF($C1828&lt;SIMULAÇÃO!$A$18,$B1828*VLOOKUP($C1828,SELIC!$A$3:$D$217,3,FALSE()),-($B1828-($B1828/(1+VLOOKUP($C1828,SELIC!$A$3:$D$217,3,FALSE()))))))</f>
        <v/>
      </c>
    </row>
    <row r="1829" spans="2:5" x14ac:dyDescent="0.35">
      <c r="B1829" s="5"/>
      <c r="C1829" s="6" t="str">
        <f t="shared" si="58"/>
        <v/>
      </c>
      <c r="D1829" s="5" t="str">
        <f t="shared" si="59"/>
        <v/>
      </c>
      <c r="E1829" s="5" t="str">
        <f>IF($B1829="","",IF($C1829&lt;SIMULAÇÃO!$A$18,$B1829*VLOOKUP($C1829,SELIC!$A$3:$D$217,3,FALSE()),-($B1829-($B1829/(1+VLOOKUP($C1829,SELIC!$A$3:$D$217,3,FALSE()))))))</f>
        <v/>
      </c>
    </row>
    <row r="1830" spans="2:5" x14ac:dyDescent="0.35">
      <c r="B1830" s="5"/>
      <c r="C1830" s="6" t="str">
        <f t="shared" si="58"/>
        <v/>
      </c>
      <c r="D1830" s="5" t="str">
        <f t="shared" si="59"/>
        <v/>
      </c>
      <c r="E1830" s="5" t="str">
        <f>IF($B1830="","",IF($C1830&lt;SIMULAÇÃO!$A$18,$B1830*VLOOKUP($C1830,SELIC!$A$3:$D$217,3,FALSE()),-($B1830-($B1830/(1+VLOOKUP($C1830,SELIC!$A$3:$D$217,3,FALSE()))))))</f>
        <v/>
      </c>
    </row>
    <row r="1831" spans="2:5" x14ac:dyDescent="0.35">
      <c r="B1831" s="5"/>
      <c r="C1831" s="6" t="str">
        <f t="shared" si="58"/>
        <v/>
      </c>
      <c r="D1831" s="5" t="str">
        <f t="shared" si="59"/>
        <v/>
      </c>
      <c r="E1831" s="5" t="str">
        <f>IF($B1831="","",IF($C1831&lt;SIMULAÇÃO!$A$18,$B1831*VLOOKUP($C1831,SELIC!$A$3:$D$217,3,FALSE()),-($B1831-($B1831/(1+VLOOKUP($C1831,SELIC!$A$3:$D$217,3,FALSE()))))))</f>
        <v/>
      </c>
    </row>
    <row r="1832" spans="2:5" x14ac:dyDescent="0.35">
      <c r="B1832" s="5"/>
      <c r="C1832" s="6" t="str">
        <f t="shared" si="58"/>
        <v/>
      </c>
      <c r="D1832" s="5" t="str">
        <f t="shared" si="59"/>
        <v/>
      </c>
      <c r="E1832" s="5" t="str">
        <f>IF($B1832="","",IF($C1832&lt;SIMULAÇÃO!$A$18,$B1832*VLOOKUP($C1832,SELIC!$A$3:$D$217,3,FALSE()),-($B1832-($B1832/(1+VLOOKUP($C1832,SELIC!$A$3:$D$217,3,FALSE()))))))</f>
        <v/>
      </c>
    </row>
    <row r="1833" spans="2:5" x14ac:dyDescent="0.35">
      <c r="B1833" s="5"/>
      <c r="C1833" s="6" t="str">
        <f t="shared" si="58"/>
        <v/>
      </c>
      <c r="D1833" s="5" t="str">
        <f t="shared" si="59"/>
        <v/>
      </c>
      <c r="E1833" s="5" t="str">
        <f>IF($B1833="","",IF($C1833&lt;SIMULAÇÃO!$A$18,$B1833*VLOOKUP($C1833,SELIC!$A$3:$D$217,3,FALSE()),-($B1833-($B1833/(1+VLOOKUP($C1833,SELIC!$A$3:$D$217,3,FALSE()))))))</f>
        <v/>
      </c>
    </row>
    <row r="1834" spans="2:5" x14ac:dyDescent="0.35">
      <c r="B1834" s="5"/>
      <c r="C1834" s="6" t="str">
        <f t="shared" si="58"/>
        <v/>
      </c>
      <c r="D1834" s="5" t="str">
        <f t="shared" si="59"/>
        <v/>
      </c>
      <c r="E1834" s="5" t="str">
        <f>IF($B1834="","",IF($C1834&lt;SIMULAÇÃO!$A$18,$B1834*VLOOKUP($C1834,SELIC!$A$3:$D$217,3,FALSE()),-($B1834-($B1834/(1+VLOOKUP($C1834,SELIC!$A$3:$D$217,3,FALSE()))))))</f>
        <v/>
      </c>
    </row>
    <row r="1835" spans="2:5" x14ac:dyDescent="0.35">
      <c r="B1835" s="5"/>
      <c r="C1835" s="6" t="str">
        <f t="shared" si="58"/>
        <v/>
      </c>
      <c r="D1835" s="5" t="str">
        <f t="shared" si="59"/>
        <v/>
      </c>
      <c r="E1835" s="5" t="str">
        <f>IF($B1835="","",IF($C1835&lt;SIMULAÇÃO!$A$18,$B1835*VLOOKUP($C1835,SELIC!$A$3:$D$217,3,FALSE()),-($B1835-($B1835/(1+VLOOKUP($C1835,SELIC!$A$3:$D$217,3,FALSE()))))))</f>
        <v/>
      </c>
    </row>
    <row r="1836" spans="2:5" x14ac:dyDescent="0.35">
      <c r="B1836" s="5"/>
      <c r="C1836" s="6" t="str">
        <f t="shared" si="58"/>
        <v/>
      </c>
      <c r="D1836" s="5" t="str">
        <f t="shared" si="59"/>
        <v/>
      </c>
      <c r="E1836" s="5" t="str">
        <f>IF($B1836="","",IF($C1836&lt;SIMULAÇÃO!$A$18,$B1836*VLOOKUP($C1836,SELIC!$A$3:$D$217,3,FALSE()),-($B1836-($B1836/(1+VLOOKUP($C1836,SELIC!$A$3:$D$217,3,FALSE()))))))</f>
        <v/>
      </c>
    </row>
    <row r="1837" spans="2:5" x14ac:dyDescent="0.35">
      <c r="B1837" s="5"/>
      <c r="C1837" s="6" t="str">
        <f t="shared" si="58"/>
        <v/>
      </c>
      <c r="D1837" s="5" t="str">
        <f t="shared" si="59"/>
        <v/>
      </c>
      <c r="E1837" s="5" t="str">
        <f>IF($B1837="","",IF($C1837&lt;SIMULAÇÃO!$A$18,$B1837*VLOOKUP($C1837,SELIC!$A$3:$D$217,3,FALSE()),-($B1837-($B1837/(1+VLOOKUP($C1837,SELIC!$A$3:$D$217,3,FALSE()))))))</f>
        <v/>
      </c>
    </row>
    <row r="1838" spans="2:5" x14ac:dyDescent="0.35">
      <c r="B1838" s="5"/>
      <c r="C1838" s="6" t="str">
        <f t="shared" si="58"/>
        <v/>
      </c>
      <c r="D1838" s="5" t="str">
        <f t="shared" si="59"/>
        <v/>
      </c>
      <c r="E1838" s="5" t="str">
        <f>IF($B1838="","",IF($C1838&lt;SIMULAÇÃO!$A$18,$B1838*VLOOKUP($C1838,SELIC!$A$3:$D$217,3,FALSE()),-($B1838-($B1838/(1+VLOOKUP($C1838,SELIC!$A$3:$D$217,3,FALSE()))))))</f>
        <v/>
      </c>
    </row>
    <row r="1839" spans="2:5" x14ac:dyDescent="0.35">
      <c r="B1839" s="5"/>
      <c r="C1839" s="6" t="str">
        <f t="shared" si="58"/>
        <v/>
      </c>
      <c r="D1839" s="5" t="str">
        <f t="shared" si="59"/>
        <v/>
      </c>
      <c r="E1839" s="5" t="str">
        <f>IF($B1839="","",IF($C1839&lt;SIMULAÇÃO!$A$18,$B1839*VLOOKUP($C1839,SELIC!$A$3:$D$217,3,FALSE()),-($B1839-($B1839/(1+VLOOKUP($C1839,SELIC!$A$3:$D$217,3,FALSE()))))))</f>
        <v/>
      </c>
    </row>
    <row r="1840" spans="2:5" x14ac:dyDescent="0.35">
      <c r="B1840" s="5"/>
      <c r="C1840" s="6" t="str">
        <f t="shared" si="58"/>
        <v/>
      </c>
      <c r="D1840" s="5" t="str">
        <f t="shared" si="59"/>
        <v/>
      </c>
      <c r="E1840" s="5" t="str">
        <f>IF($B1840="","",IF($C1840&lt;SIMULAÇÃO!$A$18,$B1840*VLOOKUP($C1840,SELIC!$A$3:$D$217,3,FALSE()),-($B1840-($B1840/(1+VLOOKUP($C1840,SELIC!$A$3:$D$217,3,FALSE()))))))</f>
        <v/>
      </c>
    </row>
    <row r="1841" spans="2:5" x14ac:dyDescent="0.35">
      <c r="B1841" s="5"/>
      <c r="C1841" s="6" t="str">
        <f t="shared" si="58"/>
        <v/>
      </c>
      <c r="D1841" s="5" t="str">
        <f t="shared" si="59"/>
        <v/>
      </c>
      <c r="E1841" s="5" t="str">
        <f>IF($B1841="","",IF($C1841&lt;SIMULAÇÃO!$A$18,$B1841*VLOOKUP($C1841,SELIC!$A$3:$D$217,3,FALSE()),-($B1841-($B1841/(1+VLOOKUP($C1841,SELIC!$A$3:$D$217,3,FALSE()))))))</f>
        <v/>
      </c>
    </row>
    <row r="1842" spans="2:5" x14ac:dyDescent="0.35">
      <c r="B1842" s="5"/>
      <c r="C1842" s="6" t="str">
        <f t="shared" si="58"/>
        <v/>
      </c>
      <c r="D1842" s="5" t="str">
        <f t="shared" si="59"/>
        <v/>
      </c>
      <c r="E1842" s="5" t="str">
        <f>IF($B1842="","",IF($C1842&lt;SIMULAÇÃO!$A$18,$B1842*VLOOKUP($C1842,SELIC!$A$3:$D$217,3,FALSE()),-($B1842-($B1842/(1+VLOOKUP($C1842,SELIC!$A$3:$D$217,3,FALSE()))))))</f>
        <v/>
      </c>
    </row>
    <row r="1843" spans="2:5" x14ac:dyDescent="0.35">
      <c r="B1843" s="5"/>
      <c r="C1843" s="6" t="str">
        <f t="shared" si="58"/>
        <v/>
      </c>
      <c r="D1843" s="5" t="str">
        <f t="shared" si="59"/>
        <v/>
      </c>
      <c r="E1843" s="5" t="str">
        <f>IF($B1843="","",IF($C1843&lt;SIMULAÇÃO!$A$18,$B1843*VLOOKUP($C1843,SELIC!$A$3:$D$217,3,FALSE()),-($B1843-($B1843/(1+VLOOKUP($C1843,SELIC!$A$3:$D$217,3,FALSE()))))))</f>
        <v/>
      </c>
    </row>
    <row r="1844" spans="2:5" x14ac:dyDescent="0.35">
      <c r="B1844" s="5"/>
      <c r="C1844" s="6" t="str">
        <f t="shared" si="58"/>
        <v/>
      </c>
      <c r="D1844" s="5" t="str">
        <f t="shared" si="59"/>
        <v/>
      </c>
      <c r="E1844" s="5" t="str">
        <f>IF($B1844="","",IF($C1844&lt;SIMULAÇÃO!$A$18,$B1844*VLOOKUP($C1844,SELIC!$A$3:$D$217,3,FALSE()),-($B1844-($B1844/(1+VLOOKUP($C1844,SELIC!$A$3:$D$217,3,FALSE()))))))</f>
        <v/>
      </c>
    </row>
    <row r="1845" spans="2:5" x14ac:dyDescent="0.35">
      <c r="B1845" s="5"/>
      <c r="C1845" s="6" t="str">
        <f t="shared" si="58"/>
        <v/>
      </c>
      <c r="D1845" s="5" t="str">
        <f t="shared" si="59"/>
        <v/>
      </c>
      <c r="E1845" s="5" t="str">
        <f>IF($B1845="","",IF($C1845&lt;SIMULAÇÃO!$A$18,$B1845*VLOOKUP($C1845,SELIC!$A$3:$D$217,3,FALSE()),-($B1845-($B1845/(1+VLOOKUP($C1845,SELIC!$A$3:$D$217,3,FALSE()))))))</f>
        <v/>
      </c>
    </row>
    <row r="1846" spans="2:5" x14ac:dyDescent="0.35">
      <c r="B1846" s="5"/>
      <c r="C1846" s="6" t="str">
        <f t="shared" si="58"/>
        <v/>
      </c>
      <c r="D1846" s="5" t="str">
        <f t="shared" si="59"/>
        <v/>
      </c>
      <c r="E1846" s="5" t="str">
        <f>IF($B1846="","",IF($C1846&lt;SIMULAÇÃO!$A$18,$B1846*VLOOKUP($C1846,SELIC!$A$3:$D$217,3,FALSE()),-($B1846-($B1846/(1+VLOOKUP($C1846,SELIC!$A$3:$D$217,3,FALSE()))))))</f>
        <v/>
      </c>
    </row>
    <row r="1847" spans="2:5" x14ac:dyDescent="0.35">
      <c r="B1847" s="5"/>
      <c r="C1847" s="6" t="str">
        <f t="shared" si="58"/>
        <v/>
      </c>
      <c r="D1847" s="5" t="str">
        <f t="shared" si="59"/>
        <v/>
      </c>
      <c r="E1847" s="5" t="str">
        <f>IF($B1847="","",IF($C1847&lt;SIMULAÇÃO!$A$18,$B1847*VLOOKUP($C1847,SELIC!$A$3:$D$217,3,FALSE()),-($B1847-($B1847/(1+VLOOKUP($C1847,SELIC!$A$3:$D$217,3,FALSE()))))))</f>
        <v/>
      </c>
    </row>
    <row r="1848" spans="2:5" x14ac:dyDescent="0.35">
      <c r="B1848" s="5"/>
      <c r="C1848" s="6" t="str">
        <f t="shared" si="58"/>
        <v/>
      </c>
      <c r="D1848" s="5" t="str">
        <f t="shared" si="59"/>
        <v/>
      </c>
      <c r="E1848" s="5" t="str">
        <f>IF($B1848="","",IF($C1848&lt;SIMULAÇÃO!$A$18,$B1848*VLOOKUP($C1848,SELIC!$A$3:$D$217,3,FALSE()),-($B1848-($B1848/(1+VLOOKUP($C1848,SELIC!$A$3:$D$217,3,FALSE()))))))</f>
        <v/>
      </c>
    </row>
    <row r="1849" spans="2:5" x14ac:dyDescent="0.35">
      <c r="B1849" s="5"/>
      <c r="C1849" s="6" t="str">
        <f t="shared" si="58"/>
        <v/>
      </c>
      <c r="D1849" s="5" t="str">
        <f t="shared" si="59"/>
        <v/>
      </c>
      <c r="E1849" s="5" t="str">
        <f>IF($B1849="","",IF($C1849&lt;SIMULAÇÃO!$A$18,$B1849*VLOOKUP($C1849,SELIC!$A$3:$D$217,3,FALSE()),-($B1849-($B1849/(1+VLOOKUP($C1849,SELIC!$A$3:$D$217,3,FALSE()))))))</f>
        <v/>
      </c>
    </row>
    <row r="1850" spans="2:5" x14ac:dyDescent="0.35">
      <c r="B1850" s="5"/>
      <c r="C1850" s="6" t="str">
        <f t="shared" si="58"/>
        <v/>
      </c>
      <c r="D1850" s="5" t="str">
        <f t="shared" si="59"/>
        <v/>
      </c>
      <c r="E1850" s="5" t="str">
        <f>IF($B1850="","",IF($C1850&lt;SIMULAÇÃO!$A$18,$B1850*VLOOKUP($C1850,SELIC!$A$3:$D$217,3,FALSE()),-($B1850-($B1850/(1+VLOOKUP($C1850,SELIC!$A$3:$D$217,3,FALSE()))))))</f>
        <v/>
      </c>
    </row>
    <row r="1851" spans="2:5" x14ac:dyDescent="0.35">
      <c r="B1851" s="5"/>
      <c r="C1851" s="6" t="str">
        <f t="shared" si="58"/>
        <v/>
      </c>
      <c r="D1851" s="5" t="str">
        <f t="shared" si="59"/>
        <v/>
      </c>
      <c r="E1851" s="5" t="str">
        <f>IF($B1851="","",IF($C1851&lt;SIMULAÇÃO!$A$18,$B1851*VLOOKUP($C1851,SELIC!$A$3:$D$217,3,FALSE()),-($B1851-($B1851/(1+VLOOKUP($C1851,SELIC!$A$3:$D$217,3,FALSE()))))))</f>
        <v/>
      </c>
    </row>
    <row r="1852" spans="2:5" x14ac:dyDescent="0.35">
      <c r="B1852" s="5"/>
      <c r="C1852" s="6" t="str">
        <f t="shared" si="58"/>
        <v/>
      </c>
      <c r="D1852" s="5" t="str">
        <f t="shared" si="59"/>
        <v/>
      </c>
      <c r="E1852" s="5" t="str">
        <f>IF($B1852="","",IF($C1852&lt;SIMULAÇÃO!$A$18,$B1852*VLOOKUP($C1852,SELIC!$A$3:$D$217,3,FALSE()),-($B1852-($B1852/(1+VLOOKUP($C1852,SELIC!$A$3:$D$217,3,FALSE()))))))</f>
        <v/>
      </c>
    </row>
    <row r="1853" spans="2:5" x14ac:dyDescent="0.35">
      <c r="B1853" s="5"/>
      <c r="C1853" s="6" t="str">
        <f t="shared" si="58"/>
        <v/>
      </c>
      <c r="D1853" s="5" t="str">
        <f t="shared" si="59"/>
        <v/>
      </c>
      <c r="E1853" s="5" t="str">
        <f>IF($B1853="","",IF($C1853&lt;SIMULAÇÃO!$A$18,$B1853*VLOOKUP($C1853,SELIC!$A$3:$D$217,3,FALSE()),-($B1853-($B1853/(1+VLOOKUP($C1853,SELIC!$A$3:$D$217,3,FALSE()))))))</f>
        <v/>
      </c>
    </row>
    <row r="1854" spans="2:5" x14ac:dyDescent="0.35">
      <c r="B1854" s="5"/>
      <c r="C1854" s="6" t="str">
        <f t="shared" si="58"/>
        <v/>
      </c>
      <c r="D1854" s="5" t="str">
        <f t="shared" si="59"/>
        <v/>
      </c>
      <c r="E1854" s="5" t="str">
        <f>IF($B1854="","",IF($C1854&lt;SIMULAÇÃO!$A$18,$B1854*VLOOKUP($C1854,SELIC!$A$3:$D$217,3,FALSE()),-($B1854-($B1854/(1+VLOOKUP($C1854,SELIC!$A$3:$D$217,3,FALSE()))))))</f>
        <v/>
      </c>
    </row>
    <row r="1855" spans="2:5" x14ac:dyDescent="0.35">
      <c r="B1855" s="5"/>
      <c r="C1855" s="6" t="str">
        <f t="shared" si="58"/>
        <v/>
      </c>
      <c r="D1855" s="5" t="str">
        <f t="shared" si="59"/>
        <v/>
      </c>
      <c r="E1855" s="5" t="str">
        <f>IF($B1855="","",IF($C1855&lt;SIMULAÇÃO!$A$18,$B1855*VLOOKUP($C1855,SELIC!$A$3:$D$217,3,FALSE()),-($B1855-($B1855/(1+VLOOKUP($C1855,SELIC!$A$3:$D$217,3,FALSE()))))))</f>
        <v/>
      </c>
    </row>
    <row r="1856" spans="2:5" x14ac:dyDescent="0.35">
      <c r="B1856" s="5"/>
      <c r="C1856" s="6" t="str">
        <f t="shared" si="58"/>
        <v/>
      </c>
      <c r="D1856" s="5" t="str">
        <f t="shared" si="59"/>
        <v/>
      </c>
      <c r="E1856" s="5" t="str">
        <f>IF($B1856="","",IF($C1856&lt;SIMULAÇÃO!$A$18,$B1856*VLOOKUP($C1856,SELIC!$A$3:$D$217,3,FALSE()),-($B1856-($B1856/(1+VLOOKUP($C1856,SELIC!$A$3:$D$217,3,FALSE()))))))</f>
        <v/>
      </c>
    </row>
    <row r="1857" spans="2:5" x14ac:dyDescent="0.35">
      <c r="B1857" s="5"/>
      <c r="C1857" s="6" t="str">
        <f t="shared" si="58"/>
        <v/>
      </c>
      <c r="D1857" s="5" t="str">
        <f t="shared" si="59"/>
        <v/>
      </c>
      <c r="E1857" s="5" t="str">
        <f>IF($B1857="","",IF($C1857&lt;SIMULAÇÃO!$A$18,$B1857*VLOOKUP($C1857,SELIC!$A$3:$D$217,3,FALSE()),-($B1857-($B1857/(1+VLOOKUP($C1857,SELIC!$A$3:$D$217,3,FALSE()))))))</f>
        <v/>
      </c>
    </row>
    <row r="1858" spans="2:5" x14ac:dyDescent="0.35">
      <c r="B1858" s="5"/>
      <c r="C1858" s="6" t="str">
        <f t="shared" si="58"/>
        <v/>
      </c>
      <c r="D1858" s="5" t="str">
        <f t="shared" si="59"/>
        <v/>
      </c>
      <c r="E1858" s="5" t="str">
        <f>IF($B1858="","",IF($C1858&lt;SIMULAÇÃO!$A$18,$B1858*VLOOKUP($C1858,SELIC!$A$3:$D$217,3,FALSE()),-($B1858-($B1858/(1+VLOOKUP($C1858,SELIC!$A$3:$D$217,3,FALSE()))))))</f>
        <v/>
      </c>
    </row>
    <row r="1859" spans="2:5" x14ac:dyDescent="0.35">
      <c r="B1859" s="5"/>
      <c r="C1859" s="6" t="str">
        <f t="shared" si="58"/>
        <v/>
      </c>
      <c r="D1859" s="5" t="str">
        <f t="shared" si="59"/>
        <v/>
      </c>
      <c r="E1859" s="5" t="str">
        <f>IF($B1859="","",IF($C1859&lt;SIMULAÇÃO!$A$18,$B1859*VLOOKUP($C1859,SELIC!$A$3:$D$217,3,FALSE()),-($B1859-($B1859/(1+VLOOKUP($C1859,SELIC!$A$3:$D$217,3,FALSE()))))))</f>
        <v/>
      </c>
    </row>
    <row r="1860" spans="2:5" x14ac:dyDescent="0.35">
      <c r="B1860" s="5"/>
      <c r="C1860" s="6" t="str">
        <f t="shared" si="58"/>
        <v/>
      </c>
      <c r="D1860" s="5" t="str">
        <f t="shared" si="59"/>
        <v/>
      </c>
      <c r="E1860" s="5" t="str">
        <f>IF($B1860="","",IF($C1860&lt;SIMULAÇÃO!$A$18,$B1860*VLOOKUP($C1860,SELIC!$A$3:$D$217,3,FALSE()),-($B1860-($B1860/(1+VLOOKUP($C1860,SELIC!$A$3:$D$217,3,FALSE()))))))</f>
        <v/>
      </c>
    </row>
    <row r="1861" spans="2:5" x14ac:dyDescent="0.35">
      <c r="B1861" s="5"/>
      <c r="C1861" s="6" t="str">
        <f t="shared" si="58"/>
        <v/>
      </c>
      <c r="D1861" s="5" t="str">
        <f t="shared" si="59"/>
        <v/>
      </c>
      <c r="E1861" s="5" t="str">
        <f>IF($B1861="","",IF($C1861&lt;SIMULAÇÃO!$A$18,$B1861*VLOOKUP($C1861,SELIC!$A$3:$D$217,3,FALSE()),-($B1861-($B1861/(1+VLOOKUP($C1861,SELIC!$A$3:$D$217,3,FALSE()))))))</f>
        <v/>
      </c>
    </row>
    <row r="1862" spans="2:5" x14ac:dyDescent="0.35">
      <c r="B1862" s="5"/>
      <c r="C1862" s="6" t="str">
        <f t="shared" si="58"/>
        <v/>
      </c>
      <c r="D1862" s="5" t="str">
        <f t="shared" si="59"/>
        <v/>
      </c>
      <c r="E1862" s="5" t="str">
        <f>IF($B1862="","",IF($C1862&lt;SIMULAÇÃO!$A$18,$B1862*VLOOKUP($C1862,SELIC!$A$3:$D$217,3,FALSE()),-($B1862-($B1862/(1+VLOOKUP($C1862,SELIC!$A$3:$D$217,3,FALSE()))))))</f>
        <v/>
      </c>
    </row>
    <row r="1863" spans="2:5" x14ac:dyDescent="0.35">
      <c r="B1863" s="5"/>
      <c r="C1863" s="6" t="str">
        <f t="shared" si="58"/>
        <v/>
      </c>
      <c r="D1863" s="5" t="str">
        <f t="shared" si="59"/>
        <v/>
      </c>
      <c r="E1863" s="5" t="str">
        <f>IF($B1863="","",IF($C1863&lt;SIMULAÇÃO!$A$18,$B1863*VLOOKUP($C1863,SELIC!$A$3:$D$217,3,FALSE()),-($B1863-($B1863/(1+VLOOKUP($C1863,SELIC!$A$3:$D$217,3,FALSE()))))))</f>
        <v/>
      </c>
    </row>
    <row r="1864" spans="2:5" x14ac:dyDescent="0.35">
      <c r="B1864" s="5"/>
      <c r="C1864" s="6" t="str">
        <f t="shared" si="58"/>
        <v/>
      </c>
      <c r="D1864" s="5" t="str">
        <f t="shared" si="59"/>
        <v/>
      </c>
      <c r="E1864" s="5" t="str">
        <f>IF($B1864="","",IF($C1864&lt;SIMULAÇÃO!$A$18,$B1864*VLOOKUP($C1864,SELIC!$A$3:$D$217,3,FALSE()),-($B1864-($B1864/(1+VLOOKUP($C1864,SELIC!$A$3:$D$217,3,FALSE()))))))</f>
        <v/>
      </c>
    </row>
    <row r="1865" spans="2:5" x14ac:dyDescent="0.35">
      <c r="B1865" s="5"/>
      <c r="C1865" s="6" t="str">
        <f t="shared" si="58"/>
        <v/>
      </c>
      <c r="D1865" s="5" t="str">
        <f t="shared" si="59"/>
        <v/>
      </c>
      <c r="E1865" s="5" t="str">
        <f>IF($B1865="","",IF($C1865&lt;SIMULAÇÃO!$A$18,$B1865*VLOOKUP($C1865,SELIC!$A$3:$D$217,3,FALSE()),-($B1865-($B1865/(1+VLOOKUP($C1865,SELIC!$A$3:$D$217,3,FALSE()))))))</f>
        <v/>
      </c>
    </row>
    <row r="1866" spans="2:5" x14ac:dyDescent="0.35">
      <c r="B1866" s="5"/>
      <c r="C1866" s="6" t="str">
        <f t="shared" si="58"/>
        <v/>
      </c>
      <c r="D1866" s="5" t="str">
        <f t="shared" si="59"/>
        <v/>
      </c>
      <c r="E1866" s="5" t="str">
        <f>IF($B1866="","",IF($C1866&lt;SIMULAÇÃO!$A$18,$B1866*VLOOKUP($C1866,SELIC!$A$3:$D$217,3,FALSE()),-($B1866-($B1866/(1+VLOOKUP($C1866,SELIC!$A$3:$D$217,3,FALSE()))))))</f>
        <v/>
      </c>
    </row>
    <row r="1867" spans="2:5" x14ac:dyDescent="0.35">
      <c r="B1867" s="5"/>
      <c r="C1867" s="6" t="str">
        <f t="shared" si="58"/>
        <v/>
      </c>
      <c r="D1867" s="5" t="str">
        <f t="shared" si="59"/>
        <v/>
      </c>
      <c r="E1867" s="5" t="str">
        <f>IF($B1867="","",IF($C1867&lt;SIMULAÇÃO!$A$18,$B1867*VLOOKUP($C1867,SELIC!$A$3:$D$217,3,FALSE()),-($B1867-($B1867/(1+VLOOKUP($C1867,SELIC!$A$3:$D$217,3,FALSE()))))))</f>
        <v/>
      </c>
    </row>
    <row r="1868" spans="2:5" x14ac:dyDescent="0.35">
      <c r="B1868" s="5"/>
      <c r="C1868" s="6" t="str">
        <f t="shared" si="58"/>
        <v/>
      </c>
      <c r="D1868" s="5" t="str">
        <f t="shared" si="59"/>
        <v/>
      </c>
      <c r="E1868" s="5" t="str">
        <f>IF($B1868="","",IF($C1868&lt;SIMULAÇÃO!$A$18,$B1868*VLOOKUP($C1868,SELIC!$A$3:$D$217,3,FALSE()),-($B1868-($B1868/(1+VLOOKUP($C1868,SELIC!$A$3:$D$217,3,FALSE()))))))</f>
        <v/>
      </c>
    </row>
    <row r="1869" spans="2:5" x14ac:dyDescent="0.35">
      <c r="B1869" s="5"/>
      <c r="C1869" s="6" t="str">
        <f t="shared" si="58"/>
        <v/>
      </c>
      <c r="D1869" s="5" t="str">
        <f t="shared" si="59"/>
        <v/>
      </c>
      <c r="E1869" s="5" t="str">
        <f>IF($B1869="","",IF($C1869&lt;SIMULAÇÃO!$A$18,$B1869*VLOOKUP($C1869,SELIC!$A$3:$D$217,3,FALSE()),-($B1869-($B1869/(1+VLOOKUP($C1869,SELIC!$A$3:$D$217,3,FALSE()))))))</f>
        <v/>
      </c>
    </row>
    <row r="1870" spans="2:5" x14ac:dyDescent="0.35">
      <c r="B1870" s="5"/>
      <c r="C1870" s="6" t="str">
        <f t="shared" si="58"/>
        <v/>
      </c>
      <c r="D1870" s="5" t="str">
        <f t="shared" si="59"/>
        <v/>
      </c>
      <c r="E1870" s="5" t="str">
        <f>IF($B1870="","",IF($C1870&lt;SIMULAÇÃO!$A$18,$B1870*VLOOKUP($C1870,SELIC!$A$3:$D$217,3,FALSE()),-($B1870-($B1870/(1+VLOOKUP($C1870,SELIC!$A$3:$D$217,3,FALSE()))))))</f>
        <v/>
      </c>
    </row>
    <row r="1871" spans="2:5" x14ac:dyDescent="0.35">
      <c r="B1871" s="5"/>
      <c r="C1871" s="6" t="str">
        <f t="shared" si="58"/>
        <v/>
      </c>
      <c r="D1871" s="5" t="str">
        <f t="shared" si="59"/>
        <v/>
      </c>
      <c r="E1871" s="5" t="str">
        <f>IF($B1871="","",IF($C1871&lt;SIMULAÇÃO!$A$18,$B1871*VLOOKUP($C1871,SELIC!$A$3:$D$217,3,FALSE()),-($B1871-($B1871/(1+VLOOKUP($C1871,SELIC!$A$3:$D$217,3,FALSE()))))))</f>
        <v/>
      </c>
    </row>
    <row r="1872" spans="2:5" x14ac:dyDescent="0.35">
      <c r="B1872" s="5"/>
      <c r="C1872" s="6" t="str">
        <f t="shared" si="58"/>
        <v/>
      </c>
      <c r="D1872" s="5" t="str">
        <f t="shared" si="59"/>
        <v/>
      </c>
      <c r="E1872" s="5" t="str">
        <f>IF($B1872="","",IF($C1872&lt;SIMULAÇÃO!$A$18,$B1872*VLOOKUP($C1872,SELIC!$A$3:$D$217,3,FALSE()),-($B1872-($B1872/(1+VLOOKUP($C1872,SELIC!$A$3:$D$217,3,FALSE()))))))</f>
        <v/>
      </c>
    </row>
    <row r="1873" spans="2:5" x14ac:dyDescent="0.35">
      <c r="B1873" s="5"/>
      <c r="C1873" s="6" t="str">
        <f t="shared" si="58"/>
        <v/>
      </c>
      <c r="D1873" s="5" t="str">
        <f t="shared" si="59"/>
        <v/>
      </c>
      <c r="E1873" s="5" t="str">
        <f>IF($B1873="","",IF($C1873&lt;SIMULAÇÃO!$A$18,$B1873*VLOOKUP($C1873,SELIC!$A$3:$D$217,3,FALSE()),-($B1873-($B1873/(1+VLOOKUP($C1873,SELIC!$A$3:$D$217,3,FALSE()))))))</f>
        <v/>
      </c>
    </row>
    <row r="1874" spans="2:5" x14ac:dyDescent="0.35">
      <c r="B1874" s="5"/>
      <c r="C1874" s="6" t="str">
        <f t="shared" si="58"/>
        <v/>
      </c>
      <c r="D1874" s="5" t="str">
        <f t="shared" si="59"/>
        <v/>
      </c>
      <c r="E1874" s="5" t="str">
        <f>IF($B1874="","",IF($C1874&lt;SIMULAÇÃO!$A$18,$B1874*VLOOKUP($C1874,SELIC!$A$3:$D$217,3,FALSE()),-($B1874-($B1874/(1+VLOOKUP($C1874,SELIC!$A$3:$D$217,3,FALSE()))))))</f>
        <v/>
      </c>
    </row>
    <row r="1875" spans="2:5" x14ac:dyDescent="0.35">
      <c r="B1875" s="5"/>
      <c r="C1875" s="6" t="str">
        <f t="shared" ref="C1875:C1938" si="60">IF(A1875="","",DATEVALUE(CONCATENATE("01/",MONTH(A1875),"/",YEAR(A1875))))</f>
        <v/>
      </c>
      <c r="D1875" s="5" t="str">
        <f t="shared" ref="D1875:D1938" si="61">IF(B1875="","",B1875+E1875)</f>
        <v/>
      </c>
      <c r="E1875" s="5" t="str">
        <f>IF($B1875="","",IF($C1875&lt;SIMULAÇÃO!$A$18,$B1875*VLOOKUP($C1875,SELIC!$A$3:$D$217,3,FALSE()),-($B1875-($B1875/(1+VLOOKUP($C1875,SELIC!$A$3:$D$217,3,FALSE()))))))</f>
        <v/>
      </c>
    </row>
    <row r="1876" spans="2:5" x14ac:dyDescent="0.35">
      <c r="B1876" s="5"/>
      <c r="C1876" s="6" t="str">
        <f t="shared" si="60"/>
        <v/>
      </c>
      <c r="D1876" s="5" t="str">
        <f t="shared" si="61"/>
        <v/>
      </c>
      <c r="E1876" s="5" t="str">
        <f>IF($B1876="","",IF($C1876&lt;SIMULAÇÃO!$A$18,$B1876*VLOOKUP($C1876,SELIC!$A$3:$D$217,3,FALSE()),-($B1876-($B1876/(1+VLOOKUP($C1876,SELIC!$A$3:$D$217,3,FALSE()))))))</f>
        <v/>
      </c>
    </row>
    <row r="1877" spans="2:5" x14ac:dyDescent="0.35">
      <c r="B1877" s="5"/>
      <c r="C1877" s="6" t="str">
        <f t="shared" si="60"/>
        <v/>
      </c>
      <c r="D1877" s="5" t="str">
        <f t="shared" si="61"/>
        <v/>
      </c>
      <c r="E1877" s="5" t="str">
        <f>IF($B1877="","",IF($C1877&lt;SIMULAÇÃO!$A$18,$B1877*VLOOKUP($C1877,SELIC!$A$3:$D$217,3,FALSE()),-($B1877-($B1877/(1+VLOOKUP($C1877,SELIC!$A$3:$D$217,3,FALSE()))))))</f>
        <v/>
      </c>
    </row>
    <row r="1878" spans="2:5" x14ac:dyDescent="0.35">
      <c r="B1878" s="5"/>
      <c r="C1878" s="6" t="str">
        <f t="shared" si="60"/>
        <v/>
      </c>
      <c r="D1878" s="5" t="str">
        <f t="shared" si="61"/>
        <v/>
      </c>
      <c r="E1878" s="5" t="str">
        <f>IF($B1878="","",IF($C1878&lt;SIMULAÇÃO!$A$18,$B1878*VLOOKUP($C1878,SELIC!$A$3:$D$217,3,FALSE()),-($B1878-($B1878/(1+VLOOKUP($C1878,SELIC!$A$3:$D$217,3,FALSE()))))))</f>
        <v/>
      </c>
    </row>
    <row r="1879" spans="2:5" x14ac:dyDescent="0.35">
      <c r="B1879" s="5"/>
      <c r="C1879" s="6" t="str">
        <f t="shared" si="60"/>
        <v/>
      </c>
      <c r="D1879" s="5" t="str">
        <f t="shared" si="61"/>
        <v/>
      </c>
      <c r="E1879" s="5" t="str">
        <f>IF($B1879="","",IF($C1879&lt;SIMULAÇÃO!$A$18,$B1879*VLOOKUP($C1879,SELIC!$A$3:$D$217,3,FALSE()),-($B1879-($B1879/(1+VLOOKUP($C1879,SELIC!$A$3:$D$217,3,FALSE()))))))</f>
        <v/>
      </c>
    </row>
    <row r="1880" spans="2:5" x14ac:dyDescent="0.35">
      <c r="B1880" s="5"/>
      <c r="C1880" s="6" t="str">
        <f t="shared" si="60"/>
        <v/>
      </c>
      <c r="D1880" s="5" t="str">
        <f t="shared" si="61"/>
        <v/>
      </c>
      <c r="E1880" s="5" t="str">
        <f>IF($B1880="","",IF($C1880&lt;SIMULAÇÃO!$A$18,$B1880*VLOOKUP($C1880,SELIC!$A$3:$D$217,3,FALSE()),-($B1880-($B1880/(1+VLOOKUP($C1880,SELIC!$A$3:$D$217,3,FALSE()))))))</f>
        <v/>
      </c>
    </row>
    <row r="1881" spans="2:5" x14ac:dyDescent="0.35">
      <c r="B1881" s="5"/>
      <c r="C1881" s="6" t="str">
        <f t="shared" si="60"/>
        <v/>
      </c>
      <c r="D1881" s="5" t="str">
        <f t="shared" si="61"/>
        <v/>
      </c>
      <c r="E1881" s="5" t="str">
        <f>IF($B1881="","",IF($C1881&lt;SIMULAÇÃO!$A$18,$B1881*VLOOKUP($C1881,SELIC!$A$3:$D$217,3,FALSE()),-($B1881-($B1881/(1+VLOOKUP($C1881,SELIC!$A$3:$D$217,3,FALSE()))))))</f>
        <v/>
      </c>
    </row>
    <row r="1882" spans="2:5" x14ac:dyDescent="0.35">
      <c r="B1882" s="5"/>
      <c r="C1882" s="6" t="str">
        <f t="shared" si="60"/>
        <v/>
      </c>
      <c r="D1882" s="5" t="str">
        <f t="shared" si="61"/>
        <v/>
      </c>
      <c r="E1882" s="5" t="str">
        <f>IF($B1882="","",IF($C1882&lt;SIMULAÇÃO!$A$18,$B1882*VLOOKUP($C1882,SELIC!$A$3:$D$217,3,FALSE()),-($B1882-($B1882/(1+VLOOKUP($C1882,SELIC!$A$3:$D$217,3,FALSE()))))))</f>
        <v/>
      </c>
    </row>
    <row r="1883" spans="2:5" x14ac:dyDescent="0.35">
      <c r="B1883" s="5"/>
      <c r="C1883" s="6" t="str">
        <f t="shared" si="60"/>
        <v/>
      </c>
      <c r="D1883" s="5" t="str">
        <f t="shared" si="61"/>
        <v/>
      </c>
      <c r="E1883" s="5" t="str">
        <f>IF($B1883="","",IF($C1883&lt;SIMULAÇÃO!$A$18,$B1883*VLOOKUP($C1883,SELIC!$A$3:$D$217,3,FALSE()),-($B1883-($B1883/(1+VLOOKUP($C1883,SELIC!$A$3:$D$217,3,FALSE()))))))</f>
        <v/>
      </c>
    </row>
    <row r="1884" spans="2:5" x14ac:dyDescent="0.35">
      <c r="B1884" s="5"/>
      <c r="C1884" s="6" t="str">
        <f t="shared" si="60"/>
        <v/>
      </c>
      <c r="D1884" s="5" t="str">
        <f t="shared" si="61"/>
        <v/>
      </c>
      <c r="E1884" s="5" t="str">
        <f>IF($B1884="","",IF($C1884&lt;SIMULAÇÃO!$A$18,$B1884*VLOOKUP($C1884,SELIC!$A$3:$D$217,3,FALSE()),-($B1884-($B1884/(1+VLOOKUP($C1884,SELIC!$A$3:$D$217,3,FALSE()))))))</f>
        <v/>
      </c>
    </row>
    <row r="1885" spans="2:5" x14ac:dyDescent="0.35">
      <c r="B1885" s="5"/>
      <c r="C1885" s="6" t="str">
        <f t="shared" si="60"/>
        <v/>
      </c>
      <c r="D1885" s="5" t="str">
        <f t="shared" si="61"/>
        <v/>
      </c>
      <c r="E1885" s="5" t="str">
        <f>IF($B1885="","",IF($C1885&lt;SIMULAÇÃO!$A$18,$B1885*VLOOKUP($C1885,SELIC!$A$3:$D$217,3,FALSE()),-($B1885-($B1885/(1+VLOOKUP($C1885,SELIC!$A$3:$D$217,3,FALSE()))))))</f>
        <v/>
      </c>
    </row>
    <row r="1886" spans="2:5" x14ac:dyDescent="0.35">
      <c r="B1886" s="5"/>
      <c r="C1886" s="6" t="str">
        <f t="shared" si="60"/>
        <v/>
      </c>
      <c r="D1886" s="5" t="str">
        <f t="shared" si="61"/>
        <v/>
      </c>
      <c r="E1886" s="5" t="str">
        <f>IF($B1886="","",IF($C1886&lt;SIMULAÇÃO!$A$18,$B1886*VLOOKUP($C1886,SELIC!$A$3:$D$217,3,FALSE()),-($B1886-($B1886/(1+VLOOKUP($C1886,SELIC!$A$3:$D$217,3,FALSE()))))))</f>
        <v/>
      </c>
    </row>
    <row r="1887" spans="2:5" x14ac:dyDescent="0.35">
      <c r="B1887" s="5"/>
      <c r="C1887" s="6" t="str">
        <f t="shared" si="60"/>
        <v/>
      </c>
      <c r="D1887" s="5" t="str">
        <f t="shared" si="61"/>
        <v/>
      </c>
      <c r="E1887" s="5" t="str">
        <f>IF($B1887="","",IF($C1887&lt;SIMULAÇÃO!$A$18,$B1887*VLOOKUP($C1887,SELIC!$A$3:$D$217,3,FALSE()),-($B1887-($B1887/(1+VLOOKUP($C1887,SELIC!$A$3:$D$217,3,FALSE()))))))</f>
        <v/>
      </c>
    </row>
    <row r="1888" spans="2:5" x14ac:dyDescent="0.35">
      <c r="B1888" s="5"/>
      <c r="C1888" s="6" t="str">
        <f t="shared" si="60"/>
        <v/>
      </c>
      <c r="D1888" s="5" t="str">
        <f t="shared" si="61"/>
        <v/>
      </c>
      <c r="E1888" s="5" t="str">
        <f>IF($B1888="","",IF($C1888&lt;SIMULAÇÃO!$A$18,$B1888*VLOOKUP($C1888,SELIC!$A$3:$D$217,3,FALSE()),-($B1888-($B1888/(1+VLOOKUP($C1888,SELIC!$A$3:$D$217,3,FALSE()))))))</f>
        <v/>
      </c>
    </row>
    <row r="1889" spans="2:5" x14ac:dyDescent="0.35">
      <c r="B1889" s="5"/>
      <c r="C1889" s="6" t="str">
        <f t="shared" si="60"/>
        <v/>
      </c>
      <c r="D1889" s="5" t="str">
        <f t="shared" si="61"/>
        <v/>
      </c>
      <c r="E1889" s="5" t="str">
        <f>IF($B1889="","",IF($C1889&lt;SIMULAÇÃO!$A$18,$B1889*VLOOKUP($C1889,SELIC!$A$3:$D$217,3,FALSE()),-($B1889-($B1889/(1+VLOOKUP($C1889,SELIC!$A$3:$D$217,3,FALSE()))))))</f>
        <v/>
      </c>
    </row>
    <row r="1890" spans="2:5" x14ac:dyDescent="0.35">
      <c r="B1890" s="5"/>
      <c r="C1890" s="6" t="str">
        <f t="shared" si="60"/>
        <v/>
      </c>
      <c r="D1890" s="5" t="str">
        <f t="shared" si="61"/>
        <v/>
      </c>
      <c r="E1890" s="5" t="str">
        <f>IF($B1890="","",IF($C1890&lt;SIMULAÇÃO!$A$18,$B1890*VLOOKUP($C1890,SELIC!$A$3:$D$217,3,FALSE()),-($B1890-($B1890/(1+VLOOKUP($C1890,SELIC!$A$3:$D$217,3,FALSE()))))))</f>
        <v/>
      </c>
    </row>
    <row r="1891" spans="2:5" x14ac:dyDescent="0.35">
      <c r="B1891" s="5"/>
      <c r="C1891" s="6" t="str">
        <f t="shared" si="60"/>
        <v/>
      </c>
      <c r="D1891" s="5" t="str">
        <f t="shared" si="61"/>
        <v/>
      </c>
      <c r="E1891" s="5" t="str">
        <f>IF($B1891="","",IF($C1891&lt;SIMULAÇÃO!$A$18,$B1891*VLOOKUP($C1891,SELIC!$A$3:$D$217,3,FALSE()),-($B1891-($B1891/(1+VLOOKUP($C1891,SELIC!$A$3:$D$217,3,FALSE()))))))</f>
        <v/>
      </c>
    </row>
    <row r="1892" spans="2:5" x14ac:dyDescent="0.35">
      <c r="B1892" s="5"/>
      <c r="C1892" s="6" t="str">
        <f t="shared" si="60"/>
        <v/>
      </c>
      <c r="D1892" s="5" t="str">
        <f t="shared" si="61"/>
        <v/>
      </c>
      <c r="E1892" s="5" t="str">
        <f>IF($B1892="","",IF($C1892&lt;SIMULAÇÃO!$A$18,$B1892*VLOOKUP($C1892,SELIC!$A$3:$D$217,3,FALSE()),-($B1892-($B1892/(1+VLOOKUP($C1892,SELIC!$A$3:$D$217,3,FALSE()))))))</f>
        <v/>
      </c>
    </row>
    <row r="1893" spans="2:5" x14ac:dyDescent="0.35">
      <c r="B1893" s="5"/>
      <c r="C1893" s="6" t="str">
        <f t="shared" si="60"/>
        <v/>
      </c>
      <c r="D1893" s="5" t="str">
        <f t="shared" si="61"/>
        <v/>
      </c>
      <c r="E1893" s="5" t="str">
        <f>IF($B1893="","",IF($C1893&lt;SIMULAÇÃO!$A$18,$B1893*VLOOKUP($C1893,SELIC!$A$3:$D$217,3,FALSE()),-($B1893-($B1893/(1+VLOOKUP($C1893,SELIC!$A$3:$D$217,3,FALSE()))))))</f>
        <v/>
      </c>
    </row>
    <row r="1894" spans="2:5" x14ac:dyDescent="0.35">
      <c r="B1894" s="5"/>
      <c r="C1894" s="6" t="str">
        <f t="shared" si="60"/>
        <v/>
      </c>
      <c r="D1894" s="5" t="str">
        <f t="shared" si="61"/>
        <v/>
      </c>
      <c r="E1894" s="5" t="str">
        <f>IF($B1894="","",IF($C1894&lt;SIMULAÇÃO!$A$18,$B1894*VLOOKUP($C1894,SELIC!$A$3:$D$217,3,FALSE()),-($B1894-($B1894/(1+VLOOKUP($C1894,SELIC!$A$3:$D$217,3,FALSE()))))))</f>
        <v/>
      </c>
    </row>
    <row r="1895" spans="2:5" x14ac:dyDescent="0.35">
      <c r="B1895" s="5"/>
      <c r="C1895" s="6" t="str">
        <f t="shared" si="60"/>
        <v/>
      </c>
      <c r="D1895" s="5" t="str">
        <f t="shared" si="61"/>
        <v/>
      </c>
      <c r="E1895" s="5" t="str">
        <f>IF($B1895="","",IF($C1895&lt;SIMULAÇÃO!$A$18,$B1895*VLOOKUP($C1895,SELIC!$A$3:$D$217,3,FALSE()),-($B1895-($B1895/(1+VLOOKUP($C1895,SELIC!$A$3:$D$217,3,FALSE()))))))</f>
        <v/>
      </c>
    </row>
    <row r="1896" spans="2:5" x14ac:dyDescent="0.35">
      <c r="B1896" s="5"/>
      <c r="C1896" s="6" t="str">
        <f t="shared" si="60"/>
        <v/>
      </c>
      <c r="D1896" s="5" t="str">
        <f t="shared" si="61"/>
        <v/>
      </c>
      <c r="E1896" s="5" t="str">
        <f>IF($B1896="","",IF($C1896&lt;SIMULAÇÃO!$A$18,$B1896*VLOOKUP($C1896,SELIC!$A$3:$D$217,3,FALSE()),-($B1896-($B1896/(1+VLOOKUP($C1896,SELIC!$A$3:$D$217,3,FALSE()))))))</f>
        <v/>
      </c>
    </row>
    <row r="1897" spans="2:5" x14ac:dyDescent="0.35">
      <c r="B1897" s="5"/>
      <c r="C1897" s="6" t="str">
        <f t="shared" si="60"/>
        <v/>
      </c>
      <c r="D1897" s="5" t="str">
        <f t="shared" si="61"/>
        <v/>
      </c>
      <c r="E1897" s="5" t="str">
        <f>IF($B1897="","",IF($C1897&lt;SIMULAÇÃO!$A$18,$B1897*VLOOKUP($C1897,SELIC!$A$3:$D$217,3,FALSE()),-($B1897-($B1897/(1+VLOOKUP($C1897,SELIC!$A$3:$D$217,3,FALSE()))))))</f>
        <v/>
      </c>
    </row>
    <row r="1898" spans="2:5" x14ac:dyDescent="0.35">
      <c r="B1898" s="5"/>
      <c r="C1898" s="6" t="str">
        <f t="shared" si="60"/>
        <v/>
      </c>
      <c r="D1898" s="5" t="str">
        <f t="shared" si="61"/>
        <v/>
      </c>
      <c r="E1898" s="5" t="str">
        <f>IF($B1898="","",IF($C1898&lt;SIMULAÇÃO!$A$18,$B1898*VLOOKUP($C1898,SELIC!$A$3:$D$217,3,FALSE()),-($B1898-($B1898/(1+VLOOKUP($C1898,SELIC!$A$3:$D$217,3,FALSE()))))))</f>
        <v/>
      </c>
    </row>
    <row r="1899" spans="2:5" x14ac:dyDescent="0.35">
      <c r="B1899" s="5"/>
      <c r="C1899" s="6" t="str">
        <f t="shared" si="60"/>
        <v/>
      </c>
      <c r="D1899" s="5" t="str">
        <f t="shared" si="61"/>
        <v/>
      </c>
      <c r="E1899" s="5" t="str">
        <f>IF($B1899="","",IF($C1899&lt;SIMULAÇÃO!$A$18,$B1899*VLOOKUP($C1899,SELIC!$A$3:$D$217,3,FALSE()),-($B1899-($B1899/(1+VLOOKUP($C1899,SELIC!$A$3:$D$217,3,FALSE()))))))</f>
        <v/>
      </c>
    </row>
    <row r="1900" spans="2:5" x14ac:dyDescent="0.35">
      <c r="B1900" s="5"/>
      <c r="C1900" s="6" t="str">
        <f t="shared" si="60"/>
        <v/>
      </c>
      <c r="D1900" s="5" t="str">
        <f t="shared" si="61"/>
        <v/>
      </c>
      <c r="E1900" s="5" t="str">
        <f>IF($B1900="","",IF($C1900&lt;SIMULAÇÃO!$A$18,$B1900*VLOOKUP($C1900,SELIC!$A$3:$D$217,3,FALSE()),-($B1900-($B1900/(1+VLOOKUP($C1900,SELIC!$A$3:$D$217,3,FALSE()))))))</f>
        <v/>
      </c>
    </row>
    <row r="1901" spans="2:5" x14ac:dyDescent="0.35">
      <c r="B1901" s="5"/>
      <c r="C1901" s="6" t="str">
        <f t="shared" si="60"/>
        <v/>
      </c>
      <c r="D1901" s="5" t="str">
        <f t="shared" si="61"/>
        <v/>
      </c>
      <c r="E1901" s="5" t="str">
        <f>IF($B1901="","",IF($C1901&lt;SIMULAÇÃO!$A$18,$B1901*VLOOKUP($C1901,SELIC!$A$3:$D$217,3,FALSE()),-($B1901-($B1901/(1+VLOOKUP($C1901,SELIC!$A$3:$D$217,3,FALSE()))))))</f>
        <v/>
      </c>
    </row>
    <row r="1902" spans="2:5" x14ac:dyDescent="0.35">
      <c r="B1902" s="5"/>
      <c r="C1902" s="6" t="str">
        <f t="shared" si="60"/>
        <v/>
      </c>
      <c r="D1902" s="5" t="str">
        <f t="shared" si="61"/>
        <v/>
      </c>
      <c r="E1902" s="5" t="str">
        <f>IF($B1902="","",IF($C1902&lt;SIMULAÇÃO!$A$18,$B1902*VLOOKUP($C1902,SELIC!$A$3:$D$217,3,FALSE()),-($B1902-($B1902/(1+VLOOKUP($C1902,SELIC!$A$3:$D$217,3,FALSE()))))))</f>
        <v/>
      </c>
    </row>
    <row r="1903" spans="2:5" x14ac:dyDescent="0.35">
      <c r="B1903" s="5"/>
      <c r="C1903" s="6" t="str">
        <f t="shared" si="60"/>
        <v/>
      </c>
      <c r="D1903" s="5" t="str">
        <f t="shared" si="61"/>
        <v/>
      </c>
      <c r="E1903" s="5" t="str">
        <f>IF($B1903="","",IF($C1903&lt;SIMULAÇÃO!$A$18,$B1903*VLOOKUP($C1903,SELIC!$A$3:$D$217,3,FALSE()),-($B1903-($B1903/(1+VLOOKUP($C1903,SELIC!$A$3:$D$217,3,FALSE()))))))</f>
        <v/>
      </c>
    </row>
    <row r="1904" spans="2:5" x14ac:dyDescent="0.35">
      <c r="B1904" s="5"/>
      <c r="C1904" s="6" t="str">
        <f t="shared" si="60"/>
        <v/>
      </c>
      <c r="D1904" s="5" t="str">
        <f t="shared" si="61"/>
        <v/>
      </c>
      <c r="E1904" s="5" t="str">
        <f>IF($B1904="","",IF($C1904&lt;SIMULAÇÃO!$A$18,$B1904*VLOOKUP($C1904,SELIC!$A$3:$D$217,3,FALSE()),-($B1904-($B1904/(1+VLOOKUP($C1904,SELIC!$A$3:$D$217,3,FALSE()))))))</f>
        <v/>
      </c>
    </row>
    <row r="1905" spans="2:5" x14ac:dyDescent="0.35">
      <c r="B1905" s="5"/>
      <c r="C1905" s="6" t="str">
        <f t="shared" si="60"/>
        <v/>
      </c>
      <c r="D1905" s="5" t="str">
        <f t="shared" si="61"/>
        <v/>
      </c>
      <c r="E1905" s="5" t="str">
        <f>IF($B1905="","",IF($C1905&lt;SIMULAÇÃO!$A$18,$B1905*VLOOKUP($C1905,SELIC!$A$3:$D$217,3,FALSE()),-($B1905-($B1905/(1+VLOOKUP($C1905,SELIC!$A$3:$D$217,3,FALSE()))))))</f>
        <v/>
      </c>
    </row>
    <row r="1906" spans="2:5" x14ac:dyDescent="0.35">
      <c r="B1906" s="5"/>
      <c r="C1906" s="6" t="str">
        <f t="shared" si="60"/>
        <v/>
      </c>
      <c r="D1906" s="5" t="str">
        <f t="shared" si="61"/>
        <v/>
      </c>
      <c r="E1906" s="5" t="str">
        <f>IF($B1906="","",IF($C1906&lt;SIMULAÇÃO!$A$18,$B1906*VLOOKUP($C1906,SELIC!$A$3:$D$217,3,FALSE()),-($B1906-($B1906/(1+VLOOKUP($C1906,SELIC!$A$3:$D$217,3,FALSE()))))))</f>
        <v/>
      </c>
    </row>
    <row r="1907" spans="2:5" x14ac:dyDescent="0.35">
      <c r="B1907" s="5"/>
      <c r="C1907" s="6" t="str">
        <f t="shared" si="60"/>
        <v/>
      </c>
      <c r="D1907" s="5" t="str">
        <f t="shared" si="61"/>
        <v/>
      </c>
      <c r="E1907" s="5" t="str">
        <f>IF($B1907="","",IF($C1907&lt;SIMULAÇÃO!$A$18,$B1907*VLOOKUP($C1907,SELIC!$A$3:$D$217,3,FALSE()),-($B1907-($B1907/(1+VLOOKUP($C1907,SELIC!$A$3:$D$217,3,FALSE()))))))</f>
        <v/>
      </c>
    </row>
    <row r="1908" spans="2:5" x14ac:dyDescent="0.35">
      <c r="B1908" s="5"/>
      <c r="C1908" s="6" t="str">
        <f t="shared" si="60"/>
        <v/>
      </c>
      <c r="D1908" s="5" t="str">
        <f t="shared" si="61"/>
        <v/>
      </c>
      <c r="E1908" s="5" t="str">
        <f>IF($B1908="","",IF($C1908&lt;SIMULAÇÃO!$A$18,$B1908*VLOOKUP($C1908,SELIC!$A$3:$D$217,3,FALSE()),-($B1908-($B1908/(1+VLOOKUP($C1908,SELIC!$A$3:$D$217,3,FALSE()))))))</f>
        <v/>
      </c>
    </row>
    <row r="1909" spans="2:5" x14ac:dyDescent="0.35">
      <c r="B1909" s="5"/>
      <c r="C1909" s="6" t="str">
        <f t="shared" si="60"/>
        <v/>
      </c>
      <c r="D1909" s="5" t="str">
        <f t="shared" si="61"/>
        <v/>
      </c>
      <c r="E1909" s="5" t="str">
        <f>IF($B1909="","",IF($C1909&lt;SIMULAÇÃO!$A$18,$B1909*VLOOKUP($C1909,SELIC!$A$3:$D$217,3,FALSE()),-($B1909-($B1909/(1+VLOOKUP($C1909,SELIC!$A$3:$D$217,3,FALSE()))))))</f>
        <v/>
      </c>
    </row>
    <row r="1910" spans="2:5" x14ac:dyDescent="0.35">
      <c r="B1910" s="5"/>
      <c r="C1910" s="6" t="str">
        <f t="shared" si="60"/>
        <v/>
      </c>
      <c r="D1910" s="5" t="str">
        <f t="shared" si="61"/>
        <v/>
      </c>
      <c r="E1910" s="5" t="str">
        <f>IF($B1910="","",IF($C1910&lt;SIMULAÇÃO!$A$18,$B1910*VLOOKUP($C1910,SELIC!$A$3:$D$217,3,FALSE()),-($B1910-($B1910/(1+VLOOKUP($C1910,SELIC!$A$3:$D$217,3,FALSE()))))))</f>
        <v/>
      </c>
    </row>
    <row r="1911" spans="2:5" x14ac:dyDescent="0.35">
      <c r="B1911" s="5"/>
      <c r="C1911" s="6" t="str">
        <f t="shared" si="60"/>
        <v/>
      </c>
      <c r="D1911" s="5" t="str">
        <f t="shared" si="61"/>
        <v/>
      </c>
      <c r="E1911" s="5" t="str">
        <f>IF($B1911="","",IF($C1911&lt;SIMULAÇÃO!$A$18,$B1911*VLOOKUP($C1911,SELIC!$A$3:$D$217,3,FALSE()),-($B1911-($B1911/(1+VLOOKUP($C1911,SELIC!$A$3:$D$217,3,FALSE()))))))</f>
        <v/>
      </c>
    </row>
    <row r="1912" spans="2:5" x14ac:dyDescent="0.35">
      <c r="B1912" s="5"/>
      <c r="C1912" s="6" t="str">
        <f t="shared" si="60"/>
        <v/>
      </c>
      <c r="D1912" s="5" t="str">
        <f t="shared" si="61"/>
        <v/>
      </c>
      <c r="E1912" s="5" t="str">
        <f>IF($B1912="","",IF($C1912&lt;SIMULAÇÃO!$A$18,$B1912*VLOOKUP($C1912,SELIC!$A$3:$D$217,3,FALSE()),-($B1912-($B1912/(1+VLOOKUP($C1912,SELIC!$A$3:$D$217,3,FALSE()))))))</f>
        <v/>
      </c>
    </row>
    <row r="1913" spans="2:5" x14ac:dyDescent="0.35">
      <c r="B1913" s="5"/>
      <c r="C1913" s="6" t="str">
        <f t="shared" si="60"/>
        <v/>
      </c>
      <c r="D1913" s="5" t="str">
        <f t="shared" si="61"/>
        <v/>
      </c>
      <c r="E1913" s="5" t="str">
        <f>IF($B1913="","",IF($C1913&lt;SIMULAÇÃO!$A$18,$B1913*VLOOKUP($C1913,SELIC!$A$3:$D$217,3,FALSE()),-($B1913-($B1913/(1+VLOOKUP($C1913,SELIC!$A$3:$D$217,3,FALSE()))))))</f>
        <v/>
      </c>
    </row>
    <row r="1914" spans="2:5" x14ac:dyDescent="0.35">
      <c r="B1914" s="5"/>
      <c r="C1914" s="6" t="str">
        <f t="shared" si="60"/>
        <v/>
      </c>
      <c r="D1914" s="5" t="str">
        <f t="shared" si="61"/>
        <v/>
      </c>
      <c r="E1914" s="5" t="str">
        <f>IF($B1914="","",IF($C1914&lt;SIMULAÇÃO!$A$18,$B1914*VLOOKUP($C1914,SELIC!$A$3:$D$217,3,FALSE()),-($B1914-($B1914/(1+VLOOKUP($C1914,SELIC!$A$3:$D$217,3,FALSE()))))))</f>
        <v/>
      </c>
    </row>
    <row r="1915" spans="2:5" x14ac:dyDescent="0.35">
      <c r="B1915" s="5"/>
      <c r="C1915" s="6" t="str">
        <f t="shared" si="60"/>
        <v/>
      </c>
      <c r="D1915" s="5" t="str">
        <f t="shared" si="61"/>
        <v/>
      </c>
      <c r="E1915" s="5" t="str">
        <f>IF($B1915="","",IF($C1915&lt;SIMULAÇÃO!$A$18,$B1915*VLOOKUP($C1915,SELIC!$A$3:$D$217,3,FALSE()),-($B1915-($B1915/(1+VLOOKUP($C1915,SELIC!$A$3:$D$217,3,FALSE()))))))</f>
        <v/>
      </c>
    </row>
    <row r="1916" spans="2:5" x14ac:dyDescent="0.35">
      <c r="B1916" s="5"/>
      <c r="C1916" s="6" t="str">
        <f t="shared" si="60"/>
        <v/>
      </c>
      <c r="D1916" s="5" t="str">
        <f t="shared" si="61"/>
        <v/>
      </c>
      <c r="E1916" s="5" t="str">
        <f>IF($B1916="","",IF($C1916&lt;SIMULAÇÃO!$A$18,$B1916*VLOOKUP($C1916,SELIC!$A$3:$D$217,3,FALSE()),-($B1916-($B1916/(1+VLOOKUP($C1916,SELIC!$A$3:$D$217,3,FALSE()))))))</f>
        <v/>
      </c>
    </row>
    <row r="1917" spans="2:5" x14ac:dyDescent="0.35">
      <c r="B1917" s="5"/>
      <c r="C1917" s="6" t="str">
        <f t="shared" si="60"/>
        <v/>
      </c>
      <c r="D1917" s="5" t="str">
        <f t="shared" si="61"/>
        <v/>
      </c>
      <c r="E1917" s="5" t="str">
        <f>IF($B1917="","",IF($C1917&lt;SIMULAÇÃO!$A$18,$B1917*VLOOKUP($C1917,SELIC!$A$3:$D$217,3,FALSE()),-($B1917-($B1917/(1+VLOOKUP($C1917,SELIC!$A$3:$D$217,3,FALSE()))))))</f>
        <v/>
      </c>
    </row>
    <row r="1918" spans="2:5" x14ac:dyDescent="0.35">
      <c r="B1918" s="5"/>
      <c r="C1918" s="6" t="str">
        <f t="shared" si="60"/>
        <v/>
      </c>
      <c r="D1918" s="5" t="str">
        <f t="shared" si="61"/>
        <v/>
      </c>
      <c r="E1918" s="5" t="str">
        <f>IF($B1918="","",IF($C1918&lt;SIMULAÇÃO!$A$18,$B1918*VLOOKUP($C1918,SELIC!$A$3:$D$217,3,FALSE()),-($B1918-($B1918/(1+VLOOKUP($C1918,SELIC!$A$3:$D$217,3,FALSE()))))))</f>
        <v/>
      </c>
    </row>
    <row r="1919" spans="2:5" x14ac:dyDescent="0.35">
      <c r="B1919" s="5"/>
      <c r="C1919" s="6" t="str">
        <f t="shared" si="60"/>
        <v/>
      </c>
      <c r="D1919" s="5" t="str">
        <f t="shared" si="61"/>
        <v/>
      </c>
      <c r="E1919" s="5" t="str">
        <f>IF($B1919="","",IF($C1919&lt;SIMULAÇÃO!$A$18,$B1919*VLOOKUP($C1919,SELIC!$A$3:$D$217,3,FALSE()),-($B1919-($B1919/(1+VLOOKUP($C1919,SELIC!$A$3:$D$217,3,FALSE()))))))</f>
        <v/>
      </c>
    </row>
    <row r="1920" spans="2:5" x14ac:dyDescent="0.35">
      <c r="B1920" s="5"/>
      <c r="C1920" s="6" t="str">
        <f t="shared" si="60"/>
        <v/>
      </c>
      <c r="D1920" s="5" t="str">
        <f t="shared" si="61"/>
        <v/>
      </c>
      <c r="E1920" s="5" t="str">
        <f>IF($B1920="","",IF($C1920&lt;SIMULAÇÃO!$A$18,$B1920*VLOOKUP($C1920,SELIC!$A$3:$D$217,3,FALSE()),-($B1920-($B1920/(1+VLOOKUP($C1920,SELIC!$A$3:$D$217,3,FALSE()))))))</f>
        <v/>
      </c>
    </row>
    <row r="1921" spans="2:5" x14ac:dyDescent="0.35">
      <c r="B1921" s="5"/>
      <c r="C1921" s="6" t="str">
        <f t="shared" si="60"/>
        <v/>
      </c>
      <c r="D1921" s="5" t="str">
        <f t="shared" si="61"/>
        <v/>
      </c>
      <c r="E1921" s="5" t="str">
        <f>IF($B1921="","",IF($C1921&lt;SIMULAÇÃO!$A$18,$B1921*VLOOKUP($C1921,SELIC!$A$3:$D$217,3,FALSE()),-($B1921-($B1921/(1+VLOOKUP($C1921,SELIC!$A$3:$D$217,3,FALSE()))))))</f>
        <v/>
      </c>
    </row>
    <row r="1922" spans="2:5" x14ac:dyDescent="0.35">
      <c r="B1922" s="5"/>
      <c r="C1922" s="6" t="str">
        <f t="shared" si="60"/>
        <v/>
      </c>
      <c r="D1922" s="5" t="str">
        <f t="shared" si="61"/>
        <v/>
      </c>
      <c r="E1922" s="5" t="str">
        <f>IF($B1922="","",IF($C1922&lt;SIMULAÇÃO!$A$18,$B1922*VLOOKUP($C1922,SELIC!$A$3:$D$217,3,FALSE()),-($B1922-($B1922/(1+VLOOKUP($C1922,SELIC!$A$3:$D$217,3,FALSE()))))))</f>
        <v/>
      </c>
    </row>
    <row r="1923" spans="2:5" x14ac:dyDescent="0.35">
      <c r="B1923" s="5"/>
      <c r="C1923" s="6" t="str">
        <f t="shared" si="60"/>
        <v/>
      </c>
      <c r="D1923" s="5" t="str">
        <f t="shared" si="61"/>
        <v/>
      </c>
      <c r="E1923" s="5" t="str">
        <f>IF($B1923="","",IF($C1923&lt;SIMULAÇÃO!$A$18,$B1923*VLOOKUP($C1923,SELIC!$A$3:$D$217,3,FALSE()),-($B1923-($B1923/(1+VLOOKUP($C1923,SELIC!$A$3:$D$217,3,FALSE()))))))</f>
        <v/>
      </c>
    </row>
    <row r="1924" spans="2:5" x14ac:dyDescent="0.35">
      <c r="B1924" s="5"/>
      <c r="C1924" s="6" t="str">
        <f t="shared" si="60"/>
        <v/>
      </c>
      <c r="D1924" s="5" t="str">
        <f t="shared" si="61"/>
        <v/>
      </c>
      <c r="E1924" s="5" t="str">
        <f>IF($B1924="","",IF($C1924&lt;SIMULAÇÃO!$A$18,$B1924*VLOOKUP($C1924,SELIC!$A$3:$D$217,3,FALSE()),-($B1924-($B1924/(1+VLOOKUP($C1924,SELIC!$A$3:$D$217,3,FALSE()))))))</f>
        <v/>
      </c>
    </row>
    <row r="1925" spans="2:5" x14ac:dyDescent="0.35">
      <c r="B1925" s="5"/>
      <c r="C1925" s="6" t="str">
        <f t="shared" si="60"/>
        <v/>
      </c>
      <c r="D1925" s="5" t="str">
        <f t="shared" si="61"/>
        <v/>
      </c>
      <c r="E1925" s="5" t="str">
        <f>IF($B1925="","",IF($C1925&lt;SIMULAÇÃO!$A$18,$B1925*VLOOKUP($C1925,SELIC!$A$3:$D$217,3,FALSE()),-($B1925-($B1925/(1+VLOOKUP($C1925,SELIC!$A$3:$D$217,3,FALSE()))))))</f>
        <v/>
      </c>
    </row>
    <row r="1926" spans="2:5" x14ac:dyDescent="0.35">
      <c r="B1926" s="5"/>
      <c r="C1926" s="6" t="str">
        <f t="shared" si="60"/>
        <v/>
      </c>
      <c r="D1926" s="5" t="str">
        <f t="shared" si="61"/>
        <v/>
      </c>
      <c r="E1926" s="5" t="str">
        <f>IF($B1926="","",IF($C1926&lt;SIMULAÇÃO!$A$18,$B1926*VLOOKUP($C1926,SELIC!$A$3:$D$217,3,FALSE()),-($B1926-($B1926/(1+VLOOKUP($C1926,SELIC!$A$3:$D$217,3,FALSE()))))))</f>
        <v/>
      </c>
    </row>
    <row r="1927" spans="2:5" x14ac:dyDescent="0.35">
      <c r="B1927" s="5"/>
      <c r="C1927" s="6" t="str">
        <f t="shared" si="60"/>
        <v/>
      </c>
      <c r="D1927" s="5" t="str">
        <f t="shared" si="61"/>
        <v/>
      </c>
      <c r="E1927" s="5" t="str">
        <f>IF($B1927="","",IF($C1927&lt;SIMULAÇÃO!$A$18,$B1927*VLOOKUP($C1927,SELIC!$A$3:$D$217,3,FALSE()),-($B1927-($B1927/(1+VLOOKUP($C1927,SELIC!$A$3:$D$217,3,FALSE()))))))</f>
        <v/>
      </c>
    </row>
    <row r="1928" spans="2:5" x14ac:dyDescent="0.35">
      <c r="B1928" s="5"/>
      <c r="C1928" s="6" t="str">
        <f t="shared" si="60"/>
        <v/>
      </c>
      <c r="D1928" s="5" t="str">
        <f t="shared" si="61"/>
        <v/>
      </c>
      <c r="E1928" s="5" t="str">
        <f>IF($B1928="","",IF($C1928&lt;SIMULAÇÃO!$A$18,$B1928*VLOOKUP($C1928,SELIC!$A$3:$D$217,3,FALSE()),-($B1928-($B1928/(1+VLOOKUP($C1928,SELIC!$A$3:$D$217,3,FALSE()))))))</f>
        <v/>
      </c>
    </row>
    <row r="1929" spans="2:5" x14ac:dyDescent="0.35">
      <c r="B1929" s="5"/>
      <c r="C1929" s="6" t="str">
        <f t="shared" si="60"/>
        <v/>
      </c>
      <c r="D1929" s="5" t="str">
        <f t="shared" si="61"/>
        <v/>
      </c>
      <c r="E1929" s="5" t="str">
        <f>IF($B1929="","",IF($C1929&lt;SIMULAÇÃO!$A$18,$B1929*VLOOKUP($C1929,SELIC!$A$3:$D$217,3,FALSE()),-($B1929-($B1929/(1+VLOOKUP($C1929,SELIC!$A$3:$D$217,3,FALSE()))))))</f>
        <v/>
      </c>
    </row>
    <row r="1930" spans="2:5" x14ac:dyDescent="0.35">
      <c r="B1930" s="5"/>
      <c r="C1930" s="6" t="str">
        <f t="shared" si="60"/>
        <v/>
      </c>
      <c r="D1930" s="5" t="str">
        <f t="shared" si="61"/>
        <v/>
      </c>
      <c r="E1930" s="5" t="str">
        <f>IF($B1930="","",IF($C1930&lt;SIMULAÇÃO!$A$18,$B1930*VLOOKUP($C1930,SELIC!$A$3:$D$217,3,FALSE()),-($B1930-($B1930/(1+VLOOKUP($C1930,SELIC!$A$3:$D$217,3,FALSE()))))))</f>
        <v/>
      </c>
    </row>
    <row r="1931" spans="2:5" x14ac:dyDescent="0.35">
      <c r="B1931" s="5"/>
      <c r="C1931" s="6" t="str">
        <f t="shared" si="60"/>
        <v/>
      </c>
      <c r="D1931" s="5" t="str">
        <f t="shared" si="61"/>
        <v/>
      </c>
      <c r="E1931" s="5" t="str">
        <f>IF($B1931="","",IF($C1931&lt;SIMULAÇÃO!$A$18,$B1931*VLOOKUP($C1931,SELIC!$A$3:$D$217,3,FALSE()),-($B1931-($B1931/(1+VLOOKUP($C1931,SELIC!$A$3:$D$217,3,FALSE()))))))</f>
        <v/>
      </c>
    </row>
    <row r="1932" spans="2:5" x14ac:dyDescent="0.35">
      <c r="B1932" s="5"/>
      <c r="C1932" s="6" t="str">
        <f t="shared" si="60"/>
        <v/>
      </c>
      <c r="D1932" s="5" t="str">
        <f t="shared" si="61"/>
        <v/>
      </c>
      <c r="E1932" s="5" t="str">
        <f>IF($B1932="","",IF($C1932&lt;SIMULAÇÃO!$A$18,$B1932*VLOOKUP($C1932,SELIC!$A$3:$D$217,3,FALSE()),-($B1932-($B1932/(1+VLOOKUP($C1932,SELIC!$A$3:$D$217,3,FALSE()))))))</f>
        <v/>
      </c>
    </row>
    <row r="1933" spans="2:5" x14ac:dyDescent="0.35">
      <c r="B1933" s="5"/>
      <c r="C1933" s="6" t="str">
        <f t="shared" si="60"/>
        <v/>
      </c>
      <c r="D1933" s="5" t="str">
        <f t="shared" si="61"/>
        <v/>
      </c>
      <c r="E1933" s="5" t="str">
        <f>IF($B1933="","",IF($C1933&lt;SIMULAÇÃO!$A$18,$B1933*VLOOKUP($C1933,SELIC!$A$3:$D$217,3,FALSE()),-($B1933-($B1933/(1+VLOOKUP($C1933,SELIC!$A$3:$D$217,3,FALSE()))))))</f>
        <v/>
      </c>
    </row>
    <row r="1934" spans="2:5" x14ac:dyDescent="0.35">
      <c r="B1934" s="5"/>
      <c r="C1934" s="6" t="str">
        <f t="shared" si="60"/>
        <v/>
      </c>
      <c r="D1934" s="5" t="str">
        <f t="shared" si="61"/>
        <v/>
      </c>
      <c r="E1934" s="5" t="str">
        <f>IF($B1934="","",IF($C1934&lt;SIMULAÇÃO!$A$18,$B1934*VLOOKUP($C1934,SELIC!$A$3:$D$217,3,FALSE()),-($B1934-($B1934/(1+VLOOKUP($C1934,SELIC!$A$3:$D$217,3,FALSE()))))))</f>
        <v/>
      </c>
    </row>
    <row r="1935" spans="2:5" x14ac:dyDescent="0.35">
      <c r="B1935" s="5"/>
      <c r="C1935" s="6" t="str">
        <f t="shared" si="60"/>
        <v/>
      </c>
      <c r="D1935" s="5" t="str">
        <f t="shared" si="61"/>
        <v/>
      </c>
      <c r="E1935" s="5" t="str">
        <f>IF($B1935="","",IF($C1935&lt;SIMULAÇÃO!$A$18,$B1935*VLOOKUP($C1935,SELIC!$A$3:$D$217,3,FALSE()),-($B1935-($B1935/(1+VLOOKUP($C1935,SELIC!$A$3:$D$217,3,FALSE()))))))</f>
        <v/>
      </c>
    </row>
    <row r="1936" spans="2:5" x14ac:dyDescent="0.35">
      <c r="B1936" s="5"/>
      <c r="C1936" s="6" t="str">
        <f t="shared" si="60"/>
        <v/>
      </c>
      <c r="D1936" s="5" t="str">
        <f t="shared" si="61"/>
        <v/>
      </c>
      <c r="E1936" s="5" t="str">
        <f>IF($B1936="","",IF($C1936&lt;SIMULAÇÃO!$A$18,$B1936*VLOOKUP($C1936,SELIC!$A$3:$D$217,3,FALSE()),-($B1936-($B1936/(1+VLOOKUP($C1936,SELIC!$A$3:$D$217,3,FALSE()))))))</f>
        <v/>
      </c>
    </row>
    <row r="1937" spans="2:5" x14ac:dyDescent="0.35">
      <c r="B1937" s="5"/>
      <c r="C1937" s="6" t="str">
        <f t="shared" si="60"/>
        <v/>
      </c>
      <c r="D1937" s="5" t="str">
        <f t="shared" si="61"/>
        <v/>
      </c>
      <c r="E1937" s="5" t="str">
        <f>IF($B1937="","",IF($C1937&lt;SIMULAÇÃO!$A$18,$B1937*VLOOKUP($C1937,SELIC!$A$3:$D$217,3,FALSE()),-($B1937-($B1937/(1+VLOOKUP($C1937,SELIC!$A$3:$D$217,3,FALSE()))))))</f>
        <v/>
      </c>
    </row>
    <row r="1938" spans="2:5" x14ac:dyDescent="0.35">
      <c r="B1938" s="5"/>
      <c r="C1938" s="6" t="str">
        <f t="shared" si="60"/>
        <v/>
      </c>
      <c r="D1938" s="5" t="str">
        <f t="shared" si="61"/>
        <v/>
      </c>
      <c r="E1938" s="5" t="str">
        <f>IF($B1938="","",IF($C1938&lt;SIMULAÇÃO!$A$18,$B1938*VLOOKUP($C1938,SELIC!$A$3:$D$217,3,FALSE()),-($B1938-($B1938/(1+VLOOKUP($C1938,SELIC!$A$3:$D$217,3,FALSE()))))))</f>
        <v/>
      </c>
    </row>
    <row r="1939" spans="2:5" x14ac:dyDescent="0.35">
      <c r="B1939" s="5"/>
      <c r="C1939" s="6" t="str">
        <f t="shared" ref="C1939:C2002" si="62">IF(A1939="","",DATEVALUE(CONCATENATE("01/",MONTH(A1939),"/",YEAR(A1939))))</f>
        <v/>
      </c>
      <c r="D1939" s="5" t="str">
        <f t="shared" ref="D1939:D2002" si="63">IF(B1939="","",B1939+E1939)</f>
        <v/>
      </c>
      <c r="E1939" s="5" t="str">
        <f>IF($B1939="","",IF($C1939&lt;SIMULAÇÃO!$A$18,$B1939*VLOOKUP($C1939,SELIC!$A$3:$D$217,3,FALSE()),-($B1939-($B1939/(1+VLOOKUP($C1939,SELIC!$A$3:$D$217,3,FALSE()))))))</f>
        <v/>
      </c>
    </row>
    <row r="1940" spans="2:5" x14ac:dyDescent="0.35">
      <c r="B1940" s="5"/>
      <c r="C1940" s="6" t="str">
        <f t="shared" si="62"/>
        <v/>
      </c>
      <c r="D1940" s="5" t="str">
        <f t="shared" si="63"/>
        <v/>
      </c>
      <c r="E1940" s="5" t="str">
        <f>IF($B1940="","",IF($C1940&lt;SIMULAÇÃO!$A$18,$B1940*VLOOKUP($C1940,SELIC!$A$3:$D$217,3,FALSE()),-($B1940-($B1940/(1+VLOOKUP($C1940,SELIC!$A$3:$D$217,3,FALSE()))))))</f>
        <v/>
      </c>
    </row>
    <row r="1941" spans="2:5" x14ac:dyDescent="0.35">
      <c r="B1941" s="5"/>
      <c r="C1941" s="6" t="str">
        <f t="shared" si="62"/>
        <v/>
      </c>
      <c r="D1941" s="5" t="str">
        <f t="shared" si="63"/>
        <v/>
      </c>
      <c r="E1941" s="5" t="str">
        <f>IF($B1941="","",IF($C1941&lt;SIMULAÇÃO!$A$18,$B1941*VLOOKUP($C1941,SELIC!$A$3:$D$217,3,FALSE()),-($B1941-($B1941/(1+VLOOKUP($C1941,SELIC!$A$3:$D$217,3,FALSE()))))))</f>
        <v/>
      </c>
    </row>
    <row r="1942" spans="2:5" x14ac:dyDescent="0.35">
      <c r="B1942" s="5"/>
      <c r="C1942" s="6" t="str">
        <f t="shared" si="62"/>
        <v/>
      </c>
      <c r="D1942" s="5" t="str">
        <f t="shared" si="63"/>
        <v/>
      </c>
      <c r="E1942" s="5" t="str">
        <f>IF($B1942="","",IF($C1942&lt;SIMULAÇÃO!$A$18,$B1942*VLOOKUP($C1942,SELIC!$A$3:$D$217,3,FALSE()),-($B1942-($B1942/(1+VLOOKUP($C1942,SELIC!$A$3:$D$217,3,FALSE()))))))</f>
        <v/>
      </c>
    </row>
    <row r="1943" spans="2:5" x14ac:dyDescent="0.35">
      <c r="B1943" s="5"/>
      <c r="C1943" s="6" t="str">
        <f t="shared" si="62"/>
        <v/>
      </c>
      <c r="D1943" s="5" t="str">
        <f t="shared" si="63"/>
        <v/>
      </c>
      <c r="E1943" s="5" t="str">
        <f>IF($B1943="","",IF($C1943&lt;SIMULAÇÃO!$A$18,$B1943*VLOOKUP($C1943,SELIC!$A$3:$D$217,3,FALSE()),-($B1943-($B1943/(1+VLOOKUP($C1943,SELIC!$A$3:$D$217,3,FALSE()))))))</f>
        <v/>
      </c>
    </row>
    <row r="1944" spans="2:5" x14ac:dyDescent="0.35">
      <c r="B1944" s="5"/>
      <c r="C1944" s="6" t="str">
        <f t="shared" si="62"/>
        <v/>
      </c>
      <c r="D1944" s="5" t="str">
        <f t="shared" si="63"/>
        <v/>
      </c>
      <c r="E1944" s="5" t="str">
        <f>IF($B1944="","",IF($C1944&lt;SIMULAÇÃO!$A$18,$B1944*VLOOKUP($C1944,SELIC!$A$3:$D$217,3,FALSE()),-($B1944-($B1944/(1+VLOOKUP($C1944,SELIC!$A$3:$D$217,3,FALSE()))))))</f>
        <v/>
      </c>
    </row>
    <row r="1945" spans="2:5" x14ac:dyDescent="0.35">
      <c r="B1945" s="5"/>
      <c r="C1945" s="6" t="str">
        <f t="shared" si="62"/>
        <v/>
      </c>
      <c r="D1945" s="5" t="str">
        <f t="shared" si="63"/>
        <v/>
      </c>
      <c r="E1945" s="5" t="str">
        <f>IF($B1945="","",IF($C1945&lt;SIMULAÇÃO!$A$18,$B1945*VLOOKUP($C1945,SELIC!$A$3:$D$217,3,FALSE()),-($B1945-($B1945/(1+VLOOKUP($C1945,SELIC!$A$3:$D$217,3,FALSE()))))))</f>
        <v/>
      </c>
    </row>
    <row r="1946" spans="2:5" x14ac:dyDescent="0.35">
      <c r="B1946" s="5"/>
      <c r="C1946" s="6" t="str">
        <f t="shared" si="62"/>
        <v/>
      </c>
      <c r="D1946" s="5" t="str">
        <f t="shared" si="63"/>
        <v/>
      </c>
      <c r="E1946" s="5" t="str">
        <f>IF($B1946="","",IF($C1946&lt;SIMULAÇÃO!$A$18,$B1946*VLOOKUP($C1946,SELIC!$A$3:$D$217,3,FALSE()),-($B1946-($B1946/(1+VLOOKUP($C1946,SELIC!$A$3:$D$217,3,FALSE()))))))</f>
        <v/>
      </c>
    </row>
    <row r="1947" spans="2:5" x14ac:dyDescent="0.35">
      <c r="B1947" s="5"/>
      <c r="C1947" s="6" t="str">
        <f t="shared" si="62"/>
        <v/>
      </c>
      <c r="D1947" s="5" t="str">
        <f t="shared" si="63"/>
        <v/>
      </c>
      <c r="E1947" s="5" t="str">
        <f>IF($B1947="","",IF($C1947&lt;SIMULAÇÃO!$A$18,$B1947*VLOOKUP($C1947,SELIC!$A$3:$D$217,3,FALSE()),-($B1947-($B1947/(1+VLOOKUP($C1947,SELIC!$A$3:$D$217,3,FALSE()))))))</f>
        <v/>
      </c>
    </row>
    <row r="1948" spans="2:5" x14ac:dyDescent="0.35">
      <c r="B1948" s="5"/>
      <c r="C1948" s="6" t="str">
        <f t="shared" si="62"/>
        <v/>
      </c>
      <c r="D1948" s="5" t="str">
        <f t="shared" si="63"/>
        <v/>
      </c>
      <c r="E1948" s="5" t="str">
        <f>IF($B1948="","",IF($C1948&lt;SIMULAÇÃO!$A$18,$B1948*VLOOKUP($C1948,SELIC!$A$3:$D$217,3,FALSE()),-($B1948-($B1948/(1+VLOOKUP($C1948,SELIC!$A$3:$D$217,3,FALSE()))))))</f>
        <v/>
      </c>
    </row>
    <row r="1949" spans="2:5" x14ac:dyDescent="0.35">
      <c r="B1949" s="5"/>
      <c r="C1949" s="6" t="str">
        <f t="shared" si="62"/>
        <v/>
      </c>
      <c r="D1949" s="5" t="str">
        <f t="shared" si="63"/>
        <v/>
      </c>
      <c r="E1949" s="5" t="str">
        <f>IF($B1949="","",IF($C1949&lt;SIMULAÇÃO!$A$18,$B1949*VLOOKUP($C1949,SELIC!$A$3:$D$217,3,FALSE()),-($B1949-($B1949/(1+VLOOKUP($C1949,SELIC!$A$3:$D$217,3,FALSE()))))))</f>
        <v/>
      </c>
    </row>
    <row r="1950" spans="2:5" x14ac:dyDescent="0.35">
      <c r="B1950" s="5"/>
      <c r="C1950" s="6" t="str">
        <f t="shared" si="62"/>
        <v/>
      </c>
      <c r="D1950" s="5" t="str">
        <f t="shared" si="63"/>
        <v/>
      </c>
      <c r="E1950" s="5" t="str">
        <f>IF($B1950="","",IF($C1950&lt;SIMULAÇÃO!$A$18,$B1950*VLOOKUP($C1950,SELIC!$A$3:$D$217,3,FALSE()),-($B1950-($B1950/(1+VLOOKUP($C1950,SELIC!$A$3:$D$217,3,FALSE()))))))</f>
        <v/>
      </c>
    </row>
    <row r="1951" spans="2:5" x14ac:dyDescent="0.35">
      <c r="B1951" s="5"/>
      <c r="C1951" s="6" t="str">
        <f t="shared" si="62"/>
        <v/>
      </c>
      <c r="D1951" s="5" t="str">
        <f t="shared" si="63"/>
        <v/>
      </c>
      <c r="E1951" s="5" t="str">
        <f>IF($B1951="","",IF($C1951&lt;SIMULAÇÃO!$A$18,$B1951*VLOOKUP($C1951,SELIC!$A$3:$D$217,3,FALSE()),-($B1951-($B1951/(1+VLOOKUP($C1951,SELIC!$A$3:$D$217,3,FALSE()))))))</f>
        <v/>
      </c>
    </row>
    <row r="1952" spans="2:5" x14ac:dyDescent="0.35">
      <c r="B1952" s="5"/>
      <c r="C1952" s="6" t="str">
        <f t="shared" si="62"/>
        <v/>
      </c>
      <c r="D1952" s="5" t="str">
        <f t="shared" si="63"/>
        <v/>
      </c>
      <c r="E1952" s="5" t="str">
        <f>IF($B1952="","",IF($C1952&lt;SIMULAÇÃO!$A$18,$B1952*VLOOKUP($C1952,SELIC!$A$3:$D$217,3,FALSE()),-($B1952-($B1952/(1+VLOOKUP($C1952,SELIC!$A$3:$D$217,3,FALSE()))))))</f>
        <v/>
      </c>
    </row>
    <row r="1953" spans="2:5" x14ac:dyDescent="0.35">
      <c r="B1953" s="5"/>
      <c r="C1953" s="6" t="str">
        <f t="shared" si="62"/>
        <v/>
      </c>
      <c r="D1953" s="5" t="str">
        <f t="shared" si="63"/>
        <v/>
      </c>
      <c r="E1953" s="5" t="str">
        <f>IF($B1953="","",IF($C1953&lt;SIMULAÇÃO!$A$18,$B1953*VLOOKUP($C1953,SELIC!$A$3:$D$217,3,FALSE()),-($B1953-($B1953/(1+VLOOKUP($C1953,SELIC!$A$3:$D$217,3,FALSE()))))))</f>
        <v/>
      </c>
    </row>
    <row r="1954" spans="2:5" x14ac:dyDescent="0.35">
      <c r="B1954" s="5"/>
      <c r="C1954" s="6" t="str">
        <f t="shared" si="62"/>
        <v/>
      </c>
      <c r="D1954" s="5" t="str">
        <f t="shared" si="63"/>
        <v/>
      </c>
      <c r="E1954" s="5" t="str">
        <f>IF($B1954="","",IF($C1954&lt;SIMULAÇÃO!$A$18,$B1954*VLOOKUP($C1954,SELIC!$A$3:$D$217,3,FALSE()),-($B1954-($B1954/(1+VLOOKUP($C1954,SELIC!$A$3:$D$217,3,FALSE()))))))</f>
        <v/>
      </c>
    </row>
    <row r="1955" spans="2:5" x14ac:dyDescent="0.35">
      <c r="B1955" s="5"/>
      <c r="C1955" s="6" t="str">
        <f t="shared" si="62"/>
        <v/>
      </c>
      <c r="D1955" s="5" t="str">
        <f t="shared" si="63"/>
        <v/>
      </c>
      <c r="E1955" s="5" t="str">
        <f>IF($B1955="","",IF($C1955&lt;SIMULAÇÃO!$A$18,$B1955*VLOOKUP($C1955,SELIC!$A$3:$D$217,3,FALSE()),-($B1955-($B1955/(1+VLOOKUP($C1955,SELIC!$A$3:$D$217,3,FALSE()))))))</f>
        <v/>
      </c>
    </row>
    <row r="1956" spans="2:5" x14ac:dyDescent="0.35">
      <c r="B1956" s="5"/>
      <c r="C1956" s="6" t="str">
        <f t="shared" si="62"/>
        <v/>
      </c>
      <c r="D1956" s="5" t="str">
        <f t="shared" si="63"/>
        <v/>
      </c>
      <c r="E1956" s="5" t="str">
        <f>IF($B1956="","",IF($C1956&lt;SIMULAÇÃO!$A$18,$B1956*VLOOKUP($C1956,SELIC!$A$3:$D$217,3,FALSE()),-($B1956-($B1956/(1+VLOOKUP($C1956,SELIC!$A$3:$D$217,3,FALSE()))))))</f>
        <v/>
      </c>
    </row>
    <row r="1957" spans="2:5" x14ac:dyDescent="0.35">
      <c r="B1957" s="5"/>
      <c r="C1957" s="6" t="str">
        <f t="shared" si="62"/>
        <v/>
      </c>
      <c r="D1957" s="5" t="str">
        <f t="shared" si="63"/>
        <v/>
      </c>
      <c r="E1957" s="5" t="str">
        <f>IF($B1957="","",IF($C1957&lt;SIMULAÇÃO!$A$18,$B1957*VLOOKUP($C1957,SELIC!$A$3:$D$217,3,FALSE()),-($B1957-($B1957/(1+VLOOKUP($C1957,SELIC!$A$3:$D$217,3,FALSE()))))))</f>
        <v/>
      </c>
    </row>
    <row r="1958" spans="2:5" x14ac:dyDescent="0.35">
      <c r="B1958" s="5"/>
      <c r="C1958" s="6" t="str">
        <f t="shared" si="62"/>
        <v/>
      </c>
      <c r="D1958" s="5" t="str">
        <f t="shared" si="63"/>
        <v/>
      </c>
      <c r="E1958" s="5" t="str">
        <f>IF($B1958="","",IF($C1958&lt;SIMULAÇÃO!$A$18,$B1958*VLOOKUP($C1958,SELIC!$A$3:$D$217,3,FALSE()),-($B1958-($B1958/(1+VLOOKUP($C1958,SELIC!$A$3:$D$217,3,FALSE()))))))</f>
        <v/>
      </c>
    </row>
    <row r="1959" spans="2:5" x14ac:dyDescent="0.35">
      <c r="B1959" s="5"/>
      <c r="C1959" s="6" t="str">
        <f t="shared" si="62"/>
        <v/>
      </c>
      <c r="D1959" s="5" t="str">
        <f t="shared" si="63"/>
        <v/>
      </c>
      <c r="E1959" s="5" t="str">
        <f>IF($B1959="","",IF($C1959&lt;SIMULAÇÃO!$A$18,$B1959*VLOOKUP($C1959,SELIC!$A$3:$D$217,3,FALSE()),-($B1959-($B1959/(1+VLOOKUP($C1959,SELIC!$A$3:$D$217,3,FALSE()))))))</f>
        <v/>
      </c>
    </row>
    <row r="1960" spans="2:5" x14ac:dyDescent="0.35">
      <c r="B1960" s="5"/>
      <c r="C1960" s="6" t="str">
        <f t="shared" si="62"/>
        <v/>
      </c>
      <c r="D1960" s="5" t="str">
        <f t="shared" si="63"/>
        <v/>
      </c>
      <c r="E1960" s="5" t="str">
        <f>IF($B1960="","",IF($C1960&lt;SIMULAÇÃO!$A$18,$B1960*VLOOKUP($C1960,SELIC!$A$3:$D$217,3,FALSE()),-($B1960-($B1960/(1+VLOOKUP($C1960,SELIC!$A$3:$D$217,3,FALSE()))))))</f>
        <v/>
      </c>
    </row>
    <row r="1961" spans="2:5" x14ac:dyDescent="0.35">
      <c r="B1961" s="5"/>
      <c r="C1961" s="6" t="str">
        <f t="shared" si="62"/>
        <v/>
      </c>
      <c r="D1961" s="5" t="str">
        <f t="shared" si="63"/>
        <v/>
      </c>
      <c r="E1961" s="5" t="str">
        <f>IF($B1961="","",IF($C1961&lt;SIMULAÇÃO!$A$18,$B1961*VLOOKUP($C1961,SELIC!$A$3:$D$217,3,FALSE()),-($B1961-($B1961/(1+VLOOKUP($C1961,SELIC!$A$3:$D$217,3,FALSE()))))))</f>
        <v/>
      </c>
    </row>
    <row r="1962" spans="2:5" x14ac:dyDescent="0.35">
      <c r="B1962" s="5"/>
      <c r="C1962" s="6" t="str">
        <f t="shared" si="62"/>
        <v/>
      </c>
      <c r="D1962" s="5" t="str">
        <f t="shared" si="63"/>
        <v/>
      </c>
      <c r="E1962" s="5" t="str">
        <f>IF($B1962="","",IF($C1962&lt;SIMULAÇÃO!$A$18,$B1962*VLOOKUP($C1962,SELIC!$A$3:$D$217,3,FALSE()),-($B1962-($B1962/(1+VLOOKUP($C1962,SELIC!$A$3:$D$217,3,FALSE()))))))</f>
        <v/>
      </c>
    </row>
    <row r="1963" spans="2:5" x14ac:dyDescent="0.35">
      <c r="B1963" s="5"/>
      <c r="C1963" s="6" t="str">
        <f t="shared" si="62"/>
        <v/>
      </c>
      <c r="D1963" s="5" t="str">
        <f t="shared" si="63"/>
        <v/>
      </c>
      <c r="E1963" s="5" t="str">
        <f>IF($B1963="","",IF($C1963&lt;SIMULAÇÃO!$A$18,$B1963*VLOOKUP($C1963,SELIC!$A$3:$D$217,3,FALSE()),-($B1963-($B1963/(1+VLOOKUP($C1963,SELIC!$A$3:$D$217,3,FALSE()))))))</f>
        <v/>
      </c>
    </row>
    <row r="1964" spans="2:5" x14ac:dyDescent="0.35">
      <c r="B1964" s="5"/>
      <c r="C1964" s="6" t="str">
        <f t="shared" si="62"/>
        <v/>
      </c>
      <c r="D1964" s="5" t="str">
        <f t="shared" si="63"/>
        <v/>
      </c>
      <c r="E1964" s="5" t="str">
        <f>IF($B1964="","",IF($C1964&lt;SIMULAÇÃO!$A$18,$B1964*VLOOKUP($C1964,SELIC!$A$3:$D$217,3,FALSE()),-($B1964-($B1964/(1+VLOOKUP($C1964,SELIC!$A$3:$D$217,3,FALSE()))))))</f>
        <v/>
      </c>
    </row>
    <row r="1965" spans="2:5" x14ac:dyDescent="0.35">
      <c r="B1965" s="5"/>
      <c r="C1965" s="6" t="str">
        <f t="shared" si="62"/>
        <v/>
      </c>
      <c r="D1965" s="5" t="str">
        <f t="shared" si="63"/>
        <v/>
      </c>
      <c r="E1965" s="5" t="str">
        <f>IF($B1965="","",IF($C1965&lt;SIMULAÇÃO!$A$18,$B1965*VLOOKUP($C1965,SELIC!$A$3:$D$217,3,FALSE()),-($B1965-($B1965/(1+VLOOKUP($C1965,SELIC!$A$3:$D$217,3,FALSE()))))))</f>
        <v/>
      </c>
    </row>
    <row r="1966" spans="2:5" x14ac:dyDescent="0.35">
      <c r="B1966" s="5"/>
      <c r="C1966" s="6" t="str">
        <f t="shared" si="62"/>
        <v/>
      </c>
      <c r="D1966" s="5" t="str">
        <f t="shared" si="63"/>
        <v/>
      </c>
      <c r="E1966" s="5" t="str">
        <f>IF($B1966="","",IF($C1966&lt;SIMULAÇÃO!$A$18,$B1966*VLOOKUP($C1966,SELIC!$A$3:$D$217,3,FALSE()),-($B1966-($B1966/(1+VLOOKUP($C1966,SELIC!$A$3:$D$217,3,FALSE()))))))</f>
        <v/>
      </c>
    </row>
    <row r="1967" spans="2:5" x14ac:dyDescent="0.35">
      <c r="B1967" s="5"/>
      <c r="C1967" s="6" t="str">
        <f t="shared" si="62"/>
        <v/>
      </c>
      <c r="D1967" s="5" t="str">
        <f t="shared" si="63"/>
        <v/>
      </c>
      <c r="E1967" s="5" t="str">
        <f>IF($B1967="","",IF($C1967&lt;SIMULAÇÃO!$A$18,$B1967*VLOOKUP($C1967,SELIC!$A$3:$D$217,3,FALSE()),-($B1967-($B1967/(1+VLOOKUP($C1967,SELIC!$A$3:$D$217,3,FALSE()))))))</f>
        <v/>
      </c>
    </row>
    <row r="1968" spans="2:5" x14ac:dyDescent="0.35">
      <c r="B1968" s="5"/>
      <c r="C1968" s="6" t="str">
        <f t="shared" si="62"/>
        <v/>
      </c>
      <c r="D1968" s="5" t="str">
        <f t="shared" si="63"/>
        <v/>
      </c>
      <c r="E1968" s="5" t="str">
        <f>IF($B1968="","",IF($C1968&lt;SIMULAÇÃO!$A$18,$B1968*VLOOKUP($C1968,SELIC!$A$3:$D$217,3,FALSE()),-($B1968-($B1968/(1+VLOOKUP($C1968,SELIC!$A$3:$D$217,3,FALSE()))))))</f>
        <v/>
      </c>
    </row>
    <row r="1969" spans="2:5" x14ac:dyDescent="0.35">
      <c r="B1969" s="5"/>
      <c r="C1969" s="6" t="str">
        <f t="shared" si="62"/>
        <v/>
      </c>
      <c r="D1969" s="5" t="str">
        <f t="shared" si="63"/>
        <v/>
      </c>
      <c r="E1969" s="5" t="str">
        <f>IF($B1969="","",IF($C1969&lt;SIMULAÇÃO!$A$18,$B1969*VLOOKUP($C1969,SELIC!$A$3:$D$217,3,FALSE()),-($B1969-($B1969/(1+VLOOKUP($C1969,SELIC!$A$3:$D$217,3,FALSE()))))))</f>
        <v/>
      </c>
    </row>
    <row r="1970" spans="2:5" x14ac:dyDescent="0.35">
      <c r="B1970" s="5"/>
      <c r="C1970" s="6" t="str">
        <f t="shared" si="62"/>
        <v/>
      </c>
      <c r="D1970" s="5" t="str">
        <f t="shared" si="63"/>
        <v/>
      </c>
      <c r="E1970" s="5" t="str">
        <f>IF($B1970="","",IF($C1970&lt;SIMULAÇÃO!$A$18,$B1970*VLOOKUP($C1970,SELIC!$A$3:$D$217,3,FALSE()),-($B1970-($B1970/(1+VLOOKUP($C1970,SELIC!$A$3:$D$217,3,FALSE()))))))</f>
        <v/>
      </c>
    </row>
    <row r="1971" spans="2:5" x14ac:dyDescent="0.35">
      <c r="B1971" s="5"/>
      <c r="C1971" s="6" t="str">
        <f t="shared" si="62"/>
        <v/>
      </c>
      <c r="D1971" s="5" t="str">
        <f t="shared" si="63"/>
        <v/>
      </c>
      <c r="E1971" s="5" t="str">
        <f>IF($B1971="","",IF($C1971&lt;SIMULAÇÃO!$A$18,$B1971*VLOOKUP($C1971,SELIC!$A$3:$D$217,3,FALSE()),-($B1971-($B1971/(1+VLOOKUP($C1971,SELIC!$A$3:$D$217,3,FALSE()))))))</f>
        <v/>
      </c>
    </row>
    <row r="1972" spans="2:5" x14ac:dyDescent="0.35">
      <c r="B1972" s="5"/>
      <c r="C1972" s="6" t="str">
        <f t="shared" si="62"/>
        <v/>
      </c>
      <c r="D1972" s="5" t="str">
        <f t="shared" si="63"/>
        <v/>
      </c>
      <c r="E1972" s="5" t="str">
        <f>IF($B1972="","",IF($C1972&lt;SIMULAÇÃO!$A$18,$B1972*VLOOKUP($C1972,SELIC!$A$3:$D$217,3,FALSE()),-($B1972-($B1972/(1+VLOOKUP($C1972,SELIC!$A$3:$D$217,3,FALSE()))))))</f>
        <v/>
      </c>
    </row>
    <row r="1973" spans="2:5" x14ac:dyDescent="0.35">
      <c r="B1973" s="5"/>
      <c r="C1973" s="6" t="str">
        <f t="shared" si="62"/>
        <v/>
      </c>
      <c r="D1973" s="5" t="str">
        <f t="shared" si="63"/>
        <v/>
      </c>
      <c r="E1973" s="5" t="str">
        <f>IF($B1973="","",IF($C1973&lt;SIMULAÇÃO!$A$18,$B1973*VLOOKUP($C1973,SELIC!$A$3:$D$217,3,FALSE()),-($B1973-($B1973/(1+VLOOKUP($C1973,SELIC!$A$3:$D$217,3,FALSE()))))))</f>
        <v/>
      </c>
    </row>
    <row r="1974" spans="2:5" x14ac:dyDescent="0.35">
      <c r="B1974" s="5"/>
      <c r="C1974" s="6" t="str">
        <f t="shared" si="62"/>
        <v/>
      </c>
      <c r="D1974" s="5" t="str">
        <f t="shared" si="63"/>
        <v/>
      </c>
      <c r="E1974" s="5" t="str">
        <f>IF($B1974="","",IF($C1974&lt;SIMULAÇÃO!$A$18,$B1974*VLOOKUP($C1974,SELIC!$A$3:$D$217,3,FALSE()),-($B1974-($B1974/(1+VLOOKUP($C1974,SELIC!$A$3:$D$217,3,FALSE()))))))</f>
        <v/>
      </c>
    </row>
    <row r="1975" spans="2:5" x14ac:dyDescent="0.35">
      <c r="B1975" s="5"/>
      <c r="C1975" s="6" t="str">
        <f t="shared" si="62"/>
        <v/>
      </c>
      <c r="D1975" s="5" t="str">
        <f t="shared" si="63"/>
        <v/>
      </c>
      <c r="E1975" s="5" t="str">
        <f>IF($B1975="","",IF($C1975&lt;SIMULAÇÃO!$A$18,$B1975*VLOOKUP($C1975,SELIC!$A$3:$D$217,3,FALSE()),-($B1975-($B1975/(1+VLOOKUP($C1975,SELIC!$A$3:$D$217,3,FALSE()))))))</f>
        <v/>
      </c>
    </row>
    <row r="1976" spans="2:5" x14ac:dyDescent="0.35">
      <c r="B1976" s="5"/>
      <c r="C1976" s="6" t="str">
        <f t="shared" si="62"/>
        <v/>
      </c>
      <c r="D1976" s="5" t="str">
        <f t="shared" si="63"/>
        <v/>
      </c>
      <c r="E1976" s="5" t="str">
        <f>IF($B1976="","",IF($C1976&lt;SIMULAÇÃO!$A$18,$B1976*VLOOKUP($C1976,SELIC!$A$3:$D$217,3,FALSE()),-($B1976-($B1976/(1+VLOOKUP($C1976,SELIC!$A$3:$D$217,3,FALSE()))))))</f>
        <v/>
      </c>
    </row>
    <row r="1977" spans="2:5" x14ac:dyDescent="0.35">
      <c r="B1977" s="5"/>
      <c r="C1977" s="6" t="str">
        <f t="shared" si="62"/>
        <v/>
      </c>
      <c r="D1977" s="5" t="str">
        <f t="shared" si="63"/>
        <v/>
      </c>
      <c r="E1977" s="5" t="str">
        <f>IF($B1977="","",IF($C1977&lt;SIMULAÇÃO!$A$18,$B1977*VLOOKUP($C1977,SELIC!$A$3:$D$217,3,FALSE()),-($B1977-($B1977/(1+VLOOKUP($C1977,SELIC!$A$3:$D$217,3,FALSE()))))))</f>
        <v/>
      </c>
    </row>
    <row r="1978" spans="2:5" x14ac:dyDescent="0.35">
      <c r="B1978" s="5"/>
      <c r="C1978" s="6" t="str">
        <f t="shared" si="62"/>
        <v/>
      </c>
      <c r="D1978" s="5" t="str">
        <f t="shared" si="63"/>
        <v/>
      </c>
      <c r="E1978" s="5" t="str">
        <f>IF($B1978="","",IF($C1978&lt;SIMULAÇÃO!$A$18,$B1978*VLOOKUP($C1978,SELIC!$A$3:$D$217,3,FALSE()),-($B1978-($B1978/(1+VLOOKUP($C1978,SELIC!$A$3:$D$217,3,FALSE()))))))</f>
        <v/>
      </c>
    </row>
    <row r="1979" spans="2:5" x14ac:dyDescent="0.35">
      <c r="B1979" s="5"/>
      <c r="C1979" s="6" t="str">
        <f t="shared" si="62"/>
        <v/>
      </c>
      <c r="D1979" s="5" t="str">
        <f t="shared" si="63"/>
        <v/>
      </c>
      <c r="E1979" s="5" t="str">
        <f>IF($B1979="","",IF($C1979&lt;SIMULAÇÃO!$A$18,$B1979*VLOOKUP($C1979,SELIC!$A$3:$D$217,3,FALSE()),-($B1979-($B1979/(1+VLOOKUP($C1979,SELIC!$A$3:$D$217,3,FALSE()))))))</f>
        <v/>
      </c>
    </row>
    <row r="1980" spans="2:5" x14ac:dyDescent="0.35">
      <c r="B1980" s="5"/>
      <c r="C1980" s="6" t="str">
        <f t="shared" si="62"/>
        <v/>
      </c>
      <c r="D1980" s="5" t="str">
        <f t="shared" si="63"/>
        <v/>
      </c>
      <c r="E1980" s="5" t="str">
        <f>IF($B1980="","",IF($C1980&lt;SIMULAÇÃO!$A$18,$B1980*VLOOKUP($C1980,SELIC!$A$3:$D$217,3,FALSE()),-($B1980-($B1980/(1+VLOOKUP($C1980,SELIC!$A$3:$D$217,3,FALSE()))))))</f>
        <v/>
      </c>
    </row>
    <row r="1981" spans="2:5" x14ac:dyDescent="0.35">
      <c r="B1981" s="5"/>
      <c r="C1981" s="6" t="str">
        <f t="shared" si="62"/>
        <v/>
      </c>
      <c r="D1981" s="5" t="str">
        <f t="shared" si="63"/>
        <v/>
      </c>
      <c r="E1981" s="5" t="str">
        <f>IF($B1981="","",IF($C1981&lt;SIMULAÇÃO!$A$18,$B1981*VLOOKUP($C1981,SELIC!$A$3:$D$217,3,FALSE()),-($B1981-($B1981/(1+VLOOKUP($C1981,SELIC!$A$3:$D$217,3,FALSE()))))))</f>
        <v/>
      </c>
    </row>
    <row r="1982" spans="2:5" x14ac:dyDescent="0.35">
      <c r="B1982" s="5"/>
      <c r="C1982" s="6" t="str">
        <f t="shared" si="62"/>
        <v/>
      </c>
      <c r="D1982" s="5" t="str">
        <f t="shared" si="63"/>
        <v/>
      </c>
      <c r="E1982" s="5" t="str">
        <f>IF($B1982="","",IF($C1982&lt;SIMULAÇÃO!$A$18,$B1982*VLOOKUP($C1982,SELIC!$A$3:$D$217,3,FALSE()),-($B1982-($B1982/(1+VLOOKUP($C1982,SELIC!$A$3:$D$217,3,FALSE()))))))</f>
        <v/>
      </c>
    </row>
    <row r="1983" spans="2:5" x14ac:dyDescent="0.35">
      <c r="B1983" s="5"/>
      <c r="C1983" s="6" t="str">
        <f t="shared" si="62"/>
        <v/>
      </c>
      <c r="D1983" s="5" t="str">
        <f t="shared" si="63"/>
        <v/>
      </c>
      <c r="E1983" s="5" t="str">
        <f>IF($B1983="","",IF($C1983&lt;SIMULAÇÃO!$A$18,$B1983*VLOOKUP($C1983,SELIC!$A$3:$D$217,3,FALSE()),-($B1983-($B1983/(1+VLOOKUP($C1983,SELIC!$A$3:$D$217,3,FALSE()))))))</f>
        <v/>
      </c>
    </row>
    <row r="1984" spans="2:5" x14ac:dyDescent="0.35">
      <c r="B1984" s="5"/>
      <c r="C1984" s="6" t="str">
        <f t="shared" si="62"/>
        <v/>
      </c>
      <c r="D1984" s="5" t="str">
        <f t="shared" si="63"/>
        <v/>
      </c>
      <c r="E1984" s="5" t="str">
        <f>IF($B1984="","",IF($C1984&lt;SIMULAÇÃO!$A$18,$B1984*VLOOKUP($C1984,SELIC!$A$3:$D$217,3,FALSE()),-($B1984-($B1984/(1+VLOOKUP($C1984,SELIC!$A$3:$D$217,3,FALSE()))))))</f>
        <v/>
      </c>
    </row>
    <row r="1985" spans="2:5" x14ac:dyDescent="0.35">
      <c r="B1985" s="5"/>
      <c r="C1985" s="6" t="str">
        <f t="shared" si="62"/>
        <v/>
      </c>
      <c r="D1985" s="5" t="str">
        <f t="shared" si="63"/>
        <v/>
      </c>
      <c r="E1985" s="5" t="str">
        <f>IF($B1985="","",IF($C1985&lt;SIMULAÇÃO!$A$18,$B1985*VLOOKUP($C1985,SELIC!$A$3:$D$217,3,FALSE()),-($B1985-($B1985/(1+VLOOKUP($C1985,SELIC!$A$3:$D$217,3,FALSE()))))))</f>
        <v/>
      </c>
    </row>
    <row r="1986" spans="2:5" x14ac:dyDescent="0.35">
      <c r="B1986" s="5"/>
      <c r="C1986" s="6" t="str">
        <f t="shared" si="62"/>
        <v/>
      </c>
      <c r="D1986" s="5" t="str">
        <f t="shared" si="63"/>
        <v/>
      </c>
      <c r="E1986" s="5" t="str">
        <f>IF($B1986="","",IF($C1986&lt;SIMULAÇÃO!$A$18,$B1986*VLOOKUP($C1986,SELIC!$A$3:$D$217,3,FALSE()),-($B1986-($B1986/(1+VLOOKUP($C1986,SELIC!$A$3:$D$217,3,FALSE()))))))</f>
        <v/>
      </c>
    </row>
    <row r="1987" spans="2:5" x14ac:dyDescent="0.35">
      <c r="B1987" s="5"/>
      <c r="C1987" s="6" t="str">
        <f t="shared" si="62"/>
        <v/>
      </c>
      <c r="D1987" s="5" t="str">
        <f t="shared" si="63"/>
        <v/>
      </c>
      <c r="E1987" s="5" t="str">
        <f>IF($B1987="","",IF($C1987&lt;SIMULAÇÃO!$A$18,$B1987*VLOOKUP($C1987,SELIC!$A$3:$D$217,3,FALSE()),-($B1987-($B1987/(1+VLOOKUP($C1987,SELIC!$A$3:$D$217,3,FALSE()))))))</f>
        <v/>
      </c>
    </row>
    <row r="1988" spans="2:5" x14ac:dyDescent="0.35">
      <c r="B1988" s="5"/>
      <c r="C1988" s="6" t="str">
        <f t="shared" si="62"/>
        <v/>
      </c>
      <c r="D1988" s="5" t="str">
        <f t="shared" si="63"/>
        <v/>
      </c>
      <c r="E1988" s="5" t="str">
        <f>IF($B1988="","",IF($C1988&lt;SIMULAÇÃO!$A$18,$B1988*VLOOKUP($C1988,SELIC!$A$3:$D$217,3,FALSE()),-($B1988-($B1988/(1+VLOOKUP($C1988,SELIC!$A$3:$D$217,3,FALSE()))))))</f>
        <v/>
      </c>
    </row>
    <row r="1989" spans="2:5" x14ac:dyDescent="0.35">
      <c r="B1989" s="5"/>
      <c r="C1989" s="6" t="str">
        <f t="shared" si="62"/>
        <v/>
      </c>
      <c r="D1989" s="5" t="str">
        <f t="shared" si="63"/>
        <v/>
      </c>
      <c r="E1989" s="5" t="str">
        <f>IF($B1989="","",IF($C1989&lt;SIMULAÇÃO!$A$18,$B1989*VLOOKUP($C1989,SELIC!$A$3:$D$217,3,FALSE()),-($B1989-($B1989/(1+VLOOKUP($C1989,SELIC!$A$3:$D$217,3,FALSE()))))))</f>
        <v/>
      </c>
    </row>
    <row r="1990" spans="2:5" x14ac:dyDescent="0.35">
      <c r="B1990" s="5"/>
      <c r="C1990" s="6" t="str">
        <f t="shared" si="62"/>
        <v/>
      </c>
      <c r="D1990" s="5" t="str">
        <f t="shared" si="63"/>
        <v/>
      </c>
      <c r="E1990" s="5" t="str">
        <f>IF($B1990="","",IF($C1990&lt;SIMULAÇÃO!$A$18,$B1990*VLOOKUP($C1990,SELIC!$A$3:$D$217,3,FALSE()),-($B1990-($B1990/(1+VLOOKUP($C1990,SELIC!$A$3:$D$217,3,FALSE()))))))</f>
        <v/>
      </c>
    </row>
    <row r="1991" spans="2:5" x14ac:dyDescent="0.35">
      <c r="B1991" s="5"/>
      <c r="C1991" s="6" t="str">
        <f t="shared" si="62"/>
        <v/>
      </c>
      <c r="D1991" s="5" t="str">
        <f t="shared" si="63"/>
        <v/>
      </c>
      <c r="E1991" s="5" t="str">
        <f>IF($B1991="","",IF($C1991&lt;SIMULAÇÃO!$A$18,$B1991*VLOOKUP($C1991,SELIC!$A$3:$D$217,3,FALSE()),-($B1991-($B1991/(1+VLOOKUP($C1991,SELIC!$A$3:$D$217,3,FALSE()))))))</f>
        <v/>
      </c>
    </row>
    <row r="1992" spans="2:5" x14ac:dyDescent="0.35">
      <c r="B1992" s="5"/>
      <c r="C1992" s="6" t="str">
        <f t="shared" si="62"/>
        <v/>
      </c>
      <c r="D1992" s="5" t="str">
        <f t="shared" si="63"/>
        <v/>
      </c>
      <c r="E1992" s="5" t="str">
        <f>IF($B1992="","",IF($C1992&lt;SIMULAÇÃO!$A$18,$B1992*VLOOKUP($C1992,SELIC!$A$3:$D$217,3,FALSE()),-($B1992-($B1992/(1+VLOOKUP($C1992,SELIC!$A$3:$D$217,3,FALSE()))))))</f>
        <v/>
      </c>
    </row>
    <row r="1993" spans="2:5" x14ac:dyDescent="0.35">
      <c r="B1993" s="5"/>
      <c r="C1993" s="6" t="str">
        <f t="shared" si="62"/>
        <v/>
      </c>
      <c r="D1993" s="5" t="str">
        <f t="shared" si="63"/>
        <v/>
      </c>
      <c r="E1993" s="5" t="str">
        <f>IF($B1993="","",IF($C1993&lt;SIMULAÇÃO!$A$18,$B1993*VLOOKUP($C1993,SELIC!$A$3:$D$217,3,FALSE()),-($B1993-($B1993/(1+VLOOKUP($C1993,SELIC!$A$3:$D$217,3,FALSE()))))))</f>
        <v/>
      </c>
    </row>
    <row r="1994" spans="2:5" x14ac:dyDescent="0.35">
      <c r="B1994" s="5"/>
      <c r="C1994" s="6" t="str">
        <f t="shared" si="62"/>
        <v/>
      </c>
      <c r="D1994" s="5" t="str">
        <f t="shared" si="63"/>
        <v/>
      </c>
      <c r="E1994" s="5" t="str">
        <f>IF($B1994="","",IF($C1994&lt;SIMULAÇÃO!$A$18,$B1994*VLOOKUP($C1994,SELIC!$A$3:$D$217,3,FALSE()),-($B1994-($B1994/(1+VLOOKUP($C1994,SELIC!$A$3:$D$217,3,FALSE()))))))</f>
        <v/>
      </c>
    </row>
    <row r="1995" spans="2:5" x14ac:dyDescent="0.35">
      <c r="B1995" s="5"/>
      <c r="C1995" s="6" t="str">
        <f t="shared" si="62"/>
        <v/>
      </c>
      <c r="D1995" s="5" t="str">
        <f t="shared" si="63"/>
        <v/>
      </c>
      <c r="E1995" s="5" t="str">
        <f>IF($B1995="","",IF($C1995&lt;SIMULAÇÃO!$A$18,$B1995*VLOOKUP($C1995,SELIC!$A$3:$D$217,3,FALSE()),-($B1995-($B1995/(1+VLOOKUP($C1995,SELIC!$A$3:$D$217,3,FALSE()))))))</f>
        <v/>
      </c>
    </row>
    <row r="1996" spans="2:5" x14ac:dyDescent="0.35">
      <c r="B1996" s="5"/>
      <c r="C1996" s="6" t="str">
        <f t="shared" si="62"/>
        <v/>
      </c>
      <c r="D1996" s="5" t="str">
        <f t="shared" si="63"/>
        <v/>
      </c>
      <c r="E1996" s="5" t="str">
        <f>IF($B1996="","",IF($C1996&lt;SIMULAÇÃO!$A$18,$B1996*VLOOKUP($C1996,SELIC!$A$3:$D$217,3,FALSE()),-($B1996-($B1996/(1+VLOOKUP($C1996,SELIC!$A$3:$D$217,3,FALSE()))))))</f>
        <v/>
      </c>
    </row>
    <row r="1997" spans="2:5" x14ac:dyDescent="0.35">
      <c r="B1997" s="5"/>
      <c r="C1997" s="6" t="str">
        <f t="shared" si="62"/>
        <v/>
      </c>
      <c r="D1997" s="5" t="str">
        <f t="shared" si="63"/>
        <v/>
      </c>
      <c r="E1997" s="5" t="str">
        <f>IF($B1997="","",IF($C1997&lt;SIMULAÇÃO!$A$18,$B1997*VLOOKUP($C1997,SELIC!$A$3:$D$217,3,FALSE()),-($B1997-($B1997/(1+VLOOKUP($C1997,SELIC!$A$3:$D$217,3,FALSE()))))))</f>
        <v/>
      </c>
    </row>
    <row r="1998" spans="2:5" x14ac:dyDescent="0.35">
      <c r="B1998" s="5"/>
      <c r="C1998" s="6" t="str">
        <f t="shared" si="62"/>
        <v/>
      </c>
      <c r="D1998" s="5" t="str">
        <f t="shared" si="63"/>
        <v/>
      </c>
      <c r="E1998" s="5" t="str">
        <f>IF($B1998="","",IF($C1998&lt;SIMULAÇÃO!$A$18,$B1998*VLOOKUP($C1998,SELIC!$A$3:$D$217,3,FALSE()),-($B1998-($B1998/(1+VLOOKUP($C1998,SELIC!$A$3:$D$217,3,FALSE()))))))</f>
        <v/>
      </c>
    </row>
    <row r="1999" spans="2:5" x14ac:dyDescent="0.35">
      <c r="B1999" s="5"/>
      <c r="C1999" s="6" t="str">
        <f t="shared" si="62"/>
        <v/>
      </c>
      <c r="D1999" s="5" t="str">
        <f t="shared" si="63"/>
        <v/>
      </c>
      <c r="E1999" s="5" t="str">
        <f>IF($B1999="","",IF($C1999&lt;SIMULAÇÃO!$A$18,$B1999*VLOOKUP($C1999,SELIC!$A$3:$D$217,3,FALSE()),-($B1999-($B1999/(1+VLOOKUP($C1999,SELIC!$A$3:$D$217,3,FALSE()))))))</f>
        <v/>
      </c>
    </row>
    <row r="2000" spans="2:5" x14ac:dyDescent="0.35">
      <c r="B2000" s="5"/>
      <c r="C2000" s="6" t="str">
        <f t="shared" si="62"/>
        <v/>
      </c>
      <c r="D2000" s="5" t="str">
        <f t="shared" si="63"/>
        <v/>
      </c>
      <c r="E2000" s="5" t="str">
        <f>IF($B2000="","",IF($C2000&lt;SIMULAÇÃO!$A$18,$B2000*VLOOKUP($C2000,SELIC!$A$3:$D$217,3,FALSE()),-($B2000-($B2000/(1+VLOOKUP($C2000,SELIC!$A$3:$D$217,3,FALSE()))))))</f>
        <v/>
      </c>
    </row>
    <row r="2001" spans="2:5" x14ac:dyDescent="0.35">
      <c r="B2001" s="5"/>
      <c r="C2001" s="6" t="str">
        <f t="shared" si="62"/>
        <v/>
      </c>
      <c r="D2001" s="5" t="str">
        <f t="shared" si="63"/>
        <v/>
      </c>
      <c r="E2001" s="5" t="str">
        <f>IF($B2001="","",IF($C2001&lt;SIMULAÇÃO!$A$18,$B2001*VLOOKUP($C2001,SELIC!$A$3:$D$217,3,FALSE()),-($B2001-($B2001/(1+VLOOKUP($C2001,SELIC!$A$3:$D$217,3,FALSE()))))))</f>
        <v/>
      </c>
    </row>
    <row r="2002" spans="2:5" x14ac:dyDescent="0.35">
      <c r="B2002" s="5"/>
      <c r="C2002" s="6" t="str">
        <f t="shared" si="62"/>
        <v/>
      </c>
      <c r="D2002" s="5" t="str">
        <f t="shared" si="63"/>
        <v/>
      </c>
      <c r="E2002" s="5" t="str">
        <f>IF($B2002="","",IF($C2002&lt;SIMULAÇÃO!$A$18,$B2002*VLOOKUP($C2002,SELIC!$A$3:$D$217,3,FALSE()),-($B2002-($B2002/(1+VLOOKUP($C2002,SELIC!$A$3:$D$217,3,FALSE()))))))</f>
        <v/>
      </c>
    </row>
    <row r="2003" spans="2:5" x14ac:dyDescent="0.35">
      <c r="B2003" s="5"/>
      <c r="C2003" s="6" t="str">
        <f t="shared" ref="C2003:C2066" si="64">IF(A2003="","",DATEVALUE(CONCATENATE("01/",MONTH(A2003),"/",YEAR(A2003))))</f>
        <v/>
      </c>
      <c r="D2003" s="5" t="str">
        <f t="shared" ref="D2003:D2066" si="65">IF(B2003="","",B2003+E2003)</f>
        <v/>
      </c>
      <c r="E2003" s="5" t="str">
        <f>IF($B2003="","",IF($C2003&lt;SIMULAÇÃO!$A$18,$B2003*VLOOKUP($C2003,SELIC!$A$3:$D$217,3,FALSE()),-($B2003-($B2003/(1+VLOOKUP($C2003,SELIC!$A$3:$D$217,3,FALSE()))))))</f>
        <v/>
      </c>
    </row>
    <row r="2004" spans="2:5" x14ac:dyDescent="0.35">
      <c r="B2004" s="5"/>
      <c r="C2004" s="6" t="str">
        <f t="shared" si="64"/>
        <v/>
      </c>
      <c r="D2004" s="5" t="str">
        <f t="shared" si="65"/>
        <v/>
      </c>
      <c r="E2004" s="5" t="str">
        <f>IF($B2004="","",IF($C2004&lt;SIMULAÇÃO!$A$18,$B2004*VLOOKUP($C2004,SELIC!$A$3:$D$217,3,FALSE()),-($B2004-($B2004/(1+VLOOKUP($C2004,SELIC!$A$3:$D$217,3,FALSE()))))))</f>
        <v/>
      </c>
    </row>
    <row r="2005" spans="2:5" x14ac:dyDescent="0.35">
      <c r="B2005" s="5"/>
      <c r="C2005" s="6" t="str">
        <f t="shared" si="64"/>
        <v/>
      </c>
      <c r="D2005" s="5" t="str">
        <f t="shared" si="65"/>
        <v/>
      </c>
      <c r="E2005" s="5" t="str">
        <f>IF($B2005="","",IF($C2005&lt;SIMULAÇÃO!$A$18,$B2005*VLOOKUP($C2005,SELIC!$A$3:$D$217,3,FALSE()),-($B2005-($B2005/(1+VLOOKUP($C2005,SELIC!$A$3:$D$217,3,FALSE()))))))</f>
        <v/>
      </c>
    </row>
    <row r="2006" spans="2:5" x14ac:dyDescent="0.35">
      <c r="B2006" s="5"/>
      <c r="C2006" s="6" t="str">
        <f t="shared" si="64"/>
        <v/>
      </c>
      <c r="D2006" s="5" t="str">
        <f t="shared" si="65"/>
        <v/>
      </c>
      <c r="E2006" s="5" t="str">
        <f>IF($B2006="","",IF($C2006&lt;SIMULAÇÃO!$A$18,$B2006*VLOOKUP($C2006,SELIC!$A$3:$D$217,3,FALSE()),-($B2006-($B2006/(1+VLOOKUP($C2006,SELIC!$A$3:$D$217,3,FALSE()))))))</f>
        <v/>
      </c>
    </row>
    <row r="2007" spans="2:5" x14ac:dyDescent="0.35">
      <c r="B2007" s="5"/>
      <c r="C2007" s="6" t="str">
        <f t="shared" si="64"/>
        <v/>
      </c>
      <c r="D2007" s="5" t="str">
        <f t="shared" si="65"/>
        <v/>
      </c>
      <c r="E2007" s="5" t="str">
        <f>IF($B2007="","",IF($C2007&lt;SIMULAÇÃO!$A$18,$B2007*VLOOKUP($C2007,SELIC!$A$3:$D$217,3,FALSE()),-($B2007-($B2007/(1+VLOOKUP($C2007,SELIC!$A$3:$D$217,3,FALSE()))))))</f>
        <v/>
      </c>
    </row>
    <row r="2008" spans="2:5" x14ac:dyDescent="0.35">
      <c r="B2008" s="5"/>
      <c r="C2008" s="6" t="str">
        <f t="shared" si="64"/>
        <v/>
      </c>
      <c r="D2008" s="5" t="str">
        <f t="shared" si="65"/>
        <v/>
      </c>
      <c r="E2008" s="5" t="str">
        <f>IF($B2008="","",IF($C2008&lt;SIMULAÇÃO!$A$18,$B2008*VLOOKUP($C2008,SELIC!$A$3:$D$217,3,FALSE()),-($B2008-($B2008/(1+VLOOKUP($C2008,SELIC!$A$3:$D$217,3,FALSE()))))))</f>
        <v/>
      </c>
    </row>
    <row r="2009" spans="2:5" x14ac:dyDescent="0.35">
      <c r="B2009" s="5"/>
      <c r="C2009" s="6" t="str">
        <f t="shared" si="64"/>
        <v/>
      </c>
      <c r="D2009" s="5" t="str">
        <f t="shared" si="65"/>
        <v/>
      </c>
      <c r="E2009" s="5" t="str">
        <f>IF($B2009="","",IF($C2009&lt;SIMULAÇÃO!$A$18,$B2009*VLOOKUP($C2009,SELIC!$A$3:$D$217,3,FALSE()),-($B2009-($B2009/(1+VLOOKUP($C2009,SELIC!$A$3:$D$217,3,FALSE()))))))</f>
        <v/>
      </c>
    </row>
    <row r="2010" spans="2:5" x14ac:dyDescent="0.35">
      <c r="B2010" s="5"/>
      <c r="C2010" s="6" t="str">
        <f t="shared" si="64"/>
        <v/>
      </c>
      <c r="D2010" s="5" t="str">
        <f t="shared" si="65"/>
        <v/>
      </c>
      <c r="E2010" s="5" t="str">
        <f>IF($B2010="","",IF($C2010&lt;SIMULAÇÃO!$A$18,$B2010*VLOOKUP($C2010,SELIC!$A$3:$D$217,3,FALSE()),-($B2010-($B2010/(1+VLOOKUP($C2010,SELIC!$A$3:$D$217,3,FALSE()))))))</f>
        <v/>
      </c>
    </row>
    <row r="2011" spans="2:5" x14ac:dyDescent="0.35">
      <c r="B2011" s="5"/>
      <c r="C2011" s="6" t="str">
        <f t="shared" si="64"/>
        <v/>
      </c>
      <c r="D2011" s="5" t="str">
        <f t="shared" si="65"/>
        <v/>
      </c>
      <c r="E2011" s="5" t="str">
        <f>IF($B2011="","",IF($C2011&lt;SIMULAÇÃO!$A$18,$B2011*VLOOKUP($C2011,SELIC!$A$3:$D$217,3,FALSE()),-($B2011-($B2011/(1+VLOOKUP($C2011,SELIC!$A$3:$D$217,3,FALSE()))))))</f>
        <v/>
      </c>
    </row>
    <row r="2012" spans="2:5" x14ac:dyDescent="0.35">
      <c r="B2012" s="5"/>
      <c r="C2012" s="6" t="str">
        <f t="shared" si="64"/>
        <v/>
      </c>
      <c r="D2012" s="5" t="str">
        <f t="shared" si="65"/>
        <v/>
      </c>
      <c r="E2012" s="5" t="str">
        <f>IF($B2012="","",IF($C2012&lt;SIMULAÇÃO!$A$18,$B2012*VLOOKUP($C2012,SELIC!$A$3:$D$217,3,FALSE()),-($B2012-($B2012/(1+VLOOKUP($C2012,SELIC!$A$3:$D$217,3,FALSE()))))))</f>
        <v/>
      </c>
    </row>
    <row r="2013" spans="2:5" x14ac:dyDescent="0.35">
      <c r="B2013" s="5"/>
      <c r="C2013" s="6" t="str">
        <f t="shared" si="64"/>
        <v/>
      </c>
      <c r="D2013" s="5" t="str">
        <f t="shared" si="65"/>
        <v/>
      </c>
      <c r="E2013" s="5" t="str">
        <f>IF($B2013="","",IF($C2013&lt;SIMULAÇÃO!$A$18,$B2013*VLOOKUP($C2013,SELIC!$A$3:$D$217,3,FALSE()),-($B2013-($B2013/(1+VLOOKUP($C2013,SELIC!$A$3:$D$217,3,FALSE()))))))</f>
        <v/>
      </c>
    </row>
    <row r="2014" spans="2:5" x14ac:dyDescent="0.35">
      <c r="B2014" s="5"/>
      <c r="C2014" s="6" t="str">
        <f t="shared" si="64"/>
        <v/>
      </c>
      <c r="D2014" s="5" t="str">
        <f t="shared" si="65"/>
        <v/>
      </c>
      <c r="E2014" s="5" t="str">
        <f>IF($B2014="","",IF($C2014&lt;SIMULAÇÃO!$A$18,$B2014*VLOOKUP($C2014,SELIC!$A$3:$D$217,3,FALSE()),-($B2014-($B2014/(1+VLOOKUP($C2014,SELIC!$A$3:$D$217,3,FALSE()))))))</f>
        <v/>
      </c>
    </row>
    <row r="2015" spans="2:5" x14ac:dyDescent="0.35">
      <c r="B2015" s="5"/>
      <c r="C2015" s="6" t="str">
        <f t="shared" si="64"/>
        <v/>
      </c>
      <c r="D2015" s="5" t="str">
        <f t="shared" si="65"/>
        <v/>
      </c>
      <c r="E2015" s="5" t="str">
        <f>IF($B2015="","",IF($C2015&lt;SIMULAÇÃO!$A$18,$B2015*VLOOKUP($C2015,SELIC!$A$3:$D$217,3,FALSE()),-($B2015-($B2015/(1+VLOOKUP($C2015,SELIC!$A$3:$D$217,3,FALSE()))))))</f>
        <v/>
      </c>
    </row>
    <row r="2016" spans="2:5" x14ac:dyDescent="0.35">
      <c r="B2016" s="5"/>
      <c r="C2016" s="6" t="str">
        <f t="shared" si="64"/>
        <v/>
      </c>
      <c r="D2016" s="5" t="str">
        <f t="shared" si="65"/>
        <v/>
      </c>
      <c r="E2016" s="5" t="str">
        <f>IF($B2016="","",IF($C2016&lt;SIMULAÇÃO!$A$18,$B2016*VLOOKUP($C2016,SELIC!$A$3:$D$217,3,FALSE()),-($B2016-($B2016/(1+VLOOKUP($C2016,SELIC!$A$3:$D$217,3,FALSE()))))))</f>
        <v/>
      </c>
    </row>
    <row r="2017" spans="2:5" x14ac:dyDescent="0.35">
      <c r="B2017" s="5"/>
      <c r="C2017" s="6" t="str">
        <f t="shared" si="64"/>
        <v/>
      </c>
      <c r="D2017" s="5" t="str">
        <f t="shared" si="65"/>
        <v/>
      </c>
      <c r="E2017" s="5" t="str">
        <f>IF($B2017="","",IF($C2017&lt;SIMULAÇÃO!$A$18,$B2017*VLOOKUP($C2017,SELIC!$A$3:$D$217,3,FALSE()),-($B2017-($B2017/(1+VLOOKUP($C2017,SELIC!$A$3:$D$217,3,FALSE()))))))</f>
        <v/>
      </c>
    </row>
    <row r="2018" spans="2:5" x14ac:dyDescent="0.35">
      <c r="B2018" s="5"/>
      <c r="C2018" s="6" t="str">
        <f t="shared" si="64"/>
        <v/>
      </c>
      <c r="D2018" s="5" t="str">
        <f t="shared" si="65"/>
        <v/>
      </c>
      <c r="E2018" s="5" t="str">
        <f>IF($B2018="","",IF($C2018&lt;SIMULAÇÃO!$A$18,$B2018*VLOOKUP($C2018,SELIC!$A$3:$D$217,3,FALSE()),-($B2018-($B2018/(1+VLOOKUP($C2018,SELIC!$A$3:$D$217,3,FALSE()))))))</f>
        <v/>
      </c>
    </row>
    <row r="2019" spans="2:5" x14ac:dyDescent="0.35">
      <c r="B2019" s="5"/>
      <c r="C2019" s="6" t="str">
        <f t="shared" si="64"/>
        <v/>
      </c>
      <c r="D2019" s="5" t="str">
        <f t="shared" si="65"/>
        <v/>
      </c>
      <c r="E2019" s="5" t="str">
        <f>IF($B2019="","",IF($C2019&lt;SIMULAÇÃO!$A$18,$B2019*VLOOKUP($C2019,SELIC!$A$3:$D$217,3,FALSE()),-($B2019-($B2019/(1+VLOOKUP($C2019,SELIC!$A$3:$D$217,3,FALSE()))))))</f>
        <v/>
      </c>
    </row>
    <row r="2020" spans="2:5" x14ac:dyDescent="0.35">
      <c r="B2020" s="5"/>
      <c r="C2020" s="6" t="str">
        <f t="shared" si="64"/>
        <v/>
      </c>
      <c r="D2020" s="5" t="str">
        <f t="shared" si="65"/>
        <v/>
      </c>
      <c r="E2020" s="5" t="str">
        <f>IF($B2020="","",IF($C2020&lt;SIMULAÇÃO!$A$18,$B2020*VLOOKUP($C2020,SELIC!$A$3:$D$217,3,FALSE()),-($B2020-($B2020/(1+VLOOKUP($C2020,SELIC!$A$3:$D$217,3,FALSE()))))))</f>
        <v/>
      </c>
    </row>
    <row r="2021" spans="2:5" x14ac:dyDescent="0.35">
      <c r="B2021" s="5"/>
      <c r="C2021" s="6" t="str">
        <f t="shared" si="64"/>
        <v/>
      </c>
      <c r="D2021" s="5" t="str">
        <f t="shared" si="65"/>
        <v/>
      </c>
      <c r="E2021" s="5" t="str">
        <f>IF($B2021="","",IF($C2021&lt;SIMULAÇÃO!$A$18,$B2021*VLOOKUP($C2021,SELIC!$A$3:$D$217,3,FALSE()),-($B2021-($B2021/(1+VLOOKUP($C2021,SELIC!$A$3:$D$217,3,FALSE()))))))</f>
        <v/>
      </c>
    </row>
    <row r="2022" spans="2:5" x14ac:dyDescent="0.35">
      <c r="B2022" s="5"/>
      <c r="C2022" s="6" t="str">
        <f t="shared" si="64"/>
        <v/>
      </c>
      <c r="D2022" s="5" t="str">
        <f t="shared" si="65"/>
        <v/>
      </c>
      <c r="E2022" s="5" t="str">
        <f>IF($B2022="","",IF($C2022&lt;SIMULAÇÃO!$A$18,$B2022*VLOOKUP($C2022,SELIC!$A$3:$D$217,3,FALSE()),-($B2022-($B2022/(1+VLOOKUP($C2022,SELIC!$A$3:$D$217,3,FALSE()))))))</f>
        <v/>
      </c>
    </row>
    <row r="2023" spans="2:5" x14ac:dyDescent="0.35">
      <c r="B2023" s="5"/>
      <c r="C2023" s="6" t="str">
        <f t="shared" si="64"/>
        <v/>
      </c>
      <c r="D2023" s="5" t="str">
        <f t="shared" si="65"/>
        <v/>
      </c>
      <c r="E2023" s="5" t="str">
        <f>IF($B2023="","",IF($C2023&lt;SIMULAÇÃO!$A$18,$B2023*VLOOKUP($C2023,SELIC!$A$3:$D$217,3,FALSE()),-($B2023-($B2023/(1+VLOOKUP($C2023,SELIC!$A$3:$D$217,3,FALSE()))))))</f>
        <v/>
      </c>
    </row>
    <row r="2024" spans="2:5" x14ac:dyDescent="0.35">
      <c r="B2024" s="5"/>
      <c r="C2024" s="6" t="str">
        <f t="shared" si="64"/>
        <v/>
      </c>
      <c r="D2024" s="5" t="str">
        <f t="shared" si="65"/>
        <v/>
      </c>
      <c r="E2024" s="5" t="str">
        <f>IF($B2024="","",IF($C2024&lt;SIMULAÇÃO!$A$18,$B2024*VLOOKUP($C2024,SELIC!$A$3:$D$217,3,FALSE()),-($B2024-($B2024/(1+VLOOKUP($C2024,SELIC!$A$3:$D$217,3,FALSE()))))))</f>
        <v/>
      </c>
    </row>
    <row r="2025" spans="2:5" x14ac:dyDescent="0.35">
      <c r="B2025" s="5"/>
      <c r="C2025" s="6" t="str">
        <f t="shared" si="64"/>
        <v/>
      </c>
      <c r="D2025" s="5" t="str">
        <f t="shared" si="65"/>
        <v/>
      </c>
      <c r="E2025" s="5" t="str">
        <f>IF($B2025="","",IF($C2025&lt;SIMULAÇÃO!$A$18,$B2025*VLOOKUP($C2025,SELIC!$A$3:$D$217,3,FALSE()),-($B2025-($B2025/(1+VLOOKUP($C2025,SELIC!$A$3:$D$217,3,FALSE()))))))</f>
        <v/>
      </c>
    </row>
    <row r="2026" spans="2:5" x14ac:dyDescent="0.35">
      <c r="B2026" s="5"/>
      <c r="C2026" s="6" t="str">
        <f t="shared" si="64"/>
        <v/>
      </c>
      <c r="D2026" s="5" t="str">
        <f t="shared" si="65"/>
        <v/>
      </c>
      <c r="E2026" s="5" t="str">
        <f>IF($B2026="","",IF($C2026&lt;SIMULAÇÃO!$A$18,$B2026*VLOOKUP($C2026,SELIC!$A$3:$D$217,3,FALSE()),-($B2026-($B2026/(1+VLOOKUP($C2026,SELIC!$A$3:$D$217,3,FALSE()))))))</f>
        <v/>
      </c>
    </row>
    <row r="2027" spans="2:5" x14ac:dyDescent="0.35">
      <c r="B2027" s="5"/>
      <c r="C2027" s="6" t="str">
        <f t="shared" si="64"/>
        <v/>
      </c>
      <c r="D2027" s="5" t="str">
        <f t="shared" si="65"/>
        <v/>
      </c>
      <c r="E2027" s="5" t="str">
        <f>IF($B2027="","",IF($C2027&lt;SIMULAÇÃO!$A$18,$B2027*VLOOKUP($C2027,SELIC!$A$3:$D$217,3,FALSE()),-($B2027-($B2027/(1+VLOOKUP($C2027,SELIC!$A$3:$D$217,3,FALSE()))))))</f>
        <v/>
      </c>
    </row>
    <row r="2028" spans="2:5" x14ac:dyDescent="0.35">
      <c r="B2028" s="5"/>
      <c r="C2028" s="6" t="str">
        <f t="shared" si="64"/>
        <v/>
      </c>
      <c r="D2028" s="5" t="str">
        <f t="shared" si="65"/>
        <v/>
      </c>
      <c r="E2028" s="5" t="str">
        <f>IF($B2028="","",IF($C2028&lt;SIMULAÇÃO!$A$18,$B2028*VLOOKUP($C2028,SELIC!$A$3:$D$217,3,FALSE()),-($B2028-($B2028/(1+VLOOKUP($C2028,SELIC!$A$3:$D$217,3,FALSE()))))))</f>
        <v/>
      </c>
    </row>
    <row r="2029" spans="2:5" x14ac:dyDescent="0.35">
      <c r="B2029" s="5"/>
      <c r="C2029" s="6" t="str">
        <f t="shared" si="64"/>
        <v/>
      </c>
      <c r="D2029" s="5" t="str">
        <f t="shared" si="65"/>
        <v/>
      </c>
      <c r="E2029" s="5" t="str">
        <f>IF($B2029="","",IF($C2029&lt;SIMULAÇÃO!$A$18,$B2029*VLOOKUP($C2029,SELIC!$A$3:$D$217,3,FALSE()),-($B2029-($B2029/(1+VLOOKUP($C2029,SELIC!$A$3:$D$217,3,FALSE()))))))</f>
        <v/>
      </c>
    </row>
    <row r="2030" spans="2:5" x14ac:dyDescent="0.35">
      <c r="B2030" s="5"/>
      <c r="C2030" s="6" t="str">
        <f t="shared" si="64"/>
        <v/>
      </c>
      <c r="D2030" s="5" t="str">
        <f t="shared" si="65"/>
        <v/>
      </c>
      <c r="E2030" s="5" t="str">
        <f>IF($B2030="","",IF($C2030&lt;SIMULAÇÃO!$A$18,$B2030*VLOOKUP($C2030,SELIC!$A$3:$D$217,3,FALSE()),-($B2030-($B2030/(1+VLOOKUP($C2030,SELIC!$A$3:$D$217,3,FALSE()))))))</f>
        <v/>
      </c>
    </row>
    <row r="2031" spans="2:5" x14ac:dyDescent="0.35">
      <c r="B2031" s="5"/>
      <c r="C2031" s="6" t="str">
        <f t="shared" si="64"/>
        <v/>
      </c>
      <c r="D2031" s="5" t="str">
        <f t="shared" si="65"/>
        <v/>
      </c>
      <c r="E2031" s="5" t="str">
        <f>IF($B2031="","",IF($C2031&lt;SIMULAÇÃO!$A$18,$B2031*VLOOKUP($C2031,SELIC!$A$3:$D$217,3,FALSE()),-($B2031-($B2031/(1+VLOOKUP($C2031,SELIC!$A$3:$D$217,3,FALSE()))))))</f>
        <v/>
      </c>
    </row>
    <row r="2032" spans="2:5" x14ac:dyDescent="0.35">
      <c r="B2032" s="5"/>
      <c r="C2032" s="6" t="str">
        <f t="shared" si="64"/>
        <v/>
      </c>
      <c r="D2032" s="5" t="str">
        <f t="shared" si="65"/>
        <v/>
      </c>
      <c r="E2032" s="5" t="str">
        <f>IF($B2032="","",IF($C2032&lt;SIMULAÇÃO!$A$18,$B2032*VLOOKUP($C2032,SELIC!$A$3:$D$217,3,FALSE()),-($B2032-($B2032/(1+VLOOKUP($C2032,SELIC!$A$3:$D$217,3,FALSE()))))))</f>
        <v/>
      </c>
    </row>
    <row r="2033" spans="2:5" x14ac:dyDescent="0.35">
      <c r="B2033" s="5"/>
      <c r="C2033" s="6" t="str">
        <f t="shared" si="64"/>
        <v/>
      </c>
      <c r="D2033" s="5" t="str">
        <f t="shared" si="65"/>
        <v/>
      </c>
      <c r="E2033" s="5" t="str">
        <f>IF($B2033="","",IF($C2033&lt;SIMULAÇÃO!$A$18,$B2033*VLOOKUP($C2033,SELIC!$A$3:$D$217,3,FALSE()),-($B2033-($B2033/(1+VLOOKUP($C2033,SELIC!$A$3:$D$217,3,FALSE()))))))</f>
        <v/>
      </c>
    </row>
    <row r="2034" spans="2:5" x14ac:dyDescent="0.35">
      <c r="B2034" s="5"/>
      <c r="C2034" s="6" t="str">
        <f t="shared" si="64"/>
        <v/>
      </c>
      <c r="D2034" s="5" t="str">
        <f t="shared" si="65"/>
        <v/>
      </c>
      <c r="E2034" s="5" t="str">
        <f>IF($B2034="","",IF($C2034&lt;SIMULAÇÃO!$A$18,$B2034*VLOOKUP($C2034,SELIC!$A$3:$D$217,3,FALSE()),-($B2034-($B2034/(1+VLOOKUP($C2034,SELIC!$A$3:$D$217,3,FALSE()))))))</f>
        <v/>
      </c>
    </row>
    <row r="2035" spans="2:5" x14ac:dyDescent="0.35">
      <c r="B2035" s="5"/>
      <c r="C2035" s="6" t="str">
        <f t="shared" si="64"/>
        <v/>
      </c>
      <c r="D2035" s="5" t="str">
        <f t="shared" si="65"/>
        <v/>
      </c>
      <c r="E2035" s="5" t="str">
        <f>IF($B2035="","",IF($C2035&lt;SIMULAÇÃO!$A$18,$B2035*VLOOKUP($C2035,SELIC!$A$3:$D$217,3,FALSE()),-($B2035-($B2035/(1+VLOOKUP($C2035,SELIC!$A$3:$D$217,3,FALSE()))))))</f>
        <v/>
      </c>
    </row>
    <row r="2036" spans="2:5" x14ac:dyDescent="0.35">
      <c r="B2036" s="5"/>
      <c r="C2036" s="6" t="str">
        <f t="shared" si="64"/>
        <v/>
      </c>
      <c r="D2036" s="5" t="str">
        <f t="shared" si="65"/>
        <v/>
      </c>
      <c r="E2036" s="5" t="str">
        <f>IF($B2036="","",IF($C2036&lt;SIMULAÇÃO!$A$18,$B2036*VLOOKUP($C2036,SELIC!$A$3:$D$217,3,FALSE()),-($B2036-($B2036/(1+VLOOKUP($C2036,SELIC!$A$3:$D$217,3,FALSE()))))))</f>
        <v/>
      </c>
    </row>
    <row r="2037" spans="2:5" x14ac:dyDescent="0.35">
      <c r="B2037" s="5"/>
      <c r="C2037" s="6" t="str">
        <f t="shared" si="64"/>
        <v/>
      </c>
      <c r="D2037" s="5" t="str">
        <f t="shared" si="65"/>
        <v/>
      </c>
      <c r="E2037" s="5" t="str">
        <f>IF($B2037="","",IF($C2037&lt;SIMULAÇÃO!$A$18,$B2037*VLOOKUP($C2037,SELIC!$A$3:$D$217,3,FALSE()),-($B2037-($B2037/(1+VLOOKUP($C2037,SELIC!$A$3:$D$217,3,FALSE()))))))</f>
        <v/>
      </c>
    </row>
    <row r="2038" spans="2:5" x14ac:dyDescent="0.35">
      <c r="B2038" s="5"/>
      <c r="C2038" s="6" t="str">
        <f t="shared" si="64"/>
        <v/>
      </c>
      <c r="D2038" s="5" t="str">
        <f t="shared" si="65"/>
        <v/>
      </c>
      <c r="E2038" s="5" t="str">
        <f>IF($B2038="","",IF($C2038&lt;SIMULAÇÃO!$A$18,$B2038*VLOOKUP($C2038,SELIC!$A$3:$D$217,3,FALSE()),-($B2038-($B2038/(1+VLOOKUP($C2038,SELIC!$A$3:$D$217,3,FALSE()))))))</f>
        <v/>
      </c>
    </row>
    <row r="2039" spans="2:5" x14ac:dyDescent="0.35">
      <c r="B2039" s="5"/>
      <c r="C2039" s="6" t="str">
        <f t="shared" si="64"/>
        <v/>
      </c>
      <c r="D2039" s="5" t="str">
        <f t="shared" si="65"/>
        <v/>
      </c>
      <c r="E2039" s="5" t="str">
        <f>IF($B2039="","",IF($C2039&lt;SIMULAÇÃO!$A$18,$B2039*VLOOKUP($C2039,SELIC!$A$3:$D$217,3,FALSE()),-($B2039-($B2039/(1+VLOOKUP($C2039,SELIC!$A$3:$D$217,3,FALSE()))))))</f>
        <v/>
      </c>
    </row>
    <row r="2040" spans="2:5" x14ac:dyDescent="0.35">
      <c r="B2040" s="5"/>
      <c r="C2040" s="6" t="str">
        <f t="shared" si="64"/>
        <v/>
      </c>
      <c r="D2040" s="5" t="str">
        <f t="shared" si="65"/>
        <v/>
      </c>
      <c r="E2040" s="5" t="str">
        <f>IF($B2040="","",IF($C2040&lt;SIMULAÇÃO!$A$18,$B2040*VLOOKUP($C2040,SELIC!$A$3:$D$217,3,FALSE()),-($B2040-($B2040/(1+VLOOKUP($C2040,SELIC!$A$3:$D$217,3,FALSE()))))))</f>
        <v/>
      </c>
    </row>
    <row r="2041" spans="2:5" x14ac:dyDescent="0.35">
      <c r="B2041" s="5"/>
      <c r="C2041" s="6" t="str">
        <f t="shared" si="64"/>
        <v/>
      </c>
      <c r="D2041" s="5" t="str">
        <f t="shared" si="65"/>
        <v/>
      </c>
      <c r="E2041" s="5" t="str">
        <f>IF($B2041="","",IF($C2041&lt;SIMULAÇÃO!$A$18,$B2041*VLOOKUP($C2041,SELIC!$A$3:$D$217,3,FALSE()),-($B2041-($B2041/(1+VLOOKUP($C2041,SELIC!$A$3:$D$217,3,FALSE()))))))</f>
        <v/>
      </c>
    </row>
    <row r="2042" spans="2:5" x14ac:dyDescent="0.35">
      <c r="B2042" s="5"/>
      <c r="C2042" s="6" t="str">
        <f t="shared" si="64"/>
        <v/>
      </c>
      <c r="D2042" s="5" t="str">
        <f t="shared" si="65"/>
        <v/>
      </c>
      <c r="E2042" s="5" t="str">
        <f>IF($B2042="","",IF($C2042&lt;SIMULAÇÃO!$A$18,$B2042*VLOOKUP($C2042,SELIC!$A$3:$D$217,3,FALSE()),-($B2042-($B2042/(1+VLOOKUP($C2042,SELIC!$A$3:$D$217,3,FALSE()))))))</f>
        <v/>
      </c>
    </row>
    <row r="2043" spans="2:5" x14ac:dyDescent="0.35">
      <c r="B2043" s="5"/>
      <c r="C2043" s="6" t="str">
        <f t="shared" si="64"/>
        <v/>
      </c>
      <c r="D2043" s="5" t="str">
        <f t="shared" si="65"/>
        <v/>
      </c>
      <c r="E2043" s="5" t="str">
        <f>IF($B2043="","",IF($C2043&lt;SIMULAÇÃO!$A$18,$B2043*VLOOKUP($C2043,SELIC!$A$3:$D$217,3,FALSE()),-($B2043-($B2043/(1+VLOOKUP($C2043,SELIC!$A$3:$D$217,3,FALSE()))))))</f>
        <v/>
      </c>
    </row>
    <row r="2044" spans="2:5" x14ac:dyDescent="0.35">
      <c r="B2044" s="5"/>
      <c r="C2044" s="6" t="str">
        <f t="shared" si="64"/>
        <v/>
      </c>
      <c r="D2044" s="5" t="str">
        <f t="shared" si="65"/>
        <v/>
      </c>
      <c r="E2044" s="5" t="str">
        <f>IF($B2044="","",IF($C2044&lt;SIMULAÇÃO!$A$18,$B2044*VLOOKUP($C2044,SELIC!$A$3:$D$217,3,FALSE()),-($B2044-($B2044/(1+VLOOKUP($C2044,SELIC!$A$3:$D$217,3,FALSE()))))))</f>
        <v/>
      </c>
    </row>
    <row r="2045" spans="2:5" x14ac:dyDescent="0.35">
      <c r="B2045" s="5"/>
      <c r="C2045" s="6" t="str">
        <f t="shared" si="64"/>
        <v/>
      </c>
      <c r="D2045" s="5" t="str">
        <f t="shared" si="65"/>
        <v/>
      </c>
      <c r="E2045" s="5" t="str">
        <f>IF($B2045="","",IF($C2045&lt;SIMULAÇÃO!$A$18,$B2045*VLOOKUP($C2045,SELIC!$A$3:$D$217,3,FALSE()),-($B2045-($B2045/(1+VLOOKUP($C2045,SELIC!$A$3:$D$217,3,FALSE()))))))</f>
        <v/>
      </c>
    </row>
    <row r="2046" spans="2:5" x14ac:dyDescent="0.35">
      <c r="B2046" s="5"/>
      <c r="C2046" s="6" t="str">
        <f t="shared" si="64"/>
        <v/>
      </c>
      <c r="D2046" s="5" t="str">
        <f t="shared" si="65"/>
        <v/>
      </c>
      <c r="E2046" s="5" t="str">
        <f>IF($B2046="","",IF($C2046&lt;SIMULAÇÃO!$A$18,$B2046*VLOOKUP($C2046,SELIC!$A$3:$D$217,3,FALSE()),-($B2046-($B2046/(1+VLOOKUP($C2046,SELIC!$A$3:$D$217,3,FALSE()))))))</f>
        <v/>
      </c>
    </row>
    <row r="2047" spans="2:5" x14ac:dyDescent="0.35">
      <c r="B2047" s="5"/>
      <c r="C2047" s="6" t="str">
        <f t="shared" si="64"/>
        <v/>
      </c>
      <c r="D2047" s="5" t="str">
        <f t="shared" si="65"/>
        <v/>
      </c>
      <c r="E2047" s="5" t="str">
        <f>IF($B2047="","",IF($C2047&lt;SIMULAÇÃO!$A$18,$B2047*VLOOKUP($C2047,SELIC!$A$3:$D$217,3,FALSE()),-($B2047-($B2047/(1+VLOOKUP($C2047,SELIC!$A$3:$D$217,3,FALSE()))))))</f>
        <v/>
      </c>
    </row>
    <row r="2048" spans="2:5" x14ac:dyDescent="0.35">
      <c r="B2048" s="5"/>
      <c r="C2048" s="6" t="str">
        <f t="shared" si="64"/>
        <v/>
      </c>
      <c r="D2048" s="5" t="str">
        <f t="shared" si="65"/>
        <v/>
      </c>
      <c r="E2048" s="5" t="str">
        <f>IF($B2048="","",IF($C2048&lt;SIMULAÇÃO!$A$18,$B2048*VLOOKUP($C2048,SELIC!$A$3:$D$217,3,FALSE()),-($B2048-($B2048/(1+VLOOKUP($C2048,SELIC!$A$3:$D$217,3,FALSE()))))))</f>
        <v/>
      </c>
    </row>
    <row r="2049" spans="2:5" x14ac:dyDescent="0.35">
      <c r="B2049" s="5"/>
      <c r="C2049" s="6" t="str">
        <f t="shared" si="64"/>
        <v/>
      </c>
      <c r="D2049" s="5" t="str">
        <f t="shared" si="65"/>
        <v/>
      </c>
      <c r="E2049" s="5" t="str">
        <f>IF($B2049="","",IF($C2049&lt;SIMULAÇÃO!$A$18,$B2049*VLOOKUP($C2049,SELIC!$A$3:$D$217,3,FALSE()),-($B2049-($B2049/(1+VLOOKUP($C2049,SELIC!$A$3:$D$217,3,FALSE()))))))</f>
        <v/>
      </c>
    </row>
    <row r="2050" spans="2:5" x14ac:dyDescent="0.35">
      <c r="B2050" s="5"/>
      <c r="C2050" s="6" t="str">
        <f t="shared" si="64"/>
        <v/>
      </c>
      <c r="D2050" s="5" t="str">
        <f t="shared" si="65"/>
        <v/>
      </c>
      <c r="E2050" s="5" t="str">
        <f>IF($B2050="","",IF($C2050&lt;SIMULAÇÃO!$A$18,$B2050*VLOOKUP($C2050,SELIC!$A$3:$D$217,3,FALSE()),-($B2050-($B2050/(1+VLOOKUP($C2050,SELIC!$A$3:$D$217,3,FALSE()))))))</f>
        <v/>
      </c>
    </row>
    <row r="2051" spans="2:5" x14ac:dyDescent="0.35">
      <c r="B2051" s="5"/>
      <c r="C2051" s="6" t="str">
        <f t="shared" si="64"/>
        <v/>
      </c>
      <c r="D2051" s="5" t="str">
        <f t="shared" si="65"/>
        <v/>
      </c>
      <c r="E2051" s="5" t="str">
        <f>IF($B2051="","",IF($C2051&lt;SIMULAÇÃO!$A$18,$B2051*VLOOKUP($C2051,SELIC!$A$3:$D$217,3,FALSE()),-($B2051-($B2051/(1+VLOOKUP($C2051,SELIC!$A$3:$D$217,3,FALSE()))))))</f>
        <v/>
      </c>
    </row>
    <row r="2052" spans="2:5" x14ac:dyDescent="0.35">
      <c r="B2052" s="5"/>
      <c r="C2052" s="6" t="str">
        <f t="shared" si="64"/>
        <v/>
      </c>
      <c r="D2052" s="5" t="str">
        <f t="shared" si="65"/>
        <v/>
      </c>
      <c r="E2052" s="5" t="str">
        <f>IF($B2052="","",IF($C2052&lt;SIMULAÇÃO!$A$18,$B2052*VLOOKUP($C2052,SELIC!$A$3:$D$217,3,FALSE()),-($B2052-($B2052/(1+VLOOKUP($C2052,SELIC!$A$3:$D$217,3,FALSE()))))))</f>
        <v/>
      </c>
    </row>
    <row r="2053" spans="2:5" x14ac:dyDescent="0.35">
      <c r="B2053" s="5"/>
      <c r="C2053" s="6" t="str">
        <f t="shared" si="64"/>
        <v/>
      </c>
      <c r="D2053" s="5" t="str">
        <f t="shared" si="65"/>
        <v/>
      </c>
      <c r="E2053" s="5" t="str">
        <f>IF($B2053="","",IF($C2053&lt;SIMULAÇÃO!$A$18,$B2053*VLOOKUP($C2053,SELIC!$A$3:$D$217,3,FALSE()),-($B2053-($B2053/(1+VLOOKUP($C2053,SELIC!$A$3:$D$217,3,FALSE()))))))</f>
        <v/>
      </c>
    </row>
    <row r="2054" spans="2:5" x14ac:dyDescent="0.35">
      <c r="B2054" s="5"/>
      <c r="C2054" s="6" t="str">
        <f t="shared" si="64"/>
        <v/>
      </c>
      <c r="D2054" s="5" t="str">
        <f t="shared" si="65"/>
        <v/>
      </c>
      <c r="E2054" s="5" t="str">
        <f>IF($B2054="","",IF($C2054&lt;SIMULAÇÃO!$A$18,$B2054*VLOOKUP($C2054,SELIC!$A$3:$D$217,3,FALSE()),-($B2054-($B2054/(1+VLOOKUP($C2054,SELIC!$A$3:$D$217,3,FALSE()))))))</f>
        <v/>
      </c>
    </row>
    <row r="2055" spans="2:5" x14ac:dyDescent="0.35">
      <c r="B2055" s="5"/>
      <c r="C2055" s="6" t="str">
        <f t="shared" si="64"/>
        <v/>
      </c>
      <c r="D2055" s="5" t="str">
        <f t="shared" si="65"/>
        <v/>
      </c>
      <c r="E2055" s="5" t="str">
        <f>IF($B2055="","",IF($C2055&lt;SIMULAÇÃO!$A$18,$B2055*VLOOKUP($C2055,SELIC!$A$3:$D$217,3,FALSE()),-($B2055-($B2055/(1+VLOOKUP($C2055,SELIC!$A$3:$D$217,3,FALSE()))))))</f>
        <v/>
      </c>
    </row>
    <row r="2056" spans="2:5" x14ac:dyDescent="0.35">
      <c r="B2056" s="5"/>
      <c r="C2056" s="6" t="str">
        <f t="shared" si="64"/>
        <v/>
      </c>
      <c r="D2056" s="5" t="str">
        <f t="shared" si="65"/>
        <v/>
      </c>
      <c r="E2056" s="5" t="str">
        <f>IF($B2056="","",IF($C2056&lt;SIMULAÇÃO!$A$18,$B2056*VLOOKUP($C2056,SELIC!$A$3:$D$217,3,FALSE()),-($B2056-($B2056/(1+VLOOKUP($C2056,SELIC!$A$3:$D$217,3,FALSE()))))))</f>
        <v/>
      </c>
    </row>
    <row r="2057" spans="2:5" x14ac:dyDescent="0.35">
      <c r="B2057" s="5"/>
      <c r="C2057" s="6" t="str">
        <f t="shared" si="64"/>
        <v/>
      </c>
      <c r="D2057" s="5" t="str">
        <f t="shared" si="65"/>
        <v/>
      </c>
      <c r="E2057" s="5" t="str">
        <f>IF($B2057="","",IF($C2057&lt;SIMULAÇÃO!$A$18,$B2057*VLOOKUP($C2057,SELIC!$A$3:$D$217,3,FALSE()),-($B2057-($B2057/(1+VLOOKUP($C2057,SELIC!$A$3:$D$217,3,FALSE()))))))</f>
        <v/>
      </c>
    </row>
    <row r="2058" spans="2:5" x14ac:dyDescent="0.35">
      <c r="B2058" s="5"/>
      <c r="C2058" s="6" t="str">
        <f t="shared" si="64"/>
        <v/>
      </c>
      <c r="D2058" s="5" t="str">
        <f t="shared" si="65"/>
        <v/>
      </c>
      <c r="E2058" s="5" t="str">
        <f>IF($B2058="","",IF($C2058&lt;SIMULAÇÃO!$A$18,$B2058*VLOOKUP($C2058,SELIC!$A$3:$D$217,3,FALSE()),-($B2058-($B2058/(1+VLOOKUP($C2058,SELIC!$A$3:$D$217,3,FALSE()))))))</f>
        <v/>
      </c>
    </row>
    <row r="2059" spans="2:5" x14ac:dyDescent="0.35">
      <c r="B2059" s="5"/>
      <c r="C2059" s="6" t="str">
        <f t="shared" si="64"/>
        <v/>
      </c>
      <c r="D2059" s="5" t="str">
        <f t="shared" si="65"/>
        <v/>
      </c>
      <c r="E2059" s="5" t="str">
        <f>IF($B2059="","",IF($C2059&lt;SIMULAÇÃO!$A$18,$B2059*VLOOKUP($C2059,SELIC!$A$3:$D$217,3,FALSE()),-($B2059-($B2059/(1+VLOOKUP($C2059,SELIC!$A$3:$D$217,3,FALSE()))))))</f>
        <v/>
      </c>
    </row>
    <row r="2060" spans="2:5" x14ac:dyDescent="0.35">
      <c r="B2060" s="5"/>
      <c r="C2060" s="6" t="str">
        <f t="shared" si="64"/>
        <v/>
      </c>
      <c r="D2060" s="5" t="str">
        <f t="shared" si="65"/>
        <v/>
      </c>
      <c r="E2060" s="5" t="str">
        <f>IF($B2060="","",IF($C2060&lt;SIMULAÇÃO!$A$18,$B2060*VLOOKUP($C2060,SELIC!$A$3:$D$217,3,FALSE()),-($B2060-($B2060/(1+VLOOKUP($C2060,SELIC!$A$3:$D$217,3,FALSE()))))))</f>
        <v/>
      </c>
    </row>
    <row r="2061" spans="2:5" x14ac:dyDescent="0.35">
      <c r="B2061" s="5"/>
      <c r="C2061" s="6" t="str">
        <f t="shared" si="64"/>
        <v/>
      </c>
      <c r="D2061" s="5" t="str">
        <f t="shared" si="65"/>
        <v/>
      </c>
      <c r="E2061" s="5" t="str">
        <f>IF($B2061="","",IF($C2061&lt;SIMULAÇÃO!$A$18,$B2061*VLOOKUP($C2061,SELIC!$A$3:$D$217,3,FALSE()),-($B2061-($B2061/(1+VLOOKUP($C2061,SELIC!$A$3:$D$217,3,FALSE()))))))</f>
        <v/>
      </c>
    </row>
    <row r="2062" spans="2:5" x14ac:dyDescent="0.35">
      <c r="B2062" s="5"/>
      <c r="C2062" s="6" t="str">
        <f t="shared" si="64"/>
        <v/>
      </c>
      <c r="D2062" s="5" t="str">
        <f t="shared" si="65"/>
        <v/>
      </c>
      <c r="E2062" s="5" t="str">
        <f>IF($B2062="","",IF($C2062&lt;SIMULAÇÃO!$A$18,$B2062*VLOOKUP($C2062,SELIC!$A$3:$D$217,3,FALSE()),-($B2062-($B2062/(1+VLOOKUP($C2062,SELIC!$A$3:$D$217,3,FALSE()))))))</f>
        <v/>
      </c>
    </row>
    <row r="2063" spans="2:5" x14ac:dyDescent="0.35">
      <c r="B2063" s="5"/>
      <c r="C2063" s="6" t="str">
        <f t="shared" si="64"/>
        <v/>
      </c>
      <c r="D2063" s="5" t="str">
        <f t="shared" si="65"/>
        <v/>
      </c>
      <c r="E2063" s="5" t="str">
        <f>IF($B2063="","",IF($C2063&lt;SIMULAÇÃO!$A$18,$B2063*VLOOKUP($C2063,SELIC!$A$3:$D$217,3,FALSE()),-($B2063-($B2063/(1+VLOOKUP($C2063,SELIC!$A$3:$D$217,3,FALSE()))))))</f>
        <v/>
      </c>
    </row>
    <row r="2064" spans="2:5" x14ac:dyDescent="0.35">
      <c r="B2064" s="5"/>
      <c r="C2064" s="6" t="str">
        <f t="shared" si="64"/>
        <v/>
      </c>
      <c r="D2064" s="5" t="str">
        <f t="shared" si="65"/>
        <v/>
      </c>
      <c r="E2064" s="5" t="str">
        <f>IF($B2064="","",IF($C2064&lt;SIMULAÇÃO!$A$18,$B2064*VLOOKUP($C2064,SELIC!$A$3:$D$217,3,FALSE()),-($B2064-($B2064/(1+VLOOKUP($C2064,SELIC!$A$3:$D$217,3,FALSE()))))))</f>
        <v/>
      </c>
    </row>
    <row r="2065" spans="2:5" x14ac:dyDescent="0.35">
      <c r="B2065" s="5"/>
      <c r="C2065" s="6" t="str">
        <f t="shared" si="64"/>
        <v/>
      </c>
      <c r="D2065" s="5" t="str">
        <f t="shared" si="65"/>
        <v/>
      </c>
      <c r="E2065" s="5" t="str">
        <f>IF($B2065="","",IF($C2065&lt;SIMULAÇÃO!$A$18,$B2065*VLOOKUP($C2065,SELIC!$A$3:$D$217,3,FALSE()),-($B2065-($B2065/(1+VLOOKUP($C2065,SELIC!$A$3:$D$217,3,FALSE()))))))</f>
        <v/>
      </c>
    </row>
    <row r="2066" spans="2:5" x14ac:dyDescent="0.35">
      <c r="B2066" s="5"/>
      <c r="C2066" s="6" t="str">
        <f t="shared" si="64"/>
        <v/>
      </c>
      <c r="D2066" s="5" t="str">
        <f t="shared" si="65"/>
        <v/>
      </c>
      <c r="E2066" s="5" t="str">
        <f>IF($B2066="","",IF($C2066&lt;SIMULAÇÃO!$A$18,$B2066*VLOOKUP($C2066,SELIC!$A$3:$D$217,3,FALSE()),-($B2066-($B2066/(1+VLOOKUP($C2066,SELIC!$A$3:$D$217,3,FALSE()))))))</f>
        <v/>
      </c>
    </row>
    <row r="2067" spans="2:5" x14ac:dyDescent="0.35">
      <c r="B2067" s="5"/>
      <c r="C2067" s="6" t="str">
        <f t="shared" ref="C2067:C2130" si="66">IF(A2067="","",DATEVALUE(CONCATENATE("01/",MONTH(A2067),"/",YEAR(A2067))))</f>
        <v/>
      </c>
      <c r="D2067" s="5" t="str">
        <f t="shared" ref="D2067:D2130" si="67">IF(B2067="","",B2067+E2067)</f>
        <v/>
      </c>
      <c r="E2067" s="5" t="str">
        <f>IF($B2067="","",IF($C2067&lt;SIMULAÇÃO!$A$18,$B2067*VLOOKUP($C2067,SELIC!$A$3:$D$217,3,FALSE()),-($B2067-($B2067/(1+VLOOKUP($C2067,SELIC!$A$3:$D$217,3,FALSE()))))))</f>
        <v/>
      </c>
    </row>
    <row r="2068" spans="2:5" x14ac:dyDescent="0.35">
      <c r="B2068" s="5"/>
      <c r="C2068" s="6" t="str">
        <f t="shared" si="66"/>
        <v/>
      </c>
      <c r="D2068" s="5" t="str">
        <f t="shared" si="67"/>
        <v/>
      </c>
      <c r="E2068" s="5" t="str">
        <f>IF($B2068="","",IF($C2068&lt;SIMULAÇÃO!$A$18,$B2068*VLOOKUP($C2068,SELIC!$A$3:$D$217,3,FALSE()),-($B2068-($B2068/(1+VLOOKUP($C2068,SELIC!$A$3:$D$217,3,FALSE()))))))</f>
        <v/>
      </c>
    </row>
    <row r="2069" spans="2:5" x14ac:dyDescent="0.35">
      <c r="B2069" s="5"/>
      <c r="C2069" s="6" t="str">
        <f t="shared" si="66"/>
        <v/>
      </c>
      <c r="D2069" s="5" t="str">
        <f t="shared" si="67"/>
        <v/>
      </c>
      <c r="E2069" s="5" t="str">
        <f>IF($B2069="","",IF($C2069&lt;SIMULAÇÃO!$A$18,$B2069*VLOOKUP($C2069,SELIC!$A$3:$D$217,3,FALSE()),-($B2069-($B2069/(1+VLOOKUP($C2069,SELIC!$A$3:$D$217,3,FALSE()))))))</f>
        <v/>
      </c>
    </row>
    <row r="2070" spans="2:5" x14ac:dyDescent="0.35">
      <c r="B2070" s="5"/>
      <c r="C2070" s="6" t="str">
        <f t="shared" si="66"/>
        <v/>
      </c>
      <c r="D2070" s="5" t="str">
        <f t="shared" si="67"/>
        <v/>
      </c>
      <c r="E2070" s="5" t="str">
        <f>IF($B2070="","",IF($C2070&lt;SIMULAÇÃO!$A$18,$B2070*VLOOKUP($C2070,SELIC!$A$3:$D$217,3,FALSE()),-($B2070-($B2070/(1+VLOOKUP($C2070,SELIC!$A$3:$D$217,3,FALSE()))))))</f>
        <v/>
      </c>
    </row>
    <row r="2071" spans="2:5" x14ac:dyDescent="0.35">
      <c r="B2071" s="5"/>
      <c r="C2071" s="6" t="str">
        <f t="shared" si="66"/>
        <v/>
      </c>
      <c r="D2071" s="5" t="str">
        <f t="shared" si="67"/>
        <v/>
      </c>
      <c r="E2071" s="5" t="str">
        <f>IF($B2071="","",IF($C2071&lt;SIMULAÇÃO!$A$18,$B2071*VLOOKUP($C2071,SELIC!$A$3:$D$217,3,FALSE()),-($B2071-($B2071/(1+VLOOKUP($C2071,SELIC!$A$3:$D$217,3,FALSE()))))))</f>
        <v/>
      </c>
    </row>
    <row r="2072" spans="2:5" x14ac:dyDescent="0.35">
      <c r="B2072" s="5"/>
      <c r="C2072" s="6" t="str">
        <f t="shared" si="66"/>
        <v/>
      </c>
      <c r="D2072" s="5" t="str">
        <f t="shared" si="67"/>
        <v/>
      </c>
      <c r="E2072" s="5" t="str">
        <f>IF($B2072="","",IF($C2072&lt;SIMULAÇÃO!$A$18,$B2072*VLOOKUP($C2072,SELIC!$A$3:$D$217,3,FALSE()),-($B2072-($B2072/(1+VLOOKUP($C2072,SELIC!$A$3:$D$217,3,FALSE()))))))</f>
        <v/>
      </c>
    </row>
    <row r="2073" spans="2:5" x14ac:dyDescent="0.35">
      <c r="B2073" s="5"/>
      <c r="C2073" s="6" t="str">
        <f t="shared" si="66"/>
        <v/>
      </c>
      <c r="D2073" s="5" t="str">
        <f t="shared" si="67"/>
        <v/>
      </c>
      <c r="E2073" s="5" t="str">
        <f>IF($B2073="","",IF($C2073&lt;SIMULAÇÃO!$A$18,$B2073*VLOOKUP($C2073,SELIC!$A$3:$D$217,3,FALSE()),-($B2073-($B2073/(1+VLOOKUP($C2073,SELIC!$A$3:$D$217,3,FALSE()))))))</f>
        <v/>
      </c>
    </row>
    <row r="2074" spans="2:5" x14ac:dyDescent="0.35">
      <c r="B2074" s="5"/>
      <c r="C2074" s="6" t="str">
        <f t="shared" si="66"/>
        <v/>
      </c>
      <c r="D2074" s="5" t="str">
        <f t="shared" si="67"/>
        <v/>
      </c>
      <c r="E2074" s="5" t="str">
        <f>IF($B2074="","",IF($C2074&lt;SIMULAÇÃO!$A$18,$B2074*VLOOKUP($C2074,SELIC!$A$3:$D$217,3,FALSE()),-($B2074-($B2074/(1+VLOOKUP($C2074,SELIC!$A$3:$D$217,3,FALSE()))))))</f>
        <v/>
      </c>
    </row>
    <row r="2075" spans="2:5" x14ac:dyDescent="0.35">
      <c r="B2075" s="5"/>
      <c r="C2075" s="6" t="str">
        <f t="shared" si="66"/>
        <v/>
      </c>
      <c r="D2075" s="5" t="str">
        <f t="shared" si="67"/>
        <v/>
      </c>
      <c r="E2075" s="5" t="str">
        <f>IF($B2075="","",IF($C2075&lt;SIMULAÇÃO!$A$18,$B2075*VLOOKUP($C2075,SELIC!$A$3:$D$217,3,FALSE()),-($B2075-($B2075/(1+VLOOKUP($C2075,SELIC!$A$3:$D$217,3,FALSE()))))))</f>
        <v/>
      </c>
    </row>
    <row r="2076" spans="2:5" x14ac:dyDescent="0.35">
      <c r="B2076" s="5"/>
      <c r="C2076" s="6" t="str">
        <f t="shared" si="66"/>
        <v/>
      </c>
      <c r="D2076" s="5" t="str">
        <f t="shared" si="67"/>
        <v/>
      </c>
      <c r="E2076" s="5" t="str">
        <f>IF($B2076="","",IF($C2076&lt;SIMULAÇÃO!$A$18,$B2076*VLOOKUP($C2076,SELIC!$A$3:$D$217,3,FALSE()),-($B2076-($B2076/(1+VLOOKUP($C2076,SELIC!$A$3:$D$217,3,FALSE()))))))</f>
        <v/>
      </c>
    </row>
    <row r="2077" spans="2:5" x14ac:dyDescent="0.35">
      <c r="B2077" s="5"/>
      <c r="C2077" s="6" t="str">
        <f t="shared" si="66"/>
        <v/>
      </c>
      <c r="D2077" s="5" t="str">
        <f t="shared" si="67"/>
        <v/>
      </c>
      <c r="E2077" s="5" t="str">
        <f>IF($B2077="","",IF($C2077&lt;SIMULAÇÃO!$A$18,$B2077*VLOOKUP($C2077,SELIC!$A$3:$D$217,3,FALSE()),-($B2077-($B2077/(1+VLOOKUP($C2077,SELIC!$A$3:$D$217,3,FALSE()))))))</f>
        <v/>
      </c>
    </row>
    <row r="2078" spans="2:5" x14ac:dyDescent="0.35">
      <c r="B2078" s="5"/>
      <c r="C2078" s="6" t="str">
        <f t="shared" si="66"/>
        <v/>
      </c>
      <c r="D2078" s="5" t="str">
        <f t="shared" si="67"/>
        <v/>
      </c>
      <c r="E2078" s="5" t="str">
        <f>IF($B2078="","",IF($C2078&lt;SIMULAÇÃO!$A$18,$B2078*VLOOKUP($C2078,SELIC!$A$3:$D$217,3,FALSE()),-($B2078-($B2078/(1+VLOOKUP($C2078,SELIC!$A$3:$D$217,3,FALSE()))))))</f>
        <v/>
      </c>
    </row>
    <row r="2079" spans="2:5" x14ac:dyDescent="0.35">
      <c r="B2079" s="5"/>
      <c r="C2079" s="6" t="str">
        <f t="shared" si="66"/>
        <v/>
      </c>
      <c r="D2079" s="5" t="str">
        <f t="shared" si="67"/>
        <v/>
      </c>
      <c r="E2079" s="5" t="str">
        <f>IF($B2079="","",IF($C2079&lt;SIMULAÇÃO!$A$18,$B2079*VLOOKUP($C2079,SELIC!$A$3:$D$217,3,FALSE()),-($B2079-($B2079/(1+VLOOKUP($C2079,SELIC!$A$3:$D$217,3,FALSE()))))))</f>
        <v/>
      </c>
    </row>
    <row r="2080" spans="2:5" x14ac:dyDescent="0.35">
      <c r="B2080" s="5"/>
      <c r="C2080" s="6" t="str">
        <f t="shared" si="66"/>
        <v/>
      </c>
      <c r="D2080" s="5" t="str">
        <f t="shared" si="67"/>
        <v/>
      </c>
      <c r="E2080" s="5" t="str">
        <f>IF($B2080="","",IF($C2080&lt;SIMULAÇÃO!$A$18,$B2080*VLOOKUP($C2080,SELIC!$A$3:$D$217,3,FALSE()),-($B2080-($B2080/(1+VLOOKUP($C2080,SELIC!$A$3:$D$217,3,FALSE()))))))</f>
        <v/>
      </c>
    </row>
    <row r="2081" spans="2:5" x14ac:dyDescent="0.35">
      <c r="B2081" s="5"/>
      <c r="C2081" s="6" t="str">
        <f t="shared" si="66"/>
        <v/>
      </c>
      <c r="D2081" s="5" t="str">
        <f t="shared" si="67"/>
        <v/>
      </c>
      <c r="E2081" s="5" t="str">
        <f>IF($B2081="","",IF($C2081&lt;SIMULAÇÃO!$A$18,$B2081*VLOOKUP($C2081,SELIC!$A$3:$D$217,3,FALSE()),-($B2081-($B2081/(1+VLOOKUP($C2081,SELIC!$A$3:$D$217,3,FALSE()))))))</f>
        <v/>
      </c>
    </row>
    <row r="2082" spans="2:5" x14ac:dyDescent="0.35">
      <c r="B2082" s="5"/>
      <c r="C2082" s="6" t="str">
        <f t="shared" si="66"/>
        <v/>
      </c>
      <c r="D2082" s="5" t="str">
        <f t="shared" si="67"/>
        <v/>
      </c>
      <c r="E2082" s="5" t="str">
        <f>IF($B2082="","",IF($C2082&lt;SIMULAÇÃO!$A$18,$B2082*VLOOKUP($C2082,SELIC!$A$3:$D$217,3,FALSE()),-($B2082-($B2082/(1+VLOOKUP($C2082,SELIC!$A$3:$D$217,3,FALSE()))))))</f>
        <v/>
      </c>
    </row>
    <row r="2083" spans="2:5" x14ac:dyDescent="0.35">
      <c r="B2083" s="5"/>
      <c r="C2083" s="6" t="str">
        <f t="shared" si="66"/>
        <v/>
      </c>
      <c r="D2083" s="5" t="str">
        <f t="shared" si="67"/>
        <v/>
      </c>
      <c r="E2083" s="5" t="str">
        <f>IF($B2083="","",IF($C2083&lt;SIMULAÇÃO!$A$18,$B2083*VLOOKUP($C2083,SELIC!$A$3:$D$217,3,FALSE()),-($B2083-($B2083/(1+VLOOKUP($C2083,SELIC!$A$3:$D$217,3,FALSE()))))))</f>
        <v/>
      </c>
    </row>
    <row r="2084" spans="2:5" x14ac:dyDescent="0.35">
      <c r="B2084" s="5"/>
      <c r="C2084" s="6" t="str">
        <f t="shared" si="66"/>
        <v/>
      </c>
      <c r="D2084" s="5" t="str">
        <f t="shared" si="67"/>
        <v/>
      </c>
      <c r="E2084" s="5" t="str">
        <f>IF($B2084="","",IF($C2084&lt;SIMULAÇÃO!$A$18,$B2084*VLOOKUP($C2084,SELIC!$A$3:$D$217,3,FALSE()),-($B2084-($B2084/(1+VLOOKUP($C2084,SELIC!$A$3:$D$217,3,FALSE()))))))</f>
        <v/>
      </c>
    </row>
    <row r="2085" spans="2:5" x14ac:dyDescent="0.35">
      <c r="B2085" s="5"/>
      <c r="C2085" s="6" t="str">
        <f t="shared" si="66"/>
        <v/>
      </c>
      <c r="D2085" s="5" t="str">
        <f t="shared" si="67"/>
        <v/>
      </c>
      <c r="E2085" s="5" t="str">
        <f>IF($B2085="","",IF($C2085&lt;SIMULAÇÃO!$A$18,$B2085*VLOOKUP($C2085,SELIC!$A$3:$D$217,3,FALSE()),-($B2085-($B2085/(1+VLOOKUP($C2085,SELIC!$A$3:$D$217,3,FALSE()))))))</f>
        <v/>
      </c>
    </row>
    <row r="2086" spans="2:5" x14ac:dyDescent="0.35">
      <c r="B2086" s="5"/>
      <c r="C2086" s="6" t="str">
        <f t="shared" si="66"/>
        <v/>
      </c>
      <c r="D2086" s="5" t="str">
        <f t="shared" si="67"/>
        <v/>
      </c>
      <c r="E2086" s="5" t="str">
        <f>IF($B2086="","",IF($C2086&lt;SIMULAÇÃO!$A$18,$B2086*VLOOKUP($C2086,SELIC!$A$3:$D$217,3,FALSE()),-($B2086-($B2086/(1+VLOOKUP($C2086,SELIC!$A$3:$D$217,3,FALSE()))))))</f>
        <v/>
      </c>
    </row>
    <row r="2087" spans="2:5" x14ac:dyDescent="0.35">
      <c r="B2087" s="5"/>
      <c r="C2087" s="6" t="str">
        <f t="shared" si="66"/>
        <v/>
      </c>
      <c r="D2087" s="5" t="str">
        <f t="shared" si="67"/>
        <v/>
      </c>
      <c r="E2087" s="5" t="str">
        <f>IF($B2087="","",IF($C2087&lt;SIMULAÇÃO!$A$18,$B2087*VLOOKUP($C2087,SELIC!$A$3:$D$217,3,FALSE()),-($B2087-($B2087/(1+VLOOKUP($C2087,SELIC!$A$3:$D$217,3,FALSE()))))))</f>
        <v/>
      </c>
    </row>
    <row r="2088" spans="2:5" x14ac:dyDescent="0.35">
      <c r="B2088" s="5"/>
      <c r="C2088" s="6" t="str">
        <f t="shared" si="66"/>
        <v/>
      </c>
      <c r="D2088" s="5" t="str">
        <f t="shared" si="67"/>
        <v/>
      </c>
      <c r="E2088" s="5" t="str">
        <f>IF($B2088="","",IF($C2088&lt;SIMULAÇÃO!$A$18,$B2088*VLOOKUP($C2088,SELIC!$A$3:$D$217,3,FALSE()),-($B2088-($B2088/(1+VLOOKUP($C2088,SELIC!$A$3:$D$217,3,FALSE()))))))</f>
        <v/>
      </c>
    </row>
    <row r="2089" spans="2:5" x14ac:dyDescent="0.35">
      <c r="B2089" s="5"/>
      <c r="C2089" s="6" t="str">
        <f t="shared" si="66"/>
        <v/>
      </c>
      <c r="D2089" s="5" t="str">
        <f t="shared" si="67"/>
        <v/>
      </c>
      <c r="E2089" s="5" t="str">
        <f>IF($B2089="","",IF($C2089&lt;SIMULAÇÃO!$A$18,$B2089*VLOOKUP($C2089,SELIC!$A$3:$D$217,3,FALSE()),-($B2089-($B2089/(1+VLOOKUP($C2089,SELIC!$A$3:$D$217,3,FALSE()))))))</f>
        <v/>
      </c>
    </row>
    <row r="2090" spans="2:5" x14ac:dyDescent="0.35">
      <c r="B2090" s="5"/>
      <c r="C2090" s="6" t="str">
        <f t="shared" si="66"/>
        <v/>
      </c>
      <c r="D2090" s="5" t="str">
        <f t="shared" si="67"/>
        <v/>
      </c>
      <c r="E2090" s="5" t="str">
        <f>IF($B2090="","",IF($C2090&lt;SIMULAÇÃO!$A$18,$B2090*VLOOKUP($C2090,SELIC!$A$3:$D$217,3,FALSE()),-($B2090-($B2090/(1+VLOOKUP($C2090,SELIC!$A$3:$D$217,3,FALSE()))))))</f>
        <v/>
      </c>
    </row>
    <row r="2091" spans="2:5" x14ac:dyDescent="0.35">
      <c r="B2091" s="5"/>
      <c r="C2091" s="6" t="str">
        <f t="shared" si="66"/>
        <v/>
      </c>
      <c r="D2091" s="5" t="str">
        <f t="shared" si="67"/>
        <v/>
      </c>
      <c r="E2091" s="5" t="str">
        <f>IF($B2091="","",IF($C2091&lt;SIMULAÇÃO!$A$18,$B2091*VLOOKUP($C2091,SELIC!$A$3:$D$217,3,FALSE()),-($B2091-($B2091/(1+VLOOKUP($C2091,SELIC!$A$3:$D$217,3,FALSE()))))))</f>
        <v/>
      </c>
    </row>
    <row r="2092" spans="2:5" x14ac:dyDescent="0.35">
      <c r="B2092" s="5"/>
      <c r="C2092" s="6" t="str">
        <f t="shared" si="66"/>
        <v/>
      </c>
      <c r="D2092" s="5" t="str">
        <f t="shared" si="67"/>
        <v/>
      </c>
      <c r="E2092" s="5" t="str">
        <f>IF($B2092="","",IF($C2092&lt;SIMULAÇÃO!$A$18,$B2092*VLOOKUP($C2092,SELIC!$A$3:$D$217,3,FALSE()),-($B2092-($B2092/(1+VLOOKUP($C2092,SELIC!$A$3:$D$217,3,FALSE()))))))</f>
        <v/>
      </c>
    </row>
    <row r="2093" spans="2:5" x14ac:dyDescent="0.35">
      <c r="B2093" s="5"/>
      <c r="C2093" s="6" t="str">
        <f t="shared" si="66"/>
        <v/>
      </c>
      <c r="D2093" s="5" t="str">
        <f t="shared" si="67"/>
        <v/>
      </c>
      <c r="E2093" s="5" t="str">
        <f>IF($B2093="","",IF($C2093&lt;SIMULAÇÃO!$A$18,$B2093*VLOOKUP($C2093,SELIC!$A$3:$D$217,3,FALSE()),-($B2093-($B2093/(1+VLOOKUP($C2093,SELIC!$A$3:$D$217,3,FALSE()))))))</f>
        <v/>
      </c>
    </row>
    <row r="2094" spans="2:5" x14ac:dyDescent="0.35">
      <c r="B2094" s="5"/>
      <c r="C2094" s="6" t="str">
        <f t="shared" si="66"/>
        <v/>
      </c>
      <c r="D2094" s="5" t="str">
        <f t="shared" si="67"/>
        <v/>
      </c>
      <c r="E2094" s="5" t="str">
        <f>IF($B2094="","",IF($C2094&lt;SIMULAÇÃO!$A$18,$B2094*VLOOKUP($C2094,SELIC!$A$3:$D$217,3,FALSE()),-($B2094-($B2094/(1+VLOOKUP($C2094,SELIC!$A$3:$D$217,3,FALSE()))))))</f>
        <v/>
      </c>
    </row>
    <row r="2095" spans="2:5" x14ac:dyDescent="0.35">
      <c r="B2095" s="5"/>
      <c r="C2095" s="6" t="str">
        <f t="shared" si="66"/>
        <v/>
      </c>
      <c r="D2095" s="5" t="str">
        <f t="shared" si="67"/>
        <v/>
      </c>
      <c r="E2095" s="5" t="str">
        <f>IF($B2095="","",IF($C2095&lt;SIMULAÇÃO!$A$18,$B2095*VLOOKUP($C2095,SELIC!$A$3:$D$217,3,FALSE()),-($B2095-($B2095/(1+VLOOKUP($C2095,SELIC!$A$3:$D$217,3,FALSE()))))))</f>
        <v/>
      </c>
    </row>
    <row r="2096" spans="2:5" x14ac:dyDescent="0.35">
      <c r="B2096" s="5"/>
      <c r="C2096" s="6" t="str">
        <f t="shared" si="66"/>
        <v/>
      </c>
      <c r="D2096" s="5" t="str">
        <f t="shared" si="67"/>
        <v/>
      </c>
      <c r="E2096" s="5" t="str">
        <f>IF($B2096="","",IF($C2096&lt;SIMULAÇÃO!$A$18,$B2096*VLOOKUP($C2096,SELIC!$A$3:$D$217,3,FALSE()),-($B2096-($B2096/(1+VLOOKUP($C2096,SELIC!$A$3:$D$217,3,FALSE()))))))</f>
        <v/>
      </c>
    </row>
    <row r="2097" spans="2:5" x14ac:dyDescent="0.35">
      <c r="B2097" s="5"/>
      <c r="C2097" s="6" t="str">
        <f t="shared" si="66"/>
        <v/>
      </c>
      <c r="D2097" s="5" t="str">
        <f t="shared" si="67"/>
        <v/>
      </c>
      <c r="E2097" s="5" t="str">
        <f>IF($B2097="","",IF($C2097&lt;SIMULAÇÃO!$A$18,$B2097*VLOOKUP($C2097,SELIC!$A$3:$D$217,3,FALSE()),-($B2097-($B2097/(1+VLOOKUP($C2097,SELIC!$A$3:$D$217,3,FALSE()))))))</f>
        <v/>
      </c>
    </row>
    <row r="2098" spans="2:5" x14ac:dyDescent="0.35">
      <c r="B2098" s="5"/>
      <c r="C2098" s="6" t="str">
        <f t="shared" si="66"/>
        <v/>
      </c>
      <c r="D2098" s="5" t="str">
        <f t="shared" si="67"/>
        <v/>
      </c>
      <c r="E2098" s="5" t="str">
        <f>IF($B2098="","",IF($C2098&lt;SIMULAÇÃO!$A$18,$B2098*VLOOKUP($C2098,SELIC!$A$3:$D$217,3,FALSE()),-($B2098-($B2098/(1+VLOOKUP($C2098,SELIC!$A$3:$D$217,3,FALSE()))))))</f>
        <v/>
      </c>
    </row>
    <row r="2099" spans="2:5" x14ac:dyDescent="0.35">
      <c r="B2099" s="5"/>
      <c r="C2099" s="6" t="str">
        <f t="shared" si="66"/>
        <v/>
      </c>
      <c r="D2099" s="5" t="str">
        <f t="shared" si="67"/>
        <v/>
      </c>
      <c r="E2099" s="5" t="str">
        <f>IF($B2099="","",IF($C2099&lt;SIMULAÇÃO!$A$18,$B2099*VLOOKUP($C2099,SELIC!$A$3:$D$217,3,FALSE()),-($B2099-($B2099/(1+VLOOKUP($C2099,SELIC!$A$3:$D$217,3,FALSE()))))))</f>
        <v/>
      </c>
    </row>
    <row r="2100" spans="2:5" x14ac:dyDescent="0.35">
      <c r="B2100" s="5"/>
      <c r="C2100" s="6" t="str">
        <f t="shared" si="66"/>
        <v/>
      </c>
      <c r="D2100" s="5" t="str">
        <f t="shared" si="67"/>
        <v/>
      </c>
      <c r="E2100" s="5" t="str">
        <f>IF($B2100="","",IF($C2100&lt;SIMULAÇÃO!$A$18,$B2100*VLOOKUP($C2100,SELIC!$A$3:$D$217,3,FALSE()),-($B2100-($B2100/(1+VLOOKUP($C2100,SELIC!$A$3:$D$217,3,FALSE()))))))</f>
        <v/>
      </c>
    </row>
    <row r="2101" spans="2:5" x14ac:dyDescent="0.35">
      <c r="B2101" s="5"/>
      <c r="C2101" s="6" t="str">
        <f t="shared" si="66"/>
        <v/>
      </c>
      <c r="D2101" s="5" t="str">
        <f t="shared" si="67"/>
        <v/>
      </c>
      <c r="E2101" s="5" t="str">
        <f>IF($B2101="","",IF($C2101&lt;SIMULAÇÃO!$A$18,$B2101*VLOOKUP($C2101,SELIC!$A$3:$D$217,3,FALSE()),-($B2101-($B2101/(1+VLOOKUP($C2101,SELIC!$A$3:$D$217,3,FALSE()))))))</f>
        <v/>
      </c>
    </row>
    <row r="2102" spans="2:5" x14ac:dyDescent="0.35">
      <c r="B2102" s="5"/>
      <c r="C2102" s="6" t="str">
        <f t="shared" si="66"/>
        <v/>
      </c>
      <c r="D2102" s="5" t="str">
        <f t="shared" si="67"/>
        <v/>
      </c>
      <c r="E2102" s="5" t="str">
        <f>IF($B2102="","",IF($C2102&lt;SIMULAÇÃO!$A$18,$B2102*VLOOKUP($C2102,SELIC!$A$3:$D$217,3,FALSE()),-($B2102-($B2102/(1+VLOOKUP($C2102,SELIC!$A$3:$D$217,3,FALSE()))))))</f>
        <v/>
      </c>
    </row>
    <row r="2103" spans="2:5" x14ac:dyDescent="0.35">
      <c r="B2103" s="5"/>
      <c r="C2103" s="6" t="str">
        <f t="shared" si="66"/>
        <v/>
      </c>
      <c r="D2103" s="5" t="str">
        <f t="shared" si="67"/>
        <v/>
      </c>
      <c r="E2103" s="5" t="str">
        <f>IF($B2103="","",IF($C2103&lt;SIMULAÇÃO!$A$18,$B2103*VLOOKUP($C2103,SELIC!$A$3:$D$217,3,FALSE()),-($B2103-($B2103/(1+VLOOKUP($C2103,SELIC!$A$3:$D$217,3,FALSE()))))))</f>
        <v/>
      </c>
    </row>
    <row r="2104" spans="2:5" x14ac:dyDescent="0.35">
      <c r="B2104" s="5"/>
      <c r="C2104" s="6" t="str">
        <f t="shared" si="66"/>
        <v/>
      </c>
      <c r="D2104" s="5" t="str">
        <f t="shared" si="67"/>
        <v/>
      </c>
      <c r="E2104" s="5" t="str">
        <f>IF($B2104="","",IF($C2104&lt;SIMULAÇÃO!$A$18,$B2104*VLOOKUP($C2104,SELIC!$A$3:$D$217,3,FALSE()),-($B2104-($B2104/(1+VLOOKUP($C2104,SELIC!$A$3:$D$217,3,FALSE()))))))</f>
        <v/>
      </c>
    </row>
    <row r="2105" spans="2:5" x14ac:dyDescent="0.35">
      <c r="B2105" s="5"/>
      <c r="C2105" s="6" t="str">
        <f t="shared" si="66"/>
        <v/>
      </c>
      <c r="D2105" s="5" t="str">
        <f t="shared" si="67"/>
        <v/>
      </c>
      <c r="E2105" s="5" t="str">
        <f>IF($B2105="","",IF($C2105&lt;SIMULAÇÃO!$A$18,$B2105*VLOOKUP($C2105,SELIC!$A$3:$D$217,3,FALSE()),-($B2105-($B2105/(1+VLOOKUP($C2105,SELIC!$A$3:$D$217,3,FALSE()))))))</f>
        <v/>
      </c>
    </row>
    <row r="2106" spans="2:5" x14ac:dyDescent="0.35">
      <c r="B2106" s="5"/>
      <c r="C2106" s="6" t="str">
        <f t="shared" si="66"/>
        <v/>
      </c>
      <c r="D2106" s="5" t="str">
        <f t="shared" si="67"/>
        <v/>
      </c>
      <c r="E2106" s="5" t="str">
        <f>IF($B2106="","",IF($C2106&lt;SIMULAÇÃO!$A$18,$B2106*VLOOKUP($C2106,SELIC!$A$3:$D$217,3,FALSE()),-($B2106-($B2106/(1+VLOOKUP($C2106,SELIC!$A$3:$D$217,3,FALSE()))))))</f>
        <v/>
      </c>
    </row>
    <row r="2107" spans="2:5" x14ac:dyDescent="0.35">
      <c r="B2107" s="5"/>
      <c r="C2107" s="6" t="str">
        <f t="shared" si="66"/>
        <v/>
      </c>
      <c r="D2107" s="5" t="str">
        <f t="shared" si="67"/>
        <v/>
      </c>
      <c r="E2107" s="5" t="str">
        <f>IF($B2107="","",IF($C2107&lt;SIMULAÇÃO!$A$18,$B2107*VLOOKUP($C2107,SELIC!$A$3:$D$217,3,FALSE()),-($B2107-($B2107/(1+VLOOKUP($C2107,SELIC!$A$3:$D$217,3,FALSE()))))))</f>
        <v/>
      </c>
    </row>
    <row r="2108" spans="2:5" x14ac:dyDescent="0.35">
      <c r="B2108" s="5"/>
      <c r="C2108" s="6" t="str">
        <f t="shared" si="66"/>
        <v/>
      </c>
      <c r="D2108" s="5" t="str">
        <f t="shared" si="67"/>
        <v/>
      </c>
      <c r="E2108" s="5" t="str">
        <f>IF($B2108="","",IF($C2108&lt;SIMULAÇÃO!$A$18,$B2108*VLOOKUP($C2108,SELIC!$A$3:$D$217,3,FALSE()),-($B2108-($B2108/(1+VLOOKUP($C2108,SELIC!$A$3:$D$217,3,FALSE()))))))</f>
        <v/>
      </c>
    </row>
    <row r="2109" spans="2:5" x14ac:dyDescent="0.35">
      <c r="B2109" s="5"/>
      <c r="C2109" s="6" t="str">
        <f t="shared" si="66"/>
        <v/>
      </c>
      <c r="D2109" s="5" t="str">
        <f t="shared" si="67"/>
        <v/>
      </c>
      <c r="E2109" s="5" t="str">
        <f>IF($B2109="","",IF($C2109&lt;SIMULAÇÃO!$A$18,$B2109*VLOOKUP($C2109,SELIC!$A$3:$D$217,3,FALSE()),-($B2109-($B2109/(1+VLOOKUP($C2109,SELIC!$A$3:$D$217,3,FALSE()))))))</f>
        <v/>
      </c>
    </row>
    <row r="2110" spans="2:5" x14ac:dyDescent="0.35">
      <c r="B2110" s="5"/>
      <c r="C2110" s="6" t="str">
        <f t="shared" si="66"/>
        <v/>
      </c>
      <c r="D2110" s="5" t="str">
        <f t="shared" si="67"/>
        <v/>
      </c>
      <c r="E2110" s="5" t="str">
        <f>IF($B2110="","",IF($C2110&lt;SIMULAÇÃO!$A$18,$B2110*VLOOKUP($C2110,SELIC!$A$3:$D$217,3,FALSE()),-($B2110-($B2110/(1+VLOOKUP($C2110,SELIC!$A$3:$D$217,3,FALSE()))))))</f>
        <v/>
      </c>
    </row>
    <row r="2111" spans="2:5" x14ac:dyDescent="0.35">
      <c r="B2111" s="5"/>
      <c r="C2111" s="6" t="str">
        <f t="shared" si="66"/>
        <v/>
      </c>
      <c r="D2111" s="5" t="str">
        <f t="shared" si="67"/>
        <v/>
      </c>
      <c r="E2111" s="5" t="str">
        <f>IF($B2111="","",IF($C2111&lt;SIMULAÇÃO!$A$18,$B2111*VLOOKUP($C2111,SELIC!$A$3:$D$217,3,FALSE()),-($B2111-($B2111/(1+VLOOKUP($C2111,SELIC!$A$3:$D$217,3,FALSE()))))))</f>
        <v/>
      </c>
    </row>
    <row r="2112" spans="2:5" x14ac:dyDescent="0.35">
      <c r="B2112" s="5"/>
      <c r="C2112" s="6" t="str">
        <f t="shared" si="66"/>
        <v/>
      </c>
      <c r="D2112" s="5" t="str">
        <f t="shared" si="67"/>
        <v/>
      </c>
      <c r="E2112" s="5" t="str">
        <f>IF($B2112="","",IF($C2112&lt;SIMULAÇÃO!$A$18,$B2112*VLOOKUP($C2112,SELIC!$A$3:$D$217,3,FALSE()),-($B2112-($B2112/(1+VLOOKUP($C2112,SELIC!$A$3:$D$217,3,FALSE()))))))</f>
        <v/>
      </c>
    </row>
    <row r="2113" spans="2:5" x14ac:dyDescent="0.35">
      <c r="B2113" s="5"/>
      <c r="C2113" s="6" t="str">
        <f t="shared" si="66"/>
        <v/>
      </c>
      <c r="D2113" s="5" t="str">
        <f t="shared" si="67"/>
        <v/>
      </c>
      <c r="E2113" s="5" t="str">
        <f>IF($B2113="","",IF($C2113&lt;SIMULAÇÃO!$A$18,$B2113*VLOOKUP($C2113,SELIC!$A$3:$D$217,3,FALSE()),-($B2113-($B2113/(1+VLOOKUP($C2113,SELIC!$A$3:$D$217,3,FALSE()))))))</f>
        <v/>
      </c>
    </row>
    <row r="2114" spans="2:5" x14ac:dyDescent="0.35">
      <c r="B2114" s="5"/>
      <c r="C2114" s="6" t="str">
        <f t="shared" si="66"/>
        <v/>
      </c>
      <c r="D2114" s="5" t="str">
        <f t="shared" si="67"/>
        <v/>
      </c>
      <c r="E2114" s="5" t="str">
        <f>IF($B2114="","",IF($C2114&lt;SIMULAÇÃO!$A$18,$B2114*VLOOKUP($C2114,SELIC!$A$3:$D$217,3,FALSE()),-($B2114-($B2114/(1+VLOOKUP($C2114,SELIC!$A$3:$D$217,3,FALSE()))))))</f>
        <v/>
      </c>
    </row>
    <row r="2115" spans="2:5" x14ac:dyDescent="0.35">
      <c r="B2115" s="5"/>
      <c r="C2115" s="6" t="str">
        <f t="shared" si="66"/>
        <v/>
      </c>
      <c r="D2115" s="5" t="str">
        <f t="shared" si="67"/>
        <v/>
      </c>
      <c r="E2115" s="5" t="str">
        <f>IF($B2115="","",IF($C2115&lt;SIMULAÇÃO!$A$18,$B2115*VLOOKUP($C2115,SELIC!$A$3:$D$217,3,FALSE()),-($B2115-($B2115/(1+VLOOKUP($C2115,SELIC!$A$3:$D$217,3,FALSE()))))))</f>
        <v/>
      </c>
    </row>
    <row r="2116" spans="2:5" x14ac:dyDescent="0.35">
      <c r="B2116" s="5"/>
      <c r="C2116" s="6" t="str">
        <f t="shared" si="66"/>
        <v/>
      </c>
      <c r="D2116" s="5" t="str">
        <f t="shared" si="67"/>
        <v/>
      </c>
      <c r="E2116" s="5" t="str">
        <f>IF($B2116="","",IF($C2116&lt;SIMULAÇÃO!$A$18,$B2116*VLOOKUP($C2116,SELIC!$A$3:$D$217,3,FALSE()),-($B2116-($B2116/(1+VLOOKUP($C2116,SELIC!$A$3:$D$217,3,FALSE()))))))</f>
        <v/>
      </c>
    </row>
    <row r="2117" spans="2:5" x14ac:dyDescent="0.35">
      <c r="B2117" s="5"/>
      <c r="C2117" s="6" t="str">
        <f t="shared" si="66"/>
        <v/>
      </c>
      <c r="D2117" s="5" t="str">
        <f t="shared" si="67"/>
        <v/>
      </c>
      <c r="E2117" s="5" t="str">
        <f>IF($B2117="","",IF($C2117&lt;SIMULAÇÃO!$A$18,$B2117*VLOOKUP($C2117,SELIC!$A$3:$D$217,3,FALSE()),-($B2117-($B2117/(1+VLOOKUP($C2117,SELIC!$A$3:$D$217,3,FALSE()))))))</f>
        <v/>
      </c>
    </row>
    <row r="2118" spans="2:5" x14ac:dyDescent="0.35">
      <c r="B2118" s="5"/>
      <c r="C2118" s="6" t="str">
        <f t="shared" si="66"/>
        <v/>
      </c>
      <c r="D2118" s="5" t="str">
        <f t="shared" si="67"/>
        <v/>
      </c>
      <c r="E2118" s="5" t="str">
        <f>IF($B2118="","",IF($C2118&lt;SIMULAÇÃO!$A$18,$B2118*VLOOKUP($C2118,SELIC!$A$3:$D$217,3,FALSE()),-($B2118-($B2118/(1+VLOOKUP($C2118,SELIC!$A$3:$D$217,3,FALSE()))))))</f>
        <v/>
      </c>
    </row>
    <row r="2119" spans="2:5" x14ac:dyDescent="0.35">
      <c r="B2119" s="5"/>
      <c r="C2119" s="6" t="str">
        <f t="shared" si="66"/>
        <v/>
      </c>
      <c r="D2119" s="5" t="str">
        <f t="shared" si="67"/>
        <v/>
      </c>
      <c r="E2119" s="5" t="str">
        <f>IF($B2119="","",IF($C2119&lt;SIMULAÇÃO!$A$18,$B2119*VLOOKUP($C2119,SELIC!$A$3:$D$217,3,FALSE()),-($B2119-($B2119/(1+VLOOKUP($C2119,SELIC!$A$3:$D$217,3,FALSE()))))))</f>
        <v/>
      </c>
    </row>
    <row r="2120" spans="2:5" x14ac:dyDescent="0.35">
      <c r="B2120" s="5"/>
      <c r="C2120" s="6" t="str">
        <f t="shared" si="66"/>
        <v/>
      </c>
      <c r="D2120" s="5" t="str">
        <f t="shared" si="67"/>
        <v/>
      </c>
      <c r="E2120" s="5" t="str">
        <f>IF($B2120="","",IF($C2120&lt;SIMULAÇÃO!$A$18,$B2120*VLOOKUP($C2120,SELIC!$A$3:$D$217,3,FALSE()),-($B2120-($B2120/(1+VLOOKUP($C2120,SELIC!$A$3:$D$217,3,FALSE()))))))</f>
        <v/>
      </c>
    </row>
    <row r="2121" spans="2:5" x14ac:dyDescent="0.35">
      <c r="B2121" s="5"/>
      <c r="C2121" s="6" t="str">
        <f t="shared" si="66"/>
        <v/>
      </c>
      <c r="D2121" s="5" t="str">
        <f t="shared" si="67"/>
        <v/>
      </c>
      <c r="E2121" s="5" t="str">
        <f>IF($B2121="","",IF($C2121&lt;SIMULAÇÃO!$A$18,$B2121*VLOOKUP($C2121,SELIC!$A$3:$D$217,3,FALSE()),-($B2121-($B2121/(1+VLOOKUP($C2121,SELIC!$A$3:$D$217,3,FALSE()))))))</f>
        <v/>
      </c>
    </row>
    <row r="2122" spans="2:5" x14ac:dyDescent="0.35">
      <c r="B2122" s="5"/>
      <c r="C2122" s="6" t="str">
        <f t="shared" si="66"/>
        <v/>
      </c>
      <c r="D2122" s="5" t="str">
        <f t="shared" si="67"/>
        <v/>
      </c>
      <c r="E2122" s="5" t="str">
        <f>IF($B2122="","",IF($C2122&lt;SIMULAÇÃO!$A$18,$B2122*VLOOKUP($C2122,SELIC!$A$3:$D$217,3,FALSE()),-($B2122-($B2122/(1+VLOOKUP($C2122,SELIC!$A$3:$D$217,3,FALSE()))))))</f>
        <v/>
      </c>
    </row>
    <row r="2123" spans="2:5" x14ac:dyDescent="0.35">
      <c r="B2123" s="5"/>
      <c r="C2123" s="6" t="str">
        <f t="shared" si="66"/>
        <v/>
      </c>
      <c r="D2123" s="5" t="str">
        <f t="shared" si="67"/>
        <v/>
      </c>
      <c r="E2123" s="5" t="str">
        <f>IF($B2123="","",IF($C2123&lt;SIMULAÇÃO!$A$18,$B2123*VLOOKUP($C2123,SELIC!$A$3:$D$217,3,FALSE()),-($B2123-($B2123/(1+VLOOKUP($C2123,SELIC!$A$3:$D$217,3,FALSE()))))))</f>
        <v/>
      </c>
    </row>
    <row r="2124" spans="2:5" x14ac:dyDescent="0.35">
      <c r="B2124" s="5"/>
      <c r="C2124" s="6" t="str">
        <f t="shared" si="66"/>
        <v/>
      </c>
      <c r="D2124" s="5" t="str">
        <f t="shared" si="67"/>
        <v/>
      </c>
      <c r="E2124" s="5" t="str">
        <f>IF($B2124="","",IF($C2124&lt;SIMULAÇÃO!$A$18,$B2124*VLOOKUP($C2124,SELIC!$A$3:$D$217,3,FALSE()),-($B2124-($B2124/(1+VLOOKUP($C2124,SELIC!$A$3:$D$217,3,FALSE()))))))</f>
        <v/>
      </c>
    </row>
    <row r="2125" spans="2:5" x14ac:dyDescent="0.35">
      <c r="B2125" s="5"/>
      <c r="C2125" s="6" t="str">
        <f t="shared" si="66"/>
        <v/>
      </c>
      <c r="D2125" s="5" t="str">
        <f t="shared" si="67"/>
        <v/>
      </c>
      <c r="E2125" s="5" t="str">
        <f>IF($B2125="","",IF($C2125&lt;SIMULAÇÃO!$A$18,$B2125*VLOOKUP($C2125,SELIC!$A$3:$D$217,3,FALSE()),-($B2125-($B2125/(1+VLOOKUP($C2125,SELIC!$A$3:$D$217,3,FALSE()))))))</f>
        <v/>
      </c>
    </row>
    <row r="2126" spans="2:5" x14ac:dyDescent="0.35">
      <c r="B2126" s="5"/>
      <c r="C2126" s="6" t="str">
        <f t="shared" si="66"/>
        <v/>
      </c>
      <c r="D2126" s="5" t="str">
        <f t="shared" si="67"/>
        <v/>
      </c>
      <c r="E2126" s="5" t="str">
        <f>IF($B2126="","",IF($C2126&lt;SIMULAÇÃO!$A$18,$B2126*VLOOKUP($C2126,SELIC!$A$3:$D$217,3,FALSE()),-($B2126-($B2126/(1+VLOOKUP($C2126,SELIC!$A$3:$D$217,3,FALSE()))))))</f>
        <v/>
      </c>
    </row>
    <row r="2127" spans="2:5" x14ac:dyDescent="0.35">
      <c r="B2127" s="5"/>
      <c r="C2127" s="6" t="str">
        <f t="shared" si="66"/>
        <v/>
      </c>
      <c r="D2127" s="5" t="str">
        <f t="shared" si="67"/>
        <v/>
      </c>
      <c r="E2127" s="5" t="str">
        <f>IF($B2127="","",IF($C2127&lt;SIMULAÇÃO!$A$18,$B2127*VLOOKUP($C2127,SELIC!$A$3:$D$217,3,FALSE()),-($B2127-($B2127/(1+VLOOKUP($C2127,SELIC!$A$3:$D$217,3,FALSE()))))))</f>
        <v/>
      </c>
    </row>
    <row r="2128" spans="2:5" x14ac:dyDescent="0.35">
      <c r="B2128" s="5"/>
      <c r="C2128" s="6" t="str">
        <f t="shared" si="66"/>
        <v/>
      </c>
      <c r="D2128" s="5" t="str">
        <f t="shared" si="67"/>
        <v/>
      </c>
      <c r="E2128" s="5" t="str">
        <f>IF($B2128="","",IF($C2128&lt;SIMULAÇÃO!$A$18,$B2128*VLOOKUP($C2128,SELIC!$A$3:$D$217,3,FALSE()),-($B2128-($B2128/(1+VLOOKUP($C2128,SELIC!$A$3:$D$217,3,FALSE()))))))</f>
        <v/>
      </c>
    </row>
    <row r="2129" spans="2:5" x14ac:dyDescent="0.35">
      <c r="B2129" s="5"/>
      <c r="C2129" s="6" t="str">
        <f t="shared" si="66"/>
        <v/>
      </c>
      <c r="D2129" s="5" t="str">
        <f t="shared" si="67"/>
        <v/>
      </c>
      <c r="E2129" s="5" t="str">
        <f>IF($B2129="","",IF($C2129&lt;SIMULAÇÃO!$A$18,$B2129*VLOOKUP($C2129,SELIC!$A$3:$D$217,3,FALSE()),-($B2129-($B2129/(1+VLOOKUP($C2129,SELIC!$A$3:$D$217,3,FALSE()))))))</f>
        <v/>
      </c>
    </row>
    <row r="2130" spans="2:5" x14ac:dyDescent="0.35">
      <c r="B2130" s="5"/>
      <c r="C2130" s="6" t="str">
        <f t="shared" si="66"/>
        <v/>
      </c>
      <c r="D2130" s="5" t="str">
        <f t="shared" si="67"/>
        <v/>
      </c>
      <c r="E2130" s="5" t="str">
        <f>IF($B2130="","",IF($C2130&lt;SIMULAÇÃO!$A$18,$B2130*VLOOKUP($C2130,SELIC!$A$3:$D$217,3,FALSE()),-($B2130-($B2130/(1+VLOOKUP($C2130,SELIC!$A$3:$D$217,3,FALSE()))))))</f>
        <v/>
      </c>
    </row>
    <row r="2131" spans="2:5" x14ac:dyDescent="0.35">
      <c r="B2131" s="5"/>
      <c r="C2131" s="6" t="str">
        <f t="shared" ref="C2131:C2194" si="68">IF(A2131="","",DATEVALUE(CONCATENATE("01/",MONTH(A2131),"/",YEAR(A2131))))</f>
        <v/>
      </c>
      <c r="D2131" s="5" t="str">
        <f t="shared" ref="D2131:D2194" si="69">IF(B2131="","",B2131+E2131)</f>
        <v/>
      </c>
      <c r="E2131" s="5" t="str">
        <f>IF($B2131="","",IF($C2131&lt;SIMULAÇÃO!$A$18,$B2131*VLOOKUP($C2131,SELIC!$A$3:$D$217,3,FALSE()),-($B2131-($B2131/(1+VLOOKUP($C2131,SELIC!$A$3:$D$217,3,FALSE()))))))</f>
        <v/>
      </c>
    </row>
    <row r="2132" spans="2:5" x14ac:dyDescent="0.35">
      <c r="B2132" s="5"/>
      <c r="C2132" s="6" t="str">
        <f t="shared" si="68"/>
        <v/>
      </c>
      <c r="D2132" s="5" t="str">
        <f t="shared" si="69"/>
        <v/>
      </c>
      <c r="E2132" s="5" t="str">
        <f>IF($B2132="","",IF($C2132&lt;SIMULAÇÃO!$A$18,$B2132*VLOOKUP($C2132,SELIC!$A$3:$D$217,3,FALSE()),-($B2132-($B2132/(1+VLOOKUP($C2132,SELIC!$A$3:$D$217,3,FALSE()))))))</f>
        <v/>
      </c>
    </row>
    <row r="2133" spans="2:5" x14ac:dyDescent="0.35">
      <c r="B2133" s="5"/>
      <c r="C2133" s="6" t="str">
        <f t="shared" si="68"/>
        <v/>
      </c>
      <c r="D2133" s="5" t="str">
        <f t="shared" si="69"/>
        <v/>
      </c>
      <c r="E2133" s="5" t="str">
        <f>IF($B2133="","",IF($C2133&lt;SIMULAÇÃO!$A$18,$B2133*VLOOKUP($C2133,SELIC!$A$3:$D$217,3,FALSE()),-($B2133-($B2133/(1+VLOOKUP($C2133,SELIC!$A$3:$D$217,3,FALSE()))))))</f>
        <v/>
      </c>
    </row>
    <row r="2134" spans="2:5" x14ac:dyDescent="0.35">
      <c r="B2134" s="5"/>
      <c r="C2134" s="6" t="str">
        <f t="shared" si="68"/>
        <v/>
      </c>
      <c r="D2134" s="5" t="str">
        <f t="shared" si="69"/>
        <v/>
      </c>
      <c r="E2134" s="5" t="str">
        <f>IF($B2134="","",IF($C2134&lt;SIMULAÇÃO!$A$18,$B2134*VLOOKUP($C2134,SELIC!$A$3:$D$217,3,FALSE()),-($B2134-($B2134/(1+VLOOKUP($C2134,SELIC!$A$3:$D$217,3,FALSE()))))))</f>
        <v/>
      </c>
    </row>
    <row r="2135" spans="2:5" x14ac:dyDescent="0.35">
      <c r="B2135" s="5"/>
      <c r="C2135" s="6" t="str">
        <f t="shared" si="68"/>
        <v/>
      </c>
      <c r="D2135" s="5" t="str">
        <f t="shared" si="69"/>
        <v/>
      </c>
      <c r="E2135" s="5" t="str">
        <f>IF($B2135="","",IF($C2135&lt;SIMULAÇÃO!$A$18,$B2135*VLOOKUP($C2135,SELIC!$A$3:$D$217,3,FALSE()),-($B2135-($B2135/(1+VLOOKUP($C2135,SELIC!$A$3:$D$217,3,FALSE()))))))</f>
        <v/>
      </c>
    </row>
    <row r="2136" spans="2:5" x14ac:dyDescent="0.35">
      <c r="B2136" s="5"/>
      <c r="C2136" s="6" t="str">
        <f t="shared" si="68"/>
        <v/>
      </c>
      <c r="D2136" s="5" t="str">
        <f t="shared" si="69"/>
        <v/>
      </c>
      <c r="E2136" s="5" t="str">
        <f>IF($B2136="","",IF($C2136&lt;SIMULAÇÃO!$A$18,$B2136*VLOOKUP($C2136,SELIC!$A$3:$D$217,3,FALSE()),-($B2136-($B2136/(1+VLOOKUP($C2136,SELIC!$A$3:$D$217,3,FALSE()))))))</f>
        <v/>
      </c>
    </row>
    <row r="2137" spans="2:5" x14ac:dyDescent="0.35">
      <c r="B2137" s="5"/>
      <c r="C2137" s="6" t="str">
        <f t="shared" si="68"/>
        <v/>
      </c>
      <c r="D2137" s="5" t="str">
        <f t="shared" si="69"/>
        <v/>
      </c>
      <c r="E2137" s="5" t="str">
        <f>IF($B2137="","",IF($C2137&lt;SIMULAÇÃO!$A$18,$B2137*VLOOKUP($C2137,SELIC!$A$3:$D$217,3,FALSE()),-($B2137-($B2137/(1+VLOOKUP($C2137,SELIC!$A$3:$D$217,3,FALSE()))))))</f>
        <v/>
      </c>
    </row>
    <row r="2138" spans="2:5" x14ac:dyDescent="0.35">
      <c r="B2138" s="5"/>
      <c r="C2138" s="6" t="str">
        <f t="shared" si="68"/>
        <v/>
      </c>
      <c r="D2138" s="5" t="str">
        <f t="shared" si="69"/>
        <v/>
      </c>
      <c r="E2138" s="5" t="str">
        <f>IF($B2138="","",IF($C2138&lt;SIMULAÇÃO!$A$18,$B2138*VLOOKUP($C2138,SELIC!$A$3:$D$217,3,FALSE()),-($B2138-($B2138/(1+VLOOKUP($C2138,SELIC!$A$3:$D$217,3,FALSE()))))))</f>
        <v/>
      </c>
    </row>
    <row r="2139" spans="2:5" x14ac:dyDescent="0.35">
      <c r="B2139" s="5"/>
      <c r="C2139" s="6" t="str">
        <f t="shared" si="68"/>
        <v/>
      </c>
      <c r="D2139" s="5" t="str">
        <f t="shared" si="69"/>
        <v/>
      </c>
      <c r="E2139" s="5" t="str">
        <f>IF($B2139="","",IF($C2139&lt;SIMULAÇÃO!$A$18,$B2139*VLOOKUP($C2139,SELIC!$A$3:$D$217,3,FALSE()),-($B2139-($B2139/(1+VLOOKUP($C2139,SELIC!$A$3:$D$217,3,FALSE()))))))</f>
        <v/>
      </c>
    </row>
    <row r="2140" spans="2:5" x14ac:dyDescent="0.35">
      <c r="B2140" s="5"/>
      <c r="C2140" s="6" t="str">
        <f t="shared" si="68"/>
        <v/>
      </c>
      <c r="D2140" s="5" t="str">
        <f t="shared" si="69"/>
        <v/>
      </c>
      <c r="E2140" s="5" t="str">
        <f>IF($B2140="","",IF($C2140&lt;SIMULAÇÃO!$A$18,$B2140*VLOOKUP($C2140,SELIC!$A$3:$D$217,3,FALSE()),-($B2140-($B2140/(1+VLOOKUP($C2140,SELIC!$A$3:$D$217,3,FALSE()))))))</f>
        <v/>
      </c>
    </row>
    <row r="2141" spans="2:5" x14ac:dyDescent="0.35">
      <c r="B2141" s="5"/>
      <c r="C2141" s="6" t="str">
        <f t="shared" si="68"/>
        <v/>
      </c>
      <c r="D2141" s="5" t="str">
        <f t="shared" si="69"/>
        <v/>
      </c>
      <c r="E2141" s="5" t="str">
        <f>IF($B2141="","",IF($C2141&lt;SIMULAÇÃO!$A$18,$B2141*VLOOKUP($C2141,SELIC!$A$3:$D$217,3,FALSE()),-($B2141-($B2141/(1+VLOOKUP($C2141,SELIC!$A$3:$D$217,3,FALSE()))))))</f>
        <v/>
      </c>
    </row>
    <row r="2142" spans="2:5" x14ac:dyDescent="0.35">
      <c r="B2142" s="5"/>
      <c r="C2142" s="6" t="str">
        <f t="shared" si="68"/>
        <v/>
      </c>
      <c r="D2142" s="5" t="str">
        <f t="shared" si="69"/>
        <v/>
      </c>
      <c r="E2142" s="5" t="str">
        <f>IF($B2142="","",IF($C2142&lt;SIMULAÇÃO!$A$18,$B2142*VLOOKUP($C2142,SELIC!$A$3:$D$217,3,FALSE()),-($B2142-($B2142/(1+VLOOKUP($C2142,SELIC!$A$3:$D$217,3,FALSE()))))))</f>
        <v/>
      </c>
    </row>
    <row r="2143" spans="2:5" x14ac:dyDescent="0.35">
      <c r="B2143" s="5"/>
      <c r="C2143" s="6" t="str">
        <f t="shared" si="68"/>
        <v/>
      </c>
      <c r="D2143" s="5" t="str">
        <f t="shared" si="69"/>
        <v/>
      </c>
      <c r="E2143" s="5" t="str">
        <f>IF($B2143="","",IF($C2143&lt;SIMULAÇÃO!$A$18,$B2143*VLOOKUP($C2143,SELIC!$A$3:$D$217,3,FALSE()),-($B2143-($B2143/(1+VLOOKUP($C2143,SELIC!$A$3:$D$217,3,FALSE()))))))</f>
        <v/>
      </c>
    </row>
    <row r="2144" spans="2:5" x14ac:dyDescent="0.35">
      <c r="B2144" s="5"/>
      <c r="C2144" s="6" t="str">
        <f t="shared" si="68"/>
        <v/>
      </c>
      <c r="D2144" s="5" t="str">
        <f t="shared" si="69"/>
        <v/>
      </c>
      <c r="E2144" s="5" t="str">
        <f>IF($B2144="","",IF($C2144&lt;SIMULAÇÃO!$A$18,$B2144*VLOOKUP($C2144,SELIC!$A$3:$D$217,3,FALSE()),-($B2144-($B2144/(1+VLOOKUP($C2144,SELIC!$A$3:$D$217,3,FALSE()))))))</f>
        <v/>
      </c>
    </row>
    <row r="2145" spans="2:5" x14ac:dyDescent="0.35">
      <c r="B2145" s="5"/>
      <c r="C2145" s="6" t="str">
        <f t="shared" si="68"/>
        <v/>
      </c>
      <c r="D2145" s="5" t="str">
        <f t="shared" si="69"/>
        <v/>
      </c>
      <c r="E2145" s="5" t="str">
        <f>IF($B2145="","",IF($C2145&lt;SIMULAÇÃO!$A$18,$B2145*VLOOKUP($C2145,SELIC!$A$3:$D$217,3,FALSE()),-($B2145-($B2145/(1+VLOOKUP($C2145,SELIC!$A$3:$D$217,3,FALSE()))))))</f>
        <v/>
      </c>
    </row>
    <row r="2146" spans="2:5" x14ac:dyDescent="0.35">
      <c r="B2146" s="5"/>
      <c r="C2146" s="6" t="str">
        <f t="shared" si="68"/>
        <v/>
      </c>
      <c r="D2146" s="5" t="str">
        <f t="shared" si="69"/>
        <v/>
      </c>
      <c r="E2146" s="5" t="str">
        <f>IF($B2146="","",IF($C2146&lt;SIMULAÇÃO!$A$18,$B2146*VLOOKUP($C2146,SELIC!$A$3:$D$217,3,FALSE()),-($B2146-($B2146/(1+VLOOKUP($C2146,SELIC!$A$3:$D$217,3,FALSE()))))))</f>
        <v/>
      </c>
    </row>
    <row r="2147" spans="2:5" x14ac:dyDescent="0.35">
      <c r="B2147" s="5"/>
      <c r="C2147" s="6" t="str">
        <f t="shared" si="68"/>
        <v/>
      </c>
      <c r="D2147" s="5" t="str">
        <f t="shared" si="69"/>
        <v/>
      </c>
      <c r="E2147" s="5" t="str">
        <f>IF($B2147="","",IF($C2147&lt;SIMULAÇÃO!$A$18,$B2147*VLOOKUP($C2147,SELIC!$A$3:$D$217,3,FALSE()),-($B2147-($B2147/(1+VLOOKUP($C2147,SELIC!$A$3:$D$217,3,FALSE()))))))</f>
        <v/>
      </c>
    </row>
    <row r="2148" spans="2:5" x14ac:dyDescent="0.35">
      <c r="B2148" s="5"/>
      <c r="C2148" s="6" t="str">
        <f t="shared" si="68"/>
        <v/>
      </c>
      <c r="D2148" s="5" t="str">
        <f t="shared" si="69"/>
        <v/>
      </c>
      <c r="E2148" s="5" t="str">
        <f>IF($B2148="","",IF($C2148&lt;SIMULAÇÃO!$A$18,$B2148*VLOOKUP($C2148,SELIC!$A$3:$D$217,3,FALSE()),-($B2148-($B2148/(1+VLOOKUP($C2148,SELIC!$A$3:$D$217,3,FALSE()))))))</f>
        <v/>
      </c>
    </row>
    <row r="2149" spans="2:5" x14ac:dyDescent="0.35">
      <c r="B2149" s="5"/>
      <c r="C2149" s="6" t="str">
        <f t="shared" si="68"/>
        <v/>
      </c>
      <c r="D2149" s="5" t="str">
        <f t="shared" si="69"/>
        <v/>
      </c>
      <c r="E2149" s="5" t="str">
        <f>IF($B2149="","",IF($C2149&lt;SIMULAÇÃO!$A$18,$B2149*VLOOKUP($C2149,SELIC!$A$3:$D$217,3,FALSE()),-($B2149-($B2149/(1+VLOOKUP($C2149,SELIC!$A$3:$D$217,3,FALSE()))))))</f>
        <v/>
      </c>
    </row>
    <row r="2150" spans="2:5" x14ac:dyDescent="0.35">
      <c r="B2150" s="5"/>
      <c r="C2150" s="6" t="str">
        <f t="shared" si="68"/>
        <v/>
      </c>
      <c r="D2150" s="5" t="str">
        <f t="shared" si="69"/>
        <v/>
      </c>
      <c r="E2150" s="5" t="str">
        <f>IF($B2150="","",IF($C2150&lt;SIMULAÇÃO!$A$18,$B2150*VLOOKUP($C2150,SELIC!$A$3:$D$217,3,FALSE()),-($B2150-($B2150/(1+VLOOKUP($C2150,SELIC!$A$3:$D$217,3,FALSE()))))))</f>
        <v/>
      </c>
    </row>
    <row r="2151" spans="2:5" x14ac:dyDescent="0.35">
      <c r="B2151" s="5"/>
      <c r="C2151" s="6" t="str">
        <f t="shared" si="68"/>
        <v/>
      </c>
      <c r="D2151" s="5" t="str">
        <f t="shared" si="69"/>
        <v/>
      </c>
      <c r="E2151" s="5" t="str">
        <f>IF($B2151="","",IF($C2151&lt;SIMULAÇÃO!$A$18,$B2151*VLOOKUP($C2151,SELIC!$A$3:$D$217,3,FALSE()),-($B2151-($B2151/(1+VLOOKUP($C2151,SELIC!$A$3:$D$217,3,FALSE()))))))</f>
        <v/>
      </c>
    </row>
    <row r="2152" spans="2:5" x14ac:dyDescent="0.35">
      <c r="B2152" s="5"/>
      <c r="C2152" s="6" t="str">
        <f t="shared" si="68"/>
        <v/>
      </c>
      <c r="D2152" s="5" t="str">
        <f t="shared" si="69"/>
        <v/>
      </c>
      <c r="E2152" s="5" t="str">
        <f>IF($B2152="","",IF($C2152&lt;SIMULAÇÃO!$A$18,$B2152*VLOOKUP($C2152,SELIC!$A$3:$D$217,3,FALSE()),-($B2152-($B2152/(1+VLOOKUP($C2152,SELIC!$A$3:$D$217,3,FALSE()))))))</f>
        <v/>
      </c>
    </row>
    <row r="2153" spans="2:5" x14ac:dyDescent="0.35">
      <c r="B2153" s="5"/>
      <c r="C2153" s="6" t="str">
        <f t="shared" si="68"/>
        <v/>
      </c>
      <c r="D2153" s="5" t="str">
        <f t="shared" si="69"/>
        <v/>
      </c>
      <c r="E2153" s="5" t="str">
        <f>IF($B2153="","",IF($C2153&lt;SIMULAÇÃO!$A$18,$B2153*VLOOKUP($C2153,SELIC!$A$3:$D$217,3,FALSE()),-($B2153-($B2153/(1+VLOOKUP($C2153,SELIC!$A$3:$D$217,3,FALSE()))))))</f>
        <v/>
      </c>
    </row>
    <row r="2154" spans="2:5" x14ac:dyDescent="0.35">
      <c r="B2154" s="5"/>
      <c r="C2154" s="6" t="str">
        <f t="shared" si="68"/>
        <v/>
      </c>
      <c r="D2154" s="5" t="str">
        <f t="shared" si="69"/>
        <v/>
      </c>
      <c r="E2154" s="5" t="str">
        <f>IF($B2154="","",IF($C2154&lt;SIMULAÇÃO!$A$18,$B2154*VLOOKUP($C2154,SELIC!$A$3:$D$217,3,FALSE()),-($B2154-($B2154/(1+VLOOKUP($C2154,SELIC!$A$3:$D$217,3,FALSE()))))))</f>
        <v/>
      </c>
    </row>
    <row r="2155" spans="2:5" x14ac:dyDescent="0.35">
      <c r="B2155" s="5"/>
      <c r="C2155" s="6" t="str">
        <f t="shared" si="68"/>
        <v/>
      </c>
      <c r="D2155" s="5" t="str">
        <f t="shared" si="69"/>
        <v/>
      </c>
      <c r="E2155" s="5" t="str">
        <f>IF($B2155="","",IF($C2155&lt;SIMULAÇÃO!$A$18,$B2155*VLOOKUP($C2155,SELIC!$A$3:$D$217,3,FALSE()),-($B2155-($B2155/(1+VLOOKUP($C2155,SELIC!$A$3:$D$217,3,FALSE()))))))</f>
        <v/>
      </c>
    </row>
    <row r="2156" spans="2:5" x14ac:dyDescent="0.35">
      <c r="B2156" s="5"/>
      <c r="C2156" s="6" t="str">
        <f t="shared" si="68"/>
        <v/>
      </c>
      <c r="D2156" s="5" t="str">
        <f t="shared" si="69"/>
        <v/>
      </c>
      <c r="E2156" s="5" t="str">
        <f>IF($B2156="","",IF($C2156&lt;SIMULAÇÃO!$A$18,$B2156*VLOOKUP($C2156,SELIC!$A$3:$D$217,3,FALSE()),-($B2156-($B2156/(1+VLOOKUP($C2156,SELIC!$A$3:$D$217,3,FALSE()))))))</f>
        <v/>
      </c>
    </row>
    <row r="2157" spans="2:5" x14ac:dyDescent="0.35">
      <c r="B2157" s="5"/>
      <c r="C2157" s="6" t="str">
        <f t="shared" si="68"/>
        <v/>
      </c>
      <c r="D2157" s="5" t="str">
        <f t="shared" si="69"/>
        <v/>
      </c>
      <c r="E2157" s="5" t="str">
        <f>IF($B2157="","",IF($C2157&lt;SIMULAÇÃO!$A$18,$B2157*VLOOKUP($C2157,SELIC!$A$3:$D$217,3,FALSE()),-($B2157-($B2157/(1+VLOOKUP($C2157,SELIC!$A$3:$D$217,3,FALSE()))))))</f>
        <v/>
      </c>
    </row>
    <row r="2158" spans="2:5" x14ac:dyDescent="0.35">
      <c r="B2158" s="5"/>
      <c r="C2158" s="6" t="str">
        <f t="shared" si="68"/>
        <v/>
      </c>
      <c r="D2158" s="5" t="str">
        <f t="shared" si="69"/>
        <v/>
      </c>
      <c r="E2158" s="5" t="str">
        <f>IF($B2158="","",IF($C2158&lt;SIMULAÇÃO!$A$18,$B2158*VLOOKUP($C2158,SELIC!$A$3:$D$217,3,FALSE()),-($B2158-($B2158/(1+VLOOKUP($C2158,SELIC!$A$3:$D$217,3,FALSE()))))))</f>
        <v/>
      </c>
    </row>
    <row r="2159" spans="2:5" x14ac:dyDescent="0.35">
      <c r="B2159" s="5"/>
      <c r="C2159" s="6" t="str">
        <f t="shared" si="68"/>
        <v/>
      </c>
      <c r="D2159" s="5" t="str">
        <f t="shared" si="69"/>
        <v/>
      </c>
      <c r="E2159" s="5" t="str">
        <f>IF($B2159="","",IF($C2159&lt;SIMULAÇÃO!$A$18,$B2159*VLOOKUP($C2159,SELIC!$A$3:$D$217,3,FALSE()),-($B2159-($B2159/(1+VLOOKUP($C2159,SELIC!$A$3:$D$217,3,FALSE()))))))</f>
        <v/>
      </c>
    </row>
    <row r="2160" spans="2:5" x14ac:dyDescent="0.35">
      <c r="B2160" s="5"/>
      <c r="C2160" s="6" t="str">
        <f t="shared" si="68"/>
        <v/>
      </c>
      <c r="D2160" s="5" t="str">
        <f t="shared" si="69"/>
        <v/>
      </c>
      <c r="E2160" s="5" t="str">
        <f>IF($B2160="","",IF($C2160&lt;SIMULAÇÃO!$A$18,$B2160*VLOOKUP($C2160,SELIC!$A$3:$D$217,3,FALSE()),-($B2160-($B2160/(1+VLOOKUP($C2160,SELIC!$A$3:$D$217,3,FALSE()))))))</f>
        <v/>
      </c>
    </row>
    <row r="2161" spans="2:5" x14ac:dyDescent="0.35">
      <c r="B2161" s="5"/>
      <c r="C2161" s="6" t="str">
        <f t="shared" si="68"/>
        <v/>
      </c>
      <c r="D2161" s="5" t="str">
        <f t="shared" si="69"/>
        <v/>
      </c>
      <c r="E2161" s="5" t="str">
        <f>IF($B2161="","",IF($C2161&lt;SIMULAÇÃO!$A$18,$B2161*VLOOKUP($C2161,SELIC!$A$3:$D$217,3,FALSE()),-($B2161-($B2161/(1+VLOOKUP($C2161,SELIC!$A$3:$D$217,3,FALSE()))))))</f>
        <v/>
      </c>
    </row>
    <row r="2162" spans="2:5" x14ac:dyDescent="0.35">
      <c r="B2162" s="5"/>
      <c r="C2162" s="6" t="str">
        <f t="shared" si="68"/>
        <v/>
      </c>
      <c r="D2162" s="5" t="str">
        <f t="shared" si="69"/>
        <v/>
      </c>
      <c r="E2162" s="5" t="str">
        <f>IF($B2162="","",IF($C2162&lt;SIMULAÇÃO!$A$18,$B2162*VLOOKUP($C2162,SELIC!$A$3:$D$217,3,FALSE()),-($B2162-($B2162/(1+VLOOKUP($C2162,SELIC!$A$3:$D$217,3,FALSE()))))))</f>
        <v/>
      </c>
    </row>
    <row r="2163" spans="2:5" x14ac:dyDescent="0.35">
      <c r="B2163" s="5"/>
      <c r="C2163" s="6" t="str">
        <f t="shared" si="68"/>
        <v/>
      </c>
      <c r="D2163" s="5" t="str">
        <f t="shared" si="69"/>
        <v/>
      </c>
      <c r="E2163" s="5" t="str">
        <f>IF($B2163="","",IF($C2163&lt;SIMULAÇÃO!$A$18,$B2163*VLOOKUP($C2163,SELIC!$A$3:$D$217,3,FALSE()),-($B2163-($B2163/(1+VLOOKUP($C2163,SELIC!$A$3:$D$217,3,FALSE()))))))</f>
        <v/>
      </c>
    </row>
    <row r="2164" spans="2:5" x14ac:dyDescent="0.35">
      <c r="B2164" s="5"/>
      <c r="C2164" s="6" t="str">
        <f t="shared" si="68"/>
        <v/>
      </c>
      <c r="D2164" s="5" t="str">
        <f t="shared" si="69"/>
        <v/>
      </c>
      <c r="E2164" s="5" t="str">
        <f>IF($B2164="","",IF($C2164&lt;SIMULAÇÃO!$A$18,$B2164*VLOOKUP($C2164,SELIC!$A$3:$D$217,3,FALSE()),-($B2164-($B2164/(1+VLOOKUP($C2164,SELIC!$A$3:$D$217,3,FALSE()))))))</f>
        <v/>
      </c>
    </row>
    <row r="2165" spans="2:5" x14ac:dyDescent="0.35">
      <c r="B2165" s="5"/>
      <c r="C2165" s="6" t="str">
        <f t="shared" si="68"/>
        <v/>
      </c>
      <c r="D2165" s="5" t="str">
        <f t="shared" si="69"/>
        <v/>
      </c>
      <c r="E2165" s="5" t="str">
        <f>IF($B2165="","",IF($C2165&lt;SIMULAÇÃO!$A$18,$B2165*VLOOKUP($C2165,SELIC!$A$3:$D$217,3,FALSE()),-($B2165-($B2165/(1+VLOOKUP($C2165,SELIC!$A$3:$D$217,3,FALSE()))))))</f>
        <v/>
      </c>
    </row>
    <row r="2166" spans="2:5" x14ac:dyDescent="0.35">
      <c r="B2166" s="5"/>
      <c r="C2166" s="6" t="str">
        <f t="shared" si="68"/>
        <v/>
      </c>
      <c r="D2166" s="5" t="str">
        <f t="shared" si="69"/>
        <v/>
      </c>
      <c r="E2166" s="5" t="str">
        <f>IF($B2166="","",IF($C2166&lt;SIMULAÇÃO!$A$18,$B2166*VLOOKUP($C2166,SELIC!$A$3:$D$217,3,FALSE()),-($B2166-($B2166/(1+VLOOKUP($C2166,SELIC!$A$3:$D$217,3,FALSE()))))))</f>
        <v/>
      </c>
    </row>
    <row r="2167" spans="2:5" x14ac:dyDescent="0.35">
      <c r="B2167" s="5"/>
      <c r="C2167" s="6" t="str">
        <f t="shared" si="68"/>
        <v/>
      </c>
      <c r="D2167" s="5" t="str">
        <f t="shared" si="69"/>
        <v/>
      </c>
      <c r="E2167" s="5" t="str">
        <f>IF($B2167="","",IF($C2167&lt;SIMULAÇÃO!$A$18,$B2167*VLOOKUP($C2167,SELIC!$A$3:$D$217,3,FALSE()),-($B2167-($B2167/(1+VLOOKUP($C2167,SELIC!$A$3:$D$217,3,FALSE()))))))</f>
        <v/>
      </c>
    </row>
    <row r="2168" spans="2:5" x14ac:dyDescent="0.35">
      <c r="B2168" s="5"/>
      <c r="C2168" s="6" t="str">
        <f t="shared" si="68"/>
        <v/>
      </c>
      <c r="D2168" s="5" t="str">
        <f t="shared" si="69"/>
        <v/>
      </c>
      <c r="E2168" s="5" t="str">
        <f>IF($B2168="","",IF($C2168&lt;SIMULAÇÃO!$A$18,$B2168*VLOOKUP($C2168,SELIC!$A$3:$D$217,3,FALSE()),-($B2168-($B2168/(1+VLOOKUP($C2168,SELIC!$A$3:$D$217,3,FALSE()))))))</f>
        <v/>
      </c>
    </row>
    <row r="2169" spans="2:5" x14ac:dyDescent="0.35">
      <c r="B2169" s="5"/>
      <c r="C2169" s="6" t="str">
        <f t="shared" si="68"/>
        <v/>
      </c>
      <c r="D2169" s="5" t="str">
        <f t="shared" si="69"/>
        <v/>
      </c>
      <c r="E2169" s="5" t="str">
        <f>IF($B2169="","",IF($C2169&lt;SIMULAÇÃO!$A$18,$B2169*VLOOKUP($C2169,SELIC!$A$3:$D$217,3,FALSE()),-($B2169-($B2169/(1+VLOOKUP($C2169,SELIC!$A$3:$D$217,3,FALSE()))))))</f>
        <v/>
      </c>
    </row>
    <row r="2170" spans="2:5" x14ac:dyDescent="0.35">
      <c r="B2170" s="5"/>
      <c r="C2170" s="6" t="str">
        <f t="shared" si="68"/>
        <v/>
      </c>
      <c r="D2170" s="5" t="str">
        <f t="shared" si="69"/>
        <v/>
      </c>
      <c r="E2170" s="5" t="str">
        <f>IF($B2170="","",IF($C2170&lt;SIMULAÇÃO!$A$18,$B2170*VLOOKUP($C2170,SELIC!$A$3:$D$217,3,FALSE()),-($B2170-($B2170/(1+VLOOKUP($C2170,SELIC!$A$3:$D$217,3,FALSE()))))))</f>
        <v/>
      </c>
    </row>
    <row r="2171" spans="2:5" x14ac:dyDescent="0.35">
      <c r="B2171" s="5"/>
      <c r="C2171" s="6" t="str">
        <f t="shared" si="68"/>
        <v/>
      </c>
      <c r="D2171" s="5" t="str">
        <f t="shared" si="69"/>
        <v/>
      </c>
      <c r="E2171" s="5" t="str">
        <f>IF($B2171="","",IF($C2171&lt;SIMULAÇÃO!$A$18,$B2171*VLOOKUP($C2171,SELIC!$A$3:$D$217,3,FALSE()),-($B2171-($B2171/(1+VLOOKUP($C2171,SELIC!$A$3:$D$217,3,FALSE()))))))</f>
        <v/>
      </c>
    </row>
    <row r="2172" spans="2:5" x14ac:dyDescent="0.35">
      <c r="B2172" s="5"/>
      <c r="C2172" s="6" t="str">
        <f t="shared" si="68"/>
        <v/>
      </c>
      <c r="D2172" s="5" t="str">
        <f t="shared" si="69"/>
        <v/>
      </c>
      <c r="E2172" s="5" t="str">
        <f>IF($B2172="","",IF($C2172&lt;SIMULAÇÃO!$A$18,$B2172*VLOOKUP($C2172,SELIC!$A$3:$D$217,3,FALSE()),-($B2172-($B2172/(1+VLOOKUP($C2172,SELIC!$A$3:$D$217,3,FALSE()))))))</f>
        <v/>
      </c>
    </row>
    <row r="2173" spans="2:5" x14ac:dyDescent="0.35">
      <c r="B2173" s="5"/>
      <c r="C2173" s="6" t="str">
        <f t="shared" si="68"/>
        <v/>
      </c>
      <c r="D2173" s="5" t="str">
        <f t="shared" si="69"/>
        <v/>
      </c>
      <c r="E2173" s="5" t="str">
        <f>IF($B2173="","",IF($C2173&lt;SIMULAÇÃO!$A$18,$B2173*VLOOKUP($C2173,SELIC!$A$3:$D$217,3,FALSE()),-($B2173-($B2173/(1+VLOOKUP($C2173,SELIC!$A$3:$D$217,3,FALSE()))))))</f>
        <v/>
      </c>
    </row>
    <row r="2174" spans="2:5" x14ac:dyDescent="0.35">
      <c r="B2174" s="5"/>
      <c r="C2174" s="6" t="str">
        <f t="shared" si="68"/>
        <v/>
      </c>
      <c r="D2174" s="5" t="str">
        <f t="shared" si="69"/>
        <v/>
      </c>
      <c r="E2174" s="5" t="str">
        <f>IF($B2174="","",IF($C2174&lt;SIMULAÇÃO!$A$18,$B2174*VLOOKUP($C2174,SELIC!$A$3:$D$217,3,FALSE()),-($B2174-($B2174/(1+VLOOKUP($C2174,SELIC!$A$3:$D$217,3,FALSE()))))))</f>
        <v/>
      </c>
    </row>
    <row r="2175" spans="2:5" x14ac:dyDescent="0.35">
      <c r="B2175" s="5"/>
      <c r="C2175" s="6" t="str">
        <f t="shared" si="68"/>
        <v/>
      </c>
      <c r="D2175" s="5" t="str">
        <f t="shared" si="69"/>
        <v/>
      </c>
      <c r="E2175" s="5" t="str">
        <f>IF($B2175="","",IF($C2175&lt;SIMULAÇÃO!$A$18,$B2175*VLOOKUP($C2175,SELIC!$A$3:$D$217,3,FALSE()),-($B2175-($B2175/(1+VLOOKUP($C2175,SELIC!$A$3:$D$217,3,FALSE()))))))</f>
        <v/>
      </c>
    </row>
    <row r="2176" spans="2:5" x14ac:dyDescent="0.35">
      <c r="B2176" s="5"/>
      <c r="C2176" s="6" t="str">
        <f t="shared" si="68"/>
        <v/>
      </c>
      <c r="D2176" s="5" t="str">
        <f t="shared" si="69"/>
        <v/>
      </c>
      <c r="E2176" s="5" t="str">
        <f>IF($B2176="","",IF($C2176&lt;SIMULAÇÃO!$A$18,$B2176*VLOOKUP($C2176,SELIC!$A$3:$D$217,3,FALSE()),-($B2176-($B2176/(1+VLOOKUP($C2176,SELIC!$A$3:$D$217,3,FALSE()))))))</f>
        <v/>
      </c>
    </row>
    <row r="2177" spans="2:5" x14ac:dyDescent="0.35">
      <c r="B2177" s="5"/>
      <c r="C2177" s="6" t="str">
        <f t="shared" si="68"/>
        <v/>
      </c>
      <c r="D2177" s="5" t="str">
        <f t="shared" si="69"/>
        <v/>
      </c>
      <c r="E2177" s="5" t="str">
        <f>IF($B2177="","",IF($C2177&lt;SIMULAÇÃO!$A$18,$B2177*VLOOKUP($C2177,SELIC!$A$3:$D$217,3,FALSE()),-($B2177-($B2177/(1+VLOOKUP($C2177,SELIC!$A$3:$D$217,3,FALSE()))))))</f>
        <v/>
      </c>
    </row>
    <row r="2178" spans="2:5" x14ac:dyDescent="0.35">
      <c r="B2178" s="5"/>
      <c r="C2178" s="6" t="str">
        <f t="shared" si="68"/>
        <v/>
      </c>
      <c r="D2178" s="5" t="str">
        <f t="shared" si="69"/>
        <v/>
      </c>
      <c r="E2178" s="5" t="str">
        <f>IF($B2178="","",IF($C2178&lt;SIMULAÇÃO!$A$18,$B2178*VLOOKUP($C2178,SELIC!$A$3:$D$217,3,FALSE()),-($B2178-($B2178/(1+VLOOKUP($C2178,SELIC!$A$3:$D$217,3,FALSE()))))))</f>
        <v/>
      </c>
    </row>
    <row r="2179" spans="2:5" x14ac:dyDescent="0.35">
      <c r="B2179" s="5"/>
      <c r="C2179" s="6" t="str">
        <f t="shared" si="68"/>
        <v/>
      </c>
      <c r="D2179" s="5" t="str">
        <f t="shared" si="69"/>
        <v/>
      </c>
      <c r="E2179" s="5" t="str">
        <f>IF($B2179="","",IF($C2179&lt;SIMULAÇÃO!$A$18,$B2179*VLOOKUP($C2179,SELIC!$A$3:$D$217,3,FALSE()),-($B2179-($B2179/(1+VLOOKUP($C2179,SELIC!$A$3:$D$217,3,FALSE()))))))</f>
        <v/>
      </c>
    </row>
    <row r="2180" spans="2:5" x14ac:dyDescent="0.35">
      <c r="B2180" s="5"/>
      <c r="C2180" s="6" t="str">
        <f t="shared" si="68"/>
        <v/>
      </c>
      <c r="D2180" s="5" t="str">
        <f t="shared" si="69"/>
        <v/>
      </c>
      <c r="E2180" s="5" t="str">
        <f>IF($B2180="","",IF($C2180&lt;SIMULAÇÃO!$A$18,$B2180*VLOOKUP($C2180,SELIC!$A$3:$D$217,3,FALSE()),-($B2180-($B2180/(1+VLOOKUP($C2180,SELIC!$A$3:$D$217,3,FALSE()))))))</f>
        <v/>
      </c>
    </row>
    <row r="2181" spans="2:5" x14ac:dyDescent="0.35">
      <c r="B2181" s="5"/>
      <c r="C2181" s="6" t="str">
        <f t="shared" si="68"/>
        <v/>
      </c>
      <c r="D2181" s="5" t="str">
        <f t="shared" si="69"/>
        <v/>
      </c>
      <c r="E2181" s="5" t="str">
        <f>IF($B2181="","",IF($C2181&lt;SIMULAÇÃO!$A$18,$B2181*VLOOKUP($C2181,SELIC!$A$3:$D$217,3,FALSE()),-($B2181-($B2181/(1+VLOOKUP($C2181,SELIC!$A$3:$D$217,3,FALSE()))))))</f>
        <v/>
      </c>
    </row>
    <row r="2182" spans="2:5" x14ac:dyDescent="0.35">
      <c r="B2182" s="5"/>
      <c r="C2182" s="6" t="str">
        <f t="shared" si="68"/>
        <v/>
      </c>
      <c r="D2182" s="5" t="str">
        <f t="shared" si="69"/>
        <v/>
      </c>
      <c r="E2182" s="5" t="str">
        <f>IF($B2182="","",IF($C2182&lt;SIMULAÇÃO!$A$18,$B2182*VLOOKUP($C2182,SELIC!$A$3:$D$217,3,FALSE()),-($B2182-($B2182/(1+VLOOKUP($C2182,SELIC!$A$3:$D$217,3,FALSE()))))))</f>
        <v/>
      </c>
    </row>
    <row r="2183" spans="2:5" x14ac:dyDescent="0.35">
      <c r="B2183" s="5"/>
      <c r="C2183" s="6" t="str">
        <f t="shared" si="68"/>
        <v/>
      </c>
      <c r="D2183" s="5" t="str">
        <f t="shared" si="69"/>
        <v/>
      </c>
      <c r="E2183" s="5" t="str">
        <f>IF($B2183="","",IF($C2183&lt;SIMULAÇÃO!$A$18,$B2183*VLOOKUP($C2183,SELIC!$A$3:$D$217,3,FALSE()),-($B2183-($B2183/(1+VLOOKUP($C2183,SELIC!$A$3:$D$217,3,FALSE()))))))</f>
        <v/>
      </c>
    </row>
    <row r="2184" spans="2:5" x14ac:dyDescent="0.35">
      <c r="B2184" s="5"/>
      <c r="C2184" s="6" t="str">
        <f t="shared" si="68"/>
        <v/>
      </c>
      <c r="D2184" s="5" t="str">
        <f t="shared" si="69"/>
        <v/>
      </c>
      <c r="E2184" s="5" t="str">
        <f>IF($B2184="","",IF($C2184&lt;SIMULAÇÃO!$A$18,$B2184*VLOOKUP($C2184,SELIC!$A$3:$D$217,3,FALSE()),-($B2184-($B2184/(1+VLOOKUP($C2184,SELIC!$A$3:$D$217,3,FALSE()))))))</f>
        <v/>
      </c>
    </row>
    <row r="2185" spans="2:5" x14ac:dyDescent="0.35">
      <c r="B2185" s="5"/>
      <c r="C2185" s="6" t="str">
        <f t="shared" si="68"/>
        <v/>
      </c>
      <c r="D2185" s="5" t="str">
        <f t="shared" si="69"/>
        <v/>
      </c>
      <c r="E2185" s="5" t="str">
        <f>IF($B2185="","",IF($C2185&lt;SIMULAÇÃO!$A$18,$B2185*VLOOKUP($C2185,SELIC!$A$3:$D$217,3,FALSE()),-($B2185-($B2185/(1+VLOOKUP($C2185,SELIC!$A$3:$D$217,3,FALSE()))))))</f>
        <v/>
      </c>
    </row>
    <row r="2186" spans="2:5" x14ac:dyDescent="0.35">
      <c r="B2186" s="5"/>
      <c r="C2186" s="6" t="str">
        <f t="shared" si="68"/>
        <v/>
      </c>
      <c r="D2186" s="5" t="str">
        <f t="shared" si="69"/>
        <v/>
      </c>
      <c r="E2186" s="5" t="str">
        <f>IF($B2186="","",IF($C2186&lt;SIMULAÇÃO!$A$18,$B2186*VLOOKUP($C2186,SELIC!$A$3:$D$217,3,FALSE()),-($B2186-($B2186/(1+VLOOKUP($C2186,SELIC!$A$3:$D$217,3,FALSE()))))))</f>
        <v/>
      </c>
    </row>
    <row r="2187" spans="2:5" x14ac:dyDescent="0.35">
      <c r="B2187" s="5"/>
      <c r="C2187" s="6" t="str">
        <f t="shared" si="68"/>
        <v/>
      </c>
      <c r="D2187" s="5" t="str">
        <f t="shared" si="69"/>
        <v/>
      </c>
      <c r="E2187" s="5" t="str">
        <f>IF($B2187="","",IF($C2187&lt;SIMULAÇÃO!$A$18,$B2187*VLOOKUP($C2187,SELIC!$A$3:$D$217,3,FALSE()),-($B2187-($B2187/(1+VLOOKUP($C2187,SELIC!$A$3:$D$217,3,FALSE()))))))</f>
        <v/>
      </c>
    </row>
    <row r="2188" spans="2:5" x14ac:dyDescent="0.35">
      <c r="B2188" s="5"/>
      <c r="C2188" s="6" t="str">
        <f t="shared" si="68"/>
        <v/>
      </c>
      <c r="D2188" s="5" t="str">
        <f t="shared" si="69"/>
        <v/>
      </c>
      <c r="E2188" s="5" t="str">
        <f>IF($B2188="","",IF($C2188&lt;SIMULAÇÃO!$A$18,$B2188*VLOOKUP($C2188,SELIC!$A$3:$D$217,3,FALSE()),-($B2188-($B2188/(1+VLOOKUP($C2188,SELIC!$A$3:$D$217,3,FALSE()))))))</f>
        <v/>
      </c>
    </row>
    <row r="2189" spans="2:5" x14ac:dyDescent="0.35">
      <c r="B2189" s="5"/>
      <c r="C2189" s="6" t="str">
        <f t="shared" si="68"/>
        <v/>
      </c>
      <c r="D2189" s="5" t="str">
        <f t="shared" si="69"/>
        <v/>
      </c>
      <c r="E2189" s="5" t="str">
        <f>IF($B2189="","",IF($C2189&lt;SIMULAÇÃO!$A$18,$B2189*VLOOKUP($C2189,SELIC!$A$3:$D$217,3,FALSE()),-($B2189-($B2189/(1+VLOOKUP($C2189,SELIC!$A$3:$D$217,3,FALSE()))))))</f>
        <v/>
      </c>
    </row>
    <row r="2190" spans="2:5" x14ac:dyDescent="0.35">
      <c r="B2190" s="5"/>
      <c r="C2190" s="6" t="str">
        <f t="shared" si="68"/>
        <v/>
      </c>
      <c r="D2190" s="5" t="str">
        <f t="shared" si="69"/>
        <v/>
      </c>
      <c r="E2190" s="5" t="str">
        <f>IF($B2190="","",IF($C2190&lt;SIMULAÇÃO!$A$18,$B2190*VLOOKUP($C2190,SELIC!$A$3:$D$217,3,FALSE()),-($B2190-($B2190/(1+VLOOKUP($C2190,SELIC!$A$3:$D$217,3,FALSE()))))))</f>
        <v/>
      </c>
    </row>
    <row r="2191" spans="2:5" x14ac:dyDescent="0.35">
      <c r="B2191" s="5"/>
      <c r="C2191" s="6" t="str">
        <f t="shared" si="68"/>
        <v/>
      </c>
      <c r="D2191" s="5" t="str">
        <f t="shared" si="69"/>
        <v/>
      </c>
      <c r="E2191" s="5" t="str">
        <f>IF($B2191="","",IF($C2191&lt;SIMULAÇÃO!$A$18,$B2191*VLOOKUP($C2191,SELIC!$A$3:$D$217,3,FALSE()),-($B2191-($B2191/(1+VLOOKUP($C2191,SELIC!$A$3:$D$217,3,FALSE()))))))</f>
        <v/>
      </c>
    </row>
    <row r="2192" spans="2:5" x14ac:dyDescent="0.35">
      <c r="B2192" s="5"/>
      <c r="C2192" s="6" t="str">
        <f t="shared" si="68"/>
        <v/>
      </c>
      <c r="D2192" s="5" t="str">
        <f t="shared" si="69"/>
        <v/>
      </c>
      <c r="E2192" s="5" t="str">
        <f>IF($B2192="","",IF($C2192&lt;SIMULAÇÃO!$A$18,$B2192*VLOOKUP($C2192,SELIC!$A$3:$D$217,3,FALSE()),-($B2192-($B2192/(1+VLOOKUP($C2192,SELIC!$A$3:$D$217,3,FALSE()))))))</f>
        <v/>
      </c>
    </row>
    <row r="2193" spans="2:5" x14ac:dyDescent="0.35">
      <c r="B2193" s="5"/>
      <c r="C2193" s="6" t="str">
        <f t="shared" si="68"/>
        <v/>
      </c>
      <c r="D2193" s="5" t="str">
        <f t="shared" si="69"/>
        <v/>
      </c>
      <c r="E2193" s="5" t="str">
        <f>IF($B2193="","",IF($C2193&lt;SIMULAÇÃO!$A$18,$B2193*VLOOKUP($C2193,SELIC!$A$3:$D$217,3,FALSE()),-($B2193-($B2193/(1+VLOOKUP($C2193,SELIC!$A$3:$D$217,3,FALSE()))))))</f>
        <v/>
      </c>
    </row>
    <row r="2194" spans="2:5" x14ac:dyDescent="0.35">
      <c r="B2194" s="5"/>
      <c r="C2194" s="6" t="str">
        <f t="shared" si="68"/>
        <v/>
      </c>
      <c r="D2194" s="5" t="str">
        <f t="shared" si="69"/>
        <v/>
      </c>
      <c r="E2194" s="5" t="str">
        <f>IF($B2194="","",IF($C2194&lt;SIMULAÇÃO!$A$18,$B2194*VLOOKUP($C2194,SELIC!$A$3:$D$217,3,FALSE()),-($B2194-($B2194/(1+VLOOKUP($C2194,SELIC!$A$3:$D$217,3,FALSE()))))))</f>
        <v/>
      </c>
    </row>
    <row r="2195" spans="2:5" x14ac:dyDescent="0.35">
      <c r="B2195" s="5"/>
      <c r="C2195" s="6" t="str">
        <f t="shared" ref="C2195:C2258" si="70">IF(A2195="","",DATEVALUE(CONCATENATE("01/",MONTH(A2195),"/",YEAR(A2195))))</f>
        <v/>
      </c>
      <c r="D2195" s="5" t="str">
        <f t="shared" ref="D2195:D2258" si="71">IF(B2195="","",B2195+E2195)</f>
        <v/>
      </c>
      <c r="E2195" s="5" t="str">
        <f>IF($B2195="","",IF($C2195&lt;SIMULAÇÃO!$A$18,$B2195*VLOOKUP($C2195,SELIC!$A$3:$D$217,3,FALSE()),-($B2195-($B2195/(1+VLOOKUP($C2195,SELIC!$A$3:$D$217,3,FALSE()))))))</f>
        <v/>
      </c>
    </row>
    <row r="2196" spans="2:5" x14ac:dyDescent="0.35">
      <c r="B2196" s="5"/>
      <c r="C2196" s="6" t="str">
        <f t="shared" si="70"/>
        <v/>
      </c>
      <c r="D2196" s="5" t="str">
        <f t="shared" si="71"/>
        <v/>
      </c>
      <c r="E2196" s="5" t="str">
        <f>IF($B2196="","",IF($C2196&lt;SIMULAÇÃO!$A$18,$B2196*VLOOKUP($C2196,SELIC!$A$3:$D$217,3,FALSE()),-($B2196-($B2196/(1+VLOOKUP($C2196,SELIC!$A$3:$D$217,3,FALSE()))))))</f>
        <v/>
      </c>
    </row>
    <row r="2197" spans="2:5" x14ac:dyDescent="0.35">
      <c r="B2197" s="5"/>
      <c r="C2197" s="6" t="str">
        <f t="shared" si="70"/>
        <v/>
      </c>
      <c r="D2197" s="5" t="str">
        <f t="shared" si="71"/>
        <v/>
      </c>
      <c r="E2197" s="5" t="str">
        <f>IF($B2197="","",IF($C2197&lt;SIMULAÇÃO!$A$18,$B2197*VLOOKUP($C2197,SELIC!$A$3:$D$217,3,FALSE()),-($B2197-($B2197/(1+VLOOKUP($C2197,SELIC!$A$3:$D$217,3,FALSE()))))))</f>
        <v/>
      </c>
    </row>
    <row r="2198" spans="2:5" x14ac:dyDescent="0.35">
      <c r="B2198" s="5"/>
      <c r="C2198" s="6" t="str">
        <f t="shared" si="70"/>
        <v/>
      </c>
      <c r="D2198" s="5" t="str">
        <f t="shared" si="71"/>
        <v/>
      </c>
      <c r="E2198" s="5" t="str">
        <f>IF($B2198="","",IF($C2198&lt;SIMULAÇÃO!$A$18,$B2198*VLOOKUP($C2198,SELIC!$A$3:$D$217,3,FALSE()),-($B2198-($B2198/(1+VLOOKUP($C2198,SELIC!$A$3:$D$217,3,FALSE()))))))</f>
        <v/>
      </c>
    </row>
    <row r="2199" spans="2:5" x14ac:dyDescent="0.35">
      <c r="B2199" s="5"/>
      <c r="C2199" s="6" t="str">
        <f t="shared" si="70"/>
        <v/>
      </c>
      <c r="D2199" s="5" t="str">
        <f t="shared" si="71"/>
        <v/>
      </c>
      <c r="E2199" s="5" t="str">
        <f>IF($B2199="","",IF($C2199&lt;SIMULAÇÃO!$A$18,$B2199*VLOOKUP($C2199,SELIC!$A$3:$D$217,3,FALSE()),-($B2199-($B2199/(1+VLOOKUP($C2199,SELIC!$A$3:$D$217,3,FALSE()))))))</f>
        <v/>
      </c>
    </row>
    <row r="2200" spans="2:5" x14ac:dyDescent="0.35">
      <c r="B2200" s="5"/>
      <c r="C2200" s="6" t="str">
        <f t="shared" si="70"/>
        <v/>
      </c>
      <c r="D2200" s="5" t="str">
        <f t="shared" si="71"/>
        <v/>
      </c>
      <c r="E2200" s="5" t="str">
        <f>IF($B2200="","",IF($C2200&lt;SIMULAÇÃO!$A$18,$B2200*VLOOKUP($C2200,SELIC!$A$3:$D$217,3,FALSE()),-($B2200-($B2200/(1+VLOOKUP($C2200,SELIC!$A$3:$D$217,3,FALSE()))))))</f>
        <v/>
      </c>
    </row>
    <row r="2201" spans="2:5" x14ac:dyDescent="0.35">
      <c r="B2201" s="5"/>
      <c r="C2201" s="6" t="str">
        <f t="shared" si="70"/>
        <v/>
      </c>
      <c r="D2201" s="5" t="str">
        <f t="shared" si="71"/>
        <v/>
      </c>
      <c r="E2201" s="5" t="str">
        <f>IF($B2201="","",IF($C2201&lt;SIMULAÇÃO!$A$18,$B2201*VLOOKUP($C2201,SELIC!$A$3:$D$217,3,FALSE()),-($B2201-($B2201/(1+VLOOKUP($C2201,SELIC!$A$3:$D$217,3,FALSE()))))))</f>
        <v/>
      </c>
    </row>
    <row r="2202" spans="2:5" x14ac:dyDescent="0.35">
      <c r="B2202" s="5"/>
      <c r="C2202" s="6" t="str">
        <f t="shared" si="70"/>
        <v/>
      </c>
      <c r="D2202" s="5" t="str">
        <f t="shared" si="71"/>
        <v/>
      </c>
      <c r="E2202" s="5" t="str">
        <f>IF($B2202="","",IF($C2202&lt;SIMULAÇÃO!$A$18,$B2202*VLOOKUP($C2202,SELIC!$A$3:$D$217,3,FALSE()),-($B2202-($B2202/(1+VLOOKUP($C2202,SELIC!$A$3:$D$217,3,FALSE()))))))</f>
        <v/>
      </c>
    </row>
    <row r="2203" spans="2:5" x14ac:dyDescent="0.35">
      <c r="B2203" s="5"/>
      <c r="C2203" s="6" t="str">
        <f t="shared" si="70"/>
        <v/>
      </c>
      <c r="D2203" s="5" t="str">
        <f t="shared" si="71"/>
        <v/>
      </c>
      <c r="E2203" s="5" t="str">
        <f>IF($B2203="","",IF($C2203&lt;SIMULAÇÃO!$A$18,$B2203*VLOOKUP($C2203,SELIC!$A$3:$D$217,3,FALSE()),-($B2203-($B2203/(1+VLOOKUP($C2203,SELIC!$A$3:$D$217,3,FALSE()))))))</f>
        <v/>
      </c>
    </row>
    <row r="2204" spans="2:5" x14ac:dyDescent="0.35">
      <c r="B2204" s="5"/>
      <c r="C2204" s="6" t="str">
        <f t="shared" si="70"/>
        <v/>
      </c>
      <c r="D2204" s="5" t="str">
        <f t="shared" si="71"/>
        <v/>
      </c>
      <c r="E2204" s="5" t="str">
        <f>IF($B2204="","",IF($C2204&lt;SIMULAÇÃO!$A$18,$B2204*VLOOKUP($C2204,SELIC!$A$3:$D$217,3,FALSE()),-($B2204-($B2204/(1+VLOOKUP($C2204,SELIC!$A$3:$D$217,3,FALSE()))))))</f>
        <v/>
      </c>
    </row>
    <row r="2205" spans="2:5" x14ac:dyDescent="0.35">
      <c r="B2205" s="5"/>
      <c r="C2205" s="6" t="str">
        <f t="shared" si="70"/>
        <v/>
      </c>
      <c r="D2205" s="5" t="str">
        <f t="shared" si="71"/>
        <v/>
      </c>
      <c r="E2205" s="5" t="str">
        <f>IF($B2205="","",IF($C2205&lt;SIMULAÇÃO!$A$18,$B2205*VLOOKUP($C2205,SELIC!$A$3:$D$217,3,FALSE()),-($B2205-($B2205/(1+VLOOKUP($C2205,SELIC!$A$3:$D$217,3,FALSE()))))))</f>
        <v/>
      </c>
    </row>
    <row r="2206" spans="2:5" x14ac:dyDescent="0.35">
      <c r="B2206" s="5"/>
      <c r="C2206" s="6" t="str">
        <f t="shared" si="70"/>
        <v/>
      </c>
      <c r="D2206" s="5" t="str">
        <f t="shared" si="71"/>
        <v/>
      </c>
      <c r="E2206" s="5" t="str">
        <f>IF($B2206="","",IF($C2206&lt;SIMULAÇÃO!$A$18,$B2206*VLOOKUP($C2206,SELIC!$A$3:$D$217,3,FALSE()),-($B2206-($B2206/(1+VLOOKUP($C2206,SELIC!$A$3:$D$217,3,FALSE()))))))</f>
        <v/>
      </c>
    </row>
    <row r="2207" spans="2:5" x14ac:dyDescent="0.35">
      <c r="B2207" s="5"/>
      <c r="C2207" s="6" t="str">
        <f t="shared" si="70"/>
        <v/>
      </c>
      <c r="D2207" s="5" t="str">
        <f t="shared" si="71"/>
        <v/>
      </c>
      <c r="E2207" s="5" t="str">
        <f>IF($B2207="","",IF($C2207&lt;SIMULAÇÃO!$A$18,$B2207*VLOOKUP($C2207,SELIC!$A$3:$D$217,3,FALSE()),-($B2207-($B2207/(1+VLOOKUP($C2207,SELIC!$A$3:$D$217,3,FALSE()))))))</f>
        <v/>
      </c>
    </row>
    <row r="2208" spans="2:5" x14ac:dyDescent="0.35">
      <c r="B2208" s="5"/>
      <c r="C2208" s="6" t="str">
        <f t="shared" si="70"/>
        <v/>
      </c>
      <c r="D2208" s="5" t="str">
        <f t="shared" si="71"/>
        <v/>
      </c>
      <c r="E2208" s="5" t="str">
        <f>IF($B2208="","",IF($C2208&lt;SIMULAÇÃO!$A$18,$B2208*VLOOKUP($C2208,SELIC!$A$3:$D$217,3,FALSE()),-($B2208-($B2208/(1+VLOOKUP($C2208,SELIC!$A$3:$D$217,3,FALSE()))))))</f>
        <v/>
      </c>
    </row>
    <row r="2209" spans="2:5" x14ac:dyDescent="0.35">
      <c r="B2209" s="5"/>
      <c r="C2209" s="6" t="str">
        <f t="shared" si="70"/>
        <v/>
      </c>
      <c r="D2209" s="5" t="str">
        <f t="shared" si="71"/>
        <v/>
      </c>
      <c r="E2209" s="5" t="str">
        <f>IF($B2209="","",IF($C2209&lt;SIMULAÇÃO!$A$18,$B2209*VLOOKUP($C2209,SELIC!$A$3:$D$217,3,FALSE()),-($B2209-($B2209/(1+VLOOKUP($C2209,SELIC!$A$3:$D$217,3,FALSE()))))))</f>
        <v/>
      </c>
    </row>
    <row r="2210" spans="2:5" x14ac:dyDescent="0.35">
      <c r="B2210" s="5"/>
      <c r="C2210" s="6" t="str">
        <f t="shared" si="70"/>
        <v/>
      </c>
      <c r="D2210" s="5" t="str">
        <f t="shared" si="71"/>
        <v/>
      </c>
      <c r="E2210" s="5" t="str">
        <f>IF($B2210="","",IF($C2210&lt;SIMULAÇÃO!$A$18,$B2210*VLOOKUP($C2210,SELIC!$A$3:$D$217,3,FALSE()),-($B2210-($B2210/(1+VLOOKUP($C2210,SELIC!$A$3:$D$217,3,FALSE()))))))</f>
        <v/>
      </c>
    </row>
    <row r="2211" spans="2:5" x14ac:dyDescent="0.35">
      <c r="B2211" s="5"/>
      <c r="C2211" s="6" t="str">
        <f t="shared" si="70"/>
        <v/>
      </c>
      <c r="D2211" s="5" t="str">
        <f t="shared" si="71"/>
        <v/>
      </c>
      <c r="E2211" s="5" t="str">
        <f>IF($B2211="","",IF($C2211&lt;SIMULAÇÃO!$A$18,$B2211*VLOOKUP($C2211,SELIC!$A$3:$D$217,3,FALSE()),-($B2211-($B2211/(1+VLOOKUP($C2211,SELIC!$A$3:$D$217,3,FALSE()))))))</f>
        <v/>
      </c>
    </row>
    <row r="2212" spans="2:5" x14ac:dyDescent="0.35">
      <c r="B2212" s="5"/>
      <c r="C2212" s="6" t="str">
        <f t="shared" si="70"/>
        <v/>
      </c>
      <c r="D2212" s="5" t="str">
        <f t="shared" si="71"/>
        <v/>
      </c>
      <c r="E2212" s="5" t="str">
        <f>IF($B2212="","",IF($C2212&lt;SIMULAÇÃO!$A$18,$B2212*VLOOKUP($C2212,SELIC!$A$3:$D$217,3,FALSE()),-($B2212-($B2212/(1+VLOOKUP($C2212,SELIC!$A$3:$D$217,3,FALSE()))))))</f>
        <v/>
      </c>
    </row>
    <row r="2213" spans="2:5" x14ac:dyDescent="0.35">
      <c r="B2213" s="5"/>
      <c r="C2213" s="6" t="str">
        <f t="shared" si="70"/>
        <v/>
      </c>
      <c r="D2213" s="5" t="str">
        <f t="shared" si="71"/>
        <v/>
      </c>
      <c r="E2213" s="5" t="str">
        <f>IF($B2213="","",IF($C2213&lt;SIMULAÇÃO!$A$18,$B2213*VLOOKUP($C2213,SELIC!$A$3:$D$217,3,FALSE()),-($B2213-($B2213/(1+VLOOKUP($C2213,SELIC!$A$3:$D$217,3,FALSE()))))))</f>
        <v/>
      </c>
    </row>
    <row r="2214" spans="2:5" x14ac:dyDescent="0.35">
      <c r="B2214" s="5"/>
      <c r="C2214" s="6" t="str">
        <f t="shared" si="70"/>
        <v/>
      </c>
      <c r="D2214" s="5" t="str">
        <f t="shared" si="71"/>
        <v/>
      </c>
      <c r="E2214" s="5" t="str">
        <f>IF($B2214="","",IF($C2214&lt;SIMULAÇÃO!$A$18,$B2214*VLOOKUP($C2214,SELIC!$A$3:$D$217,3,FALSE()),-($B2214-($B2214/(1+VLOOKUP($C2214,SELIC!$A$3:$D$217,3,FALSE()))))))</f>
        <v/>
      </c>
    </row>
    <row r="2215" spans="2:5" x14ac:dyDescent="0.35">
      <c r="B2215" s="5"/>
      <c r="C2215" s="6" t="str">
        <f t="shared" si="70"/>
        <v/>
      </c>
      <c r="D2215" s="5" t="str">
        <f t="shared" si="71"/>
        <v/>
      </c>
      <c r="E2215" s="5" t="str">
        <f>IF($B2215="","",IF($C2215&lt;SIMULAÇÃO!$A$18,$B2215*VLOOKUP($C2215,SELIC!$A$3:$D$217,3,FALSE()),-($B2215-($B2215/(1+VLOOKUP($C2215,SELIC!$A$3:$D$217,3,FALSE()))))))</f>
        <v/>
      </c>
    </row>
    <row r="2216" spans="2:5" x14ac:dyDescent="0.35">
      <c r="B2216" s="5"/>
      <c r="C2216" s="6" t="str">
        <f t="shared" si="70"/>
        <v/>
      </c>
      <c r="D2216" s="5" t="str">
        <f t="shared" si="71"/>
        <v/>
      </c>
      <c r="E2216" s="5" t="str">
        <f>IF($B2216="","",IF($C2216&lt;SIMULAÇÃO!$A$18,$B2216*VLOOKUP($C2216,SELIC!$A$3:$D$217,3,FALSE()),-($B2216-($B2216/(1+VLOOKUP($C2216,SELIC!$A$3:$D$217,3,FALSE()))))))</f>
        <v/>
      </c>
    </row>
    <row r="2217" spans="2:5" x14ac:dyDescent="0.35">
      <c r="B2217" s="5"/>
      <c r="C2217" s="6" t="str">
        <f t="shared" si="70"/>
        <v/>
      </c>
      <c r="D2217" s="5" t="str">
        <f t="shared" si="71"/>
        <v/>
      </c>
      <c r="E2217" s="5" t="str">
        <f>IF($B2217="","",IF($C2217&lt;SIMULAÇÃO!$A$18,$B2217*VLOOKUP($C2217,SELIC!$A$3:$D$217,3,FALSE()),-($B2217-($B2217/(1+VLOOKUP($C2217,SELIC!$A$3:$D$217,3,FALSE()))))))</f>
        <v/>
      </c>
    </row>
    <row r="2218" spans="2:5" x14ac:dyDescent="0.35">
      <c r="B2218" s="5"/>
      <c r="C2218" s="6" t="str">
        <f t="shared" si="70"/>
        <v/>
      </c>
      <c r="D2218" s="5" t="str">
        <f t="shared" si="71"/>
        <v/>
      </c>
      <c r="E2218" s="5" t="str">
        <f>IF($B2218="","",IF($C2218&lt;SIMULAÇÃO!$A$18,$B2218*VLOOKUP($C2218,SELIC!$A$3:$D$217,3,FALSE()),-($B2218-($B2218/(1+VLOOKUP($C2218,SELIC!$A$3:$D$217,3,FALSE()))))))</f>
        <v/>
      </c>
    </row>
    <row r="2219" spans="2:5" x14ac:dyDescent="0.35">
      <c r="B2219" s="5"/>
      <c r="C2219" s="6" t="str">
        <f t="shared" si="70"/>
        <v/>
      </c>
      <c r="D2219" s="5" t="str">
        <f t="shared" si="71"/>
        <v/>
      </c>
      <c r="E2219" s="5" t="str">
        <f>IF($B2219="","",IF($C2219&lt;SIMULAÇÃO!$A$18,$B2219*VLOOKUP($C2219,SELIC!$A$3:$D$217,3,FALSE()),-($B2219-($B2219/(1+VLOOKUP($C2219,SELIC!$A$3:$D$217,3,FALSE()))))))</f>
        <v/>
      </c>
    </row>
    <row r="2220" spans="2:5" x14ac:dyDescent="0.35">
      <c r="B2220" s="5"/>
      <c r="C2220" s="6" t="str">
        <f t="shared" si="70"/>
        <v/>
      </c>
      <c r="D2220" s="5" t="str">
        <f t="shared" si="71"/>
        <v/>
      </c>
      <c r="E2220" s="5" t="str">
        <f>IF($B2220="","",IF($C2220&lt;SIMULAÇÃO!$A$18,$B2220*VLOOKUP($C2220,SELIC!$A$3:$D$217,3,FALSE()),-($B2220-($B2220/(1+VLOOKUP($C2220,SELIC!$A$3:$D$217,3,FALSE()))))))</f>
        <v/>
      </c>
    </row>
    <row r="2221" spans="2:5" x14ac:dyDescent="0.35">
      <c r="B2221" s="5"/>
      <c r="C2221" s="6" t="str">
        <f t="shared" si="70"/>
        <v/>
      </c>
      <c r="D2221" s="5" t="str">
        <f t="shared" si="71"/>
        <v/>
      </c>
      <c r="E2221" s="5" t="str">
        <f>IF($B2221="","",IF($C2221&lt;SIMULAÇÃO!$A$18,$B2221*VLOOKUP($C2221,SELIC!$A$3:$D$217,3,FALSE()),-($B2221-($B2221/(1+VLOOKUP($C2221,SELIC!$A$3:$D$217,3,FALSE()))))))</f>
        <v/>
      </c>
    </row>
    <row r="2222" spans="2:5" x14ac:dyDescent="0.35">
      <c r="B2222" s="5"/>
      <c r="C2222" s="6" t="str">
        <f t="shared" si="70"/>
        <v/>
      </c>
      <c r="D2222" s="5" t="str">
        <f t="shared" si="71"/>
        <v/>
      </c>
      <c r="E2222" s="5" t="str">
        <f>IF($B2222="","",IF($C2222&lt;SIMULAÇÃO!$A$18,$B2222*VLOOKUP($C2222,SELIC!$A$3:$D$217,3,FALSE()),-($B2222-($B2222/(1+VLOOKUP($C2222,SELIC!$A$3:$D$217,3,FALSE()))))))</f>
        <v/>
      </c>
    </row>
    <row r="2223" spans="2:5" x14ac:dyDescent="0.35">
      <c r="B2223" s="5"/>
      <c r="C2223" s="6" t="str">
        <f t="shared" si="70"/>
        <v/>
      </c>
      <c r="D2223" s="5" t="str">
        <f t="shared" si="71"/>
        <v/>
      </c>
      <c r="E2223" s="5" t="str">
        <f>IF($B2223="","",IF($C2223&lt;SIMULAÇÃO!$A$18,$B2223*VLOOKUP($C2223,SELIC!$A$3:$D$217,3,FALSE()),-($B2223-($B2223/(1+VLOOKUP($C2223,SELIC!$A$3:$D$217,3,FALSE()))))))</f>
        <v/>
      </c>
    </row>
    <row r="2224" spans="2:5" x14ac:dyDescent="0.35">
      <c r="B2224" s="5"/>
      <c r="C2224" s="6" t="str">
        <f t="shared" si="70"/>
        <v/>
      </c>
      <c r="D2224" s="5" t="str">
        <f t="shared" si="71"/>
        <v/>
      </c>
      <c r="E2224" s="5" t="str">
        <f>IF($B2224="","",IF($C2224&lt;SIMULAÇÃO!$A$18,$B2224*VLOOKUP($C2224,SELIC!$A$3:$D$217,3,FALSE()),-($B2224-($B2224/(1+VLOOKUP($C2224,SELIC!$A$3:$D$217,3,FALSE()))))))</f>
        <v/>
      </c>
    </row>
    <row r="2225" spans="2:5" x14ac:dyDescent="0.35">
      <c r="B2225" s="5"/>
      <c r="C2225" s="6" t="str">
        <f t="shared" si="70"/>
        <v/>
      </c>
      <c r="D2225" s="5" t="str">
        <f t="shared" si="71"/>
        <v/>
      </c>
      <c r="E2225" s="5" t="str">
        <f>IF($B2225="","",IF($C2225&lt;SIMULAÇÃO!$A$18,$B2225*VLOOKUP($C2225,SELIC!$A$3:$D$217,3,FALSE()),-($B2225-($B2225/(1+VLOOKUP($C2225,SELIC!$A$3:$D$217,3,FALSE()))))))</f>
        <v/>
      </c>
    </row>
    <row r="2226" spans="2:5" x14ac:dyDescent="0.35">
      <c r="B2226" s="5"/>
      <c r="C2226" s="6" t="str">
        <f t="shared" si="70"/>
        <v/>
      </c>
      <c r="D2226" s="5" t="str">
        <f t="shared" si="71"/>
        <v/>
      </c>
      <c r="E2226" s="5" t="str">
        <f>IF($B2226="","",IF($C2226&lt;SIMULAÇÃO!$A$18,$B2226*VLOOKUP($C2226,SELIC!$A$3:$D$217,3,FALSE()),-($B2226-($B2226/(1+VLOOKUP($C2226,SELIC!$A$3:$D$217,3,FALSE()))))))</f>
        <v/>
      </c>
    </row>
    <row r="2227" spans="2:5" x14ac:dyDescent="0.35">
      <c r="B2227" s="5"/>
      <c r="C2227" s="6" t="str">
        <f t="shared" si="70"/>
        <v/>
      </c>
      <c r="D2227" s="5" t="str">
        <f t="shared" si="71"/>
        <v/>
      </c>
      <c r="E2227" s="5" t="str">
        <f>IF($B2227="","",IF($C2227&lt;SIMULAÇÃO!$A$18,$B2227*VLOOKUP($C2227,SELIC!$A$3:$D$217,3,FALSE()),-($B2227-($B2227/(1+VLOOKUP($C2227,SELIC!$A$3:$D$217,3,FALSE()))))))</f>
        <v/>
      </c>
    </row>
    <row r="2228" spans="2:5" x14ac:dyDescent="0.35">
      <c r="B2228" s="5"/>
      <c r="C2228" s="6" t="str">
        <f t="shared" si="70"/>
        <v/>
      </c>
      <c r="D2228" s="5" t="str">
        <f t="shared" si="71"/>
        <v/>
      </c>
      <c r="E2228" s="5" t="str">
        <f>IF($B2228="","",IF($C2228&lt;SIMULAÇÃO!$A$18,$B2228*VLOOKUP($C2228,SELIC!$A$3:$D$217,3,FALSE()),-($B2228-($B2228/(1+VLOOKUP($C2228,SELIC!$A$3:$D$217,3,FALSE()))))))</f>
        <v/>
      </c>
    </row>
    <row r="2229" spans="2:5" x14ac:dyDescent="0.35">
      <c r="B2229" s="5"/>
      <c r="C2229" s="6" t="str">
        <f t="shared" si="70"/>
        <v/>
      </c>
      <c r="D2229" s="5" t="str">
        <f t="shared" si="71"/>
        <v/>
      </c>
      <c r="E2229" s="5" t="str">
        <f>IF($B2229="","",IF($C2229&lt;SIMULAÇÃO!$A$18,$B2229*VLOOKUP($C2229,SELIC!$A$3:$D$217,3,FALSE()),-($B2229-($B2229/(1+VLOOKUP($C2229,SELIC!$A$3:$D$217,3,FALSE()))))))</f>
        <v/>
      </c>
    </row>
    <row r="2230" spans="2:5" x14ac:dyDescent="0.35">
      <c r="B2230" s="5"/>
      <c r="C2230" s="6" t="str">
        <f t="shared" si="70"/>
        <v/>
      </c>
      <c r="D2230" s="5" t="str">
        <f t="shared" si="71"/>
        <v/>
      </c>
      <c r="E2230" s="5" t="str">
        <f>IF($B2230="","",IF($C2230&lt;SIMULAÇÃO!$A$18,$B2230*VLOOKUP($C2230,SELIC!$A$3:$D$217,3,FALSE()),-($B2230-($B2230/(1+VLOOKUP($C2230,SELIC!$A$3:$D$217,3,FALSE()))))))</f>
        <v/>
      </c>
    </row>
    <row r="2231" spans="2:5" x14ac:dyDescent="0.35">
      <c r="B2231" s="5"/>
      <c r="C2231" s="6" t="str">
        <f t="shared" si="70"/>
        <v/>
      </c>
      <c r="D2231" s="5" t="str">
        <f t="shared" si="71"/>
        <v/>
      </c>
      <c r="E2231" s="5" t="str">
        <f>IF($B2231="","",IF($C2231&lt;SIMULAÇÃO!$A$18,$B2231*VLOOKUP($C2231,SELIC!$A$3:$D$217,3,FALSE()),-($B2231-($B2231/(1+VLOOKUP($C2231,SELIC!$A$3:$D$217,3,FALSE()))))))</f>
        <v/>
      </c>
    </row>
    <row r="2232" spans="2:5" x14ac:dyDescent="0.35">
      <c r="B2232" s="5"/>
      <c r="C2232" s="6" t="str">
        <f t="shared" si="70"/>
        <v/>
      </c>
      <c r="D2232" s="5" t="str">
        <f t="shared" si="71"/>
        <v/>
      </c>
      <c r="E2232" s="5" t="str">
        <f>IF($B2232="","",IF($C2232&lt;SIMULAÇÃO!$A$18,$B2232*VLOOKUP($C2232,SELIC!$A$3:$D$217,3,FALSE()),-($B2232-($B2232/(1+VLOOKUP($C2232,SELIC!$A$3:$D$217,3,FALSE()))))))</f>
        <v/>
      </c>
    </row>
    <row r="2233" spans="2:5" x14ac:dyDescent="0.35">
      <c r="B2233" s="5"/>
      <c r="C2233" s="6" t="str">
        <f t="shared" si="70"/>
        <v/>
      </c>
      <c r="D2233" s="5" t="str">
        <f t="shared" si="71"/>
        <v/>
      </c>
      <c r="E2233" s="5" t="str">
        <f>IF($B2233="","",IF($C2233&lt;SIMULAÇÃO!$A$18,$B2233*VLOOKUP($C2233,SELIC!$A$3:$D$217,3,FALSE()),-($B2233-($B2233/(1+VLOOKUP($C2233,SELIC!$A$3:$D$217,3,FALSE()))))))</f>
        <v/>
      </c>
    </row>
    <row r="2234" spans="2:5" x14ac:dyDescent="0.35">
      <c r="B2234" s="5"/>
      <c r="C2234" s="6" t="str">
        <f t="shared" si="70"/>
        <v/>
      </c>
      <c r="D2234" s="5" t="str">
        <f t="shared" si="71"/>
        <v/>
      </c>
      <c r="E2234" s="5" t="str">
        <f>IF($B2234="","",IF($C2234&lt;SIMULAÇÃO!$A$18,$B2234*VLOOKUP($C2234,SELIC!$A$3:$D$217,3,FALSE()),-($B2234-($B2234/(1+VLOOKUP($C2234,SELIC!$A$3:$D$217,3,FALSE()))))))</f>
        <v/>
      </c>
    </row>
    <row r="2235" spans="2:5" x14ac:dyDescent="0.35">
      <c r="B2235" s="5"/>
      <c r="C2235" s="6" t="str">
        <f t="shared" si="70"/>
        <v/>
      </c>
      <c r="D2235" s="5" t="str">
        <f t="shared" si="71"/>
        <v/>
      </c>
      <c r="E2235" s="5" t="str">
        <f>IF($B2235="","",IF($C2235&lt;SIMULAÇÃO!$A$18,$B2235*VLOOKUP($C2235,SELIC!$A$3:$D$217,3,FALSE()),-($B2235-($B2235/(1+VLOOKUP($C2235,SELIC!$A$3:$D$217,3,FALSE()))))))</f>
        <v/>
      </c>
    </row>
    <row r="2236" spans="2:5" x14ac:dyDescent="0.35">
      <c r="B2236" s="5"/>
      <c r="C2236" s="6" t="str">
        <f t="shared" si="70"/>
        <v/>
      </c>
      <c r="D2236" s="5" t="str">
        <f t="shared" si="71"/>
        <v/>
      </c>
      <c r="E2236" s="5" t="str">
        <f>IF($B2236="","",IF($C2236&lt;SIMULAÇÃO!$A$18,$B2236*VLOOKUP($C2236,SELIC!$A$3:$D$217,3,FALSE()),-($B2236-($B2236/(1+VLOOKUP($C2236,SELIC!$A$3:$D$217,3,FALSE()))))))</f>
        <v/>
      </c>
    </row>
    <row r="2237" spans="2:5" x14ac:dyDescent="0.35">
      <c r="B2237" s="5"/>
      <c r="C2237" s="6" t="str">
        <f t="shared" si="70"/>
        <v/>
      </c>
      <c r="D2237" s="5" t="str">
        <f t="shared" si="71"/>
        <v/>
      </c>
      <c r="E2237" s="5" t="str">
        <f>IF($B2237="","",IF($C2237&lt;SIMULAÇÃO!$A$18,$B2237*VLOOKUP($C2237,SELIC!$A$3:$D$217,3,FALSE()),-($B2237-($B2237/(1+VLOOKUP($C2237,SELIC!$A$3:$D$217,3,FALSE()))))))</f>
        <v/>
      </c>
    </row>
    <row r="2238" spans="2:5" x14ac:dyDescent="0.35">
      <c r="B2238" s="5"/>
      <c r="C2238" s="6" t="str">
        <f t="shared" si="70"/>
        <v/>
      </c>
      <c r="D2238" s="5" t="str">
        <f t="shared" si="71"/>
        <v/>
      </c>
      <c r="E2238" s="5" t="str">
        <f>IF($B2238="","",IF($C2238&lt;SIMULAÇÃO!$A$18,$B2238*VLOOKUP($C2238,SELIC!$A$3:$D$217,3,FALSE()),-($B2238-($B2238/(1+VLOOKUP($C2238,SELIC!$A$3:$D$217,3,FALSE()))))))</f>
        <v/>
      </c>
    </row>
    <row r="2239" spans="2:5" x14ac:dyDescent="0.35">
      <c r="B2239" s="5"/>
      <c r="C2239" s="6" t="str">
        <f t="shared" si="70"/>
        <v/>
      </c>
      <c r="D2239" s="5" t="str">
        <f t="shared" si="71"/>
        <v/>
      </c>
      <c r="E2239" s="5" t="str">
        <f>IF($B2239="","",IF($C2239&lt;SIMULAÇÃO!$A$18,$B2239*VLOOKUP($C2239,SELIC!$A$3:$D$217,3,FALSE()),-($B2239-($B2239/(1+VLOOKUP($C2239,SELIC!$A$3:$D$217,3,FALSE()))))))</f>
        <v/>
      </c>
    </row>
    <row r="2240" spans="2:5" x14ac:dyDescent="0.35">
      <c r="B2240" s="5"/>
      <c r="C2240" s="6" t="str">
        <f t="shared" si="70"/>
        <v/>
      </c>
      <c r="D2240" s="5" t="str">
        <f t="shared" si="71"/>
        <v/>
      </c>
      <c r="E2240" s="5" t="str">
        <f>IF($B2240="","",IF($C2240&lt;SIMULAÇÃO!$A$18,$B2240*VLOOKUP($C2240,SELIC!$A$3:$D$217,3,FALSE()),-($B2240-($B2240/(1+VLOOKUP($C2240,SELIC!$A$3:$D$217,3,FALSE()))))))</f>
        <v/>
      </c>
    </row>
    <row r="2241" spans="2:5" x14ac:dyDescent="0.35">
      <c r="B2241" s="5"/>
      <c r="C2241" s="6" t="str">
        <f t="shared" si="70"/>
        <v/>
      </c>
      <c r="D2241" s="5" t="str">
        <f t="shared" si="71"/>
        <v/>
      </c>
      <c r="E2241" s="5" t="str">
        <f>IF($B2241="","",IF($C2241&lt;SIMULAÇÃO!$A$18,$B2241*VLOOKUP($C2241,SELIC!$A$3:$D$217,3,FALSE()),-($B2241-($B2241/(1+VLOOKUP($C2241,SELIC!$A$3:$D$217,3,FALSE()))))))</f>
        <v/>
      </c>
    </row>
    <row r="2242" spans="2:5" x14ac:dyDescent="0.35">
      <c r="B2242" s="5"/>
      <c r="C2242" s="6" t="str">
        <f t="shared" si="70"/>
        <v/>
      </c>
      <c r="D2242" s="5" t="str">
        <f t="shared" si="71"/>
        <v/>
      </c>
      <c r="E2242" s="5" t="str">
        <f>IF($B2242="","",IF($C2242&lt;SIMULAÇÃO!$A$18,$B2242*VLOOKUP($C2242,SELIC!$A$3:$D$217,3,FALSE()),-($B2242-($B2242/(1+VLOOKUP($C2242,SELIC!$A$3:$D$217,3,FALSE()))))))</f>
        <v/>
      </c>
    </row>
    <row r="2243" spans="2:5" x14ac:dyDescent="0.35">
      <c r="B2243" s="5"/>
      <c r="C2243" s="6" t="str">
        <f t="shared" si="70"/>
        <v/>
      </c>
      <c r="D2243" s="5" t="str">
        <f t="shared" si="71"/>
        <v/>
      </c>
      <c r="E2243" s="5" t="str">
        <f>IF($B2243="","",IF($C2243&lt;SIMULAÇÃO!$A$18,$B2243*VLOOKUP($C2243,SELIC!$A$3:$D$217,3,FALSE()),-($B2243-($B2243/(1+VLOOKUP($C2243,SELIC!$A$3:$D$217,3,FALSE()))))))</f>
        <v/>
      </c>
    </row>
    <row r="2244" spans="2:5" x14ac:dyDescent="0.35">
      <c r="B2244" s="5"/>
      <c r="C2244" s="6" t="str">
        <f t="shared" si="70"/>
        <v/>
      </c>
      <c r="D2244" s="5" t="str">
        <f t="shared" si="71"/>
        <v/>
      </c>
      <c r="E2244" s="5" t="str">
        <f>IF($B2244="","",IF($C2244&lt;SIMULAÇÃO!$A$18,$B2244*VLOOKUP($C2244,SELIC!$A$3:$D$217,3,FALSE()),-($B2244-($B2244/(1+VLOOKUP($C2244,SELIC!$A$3:$D$217,3,FALSE()))))))</f>
        <v/>
      </c>
    </row>
    <row r="2245" spans="2:5" x14ac:dyDescent="0.35">
      <c r="B2245" s="5"/>
      <c r="C2245" s="6" t="str">
        <f t="shared" si="70"/>
        <v/>
      </c>
      <c r="D2245" s="5" t="str">
        <f t="shared" si="71"/>
        <v/>
      </c>
      <c r="E2245" s="5" t="str">
        <f>IF($B2245="","",IF($C2245&lt;SIMULAÇÃO!$A$18,$B2245*VLOOKUP($C2245,SELIC!$A$3:$D$217,3,FALSE()),-($B2245-($B2245/(1+VLOOKUP($C2245,SELIC!$A$3:$D$217,3,FALSE()))))))</f>
        <v/>
      </c>
    </row>
    <row r="2246" spans="2:5" x14ac:dyDescent="0.35">
      <c r="B2246" s="5"/>
      <c r="C2246" s="6" t="str">
        <f t="shared" si="70"/>
        <v/>
      </c>
      <c r="D2246" s="5" t="str">
        <f t="shared" si="71"/>
        <v/>
      </c>
      <c r="E2246" s="5" t="str">
        <f>IF($B2246="","",IF($C2246&lt;SIMULAÇÃO!$A$18,$B2246*VLOOKUP($C2246,SELIC!$A$3:$D$217,3,FALSE()),-($B2246-($B2246/(1+VLOOKUP($C2246,SELIC!$A$3:$D$217,3,FALSE()))))))</f>
        <v/>
      </c>
    </row>
    <row r="2247" spans="2:5" x14ac:dyDescent="0.35">
      <c r="B2247" s="5"/>
      <c r="C2247" s="6" t="str">
        <f t="shared" si="70"/>
        <v/>
      </c>
      <c r="D2247" s="5" t="str">
        <f t="shared" si="71"/>
        <v/>
      </c>
      <c r="E2247" s="5" t="str">
        <f>IF($B2247="","",IF($C2247&lt;SIMULAÇÃO!$A$18,$B2247*VLOOKUP($C2247,SELIC!$A$3:$D$217,3,FALSE()),-($B2247-($B2247/(1+VLOOKUP($C2247,SELIC!$A$3:$D$217,3,FALSE()))))))</f>
        <v/>
      </c>
    </row>
    <row r="2248" spans="2:5" x14ac:dyDescent="0.35">
      <c r="B2248" s="5"/>
      <c r="C2248" s="6" t="str">
        <f t="shared" si="70"/>
        <v/>
      </c>
      <c r="D2248" s="5" t="str">
        <f t="shared" si="71"/>
        <v/>
      </c>
      <c r="E2248" s="5" t="str">
        <f>IF($B2248="","",IF($C2248&lt;SIMULAÇÃO!$A$18,$B2248*VLOOKUP($C2248,SELIC!$A$3:$D$217,3,FALSE()),-($B2248-($B2248/(1+VLOOKUP($C2248,SELIC!$A$3:$D$217,3,FALSE()))))))</f>
        <v/>
      </c>
    </row>
    <row r="2249" spans="2:5" x14ac:dyDescent="0.35">
      <c r="B2249" s="5"/>
      <c r="C2249" s="6" t="str">
        <f t="shared" si="70"/>
        <v/>
      </c>
      <c r="D2249" s="5" t="str">
        <f t="shared" si="71"/>
        <v/>
      </c>
      <c r="E2249" s="5" t="str">
        <f>IF($B2249="","",IF($C2249&lt;SIMULAÇÃO!$A$18,$B2249*VLOOKUP($C2249,SELIC!$A$3:$D$217,3,FALSE()),-($B2249-($B2249/(1+VLOOKUP($C2249,SELIC!$A$3:$D$217,3,FALSE()))))))</f>
        <v/>
      </c>
    </row>
    <row r="2250" spans="2:5" x14ac:dyDescent="0.35">
      <c r="B2250" s="5"/>
      <c r="C2250" s="6" t="str">
        <f t="shared" si="70"/>
        <v/>
      </c>
      <c r="D2250" s="5" t="str">
        <f t="shared" si="71"/>
        <v/>
      </c>
      <c r="E2250" s="5" t="str">
        <f>IF($B2250="","",IF($C2250&lt;SIMULAÇÃO!$A$18,$B2250*VLOOKUP($C2250,SELIC!$A$3:$D$217,3,FALSE()),-($B2250-($B2250/(1+VLOOKUP($C2250,SELIC!$A$3:$D$217,3,FALSE()))))))</f>
        <v/>
      </c>
    </row>
    <row r="2251" spans="2:5" x14ac:dyDescent="0.35">
      <c r="B2251" s="5"/>
      <c r="C2251" s="6" t="str">
        <f t="shared" si="70"/>
        <v/>
      </c>
      <c r="D2251" s="5" t="str">
        <f t="shared" si="71"/>
        <v/>
      </c>
      <c r="E2251" s="5" t="str">
        <f>IF($B2251="","",IF($C2251&lt;SIMULAÇÃO!$A$18,$B2251*VLOOKUP($C2251,SELIC!$A$3:$D$217,3,FALSE()),-($B2251-($B2251/(1+VLOOKUP($C2251,SELIC!$A$3:$D$217,3,FALSE()))))))</f>
        <v/>
      </c>
    </row>
    <row r="2252" spans="2:5" x14ac:dyDescent="0.35">
      <c r="B2252" s="5"/>
      <c r="C2252" s="6" t="str">
        <f t="shared" si="70"/>
        <v/>
      </c>
      <c r="D2252" s="5" t="str">
        <f t="shared" si="71"/>
        <v/>
      </c>
      <c r="E2252" s="5" t="str">
        <f>IF($B2252="","",IF($C2252&lt;SIMULAÇÃO!$A$18,$B2252*VLOOKUP($C2252,SELIC!$A$3:$D$217,3,FALSE()),-($B2252-($B2252/(1+VLOOKUP($C2252,SELIC!$A$3:$D$217,3,FALSE()))))))</f>
        <v/>
      </c>
    </row>
    <row r="2253" spans="2:5" x14ac:dyDescent="0.35">
      <c r="B2253" s="5"/>
      <c r="C2253" s="6" t="str">
        <f t="shared" si="70"/>
        <v/>
      </c>
      <c r="D2253" s="5" t="str">
        <f t="shared" si="71"/>
        <v/>
      </c>
      <c r="E2253" s="5" t="str">
        <f>IF($B2253="","",IF($C2253&lt;SIMULAÇÃO!$A$18,$B2253*VLOOKUP($C2253,SELIC!$A$3:$D$217,3,FALSE()),-($B2253-($B2253/(1+VLOOKUP($C2253,SELIC!$A$3:$D$217,3,FALSE()))))))</f>
        <v/>
      </c>
    </row>
    <row r="2254" spans="2:5" x14ac:dyDescent="0.35">
      <c r="B2254" s="5"/>
      <c r="C2254" s="6" t="str">
        <f t="shared" si="70"/>
        <v/>
      </c>
      <c r="D2254" s="5" t="str">
        <f t="shared" si="71"/>
        <v/>
      </c>
      <c r="E2254" s="5" t="str">
        <f>IF($B2254="","",IF($C2254&lt;SIMULAÇÃO!$A$18,$B2254*VLOOKUP($C2254,SELIC!$A$3:$D$217,3,FALSE()),-($B2254-($B2254/(1+VLOOKUP($C2254,SELIC!$A$3:$D$217,3,FALSE()))))))</f>
        <v/>
      </c>
    </row>
    <row r="2255" spans="2:5" x14ac:dyDescent="0.35">
      <c r="B2255" s="5"/>
      <c r="C2255" s="6" t="str">
        <f t="shared" si="70"/>
        <v/>
      </c>
      <c r="D2255" s="5" t="str">
        <f t="shared" si="71"/>
        <v/>
      </c>
      <c r="E2255" s="5" t="str">
        <f>IF($B2255="","",IF($C2255&lt;SIMULAÇÃO!$A$18,$B2255*VLOOKUP($C2255,SELIC!$A$3:$D$217,3,FALSE()),-($B2255-($B2255/(1+VLOOKUP($C2255,SELIC!$A$3:$D$217,3,FALSE()))))))</f>
        <v/>
      </c>
    </row>
    <row r="2256" spans="2:5" x14ac:dyDescent="0.35">
      <c r="B2256" s="5"/>
      <c r="C2256" s="6" t="str">
        <f t="shared" si="70"/>
        <v/>
      </c>
      <c r="D2256" s="5" t="str">
        <f t="shared" si="71"/>
        <v/>
      </c>
      <c r="E2256" s="5" t="str">
        <f>IF($B2256="","",IF($C2256&lt;SIMULAÇÃO!$A$18,$B2256*VLOOKUP($C2256,SELIC!$A$3:$D$217,3,FALSE()),-($B2256-($B2256/(1+VLOOKUP($C2256,SELIC!$A$3:$D$217,3,FALSE()))))))</f>
        <v/>
      </c>
    </row>
    <row r="2257" spans="2:5" x14ac:dyDescent="0.35">
      <c r="B2257" s="5"/>
      <c r="C2257" s="6" t="str">
        <f t="shared" si="70"/>
        <v/>
      </c>
      <c r="D2257" s="5" t="str">
        <f t="shared" si="71"/>
        <v/>
      </c>
      <c r="E2257" s="5" t="str">
        <f>IF($B2257="","",IF($C2257&lt;SIMULAÇÃO!$A$18,$B2257*VLOOKUP($C2257,SELIC!$A$3:$D$217,3,FALSE()),-($B2257-($B2257/(1+VLOOKUP($C2257,SELIC!$A$3:$D$217,3,FALSE()))))))</f>
        <v/>
      </c>
    </row>
    <row r="2258" spans="2:5" x14ac:dyDescent="0.35">
      <c r="B2258" s="5"/>
      <c r="C2258" s="6" t="str">
        <f t="shared" si="70"/>
        <v/>
      </c>
      <c r="D2258" s="5" t="str">
        <f t="shared" si="71"/>
        <v/>
      </c>
      <c r="E2258" s="5" t="str">
        <f>IF($B2258="","",IF($C2258&lt;SIMULAÇÃO!$A$18,$B2258*VLOOKUP($C2258,SELIC!$A$3:$D$217,3,FALSE()),-($B2258-($B2258/(1+VLOOKUP($C2258,SELIC!$A$3:$D$217,3,FALSE()))))))</f>
        <v/>
      </c>
    </row>
    <row r="2259" spans="2:5" x14ac:dyDescent="0.35">
      <c r="B2259" s="5"/>
      <c r="C2259" s="6" t="str">
        <f t="shared" ref="C2259:C2322" si="72">IF(A2259="","",DATEVALUE(CONCATENATE("01/",MONTH(A2259),"/",YEAR(A2259))))</f>
        <v/>
      </c>
      <c r="D2259" s="5" t="str">
        <f t="shared" ref="D2259:D2322" si="73">IF(B2259="","",B2259+E2259)</f>
        <v/>
      </c>
      <c r="E2259" s="5" t="str">
        <f>IF($B2259="","",IF($C2259&lt;SIMULAÇÃO!$A$18,$B2259*VLOOKUP($C2259,SELIC!$A$3:$D$217,3,FALSE()),-($B2259-($B2259/(1+VLOOKUP($C2259,SELIC!$A$3:$D$217,3,FALSE()))))))</f>
        <v/>
      </c>
    </row>
    <row r="2260" spans="2:5" x14ac:dyDescent="0.35">
      <c r="B2260" s="5"/>
      <c r="C2260" s="6" t="str">
        <f t="shared" si="72"/>
        <v/>
      </c>
      <c r="D2260" s="5" t="str">
        <f t="shared" si="73"/>
        <v/>
      </c>
      <c r="E2260" s="5" t="str">
        <f>IF($B2260="","",IF($C2260&lt;SIMULAÇÃO!$A$18,$B2260*VLOOKUP($C2260,SELIC!$A$3:$D$217,3,FALSE()),-($B2260-($B2260/(1+VLOOKUP($C2260,SELIC!$A$3:$D$217,3,FALSE()))))))</f>
        <v/>
      </c>
    </row>
    <row r="2261" spans="2:5" x14ac:dyDescent="0.35">
      <c r="B2261" s="5"/>
      <c r="C2261" s="6" t="str">
        <f t="shared" si="72"/>
        <v/>
      </c>
      <c r="D2261" s="5" t="str">
        <f t="shared" si="73"/>
        <v/>
      </c>
      <c r="E2261" s="5" t="str">
        <f>IF($B2261="","",IF($C2261&lt;SIMULAÇÃO!$A$18,$B2261*VLOOKUP($C2261,SELIC!$A$3:$D$217,3,FALSE()),-($B2261-($B2261/(1+VLOOKUP($C2261,SELIC!$A$3:$D$217,3,FALSE()))))))</f>
        <v/>
      </c>
    </row>
    <row r="2262" spans="2:5" x14ac:dyDescent="0.35">
      <c r="B2262" s="5"/>
      <c r="C2262" s="6" t="str">
        <f t="shared" si="72"/>
        <v/>
      </c>
      <c r="D2262" s="5" t="str">
        <f t="shared" si="73"/>
        <v/>
      </c>
      <c r="E2262" s="5" t="str">
        <f>IF($B2262="","",IF($C2262&lt;SIMULAÇÃO!$A$18,$B2262*VLOOKUP($C2262,SELIC!$A$3:$D$217,3,FALSE()),-($B2262-($B2262/(1+VLOOKUP($C2262,SELIC!$A$3:$D$217,3,FALSE()))))))</f>
        <v/>
      </c>
    </row>
    <row r="2263" spans="2:5" x14ac:dyDescent="0.35">
      <c r="B2263" s="5"/>
      <c r="C2263" s="6" t="str">
        <f t="shared" si="72"/>
        <v/>
      </c>
      <c r="D2263" s="5" t="str">
        <f t="shared" si="73"/>
        <v/>
      </c>
      <c r="E2263" s="5" t="str">
        <f>IF($B2263="","",IF($C2263&lt;SIMULAÇÃO!$A$18,$B2263*VLOOKUP($C2263,SELIC!$A$3:$D$217,3,FALSE()),-($B2263-($B2263/(1+VLOOKUP($C2263,SELIC!$A$3:$D$217,3,FALSE()))))))</f>
        <v/>
      </c>
    </row>
    <row r="2264" spans="2:5" x14ac:dyDescent="0.35">
      <c r="B2264" s="5"/>
      <c r="C2264" s="6" t="str">
        <f t="shared" si="72"/>
        <v/>
      </c>
      <c r="D2264" s="5" t="str">
        <f t="shared" si="73"/>
        <v/>
      </c>
      <c r="E2264" s="5" t="str">
        <f>IF($B2264="","",IF($C2264&lt;SIMULAÇÃO!$A$18,$B2264*VLOOKUP($C2264,SELIC!$A$3:$D$217,3,FALSE()),-($B2264-($B2264/(1+VLOOKUP($C2264,SELIC!$A$3:$D$217,3,FALSE()))))))</f>
        <v/>
      </c>
    </row>
    <row r="2265" spans="2:5" x14ac:dyDescent="0.35">
      <c r="B2265" s="5"/>
      <c r="C2265" s="6" t="str">
        <f t="shared" si="72"/>
        <v/>
      </c>
      <c r="D2265" s="5" t="str">
        <f t="shared" si="73"/>
        <v/>
      </c>
      <c r="E2265" s="5" t="str">
        <f>IF($B2265="","",IF($C2265&lt;SIMULAÇÃO!$A$18,$B2265*VLOOKUP($C2265,SELIC!$A$3:$D$217,3,FALSE()),-($B2265-($B2265/(1+VLOOKUP($C2265,SELIC!$A$3:$D$217,3,FALSE()))))))</f>
        <v/>
      </c>
    </row>
    <row r="2266" spans="2:5" x14ac:dyDescent="0.35">
      <c r="B2266" s="5"/>
      <c r="C2266" s="6" t="str">
        <f t="shared" si="72"/>
        <v/>
      </c>
      <c r="D2266" s="5" t="str">
        <f t="shared" si="73"/>
        <v/>
      </c>
      <c r="E2266" s="5" t="str">
        <f>IF($B2266="","",IF($C2266&lt;SIMULAÇÃO!$A$18,$B2266*VLOOKUP($C2266,SELIC!$A$3:$D$217,3,FALSE()),-($B2266-($B2266/(1+VLOOKUP($C2266,SELIC!$A$3:$D$217,3,FALSE()))))))</f>
        <v/>
      </c>
    </row>
    <row r="2267" spans="2:5" x14ac:dyDescent="0.35">
      <c r="B2267" s="5"/>
      <c r="C2267" s="6" t="str">
        <f t="shared" si="72"/>
        <v/>
      </c>
      <c r="D2267" s="5" t="str">
        <f t="shared" si="73"/>
        <v/>
      </c>
      <c r="E2267" s="5" t="str">
        <f>IF($B2267="","",IF($C2267&lt;SIMULAÇÃO!$A$18,$B2267*VLOOKUP($C2267,SELIC!$A$3:$D$217,3,FALSE()),-($B2267-($B2267/(1+VLOOKUP($C2267,SELIC!$A$3:$D$217,3,FALSE()))))))</f>
        <v/>
      </c>
    </row>
    <row r="2268" spans="2:5" x14ac:dyDescent="0.35">
      <c r="B2268" s="5"/>
      <c r="C2268" s="6" t="str">
        <f t="shared" si="72"/>
        <v/>
      </c>
      <c r="D2268" s="5" t="str">
        <f t="shared" si="73"/>
        <v/>
      </c>
      <c r="E2268" s="5" t="str">
        <f>IF($B2268="","",IF($C2268&lt;SIMULAÇÃO!$A$18,$B2268*VLOOKUP($C2268,SELIC!$A$3:$D$217,3,FALSE()),-($B2268-($B2268/(1+VLOOKUP($C2268,SELIC!$A$3:$D$217,3,FALSE()))))))</f>
        <v/>
      </c>
    </row>
    <row r="2269" spans="2:5" x14ac:dyDescent="0.35">
      <c r="B2269" s="5"/>
      <c r="C2269" s="6" t="str">
        <f t="shared" si="72"/>
        <v/>
      </c>
      <c r="D2269" s="5" t="str">
        <f t="shared" si="73"/>
        <v/>
      </c>
      <c r="E2269" s="5" t="str">
        <f>IF($B2269="","",IF($C2269&lt;SIMULAÇÃO!$A$18,$B2269*VLOOKUP($C2269,SELIC!$A$3:$D$217,3,FALSE()),-($B2269-($B2269/(1+VLOOKUP($C2269,SELIC!$A$3:$D$217,3,FALSE()))))))</f>
        <v/>
      </c>
    </row>
    <row r="2270" spans="2:5" x14ac:dyDescent="0.35">
      <c r="B2270" s="5"/>
      <c r="C2270" s="6" t="str">
        <f t="shared" si="72"/>
        <v/>
      </c>
      <c r="D2270" s="5" t="str">
        <f t="shared" si="73"/>
        <v/>
      </c>
      <c r="E2270" s="5" t="str">
        <f>IF($B2270="","",IF($C2270&lt;SIMULAÇÃO!$A$18,$B2270*VLOOKUP($C2270,SELIC!$A$3:$D$217,3,FALSE()),-($B2270-($B2270/(1+VLOOKUP($C2270,SELIC!$A$3:$D$217,3,FALSE()))))))</f>
        <v/>
      </c>
    </row>
    <row r="2271" spans="2:5" x14ac:dyDescent="0.35">
      <c r="B2271" s="5"/>
      <c r="C2271" s="6" t="str">
        <f t="shared" si="72"/>
        <v/>
      </c>
      <c r="D2271" s="5" t="str">
        <f t="shared" si="73"/>
        <v/>
      </c>
      <c r="E2271" s="5" t="str">
        <f>IF($B2271="","",IF($C2271&lt;SIMULAÇÃO!$A$18,$B2271*VLOOKUP($C2271,SELIC!$A$3:$D$217,3,FALSE()),-($B2271-($B2271/(1+VLOOKUP($C2271,SELIC!$A$3:$D$217,3,FALSE()))))))</f>
        <v/>
      </c>
    </row>
    <row r="2272" spans="2:5" x14ac:dyDescent="0.35">
      <c r="B2272" s="5"/>
      <c r="C2272" s="6" t="str">
        <f t="shared" si="72"/>
        <v/>
      </c>
      <c r="D2272" s="5" t="str">
        <f t="shared" si="73"/>
        <v/>
      </c>
      <c r="E2272" s="5" t="str">
        <f>IF($B2272="","",IF($C2272&lt;SIMULAÇÃO!$A$18,$B2272*VLOOKUP($C2272,SELIC!$A$3:$D$217,3,FALSE()),-($B2272-($B2272/(1+VLOOKUP($C2272,SELIC!$A$3:$D$217,3,FALSE()))))))</f>
        <v/>
      </c>
    </row>
    <row r="2273" spans="2:5" x14ac:dyDescent="0.35">
      <c r="B2273" s="5"/>
      <c r="C2273" s="6" t="str">
        <f t="shared" si="72"/>
        <v/>
      </c>
      <c r="D2273" s="5" t="str">
        <f t="shared" si="73"/>
        <v/>
      </c>
      <c r="E2273" s="5" t="str">
        <f>IF($B2273="","",IF($C2273&lt;SIMULAÇÃO!$A$18,$B2273*VLOOKUP($C2273,SELIC!$A$3:$D$217,3,FALSE()),-($B2273-($B2273/(1+VLOOKUP($C2273,SELIC!$A$3:$D$217,3,FALSE()))))))</f>
        <v/>
      </c>
    </row>
    <row r="2274" spans="2:5" x14ac:dyDescent="0.35">
      <c r="B2274" s="5"/>
      <c r="C2274" s="6" t="str">
        <f t="shared" si="72"/>
        <v/>
      </c>
      <c r="D2274" s="5" t="str">
        <f t="shared" si="73"/>
        <v/>
      </c>
      <c r="E2274" s="5" t="str">
        <f>IF($B2274="","",IF($C2274&lt;SIMULAÇÃO!$A$18,$B2274*VLOOKUP($C2274,SELIC!$A$3:$D$217,3,FALSE()),-($B2274-($B2274/(1+VLOOKUP($C2274,SELIC!$A$3:$D$217,3,FALSE()))))))</f>
        <v/>
      </c>
    </row>
    <row r="2275" spans="2:5" x14ac:dyDescent="0.35">
      <c r="B2275" s="5"/>
      <c r="C2275" s="6" t="str">
        <f t="shared" si="72"/>
        <v/>
      </c>
      <c r="D2275" s="5" t="str">
        <f t="shared" si="73"/>
        <v/>
      </c>
      <c r="E2275" s="5" t="str">
        <f>IF($B2275="","",IF($C2275&lt;SIMULAÇÃO!$A$18,$B2275*VLOOKUP($C2275,SELIC!$A$3:$D$217,3,FALSE()),-($B2275-($B2275/(1+VLOOKUP($C2275,SELIC!$A$3:$D$217,3,FALSE()))))))</f>
        <v/>
      </c>
    </row>
    <row r="2276" spans="2:5" x14ac:dyDescent="0.35">
      <c r="B2276" s="5"/>
      <c r="C2276" s="6" t="str">
        <f t="shared" si="72"/>
        <v/>
      </c>
      <c r="D2276" s="5" t="str">
        <f t="shared" si="73"/>
        <v/>
      </c>
      <c r="E2276" s="5" t="str">
        <f>IF($B2276="","",IF($C2276&lt;SIMULAÇÃO!$A$18,$B2276*VLOOKUP($C2276,SELIC!$A$3:$D$217,3,FALSE()),-($B2276-($B2276/(1+VLOOKUP($C2276,SELIC!$A$3:$D$217,3,FALSE()))))))</f>
        <v/>
      </c>
    </row>
    <row r="2277" spans="2:5" x14ac:dyDescent="0.35">
      <c r="B2277" s="5"/>
      <c r="C2277" s="6" t="str">
        <f t="shared" si="72"/>
        <v/>
      </c>
      <c r="D2277" s="5" t="str">
        <f t="shared" si="73"/>
        <v/>
      </c>
      <c r="E2277" s="5" t="str">
        <f>IF($B2277="","",IF($C2277&lt;SIMULAÇÃO!$A$18,$B2277*VLOOKUP($C2277,SELIC!$A$3:$D$217,3,FALSE()),-($B2277-($B2277/(1+VLOOKUP($C2277,SELIC!$A$3:$D$217,3,FALSE()))))))</f>
        <v/>
      </c>
    </row>
    <row r="2278" spans="2:5" x14ac:dyDescent="0.35">
      <c r="B2278" s="5"/>
      <c r="C2278" s="6" t="str">
        <f t="shared" si="72"/>
        <v/>
      </c>
      <c r="D2278" s="5" t="str">
        <f t="shared" si="73"/>
        <v/>
      </c>
      <c r="E2278" s="5" t="str">
        <f>IF($B2278="","",IF($C2278&lt;SIMULAÇÃO!$A$18,$B2278*VLOOKUP($C2278,SELIC!$A$3:$D$217,3,FALSE()),-($B2278-($B2278/(1+VLOOKUP($C2278,SELIC!$A$3:$D$217,3,FALSE()))))))</f>
        <v/>
      </c>
    </row>
    <row r="2279" spans="2:5" x14ac:dyDescent="0.35">
      <c r="B2279" s="5"/>
      <c r="C2279" s="6" t="str">
        <f t="shared" si="72"/>
        <v/>
      </c>
      <c r="D2279" s="5" t="str">
        <f t="shared" si="73"/>
        <v/>
      </c>
      <c r="E2279" s="5" t="str">
        <f>IF($B2279="","",IF($C2279&lt;SIMULAÇÃO!$A$18,$B2279*VLOOKUP($C2279,SELIC!$A$3:$D$217,3,FALSE()),-($B2279-($B2279/(1+VLOOKUP($C2279,SELIC!$A$3:$D$217,3,FALSE()))))))</f>
        <v/>
      </c>
    </row>
    <row r="2280" spans="2:5" x14ac:dyDescent="0.35">
      <c r="B2280" s="5"/>
      <c r="C2280" s="6" t="str">
        <f t="shared" si="72"/>
        <v/>
      </c>
      <c r="D2280" s="5" t="str">
        <f t="shared" si="73"/>
        <v/>
      </c>
      <c r="E2280" s="5" t="str">
        <f>IF($B2280="","",IF($C2280&lt;SIMULAÇÃO!$A$18,$B2280*VLOOKUP($C2280,SELIC!$A$3:$D$217,3,FALSE()),-($B2280-($B2280/(1+VLOOKUP($C2280,SELIC!$A$3:$D$217,3,FALSE()))))))</f>
        <v/>
      </c>
    </row>
    <row r="2281" spans="2:5" x14ac:dyDescent="0.35">
      <c r="B2281" s="5"/>
      <c r="C2281" s="6" t="str">
        <f t="shared" si="72"/>
        <v/>
      </c>
      <c r="D2281" s="5" t="str">
        <f t="shared" si="73"/>
        <v/>
      </c>
      <c r="E2281" s="5" t="str">
        <f>IF($B2281="","",IF($C2281&lt;SIMULAÇÃO!$A$18,$B2281*VLOOKUP($C2281,SELIC!$A$3:$D$217,3,FALSE()),-($B2281-($B2281/(1+VLOOKUP($C2281,SELIC!$A$3:$D$217,3,FALSE()))))))</f>
        <v/>
      </c>
    </row>
    <row r="2282" spans="2:5" x14ac:dyDescent="0.35">
      <c r="B2282" s="5"/>
      <c r="C2282" s="6" t="str">
        <f t="shared" si="72"/>
        <v/>
      </c>
      <c r="D2282" s="5" t="str">
        <f t="shared" si="73"/>
        <v/>
      </c>
      <c r="E2282" s="5" t="str">
        <f>IF($B2282="","",IF($C2282&lt;SIMULAÇÃO!$A$18,$B2282*VLOOKUP($C2282,SELIC!$A$3:$D$217,3,FALSE()),-($B2282-($B2282/(1+VLOOKUP($C2282,SELIC!$A$3:$D$217,3,FALSE()))))))</f>
        <v/>
      </c>
    </row>
    <row r="2283" spans="2:5" x14ac:dyDescent="0.35">
      <c r="B2283" s="5"/>
      <c r="C2283" s="6" t="str">
        <f t="shared" si="72"/>
        <v/>
      </c>
      <c r="D2283" s="5" t="str">
        <f t="shared" si="73"/>
        <v/>
      </c>
      <c r="E2283" s="5" t="str">
        <f>IF($B2283="","",IF($C2283&lt;SIMULAÇÃO!$A$18,$B2283*VLOOKUP($C2283,SELIC!$A$3:$D$217,3,FALSE()),-($B2283-($B2283/(1+VLOOKUP($C2283,SELIC!$A$3:$D$217,3,FALSE()))))))</f>
        <v/>
      </c>
    </row>
    <row r="2284" spans="2:5" x14ac:dyDescent="0.35">
      <c r="B2284" s="5"/>
      <c r="C2284" s="6" t="str">
        <f t="shared" si="72"/>
        <v/>
      </c>
      <c r="D2284" s="5" t="str">
        <f t="shared" si="73"/>
        <v/>
      </c>
      <c r="E2284" s="5" t="str">
        <f>IF($B2284="","",IF($C2284&lt;SIMULAÇÃO!$A$18,$B2284*VLOOKUP($C2284,SELIC!$A$3:$D$217,3,FALSE()),-($B2284-($B2284/(1+VLOOKUP($C2284,SELIC!$A$3:$D$217,3,FALSE()))))))</f>
        <v/>
      </c>
    </row>
    <row r="2285" spans="2:5" x14ac:dyDescent="0.35">
      <c r="B2285" s="5"/>
      <c r="C2285" s="6" t="str">
        <f t="shared" si="72"/>
        <v/>
      </c>
      <c r="D2285" s="5" t="str">
        <f t="shared" si="73"/>
        <v/>
      </c>
      <c r="E2285" s="5" t="str">
        <f>IF($B2285="","",IF($C2285&lt;SIMULAÇÃO!$A$18,$B2285*VLOOKUP($C2285,SELIC!$A$3:$D$217,3,FALSE()),-($B2285-($B2285/(1+VLOOKUP($C2285,SELIC!$A$3:$D$217,3,FALSE()))))))</f>
        <v/>
      </c>
    </row>
    <row r="2286" spans="2:5" x14ac:dyDescent="0.35">
      <c r="B2286" s="5"/>
      <c r="C2286" s="6" t="str">
        <f t="shared" si="72"/>
        <v/>
      </c>
      <c r="D2286" s="5" t="str">
        <f t="shared" si="73"/>
        <v/>
      </c>
      <c r="E2286" s="5" t="str">
        <f>IF($B2286="","",IF($C2286&lt;SIMULAÇÃO!$A$18,$B2286*VLOOKUP($C2286,SELIC!$A$3:$D$217,3,FALSE()),-($B2286-($B2286/(1+VLOOKUP($C2286,SELIC!$A$3:$D$217,3,FALSE()))))))</f>
        <v/>
      </c>
    </row>
    <row r="2287" spans="2:5" x14ac:dyDescent="0.35">
      <c r="B2287" s="5"/>
      <c r="C2287" s="6" t="str">
        <f t="shared" si="72"/>
        <v/>
      </c>
      <c r="D2287" s="5" t="str">
        <f t="shared" si="73"/>
        <v/>
      </c>
      <c r="E2287" s="5" t="str">
        <f>IF($B2287="","",IF($C2287&lt;SIMULAÇÃO!$A$18,$B2287*VLOOKUP($C2287,SELIC!$A$3:$D$217,3,FALSE()),-($B2287-($B2287/(1+VLOOKUP($C2287,SELIC!$A$3:$D$217,3,FALSE()))))))</f>
        <v/>
      </c>
    </row>
    <row r="2288" spans="2:5" x14ac:dyDescent="0.35">
      <c r="B2288" s="5"/>
      <c r="C2288" s="6" t="str">
        <f t="shared" si="72"/>
        <v/>
      </c>
      <c r="D2288" s="5" t="str">
        <f t="shared" si="73"/>
        <v/>
      </c>
      <c r="E2288" s="5" t="str">
        <f>IF($B2288="","",IF($C2288&lt;SIMULAÇÃO!$A$18,$B2288*VLOOKUP($C2288,SELIC!$A$3:$D$217,3,FALSE()),-($B2288-($B2288/(1+VLOOKUP($C2288,SELIC!$A$3:$D$217,3,FALSE()))))))</f>
        <v/>
      </c>
    </row>
    <row r="2289" spans="2:5" x14ac:dyDescent="0.35">
      <c r="B2289" s="5"/>
      <c r="C2289" s="6" t="str">
        <f t="shared" si="72"/>
        <v/>
      </c>
      <c r="D2289" s="5" t="str">
        <f t="shared" si="73"/>
        <v/>
      </c>
      <c r="E2289" s="5" t="str">
        <f>IF($B2289="","",IF($C2289&lt;SIMULAÇÃO!$A$18,$B2289*VLOOKUP($C2289,SELIC!$A$3:$D$217,3,FALSE()),-($B2289-($B2289/(1+VLOOKUP($C2289,SELIC!$A$3:$D$217,3,FALSE()))))))</f>
        <v/>
      </c>
    </row>
    <row r="2290" spans="2:5" x14ac:dyDescent="0.35">
      <c r="B2290" s="5"/>
      <c r="C2290" s="6" t="str">
        <f t="shared" si="72"/>
        <v/>
      </c>
      <c r="D2290" s="5" t="str">
        <f t="shared" si="73"/>
        <v/>
      </c>
      <c r="E2290" s="5" t="str">
        <f>IF($B2290="","",IF($C2290&lt;SIMULAÇÃO!$A$18,$B2290*VLOOKUP($C2290,SELIC!$A$3:$D$217,3,FALSE()),-($B2290-($B2290/(1+VLOOKUP($C2290,SELIC!$A$3:$D$217,3,FALSE()))))))</f>
        <v/>
      </c>
    </row>
    <row r="2291" spans="2:5" x14ac:dyDescent="0.35">
      <c r="B2291" s="5"/>
      <c r="C2291" s="6" t="str">
        <f t="shared" si="72"/>
        <v/>
      </c>
      <c r="D2291" s="5" t="str">
        <f t="shared" si="73"/>
        <v/>
      </c>
      <c r="E2291" s="5" t="str">
        <f>IF($B2291="","",IF($C2291&lt;SIMULAÇÃO!$A$18,$B2291*VLOOKUP($C2291,SELIC!$A$3:$D$217,3,FALSE()),-($B2291-($B2291/(1+VLOOKUP($C2291,SELIC!$A$3:$D$217,3,FALSE()))))))</f>
        <v/>
      </c>
    </row>
    <row r="2292" spans="2:5" x14ac:dyDescent="0.35">
      <c r="B2292" s="5"/>
      <c r="C2292" s="6" t="str">
        <f t="shared" si="72"/>
        <v/>
      </c>
      <c r="D2292" s="5" t="str">
        <f t="shared" si="73"/>
        <v/>
      </c>
      <c r="E2292" s="5" t="str">
        <f>IF($B2292="","",IF($C2292&lt;SIMULAÇÃO!$A$18,$B2292*VLOOKUP($C2292,SELIC!$A$3:$D$217,3,FALSE()),-($B2292-($B2292/(1+VLOOKUP($C2292,SELIC!$A$3:$D$217,3,FALSE()))))))</f>
        <v/>
      </c>
    </row>
    <row r="2293" spans="2:5" x14ac:dyDescent="0.35">
      <c r="B2293" s="5"/>
      <c r="C2293" s="6" t="str">
        <f t="shared" si="72"/>
        <v/>
      </c>
      <c r="D2293" s="5" t="str">
        <f t="shared" si="73"/>
        <v/>
      </c>
      <c r="E2293" s="5" t="str">
        <f>IF($B2293="","",IF($C2293&lt;SIMULAÇÃO!$A$18,$B2293*VLOOKUP($C2293,SELIC!$A$3:$D$217,3,FALSE()),-($B2293-($B2293/(1+VLOOKUP($C2293,SELIC!$A$3:$D$217,3,FALSE()))))))</f>
        <v/>
      </c>
    </row>
    <row r="2294" spans="2:5" x14ac:dyDescent="0.35">
      <c r="B2294" s="5"/>
      <c r="C2294" s="6" t="str">
        <f t="shared" si="72"/>
        <v/>
      </c>
      <c r="D2294" s="5" t="str">
        <f t="shared" si="73"/>
        <v/>
      </c>
      <c r="E2294" s="5" t="str">
        <f>IF($B2294="","",IF($C2294&lt;SIMULAÇÃO!$A$18,$B2294*VLOOKUP($C2294,SELIC!$A$3:$D$217,3,FALSE()),-($B2294-($B2294/(1+VLOOKUP($C2294,SELIC!$A$3:$D$217,3,FALSE()))))))</f>
        <v/>
      </c>
    </row>
    <row r="2295" spans="2:5" x14ac:dyDescent="0.35">
      <c r="B2295" s="5"/>
      <c r="C2295" s="6" t="str">
        <f t="shared" si="72"/>
        <v/>
      </c>
      <c r="D2295" s="5" t="str">
        <f t="shared" si="73"/>
        <v/>
      </c>
      <c r="E2295" s="5" t="str">
        <f>IF($B2295="","",IF($C2295&lt;SIMULAÇÃO!$A$18,$B2295*VLOOKUP($C2295,SELIC!$A$3:$D$217,3,FALSE()),-($B2295-($B2295/(1+VLOOKUP($C2295,SELIC!$A$3:$D$217,3,FALSE()))))))</f>
        <v/>
      </c>
    </row>
    <row r="2296" spans="2:5" x14ac:dyDescent="0.35">
      <c r="B2296" s="5"/>
      <c r="C2296" s="6" t="str">
        <f t="shared" si="72"/>
        <v/>
      </c>
      <c r="D2296" s="5" t="str">
        <f t="shared" si="73"/>
        <v/>
      </c>
      <c r="E2296" s="5" t="str">
        <f>IF($B2296="","",IF($C2296&lt;SIMULAÇÃO!$A$18,$B2296*VLOOKUP($C2296,SELIC!$A$3:$D$217,3,FALSE()),-($B2296-($B2296/(1+VLOOKUP($C2296,SELIC!$A$3:$D$217,3,FALSE()))))))</f>
        <v/>
      </c>
    </row>
    <row r="2297" spans="2:5" x14ac:dyDescent="0.35">
      <c r="B2297" s="5"/>
      <c r="C2297" s="6" t="str">
        <f t="shared" si="72"/>
        <v/>
      </c>
      <c r="D2297" s="5" t="str">
        <f t="shared" si="73"/>
        <v/>
      </c>
      <c r="E2297" s="5" t="str">
        <f>IF($B2297="","",IF($C2297&lt;SIMULAÇÃO!$A$18,$B2297*VLOOKUP($C2297,SELIC!$A$3:$D$217,3,FALSE()),-($B2297-($B2297/(1+VLOOKUP($C2297,SELIC!$A$3:$D$217,3,FALSE()))))))</f>
        <v/>
      </c>
    </row>
    <row r="2298" spans="2:5" x14ac:dyDescent="0.35">
      <c r="B2298" s="5"/>
      <c r="C2298" s="6" t="str">
        <f t="shared" si="72"/>
        <v/>
      </c>
      <c r="D2298" s="5" t="str">
        <f t="shared" si="73"/>
        <v/>
      </c>
      <c r="E2298" s="5" t="str">
        <f>IF($B2298="","",IF($C2298&lt;SIMULAÇÃO!$A$18,$B2298*VLOOKUP($C2298,SELIC!$A$3:$D$217,3,FALSE()),-($B2298-($B2298/(1+VLOOKUP($C2298,SELIC!$A$3:$D$217,3,FALSE()))))))</f>
        <v/>
      </c>
    </row>
    <row r="2299" spans="2:5" x14ac:dyDescent="0.35">
      <c r="B2299" s="5"/>
      <c r="C2299" s="6" t="str">
        <f t="shared" si="72"/>
        <v/>
      </c>
      <c r="D2299" s="5" t="str">
        <f t="shared" si="73"/>
        <v/>
      </c>
      <c r="E2299" s="5" t="str">
        <f>IF($B2299="","",IF($C2299&lt;SIMULAÇÃO!$A$18,$B2299*VLOOKUP($C2299,SELIC!$A$3:$D$217,3,FALSE()),-($B2299-($B2299/(1+VLOOKUP($C2299,SELIC!$A$3:$D$217,3,FALSE()))))))</f>
        <v/>
      </c>
    </row>
    <row r="2300" spans="2:5" x14ac:dyDescent="0.35">
      <c r="B2300" s="5"/>
      <c r="C2300" s="6" t="str">
        <f t="shared" si="72"/>
        <v/>
      </c>
      <c r="D2300" s="5" t="str">
        <f t="shared" si="73"/>
        <v/>
      </c>
      <c r="E2300" s="5" t="str">
        <f>IF($B2300="","",IF($C2300&lt;SIMULAÇÃO!$A$18,$B2300*VLOOKUP($C2300,SELIC!$A$3:$D$217,3,FALSE()),-($B2300-($B2300/(1+VLOOKUP($C2300,SELIC!$A$3:$D$217,3,FALSE()))))))</f>
        <v/>
      </c>
    </row>
    <row r="2301" spans="2:5" x14ac:dyDescent="0.35">
      <c r="B2301" s="5"/>
      <c r="C2301" s="6" t="str">
        <f t="shared" si="72"/>
        <v/>
      </c>
      <c r="D2301" s="5" t="str">
        <f t="shared" si="73"/>
        <v/>
      </c>
      <c r="E2301" s="5" t="str">
        <f>IF($B2301="","",IF($C2301&lt;SIMULAÇÃO!$A$18,$B2301*VLOOKUP($C2301,SELIC!$A$3:$D$217,3,FALSE()),-($B2301-($B2301/(1+VLOOKUP($C2301,SELIC!$A$3:$D$217,3,FALSE()))))))</f>
        <v/>
      </c>
    </row>
    <row r="2302" spans="2:5" x14ac:dyDescent="0.35">
      <c r="B2302" s="5"/>
      <c r="C2302" s="6" t="str">
        <f t="shared" si="72"/>
        <v/>
      </c>
      <c r="D2302" s="5" t="str">
        <f t="shared" si="73"/>
        <v/>
      </c>
      <c r="E2302" s="5" t="str">
        <f>IF($B2302="","",IF($C2302&lt;SIMULAÇÃO!$A$18,$B2302*VLOOKUP($C2302,SELIC!$A$3:$D$217,3,FALSE()),-($B2302-($B2302/(1+VLOOKUP($C2302,SELIC!$A$3:$D$217,3,FALSE()))))))</f>
        <v/>
      </c>
    </row>
    <row r="2303" spans="2:5" x14ac:dyDescent="0.35">
      <c r="B2303" s="5"/>
      <c r="C2303" s="6" t="str">
        <f t="shared" si="72"/>
        <v/>
      </c>
      <c r="D2303" s="5" t="str">
        <f t="shared" si="73"/>
        <v/>
      </c>
      <c r="E2303" s="5" t="str">
        <f>IF($B2303="","",IF($C2303&lt;SIMULAÇÃO!$A$18,$B2303*VLOOKUP($C2303,SELIC!$A$3:$D$217,3,FALSE()),-($B2303-($B2303/(1+VLOOKUP($C2303,SELIC!$A$3:$D$217,3,FALSE()))))))</f>
        <v/>
      </c>
    </row>
    <row r="2304" spans="2:5" x14ac:dyDescent="0.35">
      <c r="B2304" s="5"/>
      <c r="C2304" s="6" t="str">
        <f t="shared" si="72"/>
        <v/>
      </c>
      <c r="D2304" s="5" t="str">
        <f t="shared" si="73"/>
        <v/>
      </c>
      <c r="E2304" s="5" t="str">
        <f>IF($B2304="","",IF($C2304&lt;SIMULAÇÃO!$A$18,$B2304*VLOOKUP($C2304,SELIC!$A$3:$D$217,3,FALSE()),-($B2304-($B2304/(1+VLOOKUP($C2304,SELIC!$A$3:$D$217,3,FALSE()))))))</f>
        <v/>
      </c>
    </row>
    <row r="2305" spans="2:5" x14ac:dyDescent="0.35">
      <c r="B2305" s="5"/>
      <c r="C2305" s="6" t="str">
        <f t="shared" si="72"/>
        <v/>
      </c>
      <c r="D2305" s="5" t="str">
        <f t="shared" si="73"/>
        <v/>
      </c>
      <c r="E2305" s="5" t="str">
        <f>IF($B2305="","",IF($C2305&lt;SIMULAÇÃO!$A$18,$B2305*VLOOKUP($C2305,SELIC!$A$3:$D$217,3,FALSE()),-($B2305-($B2305/(1+VLOOKUP($C2305,SELIC!$A$3:$D$217,3,FALSE()))))))</f>
        <v/>
      </c>
    </row>
    <row r="2306" spans="2:5" x14ac:dyDescent="0.35">
      <c r="B2306" s="5"/>
      <c r="C2306" s="6" t="str">
        <f t="shared" si="72"/>
        <v/>
      </c>
      <c r="D2306" s="5" t="str">
        <f t="shared" si="73"/>
        <v/>
      </c>
      <c r="E2306" s="5" t="str">
        <f>IF($B2306="","",IF($C2306&lt;SIMULAÇÃO!$A$18,$B2306*VLOOKUP($C2306,SELIC!$A$3:$D$217,3,FALSE()),-($B2306-($B2306/(1+VLOOKUP($C2306,SELIC!$A$3:$D$217,3,FALSE()))))))</f>
        <v/>
      </c>
    </row>
    <row r="2307" spans="2:5" x14ac:dyDescent="0.35">
      <c r="B2307" s="5"/>
      <c r="C2307" s="6" t="str">
        <f t="shared" si="72"/>
        <v/>
      </c>
      <c r="D2307" s="5" t="str">
        <f t="shared" si="73"/>
        <v/>
      </c>
      <c r="E2307" s="5" t="str">
        <f>IF($B2307="","",IF($C2307&lt;SIMULAÇÃO!$A$18,$B2307*VLOOKUP($C2307,SELIC!$A$3:$D$217,3,FALSE()),-($B2307-($B2307/(1+VLOOKUP($C2307,SELIC!$A$3:$D$217,3,FALSE()))))))</f>
        <v/>
      </c>
    </row>
    <row r="2308" spans="2:5" x14ac:dyDescent="0.35">
      <c r="B2308" s="5"/>
      <c r="C2308" s="6" t="str">
        <f t="shared" si="72"/>
        <v/>
      </c>
      <c r="D2308" s="5" t="str">
        <f t="shared" si="73"/>
        <v/>
      </c>
      <c r="E2308" s="5" t="str">
        <f>IF($B2308="","",IF($C2308&lt;SIMULAÇÃO!$A$18,$B2308*VLOOKUP($C2308,SELIC!$A$3:$D$217,3,FALSE()),-($B2308-($B2308/(1+VLOOKUP($C2308,SELIC!$A$3:$D$217,3,FALSE()))))))</f>
        <v/>
      </c>
    </row>
    <row r="2309" spans="2:5" x14ac:dyDescent="0.35">
      <c r="B2309" s="5"/>
      <c r="C2309" s="6" t="str">
        <f t="shared" si="72"/>
        <v/>
      </c>
      <c r="D2309" s="5" t="str">
        <f t="shared" si="73"/>
        <v/>
      </c>
      <c r="E2309" s="5" t="str">
        <f>IF($B2309="","",IF($C2309&lt;SIMULAÇÃO!$A$18,$B2309*VLOOKUP($C2309,SELIC!$A$3:$D$217,3,FALSE()),-($B2309-($B2309/(1+VLOOKUP($C2309,SELIC!$A$3:$D$217,3,FALSE()))))))</f>
        <v/>
      </c>
    </row>
    <row r="2310" spans="2:5" x14ac:dyDescent="0.35">
      <c r="B2310" s="5"/>
      <c r="C2310" s="6" t="str">
        <f t="shared" si="72"/>
        <v/>
      </c>
      <c r="D2310" s="5" t="str">
        <f t="shared" si="73"/>
        <v/>
      </c>
      <c r="E2310" s="5" t="str">
        <f>IF($B2310="","",IF($C2310&lt;SIMULAÇÃO!$A$18,$B2310*VLOOKUP($C2310,SELIC!$A$3:$D$217,3,FALSE()),-($B2310-($B2310/(1+VLOOKUP($C2310,SELIC!$A$3:$D$217,3,FALSE()))))))</f>
        <v/>
      </c>
    </row>
    <row r="2311" spans="2:5" x14ac:dyDescent="0.35">
      <c r="B2311" s="5"/>
      <c r="C2311" s="6" t="str">
        <f t="shared" si="72"/>
        <v/>
      </c>
      <c r="D2311" s="5" t="str">
        <f t="shared" si="73"/>
        <v/>
      </c>
      <c r="E2311" s="5" t="str">
        <f>IF($B2311="","",IF($C2311&lt;SIMULAÇÃO!$A$18,$B2311*VLOOKUP($C2311,SELIC!$A$3:$D$217,3,FALSE()),-($B2311-($B2311/(1+VLOOKUP($C2311,SELIC!$A$3:$D$217,3,FALSE()))))))</f>
        <v/>
      </c>
    </row>
    <row r="2312" spans="2:5" x14ac:dyDescent="0.35">
      <c r="B2312" s="5"/>
      <c r="C2312" s="6" t="str">
        <f t="shared" si="72"/>
        <v/>
      </c>
      <c r="D2312" s="5" t="str">
        <f t="shared" si="73"/>
        <v/>
      </c>
      <c r="E2312" s="5" t="str">
        <f>IF($B2312="","",IF($C2312&lt;SIMULAÇÃO!$A$18,$B2312*VLOOKUP($C2312,SELIC!$A$3:$D$217,3,FALSE()),-($B2312-($B2312/(1+VLOOKUP($C2312,SELIC!$A$3:$D$217,3,FALSE()))))))</f>
        <v/>
      </c>
    </row>
    <row r="2313" spans="2:5" x14ac:dyDescent="0.35">
      <c r="B2313" s="5"/>
      <c r="C2313" s="6" t="str">
        <f t="shared" si="72"/>
        <v/>
      </c>
      <c r="D2313" s="5" t="str">
        <f t="shared" si="73"/>
        <v/>
      </c>
      <c r="E2313" s="5" t="str">
        <f>IF($B2313="","",IF($C2313&lt;SIMULAÇÃO!$A$18,$B2313*VLOOKUP($C2313,SELIC!$A$3:$D$217,3,FALSE()),-($B2313-($B2313/(1+VLOOKUP($C2313,SELIC!$A$3:$D$217,3,FALSE()))))))</f>
        <v/>
      </c>
    </row>
    <row r="2314" spans="2:5" x14ac:dyDescent="0.35">
      <c r="B2314" s="5"/>
      <c r="C2314" s="6" t="str">
        <f t="shared" si="72"/>
        <v/>
      </c>
      <c r="D2314" s="5" t="str">
        <f t="shared" si="73"/>
        <v/>
      </c>
      <c r="E2314" s="5" t="str">
        <f>IF($B2314="","",IF($C2314&lt;SIMULAÇÃO!$A$18,$B2314*VLOOKUP($C2314,SELIC!$A$3:$D$217,3,FALSE()),-($B2314-($B2314/(1+VLOOKUP($C2314,SELIC!$A$3:$D$217,3,FALSE()))))))</f>
        <v/>
      </c>
    </row>
    <row r="2315" spans="2:5" x14ac:dyDescent="0.35">
      <c r="B2315" s="5"/>
      <c r="C2315" s="6" t="str">
        <f t="shared" si="72"/>
        <v/>
      </c>
      <c r="D2315" s="5" t="str">
        <f t="shared" si="73"/>
        <v/>
      </c>
      <c r="E2315" s="5" t="str">
        <f>IF($B2315="","",IF($C2315&lt;SIMULAÇÃO!$A$18,$B2315*VLOOKUP($C2315,SELIC!$A$3:$D$217,3,FALSE()),-($B2315-($B2315/(1+VLOOKUP($C2315,SELIC!$A$3:$D$217,3,FALSE()))))))</f>
        <v/>
      </c>
    </row>
    <row r="2316" spans="2:5" x14ac:dyDescent="0.35">
      <c r="B2316" s="5"/>
      <c r="C2316" s="6" t="str">
        <f t="shared" si="72"/>
        <v/>
      </c>
      <c r="D2316" s="5" t="str">
        <f t="shared" si="73"/>
        <v/>
      </c>
      <c r="E2316" s="5" t="str">
        <f>IF($B2316="","",IF($C2316&lt;SIMULAÇÃO!$A$18,$B2316*VLOOKUP($C2316,SELIC!$A$3:$D$217,3,FALSE()),-($B2316-($B2316/(1+VLOOKUP($C2316,SELIC!$A$3:$D$217,3,FALSE()))))))</f>
        <v/>
      </c>
    </row>
    <row r="2317" spans="2:5" x14ac:dyDescent="0.35">
      <c r="B2317" s="5"/>
      <c r="C2317" s="6" t="str">
        <f t="shared" si="72"/>
        <v/>
      </c>
      <c r="D2317" s="5" t="str">
        <f t="shared" si="73"/>
        <v/>
      </c>
      <c r="E2317" s="5" t="str">
        <f>IF($B2317="","",IF($C2317&lt;SIMULAÇÃO!$A$18,$B2317*VLOOKUP($C2317,SELIC!$A$3:$D$217,3,FALSE()),-($B2317-($B2317/(1+VLOOKUP($C2317,SELIC!$A$3:$D$217,3,FALSE()))))))</f>
        <v/>
      </c>
    </row>
    <row r="2318" spans="2:5" x14ac:dyDescent="0.35">
      <c r="B2318" s="5"/>
      <c r="C2318" s="6" t="str">
        <f t="shared" si="72"/>
        <v/>
      </c>
      <c r="D2318" s="5" t="str">
        <f t="shared" si="73"/>
        <v/>
      </c>
      <c r="E2318" s="5" t="str">
        <f>IF($B2318="","",IF($C2318&lt;SIMULAÇÃO!$A$18,$B2318*VLOOKUP($C2318,SELIC!$A$3:$D$217,3,FALSE()),-($B2318-($B2318/(1+VLOOKUP($C2318,SELIC!$A$3:$D$217,3,FALSE()))))))</f>
        <v/>
      </c>
    </row>
    <row r="2319" spans="2:5" x14ac:dyDescent="0.35">
      <c r="B2319" s="5"/>
      <c r="C2319" s="6" t="str">
        <f t="shared" si="72"/>
        <v/>
      </c>
      <c r="D2319" s="5" t="str">
        <f t="shared" si="73"/>
        <v/>
      </c>
      <c r="E2319" s="5" t="str">
        <f>IF($B2319="","",IF($C2319&lt;SIMULAÇÃO!$A$18,$B2319*VLOOKUP($C2319,SELIC!$A$3:$D$217,3,FALSE()),-($B2319-($B2319/(1+VLOOKUP($C2319,SELIC!$A$3:$D$217,3,FALSE()))))))</f>
        <v/>
      </c>
    </row>
    <row r="2320" spans="2:5" x14ac:dyDescent="0.35">
      <c r="B2320" s="5"/>
      <c r="C2320" s="6" t="str">
        <f t="shared" si="72"/>
        <v/>
      </c>
      <c r="D2320" s="5" t="str">
        <f t="shared" si="73"/>
        <v/>
      </c>
      <c r="E2320" s="5" t="str">
        <f>IF($B2320="","",IF($C2320&lt;SIMULAÇÃO!$A$18,$B2320*VLOOKUP($C2320,SELIC!$A$3:$D$217,3,FALSE()),-($B2320-($B2320/(1+VLOOKUP($C2320,SELIC!$A$3:$D$217,3,FALSE()))))))</f>
        <v/>
      </c>
    </row>
    <row r="2321" spans="2:5" x14ac:dyDescent="0.35">
      <c r="B2321" s="5"/>
      <c r="C2321" s="6" t="str">
        <f t="shared" si="72"/>
        <v/>
      </c>
      <c r="D2321" s="5" t="str">
        <f t="shared" si="73"/>
        <v/>
      </c>
      <c r="E2321" s="5" t="str">
        <f>IF($B2321="","",IF($C2321&lt;SIMULAÇÃO!$A$18,$B2321*VLOOKUP($C2321,SELIC!$A$3:$D$217,3,FALSE()),-($B2321-($B2321/(1+VLOOKUP($C2321,SELIC!$A$3:$D$217,3,FALSE()))))))</f>
        <v/>
      </c>
    </row>
    <row r="2322" spans="2:5" x14ac:dyDescent="0.35">
      <c r="B2322" s="5"/>
      <c r="C2322" s="6" t="str">
        <f t="shared" si="72"/>
        <v/>
      </c>
      <c r="D2322" s="5" t="str">
        <f t="shared" si="73"/>
        <v/>
      </c>
      <c r="E2322" s="5" t="str">
        <f>IF($B2322="","",IF($C2322&lt;SIMULAÇÃO!$A$18,$B2322*VLOOKUP($C2322,SELIC!$A$3:$D$217,3,FALSE()),-($B2322-($B2322/(1+VLOOKUP($C2322,SELIC!$A$3:$D$217,3,FALSE()))))))</f>
        <v/>
      </c>
    </row>
    <row r="2323" spans="2:5" x14ac:dyDescent="0.35">
      <c r="B2323" s="5"/>
      <c r="C2323" s="6" t="str">
        <f t="shared" ref="C2323:C2386" si="74">IF(A2323="","",DATEVALUE(CONCATENATE("01/",MONTH(A2323),"/",YEAR(A2323))))</f>
        <v/>
      </c>
      <c r="D2323" s="5" t="str">
        <f t="shared" ref="D2323:D2386" si="75">IF(B2323="","",B2323+E2323)</f>
        <v/>
      </c>
      <c r="E2323" s="5" t="str">
        <f>IF($B2323="","",IF($C2323&lt;SIMULAÇÃO!$A$18,$B2323*VLOOKUP($C2323,SELIC!$A$3:$D$217,3,FALSE()),-($B2323-($B2323/(1+VLOOKUP($C2323,SELIC!$A$3:$D$217,3,FALSE()))))))</f>
        <v/>
      </c>
    </row>
    <row r="2324" spans="2:5" x14ac:dyDescent="0.35">
      <c r="B2324" s="5"/>
      <c r="C2324" s="6" t="str">
        <f t="shared" si="74"/>
        <v/>
      </c>
      <c r="D2324" s="5" t="str">
        <f t="shared" si="75"/>
        <v/>
      </c>
      <c r="E2324" s="5" t="str">
        <f>IF($B2324="","",IF($C2324&lt;SIMULAÇÃO!$A$18,$B2324*VLOOKUP($C2324,SELIC!$A$3:$D$217,3,FALSE()),-($B2324-($B2324/(1+VLOOKUP($C2324,SELIC!$A$3:$D$217,3,FALSE()))))))</f>
        <v/>
      </c>
    </row>
    <row r="2325" spans="2:5" x14ac:dyDescent="0.35">
      <c r="B2325" s="5"/>
      <c r="C2325" s="6" t="str">
        <f t="shared" si="74"/>
        <v/>
      </c>
      <c r="D2325" s="5" t="str">
        <f t="shared" si="75"/>
        <v/>
      </c>
      <c r="E2325" s="5" t="str">
        <f>IF($B2325="","",IF($C2325&lt;SIMULAÇÃO!$A$18,$B2325*VLOOKUP($C2325,SELIC!$A$3:$D$217,3,FALSE()),-($B2325-($B2325/(1+VLOOKUP($C2325,SELIC!$A$3:$D$217,3,FALSE()))))))</f>
        <v/>
      </c>
    </row>
    <row r="2326" spans="2:5" x14ac:dyDescent="0.35">
      <c r="B2326" s="5"/>
      <c r="C2326" s="6" t="str">
        <f t="shared" si="74"/>
        <v/>
      </c>
      <c r="D2326" s="5" t="str">
        <f t="shared" si="75"/>
        <v/>
      </c>
      <c r="E2326" s="5" t="str">
        <f>IF($B2326="","",IF($C2326&lt;SIMULAÇÃO!$A$18,$B2326*VLOOKUP($C2326,SELIC!$A$3:$D$217,3,FALSE()),-($B2326-($B2326/(1+VLOOKUP($C2326,SELIC!$A$3:$D$217,3,FALSE()))))))</f>
        <v/>
      </c>
    </row>
    <row r="2327" spans="2:5" x14ac:dyDescent="0.35">
      <c r="B2327" s="5"/>
      <c r="C2327" s="6" t="str">
        <f t="shared" si="74"/>
        <v/>
      </c>
      <c r="D2327" s="5" t="str">
        <f t="shared" si="75"/>
        <v/>
      </c>
      <c r="E2327" s="5" t="str">
        <f>IF($B2327="","",IF($C2327&lt;SIMULAÇÃO!$A$18,$B2327*VLOOKUP($C2327,SELIC!$A$3:$D$217,3,FALSE()),-($B2327-($B2327/(1+VLOOKUP($C2327,SELIC!$A$3:$D$217,3,FALSE()))))))</f>
        <v/>
      </c>
    </row>
    <row r="2328" spans="2:5" x14ac:dyDescent="0.35">
      <c r="B2328" s="5"/>
      <c r="C2328" s="6" t="str">
        <f t="shared" si="74"/>
        <v/>
      </c>
      <c r="D2328" s="5" t="str">
        <f t="shared" si="75"/>
        <v/>
      </c>
      <c r="E2328" s="5" t="str">
        <f>IF($B2328="","",IF($C2328&lt;SIMULAÇÃO!$A$18,$B2328*VLOOKUP($C2328,SELIC!$A$3:$D$217,3,FALSE()),-($B2328-($B2328/(1+VLOOKUP($C2328,SELIC!$A$3:$D$217,3,FALSE()))))))</f>
        <v/>
      </c>
    </row>
    <row r="2329" spans="2:5" x14ac:dyDescent="0.35">
      <c r="B2329" s="5"/>
      <c r="C2329" s="6" t="str">
        <f t="shared" si="74"/>
        <v/>
      </c>
      <c r="D2329" s="5" t="str">
        <f t="shared" si="75"/>
        <v/>
      </c>
      <c r="E2329" s="5" t="str">
        <f>IF($B2329="","",IF($C2329&lt;SIMULAÇÃO!$A$18,$B2329*VLOOKUP($C2329,SELIC!$A$3:$D$217,3,FALSE()),-($B2329-($B2329/(1+VLOOKUP($C2329,SELIC!$A$3:$D$217,3,FALSE()))))))</f>
        <v/>
      </c>
    </row>
    <row r="2330" spans="2:5" x14ac:dyDescent="0.35">
      <c r="B2330" s="5"/>
      <c r="C2330" s="6" t="str">
        <f t="shared" si="74"/>
        <v/>
      </c>
      <c r="D2330" s="5" t="str">
        <f t="shared" si="75"/>
        <v/>
      </c>
      <c r="E2330" s="5" t="str">
        <f>IF($B2330="","",IF($C2330&lt;SIMULAÇÃO!$A$18,$B2330*VLOOKUP($C2330,SELIC!$A$3:$D$217,3,FALSE()),-($B2330-($B2330/(1+VLOOKUP($C2330,SELIC!$A$3:$D$217,3,FALSE()))))))</f>
        <v/>
      </c>
    </row>
    <row r="2331" spans="2:5" x14ac:dyDescent="0.35">
      <c r="B2331" s="5"/>
      <c r="C2331" s="6" t="str">
        <f t="shared" si="74"/>
        <v/>
      </c>
      <c r="D2331" s="5" t="str">
        <f t="shared" si="75"/>
        <v/>
      </c>
      <c r="E2331" s="5" t="str">
        <f>IF($B2331="","",IF($C2331&lt;SIMULAÇÃO!$A$18,$B2331*VLOOKUP($C2331,SELIC!$A$3:$D$217,3,FALSE()),-($B2331-($B2331/(1+VLOOKUP($C2331,SELIC!$A$3:$D$217,3,FALSE()))))))</f>
        <v/>
      </c>
    </row>
    <row r="2332" spans="2:5" x14ac:dyDescent="0.35">
      <c r="B2332" s="5"/>
      <c r="C2332" s="6" t="str">
        <f t="shared" si="74"/>
        <v/>
      </c>
      <c r="D2332" s="5" t="str">
        <f t="shared" si="75"/>
        <v/>
      </c>
      <c r="E2332" s="5" t="str">
        <f>IF($B2332="","",IF($C2332&lt;SIMULAÇÃO!$A$18,$B2332*VLOOKUP($C2332,SELIC!$A$3:$D$217,3,FALSE()),-($B2332-($B2332/(1+VLOOKUP($C2332,SELIC!$A$3:$D$217,3,FALSE()))))))</f>
        <v/>
      </c>
    </row>
    <row r="2333" spans="2:5" x14ac:dyDescent="0.35">
      <c r="B2333" s="5"/>
      <c r="C2333" s="6" t="str">
        <f t="shared" si="74"/>
        <v/>
      </c>
      <c r="D2333" s="5" t="str">
        <f t="shared" si="75"/>
        <v/>
      </c>
      <c r="E2333" s="5" t="str">
        <f>IF($B2333="","",IF($C2333&lt;SIMULAÇÃO!$A$18,$B2333*VLOOKUP($C2333,SELIC!$A$3:$D$217,3,FALSE()),-($B2333-($B2333/(1+VLOOKUP($C2333,SELIC!$A$3:$D$217,3,FALSE()))))))</f>
        <v/>
      </c>
    </row>
    <row r="2334" spans="2:5" x14ac:dyDescent="0.35">
      <c r="B2334" s="5"/>
      <c r="C2334" s="6" t="str">
        <f t="shared" si="74"/>
        <v/>
      </c>
      <c r="D2334" s="5" t="str">
        <f t="shared" si="75"/>
        <v/>
      </c>
      <c r="E2334" s="5" t="str">
        <f>IF($B2334="","",IF($C2334&lt;SIMULAÇÃO!$A$18,$B2334*VLOOKUP($C2334,SELIC!$A$3:$D$217,3,FALSE()),-($B2334-($B2334/(1+VLOOKUP($C2334,SELIC!$A$3:$D$217,3,FALSE()))))))</f>
        <v/>
      </c>
    </row>
    <row r="2335" spans="2:5" x14ac:dyDescent="0.35">
      <c r="B2335" s="5"/>
      <c r="C2335" s="6" t="str">
        <f t="shared" si="74"/>
        <v/>
      </c>
      <c r="D2335" s="5" t="str">
        <f t="shared" si="75"/>
        <v/>
      </c>
      <c r="E2335" s="5" t="str">
        <f>IF($B2335="","",IF($C2335&lt;SIMULAÇÃO!$A$18,$B2335*VLOOKUP($C2335,SELIC!$A$3:$D$217,3,FALSE()),-($B2335-($B2335/(1+VLOOKUP($C2335,SELIC!$A$3:$D$217,3,FALSE()))))))</f>
        <v/>
      </c>
    </row>
    <row r="2336" spans="2:5" x14ac:dyDescent="0.35">
      <c r="B2336" s="5"/>
      <c r="C2336" s="6" t="str">
        <f t="shared" si="74"/>
        <v/>
      </c>
      <c r="D2336" s="5" t="str">
        <f t="shared" si="75"/>
        <v/>
      </c>
      <c r="E2336" s="5" t="str">
        <f>IF($B2336="","",IF($C2336&lt;SIMULAÇÃO!$A$18,$B2336*VLOOKUP($C2336,SELIC!$A$3:$D$217,3,FALSE()),-($B2336-($B2336/(1+VLOOKUP($C2336,SELIC!$A$3:$D$217,3,FALSE()))))))</f>
        <v/>
      </c>
    </row>
    <row r="2337" spans="2:5" x14ac:dyDescent="0.35">
      <c r="B2337" s="5"/>
      <c r="C2337" s="6" t="str">
        <f t="shared" si="74"/>
        <v/>
      </c>
      <c r="D2337" s="5" t="str">
        <f t="shared" si="75"/>
        <v/>
      </c>
      <c r="E2337" s="5" t="str">
        <f>IF($B2337="","",IF($C2337&lt;SIMULAÇÃO!$A$18,$B2337*VLOOKUP($C2337,SELIC!$A$3:$D$217,3,FALSE()),-($B2337-($B2337/(1+VLOOKUP($C2337,SELIC!$A$3:$D$217,3,FALSE()))))))</f>
        <v/>
      </c>
    </row>
    <row r="2338" spans="2:5" x14ac:dyDescent="0.35">
      <c r="B2338" s="5"/>
      <c r="C2338" s="6" t="str">
        <f t="shared" si="74"/>
        <v/>
      </c>
      <c r="D2338" s="5" t="str">
        <f t="shared" si="75"/>
        <v/>
      </c>
      <c r="E2338" s="5" t="str">
        <f>IF($B2338="","",IF($C2338&lt;SIMULAÇÃO!$A$18,$B2338*VLOOKUP($C2338,SELIC!$A$3:$D$217,3,FALSE()),-($B2338-($B2338/(1+VLOOKUP($C2338,SELIC!$A$3:$D$217,3,FALSE()))))))</f>
        <v/>
      </c>
    </row>
    <row r="2339" spans="2:5" x14ac:dyDescent="0.35">
      <c r="B2339" s="5"/>
      <c r="C2339" s="6" t="str">
        <f t="shared" si="74"/>
        <v/>
      </c>
      <c r="D2339" s="5" t="str">
        <f t="shared" si="75"/>
        <v/>
      </c>
      <c r="E2339" s="5" t="str">
        <f>IF($B2339="","",IF($C2339&lt;SIMULAÇÃO!$A$18,$B2339*VLOOKUP($C2339,SELIC!$A$3:$D$217,3,FALSE()),-($B2339-($B2339/(1+VLOOKUP($C2339,SELIC!$A$3:$D$217,3,FALSE()))))))</f>
        <v/>
      </c>
    </row>
    <row r="2340" spans="2:5" x14ac:dyDescent="0.35">
      <c r="B2340" s="5"/>
      <c r="C2340" s="6" t="str">
        <f t="shared" si="74"/>
        <v/>
      </c>
      <c r="D2340" s="5" t="str">
        <f t="shared" si="75"/>
        <v/>
      </c>
      <c r="E2340" s="5" t="str">
        <f>IF($B2340="","",IF($C2340&lt;SIMULAÇÃO!$A$18,$B2340*VLOOKUP($C2340,SELIC!$A$3:$D$217,3,FALSE()),-($B2340-($B2340/(1+VLOOKUP($C2340,SELIC!$A$3:$D$217,3,FALSE()))))))</f>
        <v/>
      </c>
    </row>
    <row r="2341" spans="2:5" x14ac:dyDescent="0.35">
      <c r="B2341" s="5"/>
      <c r="C2341" s="6" t="str">
        <f t="shared" si="74"/>
        <v/>
      </c>
      <c r="D2341" s="5" t="str">
        <f t="shared" si="75"/>
        <v/>
      </c>
      <c r="E2341" s="5" t="str">
        <f>IF($B2341="","",IF($C2341&lt;SIMULAÇÃO!$A$18,$B2341*VLOOKUP($C2341,SELIC!$A$3:$D$217,3,FALSE()),-($B2341-($B2341/(1+VLOOKUP($C2341,SELIC!$A$3:$D$217,3,FALSE()))))))</f>
        <v/>
      </c>
    </row>
    <row r="2342" spans="2:5" x14ac:dyDescent="0.35">
      <c r="B2342" s="5"/>
      <c r="C2342" s="6" t="str">
        <f t="shared" si="74"/>
        <v/>
      </c>
      <c r="D2342" s="5" t="str">
        <f t="shared" si="75"/>
        <v/>
      </c>
      <c r="E2342" s="5" t="str">
        <f>IF($B2342="","",IF($C2342&lt;SIMULAÇÃO!$A$18,$B2342*VLOOKUP($C2342,SELIC!$A$3:$D$217,3,FALSE()),-($B2342-($B2342/(1+VLOOKUP($C2342,SELIC!$A$3:$D$217,3,FALSE()))))))</f>
        <v/>
      </c>
    </row>
    <row r="2343" spans="2:5" x14ac:dyDescent="0.35">
      <c r="B2343" s="5"/>
      <c r="C2343" s="6" t="str">
        <f t="shared" si="74"/>
        <v/>
      </c>
      <c r="D2343" s="5" t="str">
        <f t="shared" si="75"/>
        <v/>
      </c>
      <c r="E2343" s="5" t="str">
        <f>IF($B2343="","",IF($C2343&lt;SIMULAÇÃO!$A$18,$B2343*VLOOKUP($C2343,SELIC!$A$3:$D$217,3,FALSE()),-($B2343-($B2343/(1+VLOOKUP($C2343,SELIC!$A$3:$D$217,3,FALSE()))))))</f>
        <v/>
      </c>
    </row>
    <row r="2344" spans="2:5" x14ac:dyDescent="0.35">
      <c r="B2344" s="5"/>
      <c r="C2344" s="6" t="str">
        <f t="shared" si="74"/>
        <v/>
      </c>
      <c r="D2344" s="5" t="str">
        <f t="shared" si="75"/>
        <v/>
      </c>
      <c r="E2344" s="5" t="str">
        <f>IF($B2344="","",IF($C2344&lt;SIMULAÇÃO!$A$18,$B2344*VLOOKUP($C2344,SELIC!$A$3:$D$217,3,FALSE()),-($B2344-($B2344/(1+VLOOKUP($C2344,SELIC!$A$3:$D$217,3,FALSE()))))))</f>
        <v/>
      </c>
    </row>
    <row r="2345" spans="2:5" x14ac:dyDescent="0.35">
      <c r="B2345" s="5"/>
      <c r="C2345" s="6" t="str">
        <f t="shared" si="74"/>
        <v/>
      </c>
      <c r="D2345" s="5" t="str">
        <f t="shared" si="75"/>
        <v/>
      </c>
      <c r="E2345" s="5" t="str">
        <f>IF($B2345="","",IF($C2345&lt;SIMULAÇÃO!$A$18,$B2345*VLOOKUP($C2345,SELIC!$A$3:$D$217,3,FALSE()),-($B2345-($B2345/(1+VLOOKUP($C2345,SELIC!$A$3:$D$217,3,FALSE()))))))</f>
        <v/>
      </c>
    </row>
    <row r="2346" spans="2:5" x14ac:dyDescent="0.35">
      <c r="B2346" s="5"/>
      <c r="C2346" s="6" t="str">
        <f t="shared" si="74"/>
        <v/>
      </c>
      <c r="D2346" s="5" t="str">
        <f t="shared" si="75"/>
        <v/>
      </c>
      <c r="E2346" s="5" t="str">
        <f>IF($B2346="","",IF($C2346&lt;SIMULAÇÃO!$A$18,$B2346*VLOOKUP($C2346,SELIC!$A$3:$D$217,3,FALSE()),-($B2346-($B2346/(1+VLOOKUP($C2346,SELIC!$A$3:$D$217,3,FALSE()))))))</f>
        <v/>
      </c>
    </row>
    <row r="2347" spans="2:5" x14ac:dyDescent="0.35">
      <c r="B2347" s="5"/>
      <c r="C2347" s="6" t="str">
        <f t="shared" si="74"/>
        <v/>
      </c>
      <c r="D2347" s="5" t="str">
        <f t="shared" si="75"/>
        <v/>
      </c>
      <c r="E2347" s="5" t="str">
        <f>IF($B2347="","",IF($C2347&lt;SIMULAÇÃO!$A$18,$B2347*VLOOKUP($C2347,SELIC!$A$3:$D$217,3,FALSE()),-($B2347-($B2347/(1+VLOOKUP($C2347,SELIC!$A$3:$D$217,3,FALSE()))))))</f>
        <v/>
      </c>
    </row>
    <row r="2348" spans="2:5" x14ac:dyDescent="0.35">
      <c r="B2348" s="5"/>
      <c r="C2348" s="6" t="str">
        <f t="shared" si="74"/>
        <v/>
      </c>
      <c r="D2348" s="5" t="str">
        <f t="shared" si="75"/>
        <v/>
      </c>
      <c r="E2348" s="5" t="str">
        <f>IF($B2348="","",IF($C2348&lt;SIMULAÇÃO!$A$18,$B2348*VLOOKUP($C2348,SELIC!$A$3:$D$217,3,FALSE()),-($B2348-($B2348/(1+VLOOKUP($C2348,SELIC!$A$3:$D$217,3,FALSE()))))))</f>
        <v/>
      </c>
    </row>
    <row r="2349" spans="2:5" x14ac:dyDescent="0.35">
      <c r="B2349" s="5"/>
      <c r="C2349" s="6" t="str">
        <f t="shared" si="74"/>
        <v/>
      </c>
      <c r="D2349" s="5" t="str">
        <f t="shared" si="75"/>
        <v/>
      </c>
      <c r="E2349" s="5" t="str">
        <f>IF($B2349="","",IF($C2349&lt;SIMULAÇÃO!$A$18,$B2349*VLOOKUP($C2349,SELIC!$A$3:$D$217,3,FALSE()),-($B2349-($B2349/(1+VLOOKUP($C2349,SELIC!$A$3:$D$217,3,FALSE()))))))</f>
        <v/>
      </c>
    </row>
    <row r="2350" spans="2:5" x14ac:dyDescent="0.35">
      <c r="B2350" s="5"/>
      <c r="C2350" s="6" t="str">
        <f t="shared" si="74"/>
        <v/>
      </c>
      <c r="D2350" s="5" t="str">
        <f t="shared" si="75"/>
        <v/>
      </c>
      <c r="E2350" s="5" t="str">
        <f>IF($B2350="","",IF($C2350&lt;SIMULAÇÃO!$A$18,$B2350*VLOOKUP($C2350,SELIC!$A$3:$D$217,3,FALSE()),-($B2350-($B2350/(1+VLOOKUP($C2350,SELIC!$A$3:$D$217,3,FALSE()))))))</f>
        <v/>
      </c>
    </row>
    <row r="2351" spans="2:5" x14ac:dyDescent="0.35">
      <c r="B2351" s="5"/>
      <c r="C2351" s="6" t="str">
        <f t="shared" si="74"/>
        <v/>
      </c>
      <c r="D2351" s="5" t="str">
        <f t="shared" si="75"/>
        <v/>
      </c>
      <c r="E2351" s="5" t="str">
        <f>IF($B2351="","",IF($C2351&lt;SIMULAÇÃO!$A$18,$B2351*VLOOKUP($C2351,SELIC!$A$3:$D$217,3,FALSE()),-($B2351-($B2351/(1+VLOOKUP($C2351,SELIC!$A$3:$D$217,3,FALSE()))))))</f>
        <v/>
      </c>
    </row>
    <row r="2352" spans="2:5" x14ac:dyDescent="0.35">
      <c r="B2352" s="5"/>
      <c r="C2352" s="6" t="str">
        <f t="shared" si="74"/>
        <v/>
      </c>
      <c r="D2352" s="5" t="str">
        <f t="shared" si="75"/>
        <v/>
      </c>
      <c r="E2352" s="5" t="str">
        <f>IF($B2352="","",IF($C2352&lt;SIMULAÇÃO!$A$18,$B2352*VLOOKUP($C2352,SELIC!$A$3:$D$217,3,FALSE()),-($B2352-($B2352/(1+VLOOKUP($C2352,SELIC!$A$3:$D$217,3,FALSE()))))))</f>
        <v/>
      </c>
    </row>
    <row r="2353" spans="2:5" x14ac:dyDescent="0.35">
      <c r="B2353" s="5"/>
      <c r="C2353" s="6" t="str">
        <f t="shared" si="74"/>
        <v/>
      </c>
      <c r="D2353" s="5" t="str">
        <f t="shared" si="75"/>
        <v/>
      </c>
      <c r="E2353" s="5" t="str">
        <f>IF($B2353="","",IF($C2353&lt;SIMULAÇÃO!$A$18,$B2353*VLOOKUP($C2353,SELIC!$A$3:$D$217,3,FALSE()),-($B2353-($B2353/(1+VLOOKUP($C2353,SELIC!$A$3:$D$217,3,FALSE()))))))</f>
        <v/>
      </c>
    </row>
    <row r="2354" spans="2:5" x14ac:dyDescent="0.35">
      <c r="B2354" s="5"/>
      <c r="C2354" s="6" t="str">
        <f t="shared" si="74"/>
        <v/>
      </c>
      <c r="D2354" s="5" t="str">
        <f t="shared" si="75"/>
        <v/>
      </c>
      <c r="E2354" s="5" t="str">
        <f>IF($B2354="","",IF($C2354&lt;SIMULAÇÃO!$A$18,$B2354*VLOOKUP($C2354,SELIC!$A$3:$D$217,3,FALSE()),-($B2354-($B2354/(1+VLOOKUP($C2354,SELIC!$A$3:$D$217,3,FALSE()))))))</f>
        <v/>
      </c>
    </row>
    <row r="2355" spans="2:5" x14ac:dyDescent="0.35">
      <c r="B2355" s="5"/>
      <c r="C2355" s="6" t="str">
        <f t="shared" si="74"/>
        <v/>
      </c>
      <c r="D2355" s="5" t="str">
        <f t="shared" si="75"/>
        <v/>
      </c>
      <c r="E2355" s="5" t="str">
        <f>IF($B2355="","",IF($C2355&lt;SIMULAÇÃO!$A$18,$B2355*VLOOKUP($C2355,SELIC!$A$3:$D$217,3,FALSE()),-($B2355-($B2355/(1+VLOOKUP($C2355,SELIC!$A$3:$D$217,3,FALSE()))))))</f>
        <v/>
      </c>
    </row>
    <row r="2356" spans="2:5" x14ac:dyDescent="0.35">
      <c r="B2356" s="5"/>
      <c r="C2356" s="6" t="str">
        <f t="shared" si="74"/>
        <v/>
      </c>
      <c r="D2356" s="5" t="str">
        <f t="shared" si="75"/>
        <v/>
      </c>
      <c r="E2356" s="5" t="str">
        <f>IF($B2356="","",IF($C2356&lt;SIMULAÇÃO!$A$18,$B2356*VLOOKUP($C2356,SELIC!$A$3:$D$217,3,FALSE()),-($B2356-($B2356/(1+VLOOKUP($C2356,SELIC!$A$3:$D$217,3,FALSE()))))))</f>
        <v/>
      </c>
    </row>
    <row r="2357" spans="2:5" x14ac:dyDescent="0.35">
      <c r="B2357" s="5"/>
      <c r="C2357" s="6" t="str">
        <f t="shared" si="74"/>
        <v/>
      </c>
      <c r="D2357" s="5" t="str">
        <f t="shared" si="75"/>
        <v/>
      </c>
      <c r="E2357" s="5" t="str">
        <f>IF($B2357="","",IF($C2357&lt;SIMULAÇÃO!$A$18,$B2357*VLOOKUP($C2357,SELIC!$A$3:$D$217,3,FALSE()),-($B2357-($B2357/(1+VLOOKUP($C2357,SELIC!$A$3:$D$217,3,FALSE()))))))</f>
        <v/>
      </c>
    </row>
    <row r="2358" spans="2:5" x14ac:dyDescent="0.35">
      <c r="B2358" s="5"/>
      <c r="C2358" s="6" t="str">
        <f t="shared" si="74"/>
        <v/>
      </c>
      <c r="D2358" s="5" t="str">
        <f t="shared" si="75"/>
        <v/>
      </c>
      <c r="E2358" s="5" t="str">
        <f>IF($B2358="","",IF($C2358&lt;SIMULAÇÃO!$A$18,$B2358*VLOOKUP($C2358,SELIC!$A$3:$D$217,3,FALSE()),-($B2358-($B2358/(1+VLOOKUP($C2358,SELIC!$A$3:$D$217,3,FALSE()))))))</f>
        <v/>
      </c>
    </row>
    <row r="2359" spans="2:5" x14ac:dyDescent="0.35">
      <c r="B2359" s="5"/>
      <c r="C2359" s="6" t="str">
        <f t="shared" si="74"/>
        <v/>
      </c>
      <c r="D2359" s="5" t="str">
        <f t="shared" si="75"/>
        <v/>
      </c>
      <c r="E2359" s="5" t="str">
        <f>IF($B2359="","",IF($C2359&lt;SIMULAÇÃO!$A$18,$B2359*VLOOKUP($C2359,SELIC!$A$3:$D$217,3,FALSE()),-($B2359-($B2359/(1+VLOOKUP($C2359,SELIC!$A$3:$D$217,3,FALSE()))))))</f>
        <v/>
      </c>
    </row>
    <row r="2360" spans="2:5" x14ac:dyDescent="0.35">
      <c r="B2360" s="5"/>
      <c r="C2360" s="6" t="str">
        <f t="shared" si="74"/>
        <v/>
      </c>
      <c r="D2360" s="5" t="str">
        <f t="shared" si="75"/>
        <v/>
      </c>
      <c r="E2360" s="5" t="str">
        <f>IF($B2360="","",IF($C2360&lt;SIMULAÇÃO!$A$18,$B2360*VLOOKUP($C2360,SELIC!$A$3:$D$217,3,FALSE()),-($B2360-($B2360/(1+VLOOKUP($C2360,SELIC!$A$3:$D$217,3,FALSE()))))))</f>
        <v/>
      </c>
    </row>
    <row r="2361" spans="2:5" x14ac:dyDescent="0.35">
      <c r="B2361" s="5"/>
      <c r="C2361" s="6" t="str">
        <f t="shared" si="74"/>
        <v/>
      </c>
      <c r="D2361" s="5" t="str">
        <f t="shared" si="75"/>
        <v/>
      </c>
      <c r="E2361" s="5" t="str">
        <f>IF($B2361="","",IF($C2361&lt;SIMULAÇÃO!$A$18,$B2361*VLOOKUP($C2361,SELIC!$A$3:$D$217,3,FALSE()),-($B2361-($B2361/(1+VLOOKUP($C2361,SELIC!$A$3:$D$217,3,FALSE()))))))</f>
        <v/>
      </c>
    </row>
    <row r="2362" spans="2:5" x14ac:dyDescent="0.35">
      <c r="B2362" s="5"/>
      <c r="C2362" s="6" t="str">
        <f t="shared" si="74"/>
        <v/>
      </c>
      <c r="D2362" s="5" t="str">
        <f t="shared" si="75"/>
        <v/>
      </c>
      <c r="E2362" s="5" t="str">
        <f>IF($B2362="","",IF($C2362&lt;SIMULAÇÃO!$A$18,$B2362*VLOOKUP($C2362,SELIC!$A$3:$D$217,3,FALSE()),-($B2362-($B2362/(1+VLOOKUP($C2362,SELIC!$A$3:$D$217,3,FALSE()))))))</f>
        <v/>
      </c>
    </row>
    <row r="2363" spans="2:5" x14ac:dyDescent="0.35">
      <c r="B2363" s="5"/>
      <c r="C2363" s="6" t="str">
        <f t="shared" si="74"/>
        <v/>
      </c>
      <c r="D2363" s="5" t="str">
        <f t="shared" si="75"/>
        <v/>
      </c>
      <c r="E2363" s="5" t="str">
        <f>IF($B2363="","",IF($C2363&lt;SIMULAÇÃO!$A$18,$B2363*VLOOKUP($C2363,SELIC!$A$3:$D$217,3,FALSE()),-($B2363-($B2363/(1+VLOOKUP($C2363,SELIC!$A$3:$D$217,3,FALSE()))))))</f>
        <v/>
      </c>
    </row>
    <row r="2364" spans="2:5" x14ac:dyDescent="0.35">
      <c r="B2364" s="5"/>
      <c r="C2364" s="6" t="str">
        <f t="shared" si="74"/>
        <v/>
      </c>
      <c r="D2364" s="5" t="str">
        <f t="shared" si="75"/>
        <v/>
      </c>
      <c r="E2364" s="5" t="str">
        <f>IF($B2364="","",IF($C2364&lt;SIMULAÇÃO!$A$18,$B2364*VLOOKUP($C2364,SELIC!$A$3:$D$217,3,FALSE()),-($B2364-($B2364/(1+VLOOKUP($C2364,SELIC!$A$3:$D$217,3,FALSE()))))))</f>
        <v/>
      </c>
    </row>
    <row r="2365" spans="2:5" x14ac:dyDescent="0.35">
      <c r="B2365" s="5"/>
      <c r="C2365" s="6" t="str">
        <f t="shared" si="74"/>
        <v/>
      </c>
      <c r="D2365" s="5" t="str">
        <f t="shared" si="75"/>
        <v/>
      </c>
      <c r="E2365" s="5" t="str">
        <f>IF($B2365="","",IF($C2365&lt;SIMULAÇÃO!$A$18,$B2365*VLOOKUP($C2365,SELIC!$A$3:$D$217,3,FALSE()),-($B2365-($B2365/(1+VLOOKUP($C2365,SELIC!$A$3:$D$217,3,FALSE()))))))</f>
        <v/>
      </c>
    </row>
    <row r="2366" spans="2:5" x14ac:dyDescent="0.35">
      <c r="B2366" s="5"/>
      <c r="C2366" s="6" t="str">
        <f t="shared" si="74"/>
        <v/>
      </c>
      <c r="D2366" s="5" t="str">
        <f t="shared" si="75"/>
        <v/>
      </c>
      <c r="E2366" s="5" t="str">
        <f>IF($B2366="","",IF($C2366&lt;SIMULAÇÃO!$A$18,$B2366*VLOOKUP($C2366,SELIC!$A$3:$D$217,3,FALSE()),-($B2366-($B2366/(1+VLOOKUP($C2366,SELIC!$A$3:$D$217,3,FALSE()))))))</f>
        <v/>
      </c>
    </row>
    <row r="2367" spans="2:5" x14ac:dyDescent="0.35">
      <c r="B2367" s="5"/>
      <c r="C2367" s="6" t="str">
        <f t="shared" si="74"/>
        <v/>
      </c>
      <c r="D2367" s="5" t="str">
        <f t="shared" si="75"/>
        <v/>
      </c>
      <c r="E2367" s="5" t="str">
        <f>IF($B2367="","",IF($C2367&lt;SIMULAÇÃO!$A$18,$B2367*VLOOKUP($C2367,SELIC!$A$3:$D$217,3,FALSE()),-($B2367-($B2367/(1+VLOOKUP($C2367,SELIC!$A$3:$D$217,3,FALSE()))))))</f>
        <v/>
      </c>
    </row>
    <row r="2368" spans="2:5" x14ac:dyDescent="0.35">
      <c r="B2368" s="5"/>
      <c r="C2368" s="6" t="str">
        <f t="shared" si="74"/>
        <v/>
      </c>
      <c r="D2368" s="5" t="str">
        <f t="shared" si="75"/>
        <v/>
      </c>
      <c r="E2368" s="5" t="str">
        <f>IF($B2368="","",IF($C2368&lt;SIMULAÇÃO!$A$18,$B2368*VLOOKUP($C2368,SELIC!$A$3:$D$217,3,FALSE()),-($B2368-($B2368/(1+VLOOKUP($C2368,SELIC!$A$3:$D$217,3,FALSE()))))))</f>
        <v/>
      </c>
    </row>
    <row r="2369" spans="2:5" x14ac:dyDescent="0.35">
      <c r="B2369" s="5"/>
      <c r="C2369" s="6" t="str">
        <f t="shared" si="74"/>
        <v/>
      </c>
      <c r="D2369" s="5" t="str">
        <f t="shared" si="75"/>
        <v/>
      </c>
      <c r="E2369" s="5" t="str">
        <f>IF($B2369="","",IF($C2369&lt;SIMULAÇÃO!$A$18,$B2369*VLOOKUP($C2369,SELIC!$A$3:$D$217,3,FALSE()),-($B2369-($B2369/(1+VLOOKUP($C2369,SELIC!$A$3:$D$217,3,FALSE()))))))</f>
        <v/>
      </c>
    </row>
    <row r="2370" spans="2:5" x14ac:dyDescent="0.35">
      <c r="B2370" s="5"/>
      <c r="C2370" s="6" t="str">
        <f t="shared" si="74"/>
        <v/>
      </c>
      <c r="D2370" s="5" t="str">
        <f t="shared" si="75"/>
        <v/>
      </c>
      <c r="E2370" s="5" t="str">
        <f>IF($B2370="","",IF($C2370&lt;SIMULAÇÃO!$A$18,$B2370*VLOOKUP($C2370,SELIC!$A$3:$D$217,3,FALSE()),-($B2370-($B2370/(1+VLOOKUP($C2370,SELIC!$A$3:$D$217,3,FALSE()))))))</f>
        <v/>
      </c>
    </row>
    <row r="2371" spans="2:5" x14ac:dyDescent="0.35">
      <c r="B2371" s="5"/>
      <c r="C2371" s="6" t="str">
        <f t="shared" si="74"/>
        <v/>
      </c>
      <c r="D2371" s="5" t="str">
        <f t="shared" si="75"/>
        <v/>
      </c>
      <c r="E2371" s="5" t="str">
        <f>IF($B2371="","",IF($C2371&lt;SIMULAÇÃO!$A$18,$B2371*VLOOKUP($C2371,SELIC!$A$3:$D$217,3,FALSE()),-($B2371-($B2371/(1+VLOOKUP($C2371,SELIC!$A$3:$D$217,3,FALSE()))))))</f>
        <v/>
      </c>
    </row>
    <row r="2372" spans="2:5" x14ac:dyDescent="0.35">
      <c r="B2372" s="5"/>
      <c r="C2372" s="6" t="str">
        <f t="shared" si="74"/>
        <v/>
      </c>
      <c r="D2372" s="5" t="str">
        <f t="shared" si="75"/>
        <v/>
      </c>
      <c r="E2372" s="5" t="str">
        <f>IF($B2372="","",IF($C2372&lt;SIMULAÇÃO!$A$18,$B2372*VLOOKUP($C2372,SELIC!$A$3:$D$217,3,FALSE()),-($B2372-($B2372/(1+VLOOKUP($C2372,SELIC!$A$3:$D$217,3,FALSE()))))))</f>
        <v/>
      </c>
    </row>
    <row r="2373" spans="2:5" x14ac:dyDescent="0.35">
      <c r="B2373" s="5"/>
      <c r="C2373" s="6" t="str">
        <f t="shared" si="74"/>
        <v/>
      </c>
      <c r="D2373" s="5" t="str">
        <f t="shared" si="75"/>
        <v/>
      </c>
      <c r="E2373" s="5" t="str">
        <f>IF($B2373="","",IF($C2373&lt;SIMULAÇÃO!$A$18,$B2373*VLOOKUP($C2373,SELIC!$A$3:$D$217,3,FALSE()),-($B2373-($B2373/(1+VLOOKUP($C2373,SELIC!$A$3:$D$217,3,FALSE()))))))</f>
        <v/>
      </c>
    </row>
    <row r="2374" spans="2:5" x14ac:dyDescent="0.35">
      <c r="B2374" s="5"/>
      <c r="C2374" s="6" t="str">
        <f t="shared" si="74"/>
        <v/>
      </c>
      <c r="D2374" s="5" t="str">
        <f t="shared" si="75"/>
        <v/>
      </c>
      <c r="E2374" s="5" t="str">
        <f>IF($B2374="","",IF($C2374&lt;SIMULAÇÃO!$A$18,$B2374*VLOOKUP($C2374,SELIC!$A$3:$D$217,3,FALSE()),-($B2374-($B2374/(1+VLOOKUP($C2374,SELIC!$A$3:$D$217,3,FALSE()))))))</f>
        <v/>
      </c>
    </row>
    <row r="2375" spans="2:5" x14ac:dyDescent="0.35">
      <c r="B2375" s="5"/>
      <c r="C2375" s="6" t="str">
        <f t="shared" si="74"/>
        <v/>
      </c>
      <c r="D2375" s="5" t="str">
        <f t="shared" si="75"/>
        <v/>
      </c>
      <c r="E2375" s="5" t="str">
        <f>IF($B2375="","",IF($C2375&lt;SIMULAÇÃO!$A$18,$B2375*VLOOKUP($C2375,SELIC!$A$3:$D$217,3,FALSE()),-($B2375-($B2375/(1+VLOOKUP($C2375,SELIC!$A$3:$D$217,3,FALSE()))))))</f>
        <v/>
      </c>
    </row>
    <row r="2376" spans="2:5" x14ac:dyDescent="0.35">
      <c r="B2376" s="5"/>
      <c r="C2376" s="6" t="str">
        <f t="shared" si="74"/>
        <v/>
      </c>
      <c r="D2376" s="5" t="str">
        <f t="shared" si="75"/>
        <v/>
      </c>
      <c r="E2376" s="5" t="str">
        <f>IF($B2376="","",IF($C2376&lt;SIMULAÇÃO!$A$18,$B2376*VLOOKUP($C2376,SELIC!$A$3:$D$217,3,FALSE()),-($B2376-($B2376/(1+VLOOKUP($C2376,SELIC!$A$3:$D$217,3,FALSE()))))))</f>
        <v/>
      </c>
    </row>
    <row r="2377" spans="2:5" x14ac:dyDescent="0.35">
      <c r="B2377" s="5"/>
      <c r="C2377" s="6" t="str">
        <f t="shared" si="74"/>
        <v/>
      </c>
      <c r="D2377" s="5" t="str">
        <f t="shared" si="75"/>
        <v/>
      </c>
      <c r="E2377" s="5" t="str">
        <f>IF($B2377="","",IF($C2377&lt;SIMULAÇÃO!$A$18,$B2377*VLOOKUP($C2377,SELIC!$A$3:$D$217,3,FALSE()),-($B2377-($B2377/(1+VLOOKUP($C2377,SELIC!$A$3:$D$217,3,FALSE()))))))</f>
        <v/>
      </c>
    </row>
    <row r="2378" spans="2:5" x14ac:dyDescent="0.35">
      <c r="B2378" s="5"/>
      <c r="C2378" s="6" t="str">
        <f t="shared" si="74"/>
        <v/>
      </c>
      <c r="D2378" s="5" t="str">
        <f t="shared" si="75"/>
        <v/>
      </c>
      <c r="E2378" s="5" t="str">
        <f>IF($B2378="","",IF($C2378&lt;SIMULAÇÃO!$A$18,$B2378*VLOOKUP($C2378,SELIC!$A$3:$D$217,3,FALSE()),-($B2378-($B2378/(1+VLOOKUP($C2378,SELIC!$A$3:$D$217,3,FALSE()))))))</f>
        <v/>
      </c>
    </row>
    <row r="2379" spans="2:5" x14ac:dyDescent="0.35">
      <c r="B2379" s="5"/>
      <c r="C2379" s="6" t="str">
        <f t="shared" si="74"/>
        <v/>
      </c>
      <c r="D2379" s="5" t="str">
        <f t="shared" si="75"/>
        <v/>
      </c>
      <c r="E2379" s="5" t="str">
        <f>IF($B2379="","",IF($C2379&lt;SIMULAÇÃO!$A$18,$B2379*VLOOKUP($C2379,SELIC!$A$3:$D$217,3,FALSE()),-($B2379-($B2379/(1+VLOOKUP($C2379,SELIC!$A$3:$D$217,3,FALSE()))))))</f>
        <v/>
      </c>
    </row>
    <row r="2380" spans="2:5" x14ac:dyDescent="0.35">
      <c r="B2380" s="5"/>
      <c r="C2380" s="6" t="str">
        <f t="shared" si="74"/>
        <v/>
      </c>
      <c r="D2380" s="5" t="str">
        <f t="shared" si="75"/>
        <v/>
      </c>
      <c r="E2380" s="5" t="str">
        <f>IF($B2380="","",IF($C2380&lt;SIMULAÇÃO!$A$18,$B2380*VLOOKUP($C2380,SELIC!$A$3:$D$217,3,FALSE()),-($B2380-($B2380/(1+VLOOKUP($C2380,SELIC!$A$3:$D$217,3,FALSE()))))))</f>
        <v/>
      </c>
    </row>
    <row r="2381" spans="2:5" x14ac:dyDescent="0.35">
      <c r="B2381" s="5"/>
      <c r="C2381" s="6" t="str">
        <f t="shared" si="74"/>
        <v/>
      </c>
      <c r="D2381" s="5" t="str">
        <f t="shared" si="75"/>
        <v/>
      </c>
      <c r="E2381" s="5" t="str">
        <f>IF($B2381="","",IF($C2381&lt;SIMULAÇÃO!$A$18,$B2381*VLOOKUP($C2381,SELIC!$A$3:$D$217,3,FALSE()),-($B2381-($B2381/(1+VLOOKUP($C2381,SELIC!$A$3:$D$217,3,FALSE()))))))</f>
        <v/>
      </c>
    </row>
    <row r="2382" spans="2:5" x14ac:dyDescent="0.35">
      <c r="B2382" s="5"/>
      <c r="C2382" s="6" t="str">
        <f t="shared" si="74"/>
        <v/>
      </c>
      <c r="D2382" s="5" t="str">
        <f t="shared" si="75"/>
        <v/>
      </c>
      <c r="E2382" s="5" t="str">
        <f>IF($B2382="","",IF($C2382&lt;SIMULAÇÃO!$A$18,$B2382*VLOOKUP($C2382,SELIC!$A$3:$D$217,3,FALSE()),-($B2382-($B2382/(1+VLOOKUP($C2382,SELIC!$A$3:$D$217,3,FALSE()))))))</f>
        <v/>
      </c>
    </row>
    <row r="2383" spans="2:5" x14ac:dyDescent="0.35">
      <c r="B2383" s="5"/>
      <c r="C2383" s="6" t="str">
        <f t="shared" si="74"/>
        <v/>
      </c>
      <c r="D2383" s="5" t="str">
        <f t="shared" si="75"/>
        <v/>
      </c>
      <c r="E2383" s="5" t="str">
        <f>IF($B2383="","",IF($C2383&lt;SIMULAÇÃO!$A$18,$B2383*VLOOKUP($C2383,SELIC!$A$3:$D$217,3,FALSE()),-($B2383-($B2383/(1+VLOOKUP($C2383,SELIC!$A$3:$D$217,3,FALSE()))))))</f>
        <v/>
      </c>
    </row>
    <row r="2384" spans="2:5" x14ac:dyDescent="0.35">
      <c r="B2384" s="5"/>
      <c r="C2384" s="6" t="str">
        <f t="shared" si="74"/>
        <v/>
      </c>
      <c r="D2384" s="5" t="str">
        <f t="shared" si="75"/>
        <v/>
      </c>
      <c r="E2384" s="5" t="str">
        <f>IF($B2384="","",IF($C2384&lt;SIMULAÇÃO!$A$18,$B2384*VLOOKUP($C2384,SELIC!$A$3:$D$217,3,FALSE()),-($B2384-($B2384/(1+VLOOKUP($C2384,SELIC!$A$3:$D$217,3,FALSE()))))))</f>
        <v/>
      </c>
    </row>
    <row r="2385" spans="2:5" x14ac:dyDescent="0.35">
      <c r="B2385" s="5"/>
      <c r="C2385" s="6" t="str">
        <f t="shared" si="74"/>
        <v/>
      </c>
      <c r="D2385" s="5" t="str">
        <f t="shared" si="75"/>
        <v/>
      </c>
      <c r="E2385" s="5" t="str">
        <f>IF($B2385="","",IF($C2385&lt;SIMULAÇÃO!$A$18,$B2385*VLOOKUP($C2385,SELIC!$A$3:$D$217,3,FALSE()),-($B2385-($B2385/(1+VLOOKUP($C2385,SELIC!$A$3:$D$217,3,FALSE()))))))</f>
        <v/>
      </c>
    </row>
    <row r="2386" spans="2:5" x14ac:dyDescent="0.35">
      <c r="B2386" s="5"/>
      <c r="C2386" s="6" t="str">
        <f t="shared" si="74"/>
        <v/>
      </c>
      <c r="D2386" s="5" t="str">
        <f t="shared" si="75"/>
        <v/>
      </c>
      <c r="E2386" s="5" t="str">
        <f>IF($B2386="","",IF($C2386&lt;SIMULAÇÃO!$A$18,$B2386*VLOOKUP($C2386,SELIC!$A$3:$D$217,3,FALSE()),-($B2386-($B2386/(1+VLOOKUP($C2386,SELIC!$A$3:$D$217,3,FALSE()))))))</f>
        <v/>
      </c>
    </row>
    <row r="2387" spans="2:5" x14ac:dyDescent="0.35">
      <c r="B2387" s="5"/>
      <c r="C2387" s="6" t="str">
        <f t="shared" ref="C2387:C2450" si="76">IF(A2387="","",DATEVALUE(CONCATENATE("01/",MONTH(A2387),"/",YEAR(A2387))))</f>
        <v/>
      </c>
      <c r="D2387" s="5" t="str">
        <f t="shared" ref="D2387:D2450" si="77">IF(B2387="","",B2387+E2387)</f>
        <v/>
      </c>
      <c r="E2387" s="5" t="str">
        <f>IF($B2387="","",IF($C2387&lt;SIMULAÇÃO!$A$18,$B2387*VLOOKUP($C2387,SELIC!$A$3:$D$217,3,FALSE()),-($B2387-($B2387/(1+VLOOKUP($C2387,SELIC!$A$3:$D$217,3,FALSE()))))))</f>
        <v/>
      </c>
    </row>
    <row r="2388" spans="2:5" x14ac:dyDescent="0.35">
      <c r="B2388" s="5"/>
      <c r="C2388" s="6" t="str">
        <f t="shared" si="76"/>
        <v/>
      </c>
      <c r="D2388" s="5" t="str">
        <f t="shared" si="77"/>
        <v/>
      </c>
      <c r="E2388" s="5" t="str">
        <f>IF($B2388="","",IF($C2388&lt;SIMULAÇÃO!$A$18,$B2388*VLOOKUP($C2388,SELIC!$A$3:$D$217,3,FALSE()),-($B2388-($B2388/(1+VLOOKUP($C2388,SELIC!$A$3:$D$217,3,FALSE()))))))</f>
        <v/>
      </c>
    </row>
    <row r="2389" spans="2:5" x14ac:dyDescent="0.35">
      <c r="B2389" s="5"/>
      <c r="C2389" s="6" t="str">
        <f t="shared" si="76"/>
        <v/>
      </c>
      <c r="D2389" s="5" t="str">
        <f t="shared" si="77"/>
        <v/>
      </c>
      <c r="E2389" s="5" t="str">
        <f>IF($B2389="","",IF($C2389&lt;SIMULAÇÃO!$A$18,$B2389*VLOOKUP($C2389,SELIC!$A$3:$D$217,3,FALSE()),-($B2389-($B2389/(1+VLOOKUP($C2389,SELIC!$A$3:$D$217,3,FALSE()))))))</f>
        <v/>
      </c>
    </row>
    <row r="2390" spans="2:5" x14ac:dyDescent="0.35">
      <c r="B2390" s="5"/>
      <c r="C2390" s="6" t="str">
        <f t="shared" si="76"/>
        <v/>
      </c>
      <c r="D2390" s="5" t="str">
        <f t="shared" si="77"/>
        <v/>
      </c>
      <c r="E2390" s="5" t="str">
        <f>IF($B2390="","",IF($C2390&lt;SIMULAÇÃO!$A$18,$B2390*VLOOKUP($C2390,SELIC!$A$3:$D$217,3,FALSE()),-($B2390-($B2390/(1+VLOOKUP($C2390,SELIC!$A$3:$D$217,3,FALSE()))))))</f>
        <v/>
      </c>
    </row>
    <row r="2391" spans="2:5" x14ac:dyDescent="0.35">
      <c r="B2391" s="5"/>
      <c r="C2391" s="6" t="str">
        <f t="shared" si="76"/>
        <v/>
      </c>
      <c r="D2391" s="5" t="str">
        <f t="shared" si="77"/>
        <v/>
      </c>
      <c r="E2391" s="5" t="str">
        <f>IF($B2391="","",IF($C2391&lt;SIMULAÇÃO!$A$18,$B2391*VLOOKUP($C2391,SELIC!$A$3:$D$217,3,FALSE()),-($B2391-($B2391/(1+VLOOKUP($C2391,SELIC!$A$3:$D$217,3,FALSE()))))))</f>
        <v/>
      </c>
    </row>
    <row r="2392" spans="2:5" x14ac:dyDescent="0.35">
      <c r="B2392" s="5"/>
      <c r="C2392" s="6" t="str">
        <f t="shared" si="76"/>
        <v/>
      </c>
      <c r="D2392" s="5" t="str">
        <f t="shared" si="77"/>
        <v/>
      </c>
      <c r="E2392" s="5" t="str">
        <f>IF($B2392="","",IF($C2392&lt;SIMULAÇÃO!$A$18,$B2392*VLOOKUP($C2392,SELIC!$A$3:$D$217,3,FALSE()),-($B2392-($B2392/(1+VLOOKUP($C2392,SELIC!$A$3:$D$217,3,FALSE()))))))</f>
        <v/>
      </c>
    </row>
    <row r="2393" spans="2:5" x14ac:dyDescent="0.35">
      <c r="B2393" s="5"/>
      <c r="C2393" s="6" t="str">
        <f t="shared" si="76"/>
        <v/>
      </c>
      <c r="D2393" s="5" t="str">
        <f t="shared" si="77"/>
        <v/>
      </c>
      <c r="E2393" s="5" t="str">
        <f>IF($B2393="","",IF($C2393&lt;SIMULAÇÃO!$A$18,$B2393*VLOOKUP($C2393,SELIC!$A$3:$D$217,3,FALSE()),-($B2393-($B2393/(1+VLOOKUP($C2393,SELIC!$A$3:$D$217,3,FALSE()))))))</f>
        <v/>
      </c>
    </row>
    <row r="2394" spans="2:5" x14ac:dyDescent="0.35">
      <c r="B2394" s="5"/>
      <c r="C2394" s="6" t="str">
        <f t="shared" si="76"/>
        <v/>
      </c>
      <c r="D2394" s="5" t="str">
        <f t="shared" si="77"/>
        <v/>
      </c>
      <c r="E2394" s="5" t="str">
        <f>IF($B2394="","",IF($C2394&lt;SIMULAÇÃO!$A$18,$B2394*VLOOKUP($C2394,SELIC!$A$3:$D$217,3,FALSE()),-($B2394-($B2394/(1+VLOOKUP($C2394,SELIC!$A$3:$D$217,3,FALSE()))))))</f>
        <v/>
      </c>
    </row>
    <row r="2395" spans="2:5" x14ac:dyDescent="0.35">
      <c r="B2395" s="5"/>
      <c r="C2395" s="6" t="str">
        <f t="shared" si="76"/>
        <v/>
      </c>
      <c r="D2395" s="5" t="str">
        <f t="shared" si="77"/>
        <v/>
      </c>
      <c r="E2395" s="5" t="str">
        <f>IF($B2395="","",IF($C2395&lt;SIMULAÇÃO!$A$18,$B2395*VLOOKUP($C2395,SELIC!$A$3:$D$217,3,FALSE()),-($B2395-($B2395/(1+VLOOKUP($C2395,SELIC!$A$3:$D$217,3,FALSE()))))))</f>
        <v/>
      </c>
    </row>
    <row r="2396" spans="2:5" x14ac:dyDescent="0.35">
      <c r="B2396" s="5"/>
      <c r="C2396" s="6" t="str">
        <f t="shared" si="76"/>
        <v/>
      </c>
      <c r="D2396" s="5" t="str">
        <f t="shared" si="77"/>
        <v/>
      </c>
      <c r="E2396" s="5" t="str">
        <f>IF($B2396="","",IF($C2396&lt;SIMULAÇÃO!$A$18,$B2396*VLOOKUP($C2396,SELIC!$A$3:$D$217,3,FALSE()),-($B2396-($B2396/(1+VLOOKUP($C2396,SELIC!$A$3:$D$217,3,FALSE()))))))</f>
        <v/>
      </c>
    </row>
    <row r="2397" spans="2:5" x14ac:dyDescent="0.35">
      <c r="B2397" s="5"/>
      <c r="C2397" s="6" t="str">
        <f t="shared" si="76"/>
        <v/>
      </c>
      <c r="D2397" s="5" t="str">
        <f t="shared" si="77"/>
        <v/>
      </c>
      <c r="E2397" s="5" t="str">
        <f>IF($B2397="","",IF($C2397&lt;SIMULAÇÃO!$A$18,$B2397*VLOOKUP($C2397,SELIC!$A$3:$D$217,3,FALSE()),-($B2397-($B2397/(1+VLOOKUP($C2397,SELIC!$A$3:$D$217,3,FALSE()))))))</f>
        <v/>
      </c>
    </row>
    <row r="2398" spans="2:5" x14ac:dyDescent="0.35">
      <c r="B2398" s="5"/>
      <c r="C2398" s="6" t="str">
        <f t="shared" si="76"/>
        <v/>
      </c>
      <c r="D2398" s="5" t="str">
        <f t="shared" si="77"/>
        <v/>
      </c>
      <c r="E2398" s="5" t="str">
        <f>IF($B2398="","",IF($C2398&lt;SIMULAÇÃO!$A$18,$B2398*VLOOKUP($C2398,SELIC!$A$3:$D$217,3,FALSE()),-($B2398-($B2398/(1+VLOOKUP($C2398,SELIC!$A$3:$D$217,3,FALSE()))))))</f>
        <v/>
      </c>
    </row>
    <row r="2399" spans="2:5" x14ac:dyDescent="0.35">
      <c r="B2399" s="5"/>
      <c r="C2399" s="6" t="str">
        <f t="shared" si="76"/>
        <v/>
      </c>
      <c r="D2399" s="5" t="str">
        <f t="shared" si="77"/>
        <v/>
      </c>
      <c r="E2399" s="5" t="str">
        <f>IF($B2399="","",IF($C2399&lt;SIMULAÇÃO!$A$18,$B2399*VLOOKUP($C2399,SELIC!$A$3:$D$217,3,FALSE()),-($B2399-($B2399/(1+VLOOKUP($C2399,SELIC!$A$3:$D$217,3,FALSE()))))))</f>
        <v/>
      </c>
    </row>
    <row r="2400" spans="2:5" x14ac:dyDescent="0.35">
      <c r="B2400" s="5"/>
      <c r="C2400" s="6" t="str">
        <f t="shared" si="76"/>
        <v/>
      </c>
      <c r="D2400" s="5" t="str">
        <f t="shared" si="77"/>
        <v/>
      </c>
      <c r="E2400" s="5" t="str">
        <f>IF($B2400="","",IF($C2400&lt;SIMULAÇÃO!$A$18,$B2400*VLOOKUP($C2400,SELIC!$A$3:$D$217,3,FALSE()),-($B2400-($B2400/(1+VLOOKUP($C2400,SELIC!$A$3:$D$217,3,FALSE()))))))</f>
        <v/>
      </c>
    </row>
    <row r="2401" spans="2:5" x14ac:dyDescent="0.35">
      <c r="B2401" s="5"/>
      <c r="C2401" s="6" t="str">
        <f t="shared" si="76"/>
        <v/>
      </c>
      <c r="D2401" s="5" t="str">
        <f t="shared" si="77"/>
        <v/>
      </c>
      <c r="E2401" s="5" t="str">
        <f>IF($B2401="","",IF($C2401&lt;SIMULAÇÃO!$A$18,$B2401*VLOOKUP($C2401,SELIC!$A$3:$D$217,3,FALSE()),-($B2401-($B2401/(1+VLOOKUP($C2401,SELIC!$A$3:$D$217,3,FALSE()))))))</f>
        <v/>
      </c>
    </row>
    <row r="2402" spans="2:5" x14ac:dyDescent="0.35">
      <c r="B2402" s="5"/>
      <c r="C2402" s="6" t="str">
        <f t="shared" si="76"/>
        <v/>
      </c>
      <c r="D2402" s="5" t="str">
        <f t="shared" si="77"/>
        <v/>
      </c>
      <c r="E2402" s="5" t="str">
        <f>IF($B2402="","",IF($C2402&lt;SIMULAÇÃO!$A$18,$B2402*VLOOKUP($C2402,SELIC!$A$3:$D$217,3,FALSE()),-($B2402-($B2402/(1+VLOOKUP($C2402,SELIC!$A$3:$D$217,3,FALSE()))))))</f>
        <v/>
      </c>
    </row>
    <row r="2403" spans="2:5" x14ac:dyDescent="0.35">
      <c r="B2403" s="5"/>
      <c r="C2403" s="6" t="str">
        <f t="shared" si="76"/>
        <v/>
      </c>
      <c r="D2403" s="5" t="str">
        <f t="shared" si="77"/>
        <v/>
      </c>
      <c r="E2403" s="5" t="str">
        <f>IF($B2403="","",IF($C2403&lt;SIMULAÇÃO!$A$18,$B2403*VLOOKUP($C2403,SELIC!$A$3:$D$217,3,FALSE()),-($B2403-($B2403/(1+VLOOKUP($C2403,SELIC!$A$3:$D$217,3,FALSE()))))))</f>
        <v/>
      </c>
    </row>
    <row r="2404" spans="2:5" x14ac:dyDescent="0.35">
      <c r="B2404" s="5"/>
      <c r="C2404" s="6" t="str">
        <f t="shared" si="76"/>
        <v/>
      </c>
      <c r="D2404" s="5" t="str">
        <f t="shared" si="77"/>
        <v/>
      </c>
      <c r="E2404" s="5" t="str">
        <f>IF($B2404="","",IF($C2404&lt;SIMULAÇÃO!$A$18,$B2404*VLOOKUP($C2404,SELIC!$A$3:$D$217,3,FALSE()),-($B2404-($B2404/(1+VLOOKUP($C2404,SELIC!$A$3:$D$217,3,FALSE()))))))</f>
        <v/>
      </c>
    </row>
    <row r="2405" spans="2:5" x14ac:dyDescent="0.35">
      <c r="B2405" s="5"/>
      <c r="C2405" s="6" t="str">
        <f t="shared" si="76"/>
        <v/>
      </c>
      <c r="D2405" s="5" t="str">
        <f t="shared" si="77"/>
        <v/>
      </c>
      <c r="E2405" s="5" t="str">
        <f>IF($B2405="","",IF($C2405&lt;SIMULAÇÃO!$A$18,$B2405*VLOOKUP($C2405,SELIC!$A$3:$D$217,3,FALSE()),-($B2405-($B2405/(1+VLOOKUP($C2405,SELIC!$A$3:$D$217,3,FALSE()))))))</f>
        <v/>
      </c>
    </row>
    <row r="2406" spans="2:5" x14ac:dyDescent="0.35">
      <c r="B2406" s="5"/>
      <c r="C2406" s="6" t="str">
        <f t="shared" si="76"/>
        <v/>
      </c>
      <c r="D2406" s="5" t="str">
        <f t="shared" si="77"/>
        <v/>
      </c>
      <c r="E2406" s="5" t="str">
        <f>IF($B2406="","",IF($C2406&lt;SIMULAÇÃO!$A$18,$B2406*VLOOKUP($C2406,SELIC!$A$3:$D$217,3,FALSE()),-($B2406-($B2406/(1+VLOOKUP($C2406,SELIC!$A$3:$D$217,3,FALSE()))))))</f>
        <v/>
      </c>
    </row>
    <row r="2407" spans="2:5" x14ac:dyDescent="0.35">
      <c r="B2407" s="5"/>
      <c r="C2407" s="6" t="str">
        <f t="shared" si="76"/>
        <v/>
      </c>
      <c r="D2407" s="5" t="str">
        <f t="shared" si="77"/>
        <v/>
      </c>
      <c r="E2407" s="5" t="str">
        <f>IF($B2407="","",IF($C2407&lt;SIMULAÇÃO!$A$18,$B2407*VLOOKUP($C2407,SELIC!$A$3:$D$217,3,FALSE()),-($B2407-($B2407/(1+VLOOKUP($C2407,SELIC!$A$3:$D$217,3,FALSE()))))))</f>
        <v/>
      </c>
    </row>
    <row r="2408" spans="2:5" x14ac:dyDescent="0.35">
      <c r="B2408" s="5"/>
      <c r="C2408" s="6" t="str">
        <f t="shared" si="76"/>
        <v/>
      </c>
      <c r="D2408" s="5" t="str">
        <f t="shared" si="77"/>
        <v/>
      </c>
      <c r="E2408" s="5" t="str">
        <f>IF($B2408="","",IF($C2408&lt;SIMULAÇÃO!$A$18,$B2408*VLOOKUP($C2408,SELIC!$A$3:$D$217,3,FALSE()),-($B2408-($B2408/(1+VLOOKUP($C2408,SELIC!$A$3:$D$217,3,FALSE()))))))</f>
        <v/>
      </c>
    </row>
    <row r="2409" spans="2:5" x14ac:dyDescent="0.35">
      <c r="B2409" s="5"/>
      <c r="C2409" s="6" t="str">
        <f t="shared" si="76"/>
        <v/>
      </c>
      <c r="D2409" s="5" t="str">
        <f t="shared" si="77"/>
        <v/>
      </c>
      <c r="E2409" s="5" t="str">
        <f>IF($B2409="","",IF($C2409&lt;SIMULAÇÃO!$A$18,$B2409*VLOOKUP($C2409,SELIC!$A$3:$D$217,3,FALSE()),-($B2409-($B2409/(1+VLOOKUP($C2409,SELIC!$A$3:$D$217,3,FALSE()))))))</f>
        <v/>
      </c>
    </row>
    <row r="2410" spans="2:5" x14ac:dyDescent="0.35">
      <c r="B2410" s="5"/>
      <c r="C2410" s="6" t="str">
        <f t="shared" si="76"/>
        <v/>
      </c>
      <c r="D2410" s="5" t="str">
        <f t="shared" si="77"/>
        <v/>
      </c>
      <c r="E2410" s="5" t="str">
        <f>IF($B2410="","",IF($C2410&lt;SIMULAÇÃO!$A$18,$B2410*VLOOKUP($C2410,SELIC!$A$3:$D$217,3,FALSE()),-($B2410-($B2410/(1+VLOOKUP($C2410,SELIC!$A$3:$D$217,3,FALSE()))))))</f>
        <v/>
      </c>
    </row>
    <row r="2411" spans="2:5" x14ac:dyDescent="0.35">
      <c r="B2411" s="5"/>
      <c r="C2411" s="6" t="str">
        <f t="shared" si="76"/>
        <v/>
      </c>
      <c r="D2411" s="5" t="str">
        <f t="shared" si="77"/>
        <v/>
      </c>
      <c r="E2411" s="5" t="str">
        <f>IF($B2411="","",IF($C2411&lt;SIMULAÇÃO!$A$18,$B2411*VLOOKUP($C2411,SELIC!$A$3:$D$217,3,FALSE()),-($B2411-($B2411/(1+VLOOKUP($C2411,SELIC!$A$3:$D$217,3,FALSE()))))))</f>
        <v/>
      </c>
    </row>
    <row r="2412" spans="2:5" x14ac:dyDescent="0.35">
      <c r="B2412" s="5"/>
      <c r="C2412" s="6" t="str">
        <f t="shared" si="76"/>
        <v/>
      </c>
      <c r="D2412" s="5" t="str">
        <f t="shared" si="77"/>
        <v/>
      </c>
      <c r="E2412" s="5" t="str">
        <f>IF($B2412="","",IF($C2412&lt;SIMULAÇÃO!$A$18,$B2412*VLOOKUP($C2412,SELIC!$A$3:$D$217,3,FALSE()),-($B2412-($B2412/(1+VLOOKUP($C2412,SELIC!$A$3:$D$217,3,FALSE()))))))</f>
        <v/>
      </c>
    </row>
    <row r="2413" spans="2:5" x14ac:dyDescent="0.35">
      <c r="B2413" s="5"/>
      <c r="C2413" s="6" t="str">
        <f t="shared" si="76"/>
        <v/>
      </c>
      <c r="D2413" s="5" t="str">
        <f t="shared" si="77"/>
        <v/>
      </c>
      <c r="E2413" s="5" t="str">
        <f>IF($B2413="","",IF($C2413&lt;SIMULAÇÃO!$A$18,$B2413*VLOOKUP($C2413,SELIC!$A$3:$D$217,3,FALSE()),-($B2413-($B2413/(1+VLOOKUP($C2413,SELIC!$A$3:$D$217,3,FALSE()))))))</f>
        <v/>
      </c>
    </row>
    <row r="2414" spans="2:5" x14ac:dyDescent="0.35">
      <c r="B2414" s="5"/>
      <c r="C2414" s="6" t="str">
        <f t="shared" si="76"/>
        <v/>
      </c>
      <c r="D2414" s="5" t="str">
        <f t="shared" si="77"/>
        <v/>
      </c>
      <c r="E2414" s="5" t="str">
        <f>IF($B2414="","",IF($C2414&lt;SIMULAÇÃO!$A$18,$B2414*VLOOKUP($C2414,SELIC!$A$3:$D$217,3,FALSE()),-($B2414-($B2414/(1+VLOOKUP($C2414,SELIC!$A$3:$D$217,3,FALSE()))))))</f>
        <v/>
      </c>
    </row>
    <row r="2415" spans="2:5" x14ac:dyDescent="0.35">
      <c r="B2415" s="5"/>
      <c r="C2415" s="6" t="str">
        <f t="shared" si="76"/>
        <v/>
      </c>
      <c r="D2415" s="5" t="str">
        <f t="shared" si="77"/>
        <v/>
      </c>
      <c r="E2415" s="5" t="str">
        <f>IF($B2415="","",IF($C2415&lt;SIMULAÇÃO!$A$18,$B2415*VLOOKUP($C2415,SELIC!$A$3:$D$217,3,FALSE()),-($B2415-($B2415/(1+VLOOKUP($C2415,SELIC!$A$3:$D$217,3,FALSE()))))))</f>
        <v/>
      </c>
    </row>
    <row r="2416" spans="2:5" x14ac:dyDescent="0.35">
      <c r="B2416" s="5"/>
      <c r="C2416" s="6" t="str">
        <f t="shared" si="76"/>
        <v/>
      </c>
      <c r="D2416" s="5" t="str">
        <f t="shared" si="77"/>
        <v/>
      </c>
      <c r="E2416" s="5" t="str">
        <f>IF($B2416="","",IF($C2416&lt;SIMULAÇÃO!$A$18,$B2416*VLOOKUP($C2416,SELIC!$A$3:$D$217,3,FALSE()),-($B2416-($B2416/(1+VLOOKUP($C2416,SELIC!$A$3:$D$217,3,FALSE()))))))</f>
        <v/>
      </c>
    </row>
    <row r="2417" spans="2:5" x14ac:dyDescent="0.35">
      <c r="B2417" s="5"/>
      <c r="C2417" s="6" t="str">
        <f t="shared" si="76"/>
        <v/>
      </c>
      <c r="D2417" s="5" t="str">
        <f t="shared" si="77"/>
        <v/>
      </c>
      <c r="E2417" s="5" t="str">
        <f>IF($B2417="","",IF($C2417&lt;SIMULAÇÃO!$A$18,$B2417*VLOOKUP($C2417,SELIC!$A$3:$D$217,3,FALSE()),-($B2417-($B2417/(1+VLOOKUP($C2417,SELIC!$A$3:$D$217,3,FALSE()))))))</f>
        <v/>
      </c>
    </row>
    <row r="2418" spans="2:5" x14ac:dyDescent="0.35">
      <c r="B2418" s="5"/>
      <c r="C2418" s="6" t="str">
        <f t="shared" si="76"/>
        <v/>
      </c>
      <c r="D2418" s="5" t="str">
        <f t="shared" si="77"/>
        <v/>
      </c>
      <c r="E2418" s="5" t="str">
        <f>IF($B2418="","",IF($C2418&lt;SIMULAÇÃO!$A$18,$B2418*VLOOKUP($C2418,SELIC!$A$3:$D$217,3,FALSE()),-($B2418-($B2418/(1+VLOOKUP($C2418,SELIC!$A$3:$D$217,3,FALSE()))))))</f>
        <v/>
      </c>
    </row>
    <row r="2419" spans="2:5" x14ac:dyDescent="0.35">
      <c r="B2419" s="5"/>
      <c r="C2419" s="6" t="str">
        <f t="shared" si="76"/>
        <v/>
      </c>
      <c r="D2419" s="5" t="str">
        <f t="shared" si="77"/>
        <v/>
      </c>
      <c r="E2419" s="5" t="str">
        <f>IF($B2419="","",IF($C2419&lt;SIMULAÇÃO!$A$18,$B2419*VLOOKUP($C2419,SELIC!$A$3:$D$217,3,FALSE()),-($B2419-($B2419/(1+VLOOKUP($C2419,SELIC!$A$3:$D$217,3,FALSE()))))))</f>
        <v/>
      </c>
    </row>
    <row r="2420" spans="2:5" x14ac:dyDescent="0.35">
      <c r="B2420" s="5"/>
      <c r="C2420" s="6" t="str">
        <f t="shared" si="76"/>
        <v/>
      </c>
      <c r="D2420" s="5" t="str">
        <f t="shared" si="77"/>
        <v/>
      </c>
      <c r="E2420" s="5" t="str">
        <f>IF($B2420="","",IF($C2420&lt;SIMULAÇÃO!$A$18,$B2420*VLOOKUP($C2420,SELIC!$A$3:$D$217,3,FALSE()),-($B2420-($B2420/(1+VLOOKUP($C2420,SELIC!$A$3:$D$217,3,FALSE()))))))</f>
        <v/>
      </c>
    </row>
    <row r="2421" spans="2:5" x14ac:dyDescent="0.35">
      <c r="B2421" s="5"/>
      <c r="C2421" s="6" t="str">
        <f t="shared" si="76"/>
        <v/>
      </c>
      <c r="D2421" s="5" t="str">
        <f t="shared" si="77"/>
        <v/>
      </c>
      <c r="E2421" s="5" t="str">
        <f>IF($B2421="","",IF($C2421&lt;SIMULAÇÃO!$A$18,$B2421*VLOOKUP($C2421,SELIC!$A$3:$D$217,3,FALSE()),-($B2421-($B2421/(1+VLOOKUP($C2421,SELIC!$A$3:$D$217,3,FALSE()))))))</f>
        <v/>
      </c>
    </row>
    <row r="2422" spans="2:5" x14ac:dyDescent="0.35">
      <c r="B2422" s="5"/>
      <c r="C2422" s="6" t="str">
        <f t="shared" si="76"/>
        <v/>
      </c>
      <c r="D2422" s="5" t="str">
        <f t="shared" si="77"/>
        <v/>
      </c>
      <c r="E2422" s="5" t="str">
        <f>IF($B2422="","",IF($C2422&lt;SIMULAÇÃO!$A$18,$B2422*VLOOKUP($C2422,SELIC!$A$3:$D$217,3,FALSE()),-($B2422-($B2422/(1+VLOOKUP($C2422,SELIC!$A$3:$D$217,3,FALSE()))))))</f>
        <v/>
      </c>
    </row>
    <row r="2423" spans="2:5" x14ac:dyDescent="0.35">
      <c r="B2423" s="5"/>
      <c r="C2423" s="6" t="str">
        <f t="shared" si="76"/>
        <v/>
      </c>
      <c r="D2423" s="5" t="str">
        <f t="shared" si="77"/>
        <v/>
      </c>
      <c r="E2423" s="5" t="str">
        <f>IF($B2423="","",IF($C2423&lt;SIMULAÇÃO!$A$18,$B2423*VLOOKUP($C2423,SELIC!$A$3:$D$217,3,FALSE()),-($B2423-($B2423/(1+VLOOKUP($C2423,SELIC!$A$3:$D$217,3,FALSE()))))))</f>
        <v/>
      </c>
    </row>
    <row r="2424" spans="2:5" x14ac:dyDescent="0.35">
      <c r="B2424" s="5"/>
      <c r="C2424" s="6" t="str">
        <f t="shared" si="76"/>
        <v/>
      </c>
      <c r="D2424" s="5" t="str">
        <f t="shared" si="77"/>
        <v/>
      </c>
      <c r="E2424" s="5" t="str">
        <f>IF($B2424="","",IF($C2424&lt;SIMULAÇÃO!$A$18,$B2424*VLOOKUP($C2424,SELIC!$A$3:$D$217,3,FALSE()),-($B2424-($B2424/(1+VLOOKUP($C2424,SELIC!$A$3:$D$217,3,FALSE()))))))</f>
        <v/>
      </c>
    </row>
    <row r="2425" spans="2:5" x14ac:dyDescent="0.35">
      <c r="B2425" s="5"/>
      <c r="C2425" s="6" t="str">
        <f t="shared" si="76"/>
        <v/>
      </c>
      <c r="D2425" s="5" t="str">
        <f t="shared" si="77"/>
        <v/>
      </c>
      <c r="E2425" s="5" t="str">
        <f>IF($B2425="","",IF($C2425&lt;SIMULAÇÃO!$A$18,$B2425*VLOOKUP($C2425,SELIC!$A$3:$D$217,3,FALSE()),-($B2425-($B2425/(1+VLOOKUP($C2425,SELIC!$A$3:$D$217,3,FALSE()))))))</f>
        <v/>
      </c>
    </row>
    <row r="2426" spans="2:5" x14ac:dyDescent="0.35">
      <c r="B2426" s="5"/>
      <c r="C2426" s="6" t="str">
        <f t="shared" si="76"/>
        <v/>
      </c>
      <c r="D2426" s="5" t="str">
        <f t="shared" si="77"/>
        <v/>
      </c>
      <c r="E2426" s="5" t="str">
        <f>IF($B2426="","",IF($C2426&lt;SIMULAÇÃO!$A$18,$B2426*VLOOKUP($C2426,SELIC!$A$3:$D$217,3,FALSE()),-($B2426-($B2426/(1+VLOOKUP($C2426,SELIC!$A$3:$D$217,3,FALSE()))))))</f>
        <v/>
      </c>
    </row>
    <row r="2427" spans="2:5" x14ac:dyDescent="0.35">
      <c r="B2427" s="5"/>
      <c r="C2427" s="6" t="str">
        <f t="shared" si="76"/>
        <v/>
      </c>
      <c r="D2427" s="5" t="str">
        <f t="shared" si="77"/>
        <v/>
      </c>
      <c r="E2427" s="5" t="str">
        <f>IF($B2427="","",IF($C2427&lt;SIMULAÇÃO!$A$18,$B2427*VLOOKUP($C2427,SELIC!$A$3:$D$217,3,FALSE()),-($B2427-($B2427/(1+VLOOKUP($C2427,SELIC!$A$3:$D$217,3,FALSE()))))))</f>
        <v/>
      </c>
    </row>
    <row r="2428" spans="2:5" x14ac:dyDescent="0.35">
      <c r="B2428" s="5"/>
      <c r="C2428" s="6" t="str">
        <f t="shared" si="76"/>
        <v/>
      </c>
      <c r="D2428" s="5" t="str">
        <f t="shared" si="77"/>
        <v/>
      </c>
      <c r="E2428" s="5" t="str">
        <f>IF($B2428="","",IF($C2428&lt;SIMULAÇÃO!$A$18,$B2428*VLOOKUP($C2428,SELIC!$A$3:$D$217,3,FALSE()),-($B2428-($B2428/(1+VLOOKUP($C2428,SELIC!$A$3:$D$217,3,FALSE()))))))</f>
        <v/>
      </c>
    </row>
    <row r="2429" spans="2:5" x14ac:dyDescent="0.35">
      <c r="B2429" s="5"/>
      <c r="C2429" s="6" t="str">
        <f t="shared" si="76"/>
        <v/>
      </c>
      <c r="D2429" s="5" t="str">
        <f t="shared" si="77"/>
        <v/>
      </c>
      <c r="E2429" s="5" t="str">
        <f>IF($B2429="","",IF($C2429&lt;SIMULAÇÃO!$A$18,$B2429*VLOOKUP($C2429,SELIC!$A$3:$D$217,3,FALSE()),-($B2429-($B2429/(1+VLOOKUP($C2429,SELIC!$A$3:$D$217,3,FALSE()))))))</f>
        <v/>
      </c>
    </row>
    <row r="2430" spans="2:5" x14ac:dyDescent="0.35">
      <c r="B2430" s="5"/>
      <c r="C2430" s="6" t="str">
        <f t="shared" si="76"/>
        <v/>
      </c>
      <c r="D2430" s="5" t="str">
        <f t="shared" si="77"/>
        <v/>
      </c>
      <c r="E2430" s="5" t="str">
        <f>IF($B2430="","",IF($C2430&lt;SIMULAÇÃO!$A$18,$B2430*VLOOKUP($C2430,SELIC!$A$3:$D$217,3,FALSE()),-($B2430-($B2430/(1+VLOOKUP($C2430,SELIC!$A$3:$D$217,3,FALSE()))))))</f>
        <v/>
      </c>
    </row>
    <row r="2431" spans="2:5" x14ac:dyDescent="0.35">
      <c r="B2431" s="5"/>
      <c r="C2431" s="6" t="str">
        <f t="shared" si="76"/>
        <v/>
      </c>
      <c r="D2431" s="5" t="str">
        <f t="shared" si="77"/>
        <v/>
      </c>
      <c r="E2431" s="5" t="str">
        <f>IF($B2431="","",IF($C2431&lt;SIMULAÇÃO!$A$18,$B2431*VLOOKUP($C2431,SELIC!$A$3:$D$217,3,FALSE()),-($B2431-($B2431/(1+VLOOKUP($C2431,SELIC!$A$3:$D$217,3,FALSE()))))))</f>
        <v/>
      </c>
    </row>
    <row r="2432" spans="2:5" x14ac:dyDescent="0.35">
      <c r="B2432" s="5"/>
      <c r="C2432" s="6" t="str">
        <f t="shared" si="76"/>
        <v/>
      </c>
      <c r="D2432" s="5" t="str">
        <f t="shared" si="77"/>
        <v/>
      </c>
      <c r="E2432" s="5" t="str">
        <f>IF($B2432="","",IF($C2432&lt;SIMULAÇÃO!$A$18,$B2432*VLOOKUP($C2432,SELIC!$A$3:$D$217,3,FALSE()),-($B2432-($B2432/(1+VLOOKUP($C2432,SELIC!$A$3:$D$217,3,FALSE()))))))</f>
        <v/>
      </c>
    </row>
    <row r="2433" spans="2:5" x14ac:dyDescent="0.35">
      <c r="B2433" s="5"/>
      <c r="C2433" s="6" t="str">
        <f t="shared" si="76"/>
        <v/>
      </c>
      <c r="D2433" s="5" t="str">
        <f t="shared" si="77"/>
        <v/>
      </c>
      <c r="E2433" s="5" t="str">
        <f>IF($B2433="","",IF($C2433&lt;SIMULAÇÃO!$A$18,$B2433*VLOOKUP($C2433,SELIC!$A$3:$D$217,3,FALSE()),-($B2433-($B2433/(1+VLOOKUP($C2433,SELIC!$A$3:$D$217,3,FALSE()))))))</f>
        <v/>
      </c>
    </row>
    <row r="2434" spans="2:5" x14ac:dyDescent="0.35">
      <c r="B2434" s="5"/>
      <c r="C2434" s="6" t="str">
        <f t="shared" si="76"/>
        <v/>
      </c>
      <c r="D2434" s="5" t="str">
        <f t="shared" si="77"/>
        <v/>
      </c>
      <c r="E2434" s="5" t="str">
        <f>IF($B2434="","",IF($C2434&lt;SIMULAÇÃO!$A$18,$B2434*VLOOKUP($C2434,SELIC!$A$3:$D$217,3,FALSE()),-($B2434-($B2434/(1+VLOOKUP($C2434,SELIC!$A$3:$D$217,3,FALSE()))))))</f>
        <v/>
      </c>
    </row>
    <row r="2435" spans="2:5" x14ac:dyDescent="0.35">
      <c r="B2435" s="5"/>
      <c r="C2435" s="6" t="str">
        <f t="shared" si="76"/>
        <v/>
      </c>
      <c r="D2435" s="5" t="str">
        <f t="shared" si="77"/>
        <v/>
      </c>
      <c r="E2435" s="5" t="str">
        <f>IF($B2435="","",IF($C2435&lt;SIMULAÇÃO!$A$18,$B2435*VLOOKUP($C2435,SELIC!$A$3:$D$217,3,FALSE()),-($B2435-($B2435/(1+VLOOKUP($C2435,SELIC!$A$3:$D$217,3,FALSE()))))))</f>
        <v/>
      </c>
    </row>
    <row r="2436" spans="2:5" x14ac:dyDescent="0.35">
      <c r="B2436" s="5"/>
      <c r="C2436" s="6" t="str">
        <f t="shared" si="76"/>
        <v/>
      </c>
      <c r="D2436" s="5" t="str">
        <f t="shared" si="77"/>
        <v/>
      </c>
      <c r="E2436" s="5" t="str">
        <f>IF($B2436="","",IF($C2436&lt;SIMULAÇÃO!$A$18,$B2436*VLOOKUP($C2436,SELIC!$A$3:$D$217,3,FALSE()),-($B2436-($B2436/(1+VLOOKUP($C2436,SELIC!$A$3:$D$217,3,FALSE()))))))</f>
        <v/>
      </c>
    </row>
    <row r="2437" spans="2:5" x14ac:dyDescent="0.35">
      <c r="B2437" s="5"/>
      <c r="C2437" s="6" t="str">
        <f t="shared" si="76"/>
        <v/>
      </c>
      <c r="D2437" s="5" t="str">
        <f t="shared" si="77"/>
        <v/>
      </c>
      <c r="E2437" s="5" t="str">
        <f>IF($B2437="","",IF($C2437&lt;SIMULAÇÃO!$A$18,$B2437*VLOOKUP($C2437,SELIC!$A$3:$D$217,3,FALSE()),-($B2437-($B2437/(1+VLOOKUP($C2437,SELIC!$A$3:$D$217,3,FALSE()))))))</f>
        <v/>
      </c>
    </row>
    <row r="2438" spans="2:5" x14ac:dyDescent="0.35">
      <c r="B2438" s="5"/>
      <c r="C2438" s="6" t="str">
        <f t="shared" si="76"/>
        <v/>
      </c>
      <c r="D2438" s="5" t="str">
        <f t="shared" si="77"/>
        <v/>
      </c>
      <c r="E2438" s="5" t="str">
        <f>IF($B2438="","",IF($C2438&lt;SIMULAÇÃO!$A$18,$B2438*VLOOKUP($C2438,SELIC!$A$3:$D$217,3,FALSE()),-($B2438-($B2438/(1+VLOOKUP($C2438,SELIC!$A$3:$D$217,3,FALSE()))))))</f>
        <v/>
      </c>
    </row>
    <row r="2439" spans="2:5" x14ac:dyDescent="0.35">
      <c r="B2439" s="5"/>
      <c r="C2439" s="6" t="str">
        <f t="shared" si="76"/>
        <v/>
      </c>
      <c r="D2439" s="5" t="str">
        <f t="shared" si="77"/>
        <v/>
      </c>
      <c r="E2439" s="5" t="str">
        <f>IF($B2439="","",IF($C2439&lt;SIMULAÇÃO!$A$18,$B2439*VLOOKUP($C2439,SELIC!$A$3:$D$217,3,FALSE()),-($B2439-($B2439/(1+VLOOKUP($C2439,SELIC!$A$3:$D$217,3,FALSE()))))))</f>
        <v/>
      </c>
    </row>
    <row r="2440" spans="2:5" x14ac:dyDescent="0.35">
      <c r="B2440" s="5"/>
      <c r="C2440" s="6" t="str">
        <f t="shared" si="76"/>
        <v/>
      </c>
      <c r="D2440" s="5" t="str">
        <f t="shared" si="77"/>
        <v/>
      </c>
      <c r="E2440" s="5" t="str">
        <f>IF($B2440="","",IF($C2440&lt;SIMULAÇÃO!$A$18,$B2440*VLOOKUP($C2440,SELIC!$A$3:$D$217,3,FALSE()),-($B2440-($B2440/(1+VLOOKUP($C2440,SELIC!$A$3:$D$217,3,FALSE()))))))</f>
        <v/>
      </c>
    </row>
    <row r="2441" spans="2:5" x14ac:dyDescent="0.35">
      <c r="B2441" s="5"/>
      <c r="C2441" s="6" t="str">
        <f t="shared" si="76"/>
        <v/>
      </c>
      <c r="D2441" s="5" t="str">
        <f t="shared" si="77"/>
        <v/>
      </c>
      <c r="E2441" s="5" t="str">
        <f>IF($B2441="","",IF($C2441&lt;SIMULAÇÃO!$A$18,$B2441*VLOOKUP($C2441,SELIC!$A$3:$D$217,3,FALSE()),-($B2441-($B2441/(1+VLOOKUP($C2441,SELIC!$A$3:$D$217,3,FALSE()))))))</f>
        <v/>
      </c>
    </row>
    <row r="2442" spans="2:5" x14ac:dyDescent="0.35">
      <c r="B2442" s="5"/>
      <c r="C2442" s="6" t="str">
        <f t="shared" si="76"/>
        <v/>
      </c>
      <c r="D2442" s="5" t="str">
        <f t="shared" si="77"/>
        <v/>
      </c>
      <c r="E2442" s="5" t="str">
        <f>IF($B2442="","",IF($C2442&lt;SIMULAÇÃO!$A$18,$B2442*VLOOKUP($C2442,SELIC!$A$3:$D$217,3,FALSE()),-($B2442-($B2442/(1+VLOOKUP($C2442,SELIC!$A$3:$D$217,3,FALSE()))))))</f>
        <v/>
      </c>
    </row>
    <row r="2443" spans="2:5" x14ac:dyDescent="0.35">
      <c r="B2443" s="5"/>
      <c r="C2443" s="6" t="str">
        <f t="shared" si="76"/>
        <v/>
      </c>
      <c r="D2443" s="5" t="str">
        <f t="shared" si="77"/>
        <v/>
      </c>
      <c r="E2443" s="5" t="str">
        <f>IF($B2443="","",IF($C2443&lt;SIMULAÇÃO!$A$18,$B2443*VLOOKUP($C2443,SELIC!$A$3:$D$217,3,FALSE()),-($B2443-($B2443/(1+VLOOKUP($C2443,SELIC!$A$3:$D$217,3,FALSE()))))))</f>
        <v/>
      </c>
    </row>
    <row r="2444" spans="2:5" x14ac:dyDescent="0.35">
      <c r="B2444" s="5"/>
      <c r="C2444" s="6" t="str">
        <f t="shared" si="76"/>
        <v/>
      </c>
      <c r="D2444" s="5" t="str">
        <f t="shared" si="77"/>
        <v/>
      </c>
      <c r="E2444" s="5" t="str">
        <f>IF($B2444="","",IF($C2444&lt;SIMULAÇÃO!$A$18,$B2444*VLOOKUP($C2444,SELIC!$A$3:$D$217,3,FALSE()),-($B2444-($B2444/(1+VLOOKUP($C2444,SELIC!$A$3:$D$217,3,FALSE()))))))</f>
        <v/>
      </c>
    </row>
    <row r="2445" spans="2:5" x14ac:dyDescent="0.35">
      <c r="B2445" s="5"/>
      <c r="C2445" s="6" t="str">
        <f t="shared" si="76"/>
        <v/>
      </c>
      <c r="D2445" s="5" t="str">
        <f t="shared" si="77"/>
        <v/>
      </c>
      <c r="E2445" s="5" t="str">
        <f>IF($B2445="","",IF($C2445&lt;SIMULAÇÃO!$A$18,$B2445*VLOOKUP($C2445,SELIC!$A$3:$D$217,3,FALSE()),-($B2445-($B2445/(1+VLOOKUP($C2445,SELIC!$A$3:$D$217,3,FALSE()))))))</f>
        <v/>
      </c>
    </row>
    <row r="2446" spans="2:5" x14ac:dyDescent="0.35">
      <c r="B2446" s="5"/>
      <c r="C2446" s="6" t="str">
        <f t="shared" si="76"/>
        <v/>
      </c>
      <c r="D2446" s="5" t="str">
        <f t="shared" si="77"/>
        <v/>
      </c>
      <c r="E2446" s="5" t="str">
        <f>IF($B2446="","",IF($C2446&lt;SIMULAÇÃO!$A$18,$B2446*VLOOKUP($C2446,SELIC!$A$3:$D$217,3,FALSE()),-($B2446-($B2446/(1+VLOOKUP($C2446,SELIC!$A$3:$D$217,3,FALSE()))))))</f>
        <v/>
      </c>
    </row>
    <row r="2447" spans="2:5" x14ac:dyDescent="0.35">
      <c r="B2447" s="5"/>
      <c r="C2447" s="6" t="str">
        <f t="shared" si="76"/>
        <v/>
      </c>
      <c r="D2447" s="5" t="str">
        <f t="shared" si="77"/>
        <v/>
      </c>
      <c r="E2447" s="5" t="str">
        <f>IF($B2447="","",IF($C2447&lt;SIMULAÇÃO!$A$18,$B2447*VLOOKUP($C2447,SELIC!$A$3:$D$217,3,FALSE()),-($B2447-($B2447/(1+VLOOKUP($C2447,SELIC!$A$3:$D$217,3,FALSE()))))))</f>
        <v/>
      </c>
    </row>
    <row r="2448" spans="2:5" x14ac:dyDescent="0.35">
      <c r="B2448" s="5"/>
      <c r="C2448" s="6" t="str">
        <f t="shared" si="76"/>
        <v/>
      </c>
      <c r="D2448" s="5" t="str">
        <f t="shared" si="77"/>
        <v/>
      </c>
      <c r="E2448" s="5" t="str">
        <f>IF($B2448="","",IF($C2448&lt;SIMULAÇÃO!$A$18,$B2448*VLOOKUP($C2448,SELIC!$A$3:$D$217,3,FALSE()),-($B2448-($B2448/(1+VLOOKUP($C2448,SELIC!$A$3:$D$217,3,FALSE()))))))</f>
        <v/>
      </c>
    </row>
    <row r="2449" spans="2:5" x14ac:dyDescent="0.35">
      <c r="B2449" s="5"/>
      <c r="C2449" s="6" t="str">
        <f t="shared" si="76"/>
        <v/>
      </c>
      <c r="D2449" s="5" t="str">
        <f t="shared" si="77"/>
        <v/>
      </c>
      <c r="E2449" s="5" t="str">
        <f>IF($B2449="","",IF($C2449&lt;SIMULAÇÃO!$A$18,$B2449*VLOOKUP($C2449,SELIC!$A$3:$D$217,3,FALSE()),-($B2449-($B2449/(1+VLOOKUP($C2449,SELIC!$A$3:$D$217,3,FALSE()))))))</f>
        <v/>
      </c>
    </row>
    <row r="2450" spans="2:5" x14ac:dyDescent="0.35">
      <c r="B2450" s="5"/>
      <c r="C2450" s="6" t="str">
        <f t="shared" si="76"/>
        <v/>
      </c>
      <c r="D2450" s="5" t="str">
        <f t="shared" si="77"/>
        <v/>
      </c>
      <c r="E2450" s="5" t="str">
        <f>IF($B2450="","",IF($C2450&lt;SIMULAÇÃO!$A$18,$B2450*VLOOKUP($C2450,SELIC!$A$3:$D$217,3,FALSE()),-($B2450-($B2450/(1+VLOOKUP($C2450,SELIC!$A$3:$D$217,3,FALSE()))))))</f>
        <v/>
      </c>
    </row>
    <row r="2451" spans="2:5" x14ac:dyDescent="0.35">
      <c r="B2451" s="5"/>
      <c r="C2451" s="6" t="str">
        <f t="shared" ref="C2451:C2514" si="78">IF(A2451="","",DATEVALUE(CONCATENATE("01/",MONTH(A2451),"/",YEAR(A2451))))</f>
        <v/>
      </c>
      <c r="D2451" s="5" t="str">
        <f t="shared" ref="D2451:D2514" si="79">IF(B2451="","",B2451+E2451)</f>
        <v/>
      </c>
      <c r="E2451" s="5" t="str">
        <f>IF($B2451="","",IF($C2451&lt;SIMULAÇÃO!$A$18,$B2451*VLOOKUP($C2451,SELIC!$A$3:$D$217,3,FALSE()),-($B2451-($B2451/(1+VLOOKUP($C2451,SELIC!$A$3:$D$217,3,FALSE()))))))</f>
        <v/>
      </c>
    </row>
    <row r="2452" spans="2:5" x14ac:dyDescent="0.35">
      <c r="B2452" s="5"/>
      <c r="C2452" s="6" t="str">
        <f t="shared" si="78"/>
        <v/>
      </c>
      <c r="D2452" s="5" t="str">
        <f t="shared" si="79"/>
        <v/>
      </c>
      <c r="E2452" s="5" t="str">
        <f>IF($B2452="","",IF($C2452&lt;SIMULAÇÃO!$A$18,$B2452*VLOOKUP($C2452,SELIC!$A$3:$D$217,3,FALSE()),-($B2452-($B2452/(1+VLOOKUP($C2452,SELIC!$A$3:$D$217,3,FALSE()))))))</f>
        <v/>
      </c>
    </row>
    <row r="2453" spans="2:5" x14ac:dyDescent="0.35">
      <c r="B2453" s="5"/>
      <c r="C2453" s="6" t="str">
        <f t="shared" si="78"/>
        <v/>
      </c>
      <c r="D2453" s="5" t="str">
        <f t="shared" si="79"/>
        <v/>
      </c>
      <c r="E2453" s="5" t="str">
        <f>IF($B2453="","",IF($C2453&lt;SIMULAÇÃO!$A$18,$B2453*VLOOKUP($C2453,SELIC!$A$3:$D$217,3,FALSE()),-($B2453-($B2453/(1+VLOOKUP($C2453,SELIC!$A$3:$D$217,3,FALSE()))))))</f>
        <v/>
      </c>
    </row>
    <row r="2454" spans="2:5" x14ac:dyDescent="0.35">
      <c r="B2454" s="5"/>
      <c r="C2454" s="6" t="str">
        <f t="shared" si="78"/>
        <v/>
      </c>
      <c r="D2454" s="5" t="str">
        <f t="shared" si="79"/>
        <v/>
      </c>
      <c r="E2454" s="5" t="str">
        <f>IF($B2454="","",IF($C2454&lt;SIMULAÇÃO!$A$18,$B2454*VLOOKUP($C2454,SELIC!$A$3:$D$217,3,FALSE()),-($B2454-($B2454/(1+VLOOKUP($C2454,SELIC!$A$3:$D$217,3,FALSE()))))))</f>
        <v/>
      </c>
    </row>
    <row r="2455" spans="2:5" x14ac:dyDescent="0.35">
      <c r="B2455" s="5"/>
      <c r="C2455" s="6" t="str">
        <f t="shared" si="78"/>
        <v/>
      </c>
      <c r="D2455" s="5" t="str">
        <f t="shared" si="79"/>
        <v/>
      </c>
      <c r="E2455" s="5" t="str">
        <f>IF($B2455="","",IF($C2455&lt;SIMULAÇÃO!$A$18,$B2455*VLOOKUP($C2455,SELIC!$A$3:$D$217,3,FALSE()),-($B2455-($B2455/(1+VLOOKUP($C2455,SELIC!$A$3:$D$217,3,FALSE()))))))</f>
        <v/>
      </c>
    </row>
    <row r="2456" spans="2:5" x14ac:dyDescent="0.35">
      <c r="B2456" s="5"/>
      <c r="C2456" s="6" t="str">
        <f t="shared" si="78"/>
        <v/>
      </c>
      <c r="D2456" s="5" t="str">
        <f t="shared" si="79"/>
        <v/>
      </c>
      <c r="E2456" s="5" t="str">
        <f>IF($B2456="","",IF($C2456&lt;SIMULAÇÃO!$A$18,$B2456*VLOOKUP($C2456,SELIC!$A$3:$D$217,3,FALSE()),-($B2456-($B2456/(1+VLOOKUP($C2456,SELIC!$A$3:$D$217,3,FALSE()))))))</f>
        <v/>
      </c>
    </row>
    <row r="2457" spans="2:5" x14ac:dyDescent="0.35">
      <c r="B2457" s="5"/>
      <c r="C2457" s="6" t="str">
        <f t="shared" si="78"/>
        <v/>
      </c>
      <c r="D2457" s="5" t="str">
        <f t="shared" si="79"/>
        <v/>
      </c>
      <c r="E2457" s="5" t="str">
        <f>IF($B2457="","",IF($C2457&lt;SIMULAÇÃO!$A$18,$B2457*VLOOKUP($C2457,SELIC!$A$3:$D$217,3,FALSE()),-($B2457-($B2457/(1+VLOOKUP($C2457,SELIC!$A$3:$D$217,3,FALSE()))))))</f>
        <v/>
      </c>
    </row>
    <row r="2458" spans="2:5" x14ac:dyDescent="0.35">
      <c r="B2458" s="5"/>
      <c r="C2458" s="6" t="str">
        <f t="shared" si="78"/>
        <v/>
      </c>
      <c r="D2458" s="5" t="str">
        <f t="shared" si="79"/>
        <v/>
      </c>
      <c r="E2458" s="5" t="str">
        <f>IF($B2458="","",IF($C2458&lt;SIMULAÇÃO!$A$18,$B2458*VLOOKUP($C2458,SELIC!$A$3:$D$217,3,FALSE()),-($B2458-($B2458/(1+VLOOKUP($C2458,SELIC!$A$3:$D$217,3,FALSE()))))))</f>
        <v/>
      </c>
    </row>
    <row r="2459" spans="2:5" x14ac:dyDescent="0.35">
      <c r="B2459" s="5"/>
      <c r="C2459" s="6" t="str">
        <f t="shared" si="78"/>
        <v/>
      </c>
      <c r="D2459" s="5" t="str">
        <f t="shared" si="79"/>
        <v/>
      </c>
      <c r="E2459" s="5" t="str">
        <f>IF($B2459="","",IF($C2459&lt;SIMULAÇÃO!$A$18,$B2459*VLOOKUP($C2459,SELIC!$A$3:$D$217,3,FALSE()),-($B2459-($B2459/(1+VLOOKUP($C2459,SELIC!$A$3:$D$217,3,FALSE()))))))</f>
        <v/>
      </c>
    </row>
    <row r="2460" spans="2:5" x14ac:dyDescent="0.35">
      <c r="B2460" s="5"/>
      <c r="C2460" s="6" t="str">
        <f t="shared" si="78"/>
        <v/>
      </c>
      <c r="D2460" s="5" t="str">
        <f t="shared" si="79"/>
        <v/>
      </c>
      <c r="E2460" s="5" t="str">
        <f>IF($B2460="","",IF($C2460&lt;SIMULAÇÃO!$A$18,$B2460*VLOOKUP($C2460,SELIC!$A$3:$D$217,3,FALSE()),-($B2460-($B2460/(1+VLOOKUP($C2460,SELIC!$A$3:$D$217,3,FALSE()))))))</f>
        <v/>
      </c>
    </row>
    <row r="2461" spans="2:5" x14ac:dyDescent="0.35">
      <c r="B2461" s="5"/>
      <c r="C2461" s="6" t="str">
        <f t="shared" si="78"/>
        <v/>
      </c>
      <c r="D2461" s="5" t="str">
        <f t="shared" si="79"/>
        <v/>
      </c>
      <c r="E2461" s="5" t="str">
        <f>IF($B2461="","",IF($C2461&lt;SIMULAÇÃO!$A$18,$B2461*VLOOKUP($C2461,SELIC!$A$3:$D$217,3,FALSE()),-($B2461-($B2461/(1+VLOOKUP($C2461,SELIC!$A$3:$D$217,3,FALSE()))))))</f>
        <v/>
      </c>
    </row>
    <row r="2462" spans="2:5" x14ac:dyDescent="0.35">
      <c r="B2462" s="5"/>
      <c r="C2462" s="6" t="str">
        <f t="shared" si="78"/>
        <v/>
      </c>
      <c r="D2462" s="5" t="str">
        <f t="shared" si="79"/>
        <v/>
      </c>
      <c r="E2462" s="5" t="str">
        <f>IF($B2462="","",IF($C2462&lt;SIMULAÇÃO!$A$18,$B2462*VLOOKUP($C2462,SELIC!$A$3:$D$217,3,FALSE()),-($B2462-($B2462/(1+VLOOKUP($C2462,SELIC!$A$3:$D$217,3,FALSE()))))))</f>
        <v/>
      </c>
    </row>
    <row r="2463" spans="2:5" x14ac:dyDescent="0.35">
      <c r="B2463" s="5"/>
      <c r="C2463" s="6" t="str">
        <f t="shared" si="78"/>
        <v/>
      </c>
      <c r="D2463" s="5" t="str">
        <f t="shared" si="79"/>
        <v/>
      </c>
      <c r="E2463" s="5" t="str">
        <f>IF($B2463="","",IF($C2463&lt;SIMULAÇÃO!$A$18,$B2463*VLOOKUP($C2463,SELIC!$A$3:$D$217,3,FALSE()),-($B2463-($B2463/(1+VLOOKUP($C2463,SELIC!$A$3:$D$217,3,FALSE()))))))</f>
        <v/>
      </c>
    </row>
    <row r="2464" spans="2:5" x14ac:dyDescent="0.35">
      <c r="B2464" s="5"/>
      <c r="C2464" s="6" t="str">
        <f t="shared" si="78"/>
        <v/>
      </c>
      <c r="D2464" s="5" t="str">
        <f t="shared" si="79"/>
        <v/>
      </c>
      <c r="E2464" s="5" t="str">
        <f>IF($B2464="","",IF($C2464&lt;SIMULAÇÃO!$A$18,$B2464*VLOOKUP($C2464,SELIC!$A$3:$D$217,3,FALSE()),-($B2464-($B2464/(1+VLOOKUP($C2464,SELIC!$A$3:$D$217,3,FALSE()))))))</f>
        <v/>
      </c>
    </row>
    <row r="2465" spans="2:5" x14ac:dyDescent="0.35">
      <c r="B2465" s="5"/>
      <c r="C2465" s="6" t="str">
        <f t="shared" si="78"/>
        <v/>
      </c>
      <c r="D2465" s="5" t="str">
        <f t="shared" si="79"/>
        <v/>
      </c>
      <c r="E2465" s="5" t="str">
        <f>IF($B2465="","",IF($C2465&lt;SIMULAÇÃO!$A$18,$B2465*VLOOKUP($C2465,SELIC!$A$3:$D$217,3,FALSE()),-($B2465-($B2465/(1+VLOOKUP($C2465,SELIC!$A$3:$D$217,3,FALSE()))))))</f>
        <v/>
      </c>
    </row>
    <row r="2466" spans="2:5" x14ac:dyDescent="0.35">
      <c r="B2466" s="5"/>
      <c r="C2466" s="6" t="str">
        <f t="shared" si="78"/>
        <v/>
      </c>
      <c r="D2466" s="5" t="str">
        <f t="shared" si="79"/>
        <v/>
      </c>
      <c r="E2466" s="5" t="str">
        <f>IF($B2466="","",IF($C2466&lt;SIMULAÇÃO!$A$18,$B2466*VLOOKUP($C2466,SELIC!$A$3:$D$217,3,FALSE()),-($B2466-($B2466/(1+VLOOKUP($C2466,SELIC!$A$3:$D$217,3,FALSE()))))))</f>
        <v/>
      </c>
    </row>
    <row r="2467" spans="2:5" x14ac:dyDescent="0.35">
      <c r="B2467" s="5"/>
      <c r="C2467" s="6" t="str">
        <f t="shared" si="78"/>
        <v/>
      </c>
      <c r="D2467" s="5" t="str">
        <f t="shared" si="79"/>
        <v/>
      </c>
      <c r="E2467" s="5" t="str">
        <f>IF($B2467="","",IF($C2467&lt;SIMULAÇÃO!$A$18,$B2467*VLOOKUP($C2467,SELIC!$A$3:$D$217,3,FALSE()),-($B2467-($B2467/(1+VLOOKUP($C2467,SELIC!$A$3:$D$217,3,FALSE()))))))</f>
        <v/>
      </c>
    </row>
    <row r="2468" spans="2:5" x14ac:dyDescent="0.35">
      <c r="B2468" s="5"/>
      <c r="C2468" s="6" t="str">
        <f t="shared" si="78"/>
        <v/>
      </c>
      <c r="D2468" s="5" t="str">
        <f t="shared" si="79"/>
        <v/>
      </c>
      <c r="E2468" s="5" t="str">
        <f>IF($B2468="","",IF($C2468&lt;SIMULAÇÃO!$A$18,$B2468*VLOOKUP($C2468,SELIC!$A$3:$D$217,3,FALSE()),-($B2468-($B2468/(1+VLOOKUP($C2468,SELIC!$A$3:$D$217,3,FALSE()))))))</f>
        <v/>
      </c>
    </row>
    <row r="2469" spans="2:5" x14ac:dyDescent="0.35">
      <c r="B2469" s="5"/>
      <c r="C2469" s="6" t="str">
        <f t="shared" si="78"/>
        <v/>
      </c>
      <c r="D2469" s="5" t="str">
        <f t="shared" si="79"/>
        <v/>
      </c>
      <c r="E2469" s="5" t="str">
        <f>IF($B2469="","",IF($C2469&lt;SIMULAÇÃO!$A$18,$B2469*VLOOKUP($C2469,SELIC!$A$3:$D$217,3,FALSE()),-($B2469-($B2469/(1+VLOOKUP($C2469,SELIC!$A$3:$D$217,3,FALSE()))))))</f>
        <v/>
      </c>
    </row>
    <row r="2470" spans="2:5" x14ac:dyDescent="0.35">
      <c r="B2470" s="5"/>
      <c r="C2470" s="6" t="str">
        <f t="shared" si="78"/>
        <v/>
      </c>
      <c r="D2470" s="5" t="str">
        <f t="shared" si="79"/>
        <v/>
      </c>
      <c r="E2470" s="5" t="str">
        <f>IF($B2470="","",IF($C2470&lt;SIMULAÇÃO!$A$18,$B2470*VLOOKUP($C2470,SELIC!$A$3:$D$217,3,FALSE()),-($B2470-($B2470/(1+VLOOKUP($C2470,SELIC!$A$3:$D$217,3,FALSE()))))))</f>
        <v/>
      </c>
    </row>
    <row r="2471" spans="2:5" x14ac:dyDescent="0.35">
      <c r="B2471" s="5"/>
      <c r="C2471" s="6" t="str">
        <f t="shared" si="78"/>
        <v/>
      </c>
      <c r="D2471" s="5" t="str">
        <f t="shared" si="79"/>
        <v/>
      </c>
      <c r="E2471" s="5" t="str">
        <f>IF($B2471="","",IF($C2471&lt;SIMULAÇÃO!$A$18,$B2471*VLOOKUP($C2471,SELIC!$A$3:$D$217,3,FALSE()),-($B2471-($B2471/(1+VLOOKUP($C2471,SELIC!$A$3:$D$217,3,FALSE()))))))</f>
        <v/>
      </c>
    </row>
    <row r="2472" spans="2:5" x14ac:dyDescent="0.35">
      <c r="B2472" s="5"/>
      <c r="C2472" s="6" t="str">
        <f t="shared" si="78"/>
        <v/>
      </c>
      <c r="D2472" s="5" t="str">
        <f t="shared" si="79"/>
        <v/>
      </c>
      <c r="E2472" s="5" t="str">
        <f>IF($B2472="","",IF($C2472&lt;SIMULAÇÃO!$A$18,$B2472*VLOOKUP($C2472,SELIC!$A$3:$D$217,3,FALSE()),-($B2472-($B2472/(1+VLOOKUP($C2472,SELIC!$A$3:$D$217,3,FALSE()))))))</f>
        <v/>
      </c>
    </row>
    <row r="2473" spans="2:5" x14ac:dyDescent="0.35">
      <c r="B2473" s="5"/>
      <c r="C2473" s="6" t="str">
        <f t="shared" si="78"/>
        <v/>
      </c>
      <c r="D2473" s="5" t="str">
        <f t="shared" si="79"/>
        <v/>
      </c>
      <c r="E2473" s="5" t="str">
        <f>IF($B2473="","",IF($C2473&lt;SIMULAÇÃO!$A$18,$B2473*VLOOKUP($C2473,SELIC!$A$3:$D$217,3,FALSE()),-($B2473-($B2473/(1+VLOOKUP($C2473,SELIC!$A$3:$D$217,3,FALSE()))))))</f>
        <v/>
      </c>
    </row>
    <row r="2474" spans="2:5" x14ac:dyDescent="0.35">
      <c r="B2474" s="5"/>
      <c r="C2474" s="6" t="str">
        <f t="shared" si="78"/>
        <v/>
      </c>
      <c r="D2474" s="5" t="str">
        <f t="shared" si="79"/>
        <v/>
      </c>
      <c r="E2474" s="5" t="str">
        <f>IF($B2474="","",IF($C2474&lt;SIMULAÇÃO!$A$18,$B2474*VLOOKUP($C2474,SELIC!$A$3:$D$217,3,FALSE()),-($B2474-($B2474/(1+VLOOKUP($C2474,SELIC!$A$3:$D$217,3,FALSE()))))))</f>
        <v/>
      </c>
    </row>
    <row r="2475" spans="2:5" x14ac:dyDescent="0.35">
      <c r="B2475" s="5"/>
      <c r="C2475" s="6" t="str">
        <f t="shared" si="78"/>
        <v/>
      </c>
      <c r="D2475" s="5" t="str">
        <f t="shared" si="79"/>
        <v/>
      </c>
      <c r="E2475" s="5" t="str">
        <f>IF($B2475="","",IF($C2475&lt;SIMULAÇÃO!$A$18,$B2475*VLOOKUP($C2475,SELIC!$A$3:$D$217,3,FALSE()),-($B2475-($B2475/(1+VLOOKUP($C2475,SELIC!$A$3:$D$217,3,FALSE()))))))</f>
        <v/>
      </c>
    </row>
    <row r="2476" spans="2:5" x14ac:dyDescent="0.35">
      <c r="B2476" s="5"/>
      <c r="C2476" s="6" t="str">
        <f t="shared" si="78"/>
        <v/>
      </c>
      <c r="D2476" s="5" t="str">
        <f t="shared" si="79"/>
        <v/>
      </c>
      <c r="E2476" s="5" t="str">
        <f>IF($B2476="","",IF($C2476&lt;SIMULAÇÃO!$A$18,$B2476*VLOOKUP($C2476,SELIC!$A$3:$D$217,3,FALSE()),-($B2476-($B2476/(1+VLOOKUP($C2476,SELIC!$A$3:$D$217,3,FALSE()))))))</f>
        <v/>
      </c>
    </row>
    <row r="2477" spans="2:5" x14ac:dyDescent="0.35">
      <c r="B2477" s="5"/>
      <c r="C2477" s="6" t="str">
        <f t="shared" si="78"/>
        <v/>
      </c>
      <c r="D2477" s="5" t="str">
        <f t="shared" si="79"/>
        <v/>
      </c>
      <c r="E2477" s="5" t="str">
        <f>IF($B2477="","",IF($C2477&lt;SIMULAÇÃO!$A$18,$B2477*VLOOKUP($C2477,SELIC!$A$3:$D$217,3,FALSE()),-($B2477-($B2477/(1+VLOOKUP($C2477,SELIC!$A$3:$D$217,3,FALSE()))))))</f>
        <v/>
      </c>
    </row>
    <row r="2478" spans="2:5" x14ac:dyDescent="0.35">
      <c r="B2478" s="5"/>
      <c r="C2478" s="6" t="str">
        <f t="shared" si="78"/>
        <v/>
      </c>
      <c r="D2478" s="5" t="str">
        <f t="shared" si="79"/>
        <v/>
      </c>
      <c r="E2478" s="5" t="str">
        <f>IF($B2478="","",IF($C2478&lt;SIMULAÇÃO!$A$18,$B2478*VLOOKUP($C2478,SELIC!$A$3:$D$217,3,FALSE()),-($B2478-($B2478/(1+VLOOKUP($C2478,SELIC!$A$3:$D$217,3,FALSE()))))))</f>
        <v/>
      </c>
    </row>
    <row r="2479" spans="2:5" x14ac:dyDescent="0.35">
      <c r="B2479" s="5"/>
      <c r="C2479" s="6" t="str">
        <f t="shared" si="78"/>
        <v/>
      </c>
      <c r="D2479" s="5" t="str">
        <f t="shared" si="79"/>
        <v/>
      </c>
      <c r="E2479" s="5" t="str">
        <f>IF($B2479="","",IF($C2479&lt;SIMULAÇÃO!$A$18,$B2479*VLOOKUP($C2479,SELIC!$A$3:$D$217,3,FALSE()),-($B2479-($B2479/(1+VLOOKUP($C2479,SELIC!$A$3:$D$217,3,FALSE()))))))</f>
        <v/>
      </c>
    </row>
    <row r="2480" spans="2:5" x14ac:dyDescent="0.35">
      <c r="B2480" s="5"/>
      <c r="C2480" s="6" t="str">
        <f t="shared" si="78"/>
        <v/>
      </c>
      <c r="D2480" s="5" t="str">
        <f t="shared" si="79"/>
        <v/>
      </c>
      <c r="E2480" s="5" t="str">
        <f>IF($B2480="","",IF($C2480&lt;SIMULAÇÃO!$A$18,$B2480*VLOOKUP($C2480,SELIC!$A$3:$D$217,3,FALSE()),-($B2480-($B2480/(1+VLOOKUP($C2480,SELIC!$A$3:$D$217,3,FALSE()))))))</f>
        <v/>
      </c>
    </row>
    <row r="2481" spans="2:5" x14ac:dyDescent="0.35">
      <c r="B2481" s="5"/>
      <c r="C2481" s="6" t="str">
        <f t="shared" si="78"/>
        <v/>
      </c>
      <c r="D2481" s="5" t="str">
        <f t="shared" si="79"/>
        <v/>
      </c>
      <c r="E2481" s="5" t="str">
        <f>IF($B2481="","",IF($C2481&lt;SIMULAÇÃO!$A$18,$B2481*VLOOKUP($C2481,SELIC!$A$3:$D$217,3,FALSE()),-($B2481-($B2481/(1+VLOOKUP($C2481,SELIC!$A$3:$D$217,3,FALSE()))))))</f>
        <v/>
      </c>
    </row>
    <row r="2482" spans="2:5" x14ac:dyDescent="0.35">
      <c r="B2482" s="5"/>
      <c r="C2482" s="6" t="str">
        <f t="shared" si="78"/>
        <v/>
      </c>
      <c r="D2482" s="5" t="str">
        <f t="shared" si="79"/>
        <v/>
      </c>
      <c r="E2482" s="5" t="str">
        <f>IF($B2482="","",IF($C2482&lt;SIMULAÇÃO!$A$18,$B2482*VLOOKUP($C2482,SELIC!$A$3:$D$217,3,FALSE()),-($B2482-($B2482/(1+VLOOKUP($C2482,SELIC!$A$3:$D$217,3,FALSE()))))))</f>
        <v/>
      </c>
    </row>
    <row r="2483" spans="2:5" x14ac:dyDescent="0.35">
      <c r="B2483" s="5"/>
      <c r="C2483" s="6" t="str">
        <f t="shared" si="78"/>
        <v/>
      </c>
      <c r="D2483" s="5" t="str">
        <f t="shared" si="79"/>
        <v/>
      </c>
      <c r="E2483" s="5" t="str">
        <f>IF($B2483="","",IF($C2483&lt;SIMULAÇÃO!$A$18,$B2483*VLOOKUP($C2483,SELIC!$A$3:$D$217,3,FALSE()),-($B2483-($B2483/(1+VLOOKUP($C2483,SELIC!$A$3:$D$217,3,FALSE()))))))</f>
        <v/>
      </c>
    </row>
    <row r="2484" spans="2:5" x14ac:dyDescent="0.35">
      <c r="B2484" s="5"/>
      <c r="C2484" s="6" t="str">
        <f t="shared" si="78"/>
        <v/>
      </c>
      <c r="D2484" s="5" t="str">
        <f t="shared" si="79"/>
        <v/>
      </c>
      <c r="E2484" s="5" t="str">
        <f>IF($B2484="","",IF($C2484&lt;SIMULAÇÃO!$A$18,$B2484*VLOOKUP($C2484,SELIC!$A$3:$D$217,3,FALSE()),-($B2484-($B2484/(1+VLOOKUP($C2484,SELIC!$A$3:$D$217,3,FALSE()))))))</f>
        <v/>
      </c>
    </row>
    <row r="2485" spans="2:5" x14ac:dyDescent="0.35">
      <c r="B2485" s="5"/>
      <c r="C2485" s="6" t="str">
        <f t="shared" si="78"/>
        <v/>
      </c>
      <c r="D2485" s="5" t="str">
        <f t="shared" si="79"/>
        <v/>
      </c>
      <c r="E2485" s="5" t="str">
        <f>IF($B2485="","",IF($C2485&lt;SIMULAÇÃO!$A$18,$B2485*VLOOKUP($C2485,SELIC!$A$3:$D$217,3,FALSE()),-($B2485-($B2485/(1+VLOOKUP($C2485,SELIC!$A$3:$D$217,3,FALSE()))))))</f>
        <v/>
      </c>
    </row>
    <row r="2486" spans="2:5" x14ac:dyDescent="0.35">
      <c r="B2486" s="5"/>
      <c r="C2486" s="6" t="str">
        <f t="shared" si="78"/>
        <v/>
      </c>
      <c r="D2486" s="5" t="str">
        <f t="shared" si="79"/>
        <v/>
      </c>
      <c r="E2486" s="5" t="str">
        <f>IF($B2486="","",IF($C2486&lt;SIMULAÇÃO!$A$18,$B2486*VLOOKUP($C2486,SELIC!$A$3:$D$217,3,FALSE()),-($B2486-($B2486/(1+VLOOKUP($C2486,SELIC!$A$3:$D$217,3,FALSE()))))))</f>
        <v/>
      </c>
    </row>
    <row r="2487" spans="2:5" x14ac:dyDescent="0.35">
      <c r="B2487" s="5"/>
      <c r="C2487" s="6" t="str">
        <f t="shared" si="78"/>
        <v/>
      </c>
      <c r="D2487" s="5" t="str">
        <f t="shared" si="79"/>
        <v/>
      </c>
      <c r="E2487" s="5" t="str">
        <f>IF($B2487="","",IF($C2487&lt;SIMULAÇÃO!$A$18,$B2487*VLOOKUP($C2487,SELIC!$A$3:$D$217,3,FALSE()),-($B2487-($B2487/(1+VLOOKUP($C2487,SELIC!$A$3:$D$217,3,FALSE()))))))</f>
        <v/>
      </c>
    </row>
    <row r="2488" spans="2:5" x14ac:dyDescent="0.35">
      <c r="B2488" s="5"/>
      <c r="C2488" s="6" t="str">
        <f t="shared" si="78"/>
        <v/>
      </c>
      <c r="D2488" s="5" t="str">
        <f t="shared" si="79"/>
        <v/>
      </c>
      <c r="E2488" s="5" t="str">
        <f>IF($B2488="","",IF($C2488&lt;SIMULAÇÃO!$A$18,$B2488*VLOOKUP($C2488,SELIC!$A$3:$D$217,3,FALSE()),-($B2488-($B2488/(1+VLOOKUP($C2488,SELIC!$A$3:$D$217,3,FALSE()))))))</f>
        <v/>
      </c>
    </row>
    <row r="2489" spans="2:5" x14ac:dyDescent="0.35">
      <c r="B2489" s="5"/>
      <c r="C2489" s="6" t="str">
        <f t="shared" si="78"/>
        <v/>
      </c>
      <c r="D2489" s="5" t="str">
        <f t="shared" si="79"/>
        <v/>
      </c>
      <c r="E2489" s="5" t="str">
        <f>IF($B2489="","",IF($C2489&lt;SIMULAÇÃO!$A$18,$B2489*VLOOKUP($C2489,SELIC!$A$3:$D$217,3,FALSE()),-($B2489-($B2489/(1+VLOOKUP($C2489,SELIC!$A$3:$D$217,3,FALSE()))))))</f>
        <v/>
      </c>
    </row>
    <row r="2490" spans="2:5" x14ac:dyDescent="0.35">
      <c r="B2490" s="5"/>
      <c r="C2490" s="6" t="str">
        <f t="shared" si="78"/>
        <v/>
      </c>
      <c r="D2490" s="5" t="str">
        <f t="shared" si="79"/>
        <v/>
      </c>
      <c r="E2490" s="5" t="str">
        <f>IF($B2490="","",IF($C2490&lt;SIMULAÇÃO!$A$18,$B2490*VLOOKUP($C2490,SELIC!$A$3:$D$217,3,FALSE()),-($B2490-($B2490/(1+VLOOKUP($C2490,SELIC!$A$3:$D$217,3,FALSE()))))))</f>
        <v/>
      </c>
    </row>
    <row r="2491" spans="2:5" x14ac:dyDescent="0.35">
      <c r="B2491" s="5"/>
      <c r="C2491" s="6" t="str">
        <f t="shared" si="78"/>
        <v/>
      </c>
      <c r="D2491" s="5" t="str">
        <f t="shared" si="79"/>
        <v/>
      </c>
      <c r="E2491" s="5" t="str">
        <f>IF($B2491="","",IF($C2491&lt;SIMULAÇÃO!$A$18,$B2491*VLOOKUP($C2491,SELIC!$A$3:$D$217,3,FALSE()),-($B2491-($B2491/(1+VLOOKUP($C2491,SELIC!$A$3:$D$217,3,FALSE()))))))</f>
        <v/>
      </c>
    </row>
    <row r="2492" spans="2:5" x14ac:dyDescent="0.35">
      <c r="B2492" s="5"/>
      <c r="C2492" s="6" t="str">
        <f t="shared" si="78"/>
        <v/>
      </c>
      <c r="D2492" s="5" t="str">
        <f t="shared" si="79"/>
        <v/>
      </c>
      <c r="E2492" s="5" t="str">
        <f>IF($B2492="","",IF($C2492&lt;SIMULAÇÃO!$A$18,$B2492*VLOOKUP($C2492,SELIC!$A$3:$D$217,3,FALSE()),-($B2492-($B2492/(1+VLOOKUP($C2492,SELIC!$A$3:$D$217,3,FALSE()))))))</f>
        <v/>
      </c>
    </row>
    <row r="2493" spans="2:5" x14ac:dyDescent="0.35">
      <c r="B2493" s="5"/>
      <c r="C2493" s="6" t="str">
        <f t="shared" si="78"/>
        <v/>
      </c>
      <c r="D2493" s="5" t="str">
        <f t="shared" si="79"/>
        <v/>
      </c>
      <c r="E2493" s="5" t="str">
        <f>IF($B2493="","",IF($C2493&lt;SIMULAÇÃO!$A$18,$B2493*VLOOKUP($C2493,SELIC!$A$3:$D$217,3,FALSE()),-($B2493-($B2493/(1+VLOOKUP($C2493,SELIC!$A$3:$D$217,3,FALSE()))))))</f>
        <v/>
      </c>
    </row>
    <row r="2494" spans="2:5" x14ac:dyDescent="0.35">
      <c r="B2494" s="5"/>
      <c r="C2494" s="6" t="str">
        <f t="shared" si="78"/>
        <v/>
      </c>
      <c r="D2494" s="5" t="str">
        <f t="shared" si="79"/>
        <v/>
      </c>
      <c r="E2494" s="5" t="str">
        <f>IF($B2494="","",IF($C2494&lt;SIMULAÇÃO!$A$18,$B2494*VLOOKUP($C2494,SELIC!$A$3:$D$217,3,FALSE()),-($B2494-($B2494/(1+VLOOKUP($C2494,SELIC!$A$3:$D$217,3,FALSE()))))))</f>
        <v/>
      </c>
    </row>
    <row r="2495" spans="2:5" x14ac:dyDescent="0.35">
      <c r="B2495" s="5"/>
      <c r="C2495" s="6" t="str">
        <f t="shared" si="78"/>
        <v/>
      </c>
      <c r="D2495" s="5" t="str">
        <f t="shared" si="79"/>
        <v/>
      </c>
      <c r="E2495" s="5" t="str">
        <f>IF($B2495="","",IF($C2495&lt;SIMULAÇÃO!$A$18,$B2495*VLOOKUP($C2495,SELIC!$A$3:$D$217,3,FALSE()),-($B2495-($B2495/(1+VLOOKUP($C2495,SELIC!$A$3:$D$217,3,FALSE()))))))</f>
        <v/>
      </c>
    </row>
    <row r="2496" spans="2:5" x14ac:dyDescent="0.35">
      <c r="B2496" s="5"/>
      <c r="C2496" s="6" t="str">
        <f t="shared" si="78"/>
        <v/>
      </c>
      <c r="D2496" s="5" t="str">
        <f t="shared" si="79"/>
        <v/>
      </c>
      <c r="E2496" s="5" t="str">
        <f>IF($B2496="","",IF($C2496&lt;SIMULAÇÃO!$A$18,$B2496*VLOOKUP($C2496,SELIC!$A$3:$D$217,3,FALSE()),-($B2496-($B2496/(1+VLOOKUP($C2496,SELIC!$A$3:$D$217,3,FALSE()))))))</f>
        <v/>
      </c>
    </row>
    <row r="2497" spans="2:5" x14ac:dyDescent="0.35">
      <c r="B2497" s="5"/>
      <c r="C2497" s="6" t="str">
        <f t="shared" si="78"/>
        <v/>
      </c>
      <c r="D2497" s="5" t="str">
        <f t="shared" si="79"/>
        <v/>
      </c>
      <c r="E2497" s="5" t="str">
        <f>IF($B2497="","",IF($C2497&lt;SIMULAÇÃO!$A$18,$B2497*VLOOKUP($C2497,SELIC!$A$3:$D$217,3,FALSE()),-($B2497-($B2497/(1+VLOOKUP($C2497,SELIC!$A$3:$D$217,3,FALSE()))))))</f>
        <v/>
      </c>
    </row>
    <row r="2498" spans="2:5" x14ac:dyDescent="0.35">
      <c r="B2498" s="5"/>
      <c r="C2498" s="6" t="str">
        <f t="shared" si="78"/>
        <v/>
      </c>
      <c r="D2498" s="5" t="str">
        <f t="shared" si="79"/>
        <v/>
      </c>
      <c r="E2498" s="5" t="str">
        <f>IF($B2498="","",IF($C2498&lt;SIMULAÇÃO!$A$18,$B2498*VLOOKUP($C2498,SELIC!$A$3:$D$217,3,FALSE()),-($B2498-($B2498/(1+VLOOKUP($C2498,SELIC!$A$3:$D$217,3,FALSE()))))))</f>
        <v/>
      </c>
    </row>
    <row r="2499" spans="2:5" x14ac:dyDescent="0.35">
      <c r="B2499" s="5"/>
      <c r="C2499" s="6" t="str">
        <f t="shared" si="78"/>
        <v/>
      </c>
      <c r="D2499" s="5" t="str">
        <f t="shared" si="79"/>
        <v/>
      </c>
      <c r="E2499" s="5" t="str">
        <f>IF($B2499="","",IF($C2499&lt;SIMULAÇÃO!$A$18,$B2499*VLOOKUP($C2499,SELIC!$A$3:$D$217,3,FALSE()),-($B2499-($B2499/(1+VLOOKUP($C2499,SELIC!$A$3:$D$217,3,FALSE()))))))</f>
        <v/>
      </c>
    </row>
    <row r="2500" spans="2:5" x14ac:dyDescent="0.35">
      <c r="B2500" s="5"/>
      <c r="C2500" s="6" t="str">
        <f t="shared" si="78"/>
        <v/>
      </c>
      <c r="D2500" s="5" t="str">
        <f t="shared" si="79"/>
        <v/>
      </c>
      <c r="E2500" s="5" t="str">
        <f>IF($B2500="","",IF($C2500&lt;SIMULAÇÃO!$A$18,$B2500*VLOOKUP($C2500,SELIC!$A$3:$D$217,3,FALSE()),-($B2500-($B2500/(1+VLOOKUP($C2500,SELIC!$A$3:$D$217,3,FALSE()))))))</f>
        <v/>
      </c>
    </row>
    <row r="2501" spans="2:5" x14ac:dyDescent="0.35">
      <c r="B2501" s="5"/>
      <c r="C2501" s="6" t="str">
        <f t="shared" si="78"/>
        <v/>
      </c>
      <c r="D2501" s="5" t="str">
        <f t="shared" si="79"/>
        <v/>
      </c>
      <c r="E2501" s="5" t="str">
        <f>IF($B2501="","",IF($C2501&lt;SIMULAÇÃO!$A$18,$B2501*VLOOKUP($C2501,SELIC!$A$3:$D$217,3,FALSE()),-($B2501-($B2501/(1+VLOOKUP($C2501,SELIC!$A$3:$D$217,3,FALSE()))))))</f>
        <v/>
      </c>
    </row>
    <row r="2502" spans="2:5" x14ac:dyDescent="0.35">
      <c r="B2502" s="5"/>
      <c r="C2502" s="6" t="str">
        <f t="shared" si="78"/>
        <v/>
      </c>
      <c r="D2502" s="5" t="str">
        <f t="shared" si="79"/>
        <v/>
      </c>
      <c r="E2502" s="5" t="str">
        <f>IF($B2502="","",IF($C2502&lt;SIMULAÇÃO!$A$18,$B2502*VLOOKUP($C2502,SELIC!$A$3:$D$217,3,FALSE()),-($B2502-($B2502/(1+VLOOKUP($C2502,SELIC!$A$3:$D$217,3,FALSE()))))))</f>
        <v/>
      </c>
    </row>
    <row r="2503" spans="2:5" x14ac:dyDescent="0.35">
      <c r="B2503" s="5"/>
      <c r="C2503" s="6" t="str">
        <f t="shared" si="78"/>
        <v/>
      </c>
      <c r="D2503" s="5" t="str">
        <f t="shared" si="79"/>
        <v/>
      </c>
      <c r="E2503" s="5" t="str">
        <f>IF($B2503="","",IF($C2503&lt;SIMULAÇÃO!$A$18,$B2503*VLOOKUP($C2503,SELIC!$A$3:$D$217,3,FALSE()),-($B2503-($B2503/(1+VLOOKUP($C2503,SELIC!$A$3:$D$217,3,FALSE()))))))</f>
        <v/>
      </c>
    </row>
    <row r="2504" spans="2:5" x14ac:dyDescent="0.35">
      <c r="B2504" s="5"/>
      <c r="C2504" s="6" t="str">
        <f t="shared" si="78"/>
        <v/>
      </c>
      <c r="D2504" s="5" t="str">
        <f t="shared" si="79"/>
        <v/>
      </c>
      <c r="E2504" s="5" t="str">
        <f>IF($B2504="","",IF($C2504&lt;SIMULAÇÃO!$A$18,$B2504*VLOOKUP($C2504,SELIC!$A$3:$D$217,3,FALSE()),-($B2504-($B2504/(1+VLOOKUP($C2504,SELIC!$A$3:$D$217,3,FALSE()))))))</f>
        <v/>
      </c>
    </row>
    <row r="2505" spans="2:5" x14ac:dyDescent="0.35">
      <c r="B2505" s="5"/>
      <c r="C2505" s="6" t="str">
        <f t="shared" si="78"/>
        <v/>
      </c>
      <c r="D2505" s="5" t="str">
        <f t="shared" si="79"/>
        <v/>
      </c>
      <c r="E2505" s="5" t="str">
        <f>IF($B2505="","",IF($C2505&lt;SIMULAÇÃO!$A$18,$B2505*VLOOKUP($C2505,SELIC!$A$3:$D$217,3,FALSE()),-($B2505-($B2505/(1+VLOOKUP($C2505,SELIC!$A$3:$D$217,3,FALSE()))))))</f>
        <v/>
      </c>
    </row>
    <row r="2506" spans="2:5" x14ac:dyDescent="0.35">
      <c r="B2506" s="5"/>
      <c r="C2506" s="6" t="str">
        <f t="shared" si="78"/>
        <v/>
      </c>
      <c r="D2506" s="5" t="str">
        <f t="shared" si="79"/>
        <v/>
      </c>
      <c r="E2506" s="5" t="str">
        <f>IF($B2506="","",IF($C2506&lt;SIMULAÇÃO!$A$18,$B2506*VLOOKUP($C2506,SELIC!$A$3:$D$217,3,FALSE()),-($B2506-($B2506/(1+VLOOKUP($C2506,SELIC!$A$3:$D$217,3,FALSE()))))))</f>
        <v/>
      </c>
    </row>
    <row r="2507" spans="2:5" x14ac:dyDescent="0.35">
      <c r="B2507" s="5"/>
      <c r="C2507" s="6" t="str">
        <f t="shared" si="78"/>
        <v/>
      </c>
      <c r="D2507" s="5" t="str">
        <f t="shared" si="79"/>
        <v/>
      </c>
      <c r="E2507" s="5" t="str">
        <f>IF($B2507="","",IF($C2507&lt;SIMULAÇÃO!$A$18,$B2507*VLOOKUP($C2507,SELIC!$A$3:$D$217,3,FALSE()),-($B2507-($B2507/(1+VLOOKUP($C2507,SELIC!$A$3:$D$217,3,FALSE()))))))</f>
        <v/>
      </c>
    </row>
    <row r="2508" spans="2:5" x14ac:dyDescent="0.35">
      <c r="B2508" s="5"/>
      <c r="C2508" s="6" t="str">
        <f t="shared" si="78"/>
        <v/>
      </c>
      <c r="D2508" s="5" t="str">
        <f t="shared" si="79"/>
        <v/>
      </c>
      <c r="E2508" s="5" t="str">
        <f>IF($B2508="","",IF($C2508&lt;SIMULAÇÃO!$A$18,$B2508*VLOOKUP($C2508,SELIC!$A$3:$D$217,3,FALSE()),-($B2508-($B2508/(1+VLOOKUP($C2508,SELIC!$A$3:$D$217,3,FALSE()))))))</f>
        <v/>
      </c>
    </row>
    <row r="2509" spans="2:5" x14ac:dyDescent="0.35">
      <c r="B2509" s="5"/>
      <c r="C2509" s="6" t="str">
        <f t="shared" si="78"/>
        <v/>
      </c>
      <c r="D2509" s="5" t="str">
        <f t="shared" si="79"/>
        <v/>
      </c>
      <c r="E2509" s="5" t="str">
        <f>IF($B2509="","",IF($C2509&lt;SIMULAÇÃO!$A$18,$B2509*VLOOKUP($C2509,SELIC!$A$3:$D$217,3,FALSE()),-($B2509-($B2509/(1+VLOOKUP($C2509,SELIC!$A$3:$D$217,3,FALSE()))))))</f>
        <v/>
      </c>
    </row>
    <row r="2510" spans="2:5" x14ac:dyDescent="0.35">
      <c r="B2510" s="5"/>
      <c r="C2510" s="6" t="str">
        <f t="shared" si="78"/>
        <v/>
      </c>
      <c r="D2510" s="5" t="str">
        <f t="shared" si="79"/>
        <v/>
      </c>
      <c r="E2510" s="5" t="str">
        <f>IF($B2510="","",IF($C2510&lt;SIMULAÇÃO!$A$18,$B2510*VLOOKUP($C2510,SELIC!$A$3:$D$217,3,FALSE()),-($B2510-($B2510/(1+VLOOKUP($C2510,SELIC!$A$3:$D$217,3,FALSE()))))))</f>
        <v/>
      </c>
    </row>
    <row r="2511" spans="2:5" x14ac:dyDescent="0.35">
      <c r="B2511" s="5"/>
      <c r="C2511" s="6" t="str">
        <f t="shared" si="78"/>
        <v/>
      </c>
      <c r="D2511" s="5" t="str">
        <f t="shared" si="79"/>
        <v/>
      </c>
      <c r="E2511" s="5" t="str">
        <f>IF($B2511="","",IF($C2511&lt;SIMULAÇÃO!$A$18,$B2511*VLOOKUP($C2511,SELIC!$A$3:$D$217,3,FALSE()),-($B2511-($B2511/(1+VLOOKUP($C2511,SELIC!$A$3:$D$217,3,FALSE()))))))</f>
        <v/>
      </c>
    </row>
    <row r="2512" spans="2:5" x14ac:dyDescent="0.35">
      <c r="B2512" s="5"/>
      <c r="C2512" s="6" t="str">
        <f t="shared" si="78"/>
        <v/>
      </c>
      <c r="D2512" s="5" t="str">
        <f t="shared" si="79"/>
        <v/>
      </c>
      <c r="E2512" s="5" t="str">
        <f>IF($B2512="","",IF($C2512&lt;SIMULAÇÃO!$A$18,$B2512*VLOOKUP($C2512,SELIC!$A$3:$D$217,3,FALSE()),-($B2512-($B2512/(1+VLOOKUP($C2512,SELIC!$A$3:$D$217,3,FALSE()))))))</f>
        <v/>
      </c>
    </row>
    <row r="2513" spans="2:5" x14ac:dyDescent="0.35">
      <c r="B2513" s="5"/>
      <c r="C2513" s="6" t="str">
        <f t="shared" si="78"/>
        <v/>
      </c>
      <c r="D2513" s="5" t="str">
        <f t="shared" si="79"/>
        <v/>
      </c>
      <c r="E2513" s="5" t="str">
        <f>IF($B2513="","",IF($C2513&lt;SIMULAÇÃO!$A$18,$B2513*VLOOKUP($C2513,SELIC!$A$3:$D$217,3,FALSE()),-($B2513-($B2513/(1+VLOOKUP($C2513,SELIC!$A$3:$D$217,3,FALSE()))))))</f>
        <v/>
      </c>
    </row>
    <row r="2514" spans="2:5" x14ac:dyDescent="0.35">
      <c r="B2514" s="5"/>
      <c r="C2514" s="6" t="str">
        <f t="shared" si="78"/>
        <v/>
      </c>
      <c r="D2514" s="5" t="str">
        <f t="shared" si="79"/>
        <v/>
      </c>
      <c r="E2514" s="5" t="str">
        <f>IF($B2514="","",IF($C2514&lt;SIMULAÇÃO!$A$18,$B2514*VLOOKUP($C2514,SELIC!$A$3:$D$217,3,FALSE()),-($B2514-($B2514/(1+VLOOKUP($C2514,SELIC!$A$3:$D$217,3,FALSE()))))))</f>
        <v/>
      </c>
    </row>
    <row r="2515" spans="2:5" x14ac:dyDescent="0.35">
      <c r="B2515" s="5"/>
      <c r="C2515" s="6" t="str">
        <f t="shared" ref="C2515:C2578" si="80">IF(A2515="","",DATEVALUE(CONCATENATE("01/",MONTH(A2515),"/",YEAR(A2515))))</f>
        <v/>
      </c>
      <c r="D2515" s="5" t="str">
        <f t="shared" ref="D2515:D2578" si="81">IF(B2515="","",B2515+E2515)</f>
        <v/>
      </c>
      <c r="E2515" s="5" t="str">
        <f>IF($B2515="","",IF($C2515&lt;SIMULAÇÃO!$A$18,$B2515*VLOOKUP($C2515,SELIC!$A$3:$D$217,3,FALSE()),-($B2515-($B2515/(1+VLOOKUP($C2515,SELIC!$A$3:$D$217,3,FALSE()))))))</f>
        <v/>
      </c>
    </row>
    <row r="2516" spans="2:5" x14ac:dyDescent="0.35">
      <c r="B2516" s="5"/>
      <c r="C2516" s="6" t="str">
        <f t="shared" si="80"/>
        <v/>
      </c>
      <c r="D2516" s="5" t="str">
        <f t="shared" si="81"/>
        <v/>
      </c>
      <c r="E2516" s="5" t="str">
        <f>IF($B2516="","",IF($C2516&lt;SIMULAÇÃO!$A$18,$B2516*VLOOKUP($C2516,SELIC!$A$3:$D$217,3,FALSE()),-($B2516-($B2516/(1+VLOOKUP($C2516,SELIC!$A$3:$D$217,3,FALSE()))))))</f>
        <v/>
      </c>
    </row>
    <row r="2517" spans="2:5" x14ac:dyDescent="0.35">
      <c r="B2517" s="5"/>
      <c r="C2517" s="6" t="str">
        <f t="shared" si="80"/>
        <v/>
      </c>
      <c r="D2517" s="5" t="str">
        <f t="shared" si="81"/>
        <v/>
      </c>
      <c r="E2517" s="5" t="str">
        <f>IF($B2517="","",IF($C2517&lt;SIMULAÇÃO!$A$18,$B2517*VLOOKUP($C2517,SELIC!$A$3:$D$217,3,FALSE()),-($B2517-($B2517/(1+VLOOKUP($C2517,SELIC!$A$3:$D$217,3,FALSE()))))))</f>
        <v/>
      </c>
    </row>
    <row r="2518" spans="2:5" x14ac:dyDescent="0.35">
      <c r="B2518" s="5"/>
      <c r="C2518" s="6" t="str">
        <f t="shared" si="80"/>
        <v/>
      </c>
      <c r="D2518" s="5" t="str">
        <f t="shared" si="81"/>
        <v/>
      </c>
      <c r="E2518" s="5" t="str">
        <f>IF($B2518="","",IF($C2518&lt;SIMULAÇÃO!$A$18,$B2518*VLOOKUP($C2518,SELIC!$A$3:$D$217,3,FALSE()),-($B2518-($B2518/(1+VLOOKUP($C2518,SELIC!$A$3:$D$217,3,FALSE()))))))</f>
        <v/>
      </c>
    </row>
    <row r="2519" spans="2:5" x14ac:dyDescent="0.35">
      <c r="B2519" s="5"/>
      <c r="C2519" s="6" t="str">
        <f t="shared" si="80"/>
        <v/>
      </c>
      <c r="D2519" s="5" t="str">
        <f t="shared" si="81"/>
        <v/>
      </c>
      <c r="E2519" s="5" t="str">
        <f>IF($B2519="","",IF($C2519&lt;SIMULAÇÃO!$A$18,$B2519*VLOOKUP($C2519,SELIC!$A$3:$D$217,3,FALSE()),-($B2519-($B2519/(1+VLOOKUP($C2519,SELIC!$A$3:$D$217,3,FALSE()))))))</f>
        <v/>
      </c>
    </row>
    <row r="2520" spans="2:5" x14ac:dyDescent="0.35">
      <c r="B2520" s="5"/>
      <c r="C2520" s="6" t="str">
        <f t="shared" si="80"/>
        <v/>
      </c>
      <c r="D2520" s="5" t="str">
        <f t="shared" si="81"/>
        <v/>
      </c>
      <c r="E2520" s="5" t="str">
        <f>IF($B2520="","",IF($C2520&lt;SIMULAÇÃO!$A$18,$B2520*VLOOKUP($C2520,SELIC!$A$3:$D$217,3,FALSE()),-($B2520-($B2520/(1+VLOOKUP($C2520,SELIC!$A$3:$D$217,3,FALSE()))))))</f>
        <v/>
      </c>
    </row>
    <row r="2521" spans="2:5" x14ac:dyDescent="0.35">
      <c r="B2521" s="5"/>
      <c r="C2521" s="6" t="str">
        <f t="shared" si="80"/>
        <v/>
      </c>
      <c r="D2521" s="5" t="str">
        <f t="shared" si="81"/>
        <v/>
      </c>
      <c r="E2521" s="5" t="str">
        <f>IF($B2521="","",IF($C2521&lt;SIMULAÇÃO!$A$18,$B2521*VLOOKUP($C2521,SELIC!$A$3:$D$217,3,FALSE()),-($B2521-($B2521/(1+VLOOKUP($C2521,SELIC!$A$3:$D$217,3,FALSE()))))))</f>
        <v/>
      </c>
    </row>
    <row r="2522" spans="2:5" x14ac:dyDescent="0.35">
      <c r="B2522" s="5"/>
      <c r="C2522" s="6" t="str">
        <f t="shared" si="80"/>
        <v/>
      </c>
      <c r="D2522" s="5" t="str">
        <f t="shared" si="81"/>
        <v/>
      </c>
      <c r="E2522" s="5" t="str">
        <f>IF($B2522="","",IF($C2522&lt;SIMULAÇÃO!$A$18,$B2522*VLOOKUP($C2522,SELIC!$A$3:$D$217,3,FALSE()),-($B2522-($B2522/(1+VLOOKUP($C2522,SELIC!$A$3:$D$217,3,FALSE()))))))</f>
        <v/>
      </c>
    </row>
    <row r="2523" spans="2:5" x14ac:dyDescent="0.35">
      <c r="B2523" s="5"/>
      <c r="C2523" s="6" t="str">
        <f t="shared" si="80"/>
        <v/>
      </c>
      <c r="D2523" s="5" t="str">
        <f t="shared" si="81"/>
        <v/>
      </c>
      <c r="E2523" s="5" t="str">
        <f>IF($B2523="","",IF($C2523&lt;SIMULAÇÃO!$A$18,$B2523*VLOOKUP($C2523,SELIC!$A$3:$D$217,3,FALSE()),-($B2523-($B2523/(1+VLOOKUP($C2523,SELIC!$A$3:$D$217,3,FALSE()))))))</f>
        <v/>
      </c>
    </row>
    <row r="2524" spans="2:5" x14ac:dyDescent="0.35">
      <c r="B2524" s="5"/>
      <c r="C2524" s="6" t="str">
        <f t="shared" si="80"/>
        <v/>
      </c>
      <c r="D2524" s="5" t="str">
        <f t="shared" si="81"/>
        <v/>
      </c>
      <c r="E2524" s="5" t="str">
        <f>IF($B2524="","",IF($C2524&lt;SIMULAÇÃO!$A$18,$B2524*VLOOKUP($C2524,SELIC!$A$3:$D$217,3,FALSE()),-($B2524-($B2524/(1+VLOOKUP($C2524,SELIC!$A$3:$D$217,3,FALSE()))))))</f>
        <v/>
      </c>
    </row>
    <row r="2525" spans="2:5" x14ac:dyDescent="0.35">
      <c r="B2525" s="5"/>
      <c r="C2525" s="6" t="str">
        <f t="shared" si="80"/>
        <v/>
      </c>
      <c r="D2525" s="5" t="str">
        <f t="shared" si="81"/>
        <v/>
      </c>
      <c r="E2525" s="5" t="str">
        <f>IF($B2525="","",IF($C2525&lt;SIMULAÇÃO!$A$18,$B2525*VLOOKUP($C2525,SELIC!$A$3:$D$217,3,FALSE()),-($B2525-($B2525/(1+VLOOKUP($C2525,SELIC!$A$3:$D$217,3,FALSE()))))))</f>
        <v/>
      </c>
    </row>
    <row r="2526" spans="2:5" x14ac:dyDescent="0.35">
      <c r="B2526" s="5"/>
      <c r="C2526" s="6" t="str">
        <f t="shared" si="80"/>
        <v/>
      </c>
      <c r="D2526" s="5" t="str">
        <f t="shared" si="81"/>
        <v/>
      </c>
      <c r="E2526" s="5" t="str">
        <f>IF($B2526="","",IF($C2526&lt;SIMULAÇÃO!$A$18,$B2526*VLOOKUP($C2526,SELIC!$A$3:$D$217,3,FALSE()),-($B2526-($B2526/(1+VLOOKUP($C2526,SELIC!$A$3:$D$217,3,FALSE()))))))</f>
        <v/>
      </c>
    </row>
    <row r="2527" spans="2:5" x14ac:dyDescent="0.35">
      <c r="B2527" s="5"/>
      <c r="C2527" s="6" t="str">
        <f t="shared" si="80"/>
        <v/>
      </c>
      <c r="D2527" s="5" t="str">
        <f t="shared" si="81"/>
        <v/>
      </c>
      <c r="E2527" s="5" t="str">
        <f>IF($B2527="","",IF($C2527&lt;SIMULAÇÃO!$A$18,$B2527*VLOOKUP($C2527,SELIC!$A$3:$D$217,3,FALSE()),-($B2527-($B2527/(1+VLOOKUP($C2527,SELIC!$A$3:$D$217,3,FALSE()))))))</f>
        <v/>
      </c>
    </row>
    <row r="2528" spans="2:5" x14ac:dyDescent="0.35">
      <c r="B2528" s="5"/>
      <c r="C2528" s="6" t="str">
        <f t="shared" si="80"/>
        <v/>
      </c>
      <c r="D2528" s="5" t="str">
        <f t="shared" si="81"/>
        <v/>
      </c>
      <c r="E2528" s="5" t="str">
        <f>IF($B2528="","",IF($C2528&lt;SIMULAÇÃO!$A$18,$B2528*VLOOKUP($C2528,SELIC!$A$3:$D$217,3,FALSE()),-($B2528-($B2528/(1+VLOOKUP($C2528,SELIC!$A$3:$D$217,3,FALSE()))))))</f>
        <v/>
      </c>
    </row>
    <row r="2529" spans="2:5" x14ac:dyDescent="0.35">
      <c r="B2529" s="5"/>
      <c r="C2529" s="6" t="str">
        <f t="shared" si="80"/>
        <v/>
      </c>
      <c r="D2529" s="5" t="str">
        <f t="shared" si="81"/>
        <v/>
      </c>
      <c r="E2529" s="5" t="str">
        <f>IF($B2529="","",IF($C2529&lt;SIMULAÇÃO!$A$18,$B2529*VLOOKUP($C2529,SELIC!$A$3:$D$217,3,FALSE()),-($B2529-($B2529/(1+VLOOKUP($C2529,SELIC!$A$3:$D$217,3,FALSE()))))))</f>
        <v/>
      </c>
    </row>
    <row r="2530" spans="2:5" x14ac:dyDescent="0.35">
      <c r="B2530" s="5"/>
      <c r="C2530" s="6" t="str">
        <f t="shared" si="80"/>
        <v/>
      </c>
      <c r="D2530" s="5" t="str">
        <f t="shared" si="81"/>
        <v/>
      </c>
      <c r="E2530" s="5" t="str">
        <f>IF($B2530="","",IF($C2530&lt;SIMULAÇÃO!$A$18,$B2530*VLOOKUP($C2530,SELIC!$A$3:$D$217,3,FALSE()),-($B2530-($B2530/(1+VLOOKUP($C2530,SELIC!$A$3:$D$217,3,FALSE()))))))</f>
        <v/>
      </c>
    </row>
    <row r="2531" spans="2:5" x14ac:dyDescent="0.35">
      <c r="B2531" s="5"/>
      <c r="C2531" s="6" t="str">
        <f t="shared" si="80"/>
        <v/>
      </c>
      <c r="D2531" s="5" t="str">
        <f t="shared" si="81"/>
        <v/>
      </c>
      <c r="E2531" s="5" t="str">
        <f>IF($B2531="","",IF($C2531&lt;SIMULAÇÃO!$A$18,$B2531*VLOOKUP($C2531,SELIC!$A$3:$D$217,3,FALSE()),-($B2531-($B2531/(1+VLOOKUP($C2531,SELIC!$A$3:$D$217,3,FALSE()))))))</f>
        <v/>
      </c>
    </row>
    <row r="2532" spans="2:5" x14ac:dyDescent="0.35">
      <c r="B2532" s="5"/>
      <c r="C2532" s="6" t="str">
        <f t="shared" si="80"/>
        <v/>
      </c>
      <c r="D2532" s="5" t="str">
        <f t="shared" si="81"/>
        <v/>
      </c>
      <c r="E2532" s="5" t="str">
        <f>IF($B2532="","",IF($C2532&lt;SIMULAÇÃO!$A$18,$B2532*VLOOKUP($C2532,SELIC!$A$3:$D$217,3,FALSE()),-($B2532-($B2532/(1+VLOOKUP($C2532,SELIC!$A$3:$D$217,3,FALSE()))))))</f>
        <v/>
      </c>
    </row>
    <row r="2533" spans="2:5" x14ac:dyDescent="0.35">
      <c r="B2533" s="5"/>
      <c r="C2533" s="6" t="str">
        <f t="shared" si="80"/>
        <v/>
      </c>
      <c r="D2533" s="5" t="str">
        <f t="shared" si="81"/>
        <v/>
      </c>
      <c r="E2533" s="5" t="str">
        <f>IF($B2533="","",IF($C2533&lt;SIMULAÇÃO!$A$18,$B2533*VLOOKUP($C2533,SELIC!$A$3:$D$217,3,FALSE()),-($B2533-($B2533/(1+VLOOKUP($C2533,SELIC!$A$3:$D$217,3,FALSE()))))))</f>
        <v/>
      </c>
    </row>
    <row r="2534" spans="2:5" x14ac:dyDescent="0.35">
      <c r="B2534" s="5"/>
      <c r="C2534" s="6" t="str">
        <f t="shared" si="80"/>
        <v/>
      </c>
      <c r="D2534" s="5" t="str">
        <f t="shared" si="81"/>
        <v/>
      </c>
      <c r="E2534" s="5" t="str">
        <f>IF($B2534="","",IF($C2534&lt;SIMULAÇÃO!$A$18,$B2534*VLOOKUP($C2534,SELIC!$A$3:$D$217,3,FALSE()),-($B2534-($B2534/(1+VLOOKUP($C2534,SELIC!$A$3:$D$217,3,FALSE()))))))</f>
        <v/>
      </c>
    </row>
    <row r="2535" spans="2:5" x14ac:dyDescent="0.35">
      <c r="B2535" s="5"/>
      <c r="C2535" s="6" t="str">
        <f t="shared" si="80"/>
        <v/>
      </c>
      <c r="D2535" s="5" t="str">
        <f t="shared" si="81"/>
        <v/>
      </c>
      <c r="E2535" s="5" t="str">
        <f>IF($B2535="","",IF($C2535&lt;SIMULAÇÃO!$A$18,$B2535*VLOOKUP($C2535,SELIC!$A$3:$D$217,3,FALSE()),-($B2535-($B2535/(1+VLOOKUP($C2535,SELIC!$A$3:$D$217,3,FALSE()))))))</f>
        <v/>
      </c>
    </row>
    <row r="2536" spans="2:5" x14ac:dyDescent="0.35">
      <c r="B2536" s="5"/>
      <c r="C2536" s="6" t="str">
        <f t="shared" si="80"/>
        <v/>
      </c>
      <c r="D2536" s="5" t="str">
        <f t="shared" si="81"/>
        <v/>
      </c>
      <c r="E2536" s="5" t="str">
        <f>IF($B2536="","",IF($C2536&lt;SIMULAÇÃO!$A$18,$B2536*VLOOKUP($C2536,SELIC!$A$3:$D$217,3,FALSE()),-($B2536-($B2536/(1+VLOOKUP($C2536,SELIC!$A$3:$D$217,3,FALSE()))))))</f>
        <v/>
      </c>
    </row>
    <row r="2537" spans="2:5" x14ac:dyDescent="0.35">
      <c r="B2537" s="5"/>
      <c r="C2537" s="6" t="str">
        <f t="shared" si="80"/>
        <v/>
      </c>
      <c r="D2537" s="5" t="str">
        <f t="shared" si="81"/>
        <v/>
      </c>
      <c r="E2537" s="5" t="str">
        <f>IF($B2537="","",IF($C2537&lt;SIMULAÇÃO!$A$18,$B2537*VLOOKUP($C2537,SELIC!$A$3:$D$217,3,FALSE()),-($B2537-($B2537/(1+VLOOKUP($C2537,SELIC!$A$3:$D$217,3,FALSE()))))))</f>
        <v/>
      </c>
    </row>
    <row r="2538" spans="2:5" x14ac:dyDescent="0.35">
      <c r="B2538" s="5"/>
      <c r="C2538" s="6" t="str">
        <f t="shared" si="80"/>
        <v/>
      </c>
      <c r="D2538" s="5" t="str">
        <f t="shared" si="81"/>
        <v/>
      </c>
      <c r="E2538" s="5" t="str">
        <f>IF($B2538="","",IF($C2538&lt;SIMULAÇÃO!$A$18,$B2538*VLOOKUP($C2538,SELIC!$A$3:$D$217,3,FALSE()),-($B2538-($B2538/(1+VLOOKUP($C2538,SELIC!$A$3:$D$217,3,FALSE()))))))</f>
        <v/>
      </c>
    </row>
    <row r="2539" spans="2:5" x14ac:dyDescent="0.35">
      <c r="B2539" s="5"/>
      <c r="C2539" s="6" t="str">
        <f t="shared" si="80"/>
        <v/>
      </c>
      <c r="D2539" s="5" t="str">
        <f t="shared" si="81"/>
        <v/>
      </c>
      <c r="E2539" s="5" t="str">
        <f>IF($B2539="","",IF($C2539&lt;SIMULAÇÃO!$A$18,$B2539*VLOOKUP($C2539,SELIC!$A$3:$D$217,3,FALSE()),-($B2539-($B2539/(1+VLOOKUP($C2539,SELIC!$A$3:$D$217,3,FALSE()))))))</f>
        <v/>
      </c>
    </row>
    <row r="2540" spans="2:5" x14ac:dyDescent="0.35">
      <c r="B2540" s="5"/>
      <c r="C2540" s="6" t="str">
        <f t="shared" si="80"/>
        <v/>
      </c>
      <c r="D2540" s="5" t="str">
        <f t="shared" si="81"/>
        <v/>
      </c>
      <c r="E2540" s="5" t="str">
        <f>IF($B2540="","",IF($C2540&lt;SIMULAÇÃO!$A$18,$B2540*VLOOKUP($C2540,SELIC!$A$3:$D$217,3,FALSE()),-($B2540-($B2540/(1+VLOOKUP($C2540,SELIC!$A$3:$D$217,3,FALSE()))))))</f>
        <v/>
      </c>
    </row>
    <row r="2541" spans="2:5" x14ac:dyDescent="0.35">
      <c r="B2541" s="5"/>
      <c r="C2541" s="6" t="str">
        <f t="shared" si="80"/>
        <v/>
      </c>
      <c r="D2541" s="5" t="str">
        <f t="shared" si="81"/>
        <v/>
      </c>
      <c r="E2541" s="5" t="str">
        <f>IF($B2541="","",IF($C2541&lt;SIMULAÇÃO!$A$18,$B2541*VLOOKUP($C2541,SELIC!$A$3:$D$217,3,FALSE()),-($B2541-($B2541/(1+VLOOKUP($C2541,SELIC!$A$3:$D$217,3,FALSE()))))))</f>
        <v/>
      </c>
    </row>
    <row r="2542" spans="2:5" x14ac:dyDescent="0.35">
      <c r="B2542" s="5"/>
      <c r="C2542" s="6" t="str">
        <f t="shared" si="80"/>
        <v/>
      </c>
      <c r="D2542" s="5" t="str">
        <f t="shared" si="81"/>
        <v/>
      </c>
      <c r="E2542" s="5" t="str">
        <f>IF($B2542="","",IF($C2542&lt;SIMULAÇÃO!$A$18,$B2542*VLOOKUP($C2542,SELIC!$A$3:$D$217,3,FALSE()),-($B2542-($B2542/(1+VLOOKUP($C2542,SELIC!$A$3:$D$217,3,FALSE()))))))</f>
        <v/>
      </c>
    </row>
    <row r="2543" spans="2:5" x14ac:dyDescent="0.35">
      <c r="B2543" s="5"/>
      <c r="C2543" s="6" t="str">
        <f t="shared" si="80"/>
        <v/>
      </c>
      <c r="D2543" s="5" t="str">
        <f t="shared" si="81"/>
        <v/>
      </c>
      <c r="E2543" s="5" t="str">
        <f>IF($B2543="","",IF($C2543&lt;SIMULAÇÃO!$A$18,$B2543*VLOOKUP($C2543,SELIC!$A$3:$D$217,3,FALSE()),-($B2543-($B2543/(1+VLOOKUP($C2543,SELIC!$A$3:$D$217,3,FALSE()))))))</f>
        <v/>
      </c>
    </row>
    <row r="2544" spans="2:5" x14ac:dyDescent="0.35">
      <c r="B2544" s="5"/>
      <c r="C2544" s="6" t="str">
        <f t="shared" si="80"/>
        <v/>
      </c>
      <c r="D2544" s="5" t="str">
        <f t="shared" si="81"/>
        <v/>
      </c>
      <c r="E2544" s="5" t="str">
        <f>IF($B2544="","",IF($C2544&lt;SIMULAÇÃO!$A$18,$B2544*VLOOKUP($C2544,SELIC!$A$3:$D$217,3,FALSE()),-($B2544-($B2544/(1+VLOOKUP($C2544,SELIC!$A$3:$D$217,3,FALSE()))))))</f>
        <v/>
      </c>
    </row>
    <row r="2545" spans="2:5" x14ac:dyDescent="0.35">
      <c r="B2545" s="5"/>
      <c r="C2545" s="6" t="str">
        <f t="shared" si="80"/>
        <v/>
      </c>
      <c r="D2545" s="5" t="str">
        <f t="shared" si="81"/>
        <v/>
      </c>
      <c r="E2545" s="5" t="str">
        <f>IF($B2545="","",IF($C2545&lt;SIMULAÇÃO!$A$18,$B2545*VLOOKUP($C2545,SELIC!$A$3:$D$217,3,FALSE()),-($B2545-($B2545/(1+VLOOKUP($C2545,SELIC!$A$3:$D$217,3,FALSE()))))))</f>
        <v/>
      </c>
    </row>
    <row r="2546" spans="2:5" x14ac:dyDescent="0.35">
      <c r="B2546" s="5"/>
      <c r="C2546" s="6" t="str">
        <f t="shared" si="80"/>
        <v/>
      </c>
      <c r="D2546" s="5" t="str">
        <f t="shared" si="81"/>
        <v/>
      </c>
      <c r="E2546" s="5" t="str">
        <f>IF($B2546="","",IF($C2546&lt;SIMULAÇÃO!$A$18,$B2546*VLOOKUP($C2546,SELIC!$A$3:$D$217,3,FALSE()),-($B2546-($B2546/(1+VLOOKUP($C2546,SELIC!$A$3:$D$217,3,FALSE()))))))</f>
        <v/>
      </c>
    </row>
    <row r="2547" spans="2:5" x14ac:dyDescent="0.35">
      <c r="B2547" s="5"/>
      <c r="C2547" s="6" t="str">
        <f t="shared" si="80"/>
        <v/>
      </c>
      <c r="D2547" s="5" t="str">
        <f t="shared" si="81"/>
        <v/>
      </c>
      <c r="E2547" s="5" t="str">
        <f>IF($B2547="","",IF($C2547&lt;SIMULAÇÃO!$A$18,$B2547*VLOOKUP($C2547,SELIC!$A$3:$D$217,3,FALSE()),-($B2547-($B2547/(1+VLOOKUP($C2547,SELIC!$A$3:$D$217,3,FALSE()))))))</f>
        <v/>
      </c>
    </row>
    <row r="2548" spans="2:5" x14ac:dyDescent="0.35">
      <c r="B2548" s="5"/>
      <c r="C2548" s="6" t="str">
        <f t="shared" si="80"/>
        <v/>
      </c>
      <c r="D2548" s="5" t="str">
        <f t="shared" si="81"/>
        <v/>
      </c>
      <c r="E2548" s="5" t="str">
        <f>IF($B2548="","",IF($C2548&lt;SIMULAÇÃO!$A$18,$B2548*VLOOKUP($C2548,SELIC!$A$3:$D$217,3,FALSE()),-($B2548-($B2548/(1+VLOOKUP($C2548,SELIC!$A$3:$D$217,3,FALSE()))))))</f>
        <v/>
      </c>
    </row>
    <row r="2549" spans="2:5" x14ac:dyDescent="0.35">
      <c r="B2549" s="5"/>
      <c r="C2549" s="6" t="str">
        <f t="shared" si="80"/>
        <v/>
      </c>
      <c r="D2549" s="5" t="str">
        <f t="shared" si="81"/>
        <v/>
      </c>
      <c r="E2549" s="5" t="str">
        <f>IF($B2549="","",IF($C2549&lt;SIMULAÇÃO!$A$18,$B2549*VLOOKUP($C2549,SELIC!$A$3:$D$217,3,FALSE()),-($B2549-($B2549/(1+VLOOKUP($C2549,SELIC!$A$3:$D$217,3,FALSE()))))))</f>
        <v/>
      </c>
    </row>
    <row r="2550" spans="2:5" x14ac:dyDescent="0.35">
      <c r="B2550" s="5"/>
      <c r="C2550" s="6" t="str">
        <f t="shared" si="80"/>
        <v/>
      </c>
      <c r="D2550" s="5" t="str">
        <f t="shared" si="81"/>
        <v/>
      </c>
      <c r="E2550" s="5" t="str">
        <f>IF($B2550="","",IF($C2550&lt;SIMULAÇÃO!$A$18,$B2550*VLOOKUP($C2550,SELIC!$A$3:$D$217,3,FALSE()),-($B2550-($B2550/(1+VLOOKUP($C2550,SELIC!$A$3:$D$217,3,FALSE()))))))</f>
        <v/>
      </c>
    </row>
    <row r="2551" spans="2:5" x14ac:dyDescent="0.35">
      <c r="B2551" s="5"/>
      <c r="C2551" s="6" t="str">
        <f t="shared" si="80"/>
        <v/>
      </c>
      <c r="D2551" s="5" t="str">
        <f t="shared" si="81"/>
        <v/>
      </c>
      <c r="E2551" s="5" t="str">
        <f>IF($B2551="","",IF($C2551&lt;SIMULAÇÃO!$A$18,$B2551*VLOOKUP($C2551,SELIC!$A$3:$D$217,3,FALSE()),-($B2551-($B2551/(1+VLOOKUP($C2551,SELIC!$A$3:$D$217,3,FALSE()))))))</f>
        <v/>
      </c>
    </row>
    <row r="2552" spans="2:5" x14ac:dyDescent="0.35">
      <c r="B2552" s="5"/>
      <c r="C2552" s="6" t="str">
        <f t="shared" si="80"/>
        <v/>
      </c>
      <c r="D2552" s="5" t="str">
        <f t="shared" si="81"/>
        <v/>
      </c>
      <c r="E2552" s="5" t="str">
        <f>IF($B2552="","",IF($C2552&lt;SIMULAÇÃO!$A$18,$B2552*VLOOKUP($C2552,SELIC!$A$3:$D$217,3,FALSE()),-($B2552-($B2552/(1+VLOOKUP($C2552,SELIC!$A$3:$D$217,3,FALSE()))))))</f>
        <v/>
      </c>
    </row>
    <row r="2553" spans="2:5" x14ac:dyDescent="0.35">
      <c r="B2553" s="5"/>
      <c r="C2553" s="6" t="str">
        <f t="shared" si="80"/>
        <v/>
      </c>
      <c r="D2553" s="5" t="str">
        <f t="shared" si="81"/>
        <v/>
      </c>
      <c r="E2553" s="5" t="str">
        <f>IF($B2553="","",IF($C2553&lt;SIMULAÇÃO!$A$18,$B2553*VLOOKUP($C2553,SELIC!$A$3:$D$217,3,FALSE()),-($B2553-($B2553/(1+VLOOKUP($C2553,SELIC!$A$3:$D$217,3,FALSE()))))))</f>
        <v/>
      </c>
    </row>
    <row r="2554" spans="2:5" x14ac:dyDescent="0.35">
      <c r="B2554" s="5"/>
      <c r="C2554" s="6" t="str">
        <f t="shared" si="80"/>
        <v/>
      </c>
      <c r="D2554" s="5" t="str">
        <f t="shared" si="81"/>
        <v/>
      </c>
      <c r="E2554" s="5" t="str">
        <f>IF($B2554="","",IF($C2554&lt;SIMULAÇÃO!$A$18,$B2554*VLOOKUP($C2554,SELIC!$A$3:$D$217,3,FALSE()),-($B2554-($B2554/(1+VLOOKUP($C2554,SELIC!$A$3:$D$217,3,FALSE()))))))</f>
        <v/>
      </c>
    </row>
    <row r="2555" spans="2:5" x14ac:dyDescent="0.35">
      <c r="B2555" s="5"/>
      <c r="C2555" s="6" t="str">
        <f t="shared" si="80"/>
        <v/>
      </c>
      <c r="D2555" s="5" t="str">
        <f t="shared" si="81"/>
        <v/>
      </c>
      <c r="E2555" s="5" t="str">
        <f>IF($B2555="","",IF($C2555&lt;SIMULAÇÃO!$A$18,$B2555*VLOOKUP($C2555,SELIC!$A$3:$D$217,3,FALSE()),-($B2555-($B2555/(1+VLOOKUP($C2555,SELIC!$A$3:$D$217,3,FALSE()))))))</f>
        <v/>
      </c>
    </row>
    <row r="2556" spans="2:5" x14ac:dyDescent="0.35">
      <c r="B2556" s="5"/>
      <c r="C2556" s="6" t="str">
        <f t="shared" si="80"/>
        <v/>
      </c>
      <c r="D2556" s="5" t="str">
        <f t="shared" si="81"/>
        <v/>
      </c>
      <c r="E2556" s="5" t="str">
        <f>IF($B2556="","",IF($C2556&lt;SIMULAÇÃO!$A$18,$B2556*VLOOKUP($C2556,SELIC!$A$3:$D$217,3,FALSE()),-($B2556-($B2556/(1+VLOOKUP($C2556,SELIC!$A$3:$D$217,3,FALSE()))))))</f>
        <v/>
      </c>
    </row>
    <row r="2557" spans="2:5" x14ac:dyDescent="0.35">
      <c r="B2557" s="5"/>
      <c r="C2557" s="6" t="str">
        <f t="shared" si="80"/>
        <v/>
      </c>
      <c r="D2557" s="5" t="str">
        <f t="shared" si="81"/>
        <v/>
      </c>
      <c r="E2557" s="5" t="str">
        <f>IF($B2557="","",IF($C2557&lt;SIMULAÇÃO!$A$18,$B2557*VLOOKUP($C2557,SELIC!$A$3:$D$217,3,FALSE()),-($B2557-($B2557/(1+VLOOKUP($C2557,SELIC!$A$3:$D$217,3,FALSE()))))))</f>
        <v/>
      </c>
    </row>
    <row r="2558" spans="2:5" x14ac:dyDescent="0.35">
      <c r="B2558" s="5"/>
      <c r="C2558" s="6" t="str">
        <f t="shared" si="80"/>
        <v/>
      </c>
      <c r="D2558" s="5" t="str">
        <f t="shared" si="81"/>
        <v/>
      </c>
      <c r="E2558" s="5" t="str">
        <f>IF($B2558="","",IF($C2558&lt;SIMULAÇÃO!$A$18,$B2558*VLOOKUP($C2558,SELIC!$A$3:$D$217,3,FALSE()),-($B2558-($B2558/(1+VLOOKUP($C2558,SELIC!$A$3:$D$217,3,FALSE()))))))</f>
        <v/>
      </c>
    </row>
    <row r="2559" spans="2:5" x14ac:dyDescent="0.35">
      <c r="B2559" s="5"/>
      <c r="C2559" s="6" t="str">
        <f t="shared" si="80"/>
        <v/>
      </c>
      <c r="D2559" s="5" t="str">
        <f t="shared" si="81"/>
        <v/>
      </c>
      <c r="E2559" s="5" t="str">
        <f>IF($B2559="","",IF($C2559&lt;SIMULAÇÃO!$A$18,$B2559*VLOOKUP($C2559,SELIC!$A$3:$D$217,3,FALSE()),-($B2559-($B2559/(1+VLOOKUP($C2559,SELIC!$A$3:$D$217,3,FALSE()))))))</f>
        <v/>
      </c>
    </row>
    <row r="2560" spans="2:5" x14ac:dyDescent="0.35">
      <c r="B2560" s="5"/>
      <c r="C2560" s="6" t="str">
        <f t="shared" si="80"/>
        <v/>
      </c>
      <c r="D2560" s="5" t="str">
        <f t="shared" si="81"/>
        <v/>
      </c>
      <c r="E2560" s="5" t="str">
        <f>IF($B2560="","",IF($C2560&lt;SIMULAÇÃO!$A$18,$B2560*VLOOKUP($C2560,SELIC!$A$3:$D$217,3,FALSE()),-($B2560-($B2560/(1+VLOOKUP($C2560,SELIC!$A$3:$D$217,3,FALSE()))))))</f>
        <v/>
      </c>
    </row>
    <row r="2561" spans="2:5" x14ac:dyDescent="0.35">
      <c r="B2561" s="5"/>
      <c r="C2561" s="6" t="str">
        <f t="shared" si="80"/>
        <v/>
      </c>
      <c r="D2561" s="5" t="str">
        <f t="shared" si="81"/>
        <v/>
      </c>
      <c r="E2561" s="5" t="str">
        <f>IF($B2561="","",IF($C2561&lt;SIMULAÇÃO!$A$18,$B2561*VLOOKUP($C2561,SELIC!$A$3:$D$217,3,FALSE()),-($B2561-($B2561/(1+VLOOKUP($C2561,SELIC!$A$3:$D$217,3,FALSE()))))))</f>
        <v/>
      </c>
    </row>
    <row r="2562" spans="2:5" x14ac:dyDescent="0.35">
      <c r="B2562" s="5"/>
      <c r="C2562" s="6" t="str">
        <f t="shared" si="80"/>
        <v/>
      </c>
      <c r="D2562" s="5" t="str">
        <f t="shared" si="81"/>
        <v/>
      </c>
      <c r="E2562" s="5" t="str">
        <f>IF($B2562="","",IF($C2562&lt;SIMULAÇÃO!$A$18,$B2562*VLOOKUP($C2562,SELIC!$A$3:$D$217,3,FALSE()),-($B2562-($B2562/(1+VLOOKUP($C2562,SELIC!$A$3:$D$217,3,FALSE()))))))</f>
        <v/>
      </c>
    </row>
    <row r="2563" spans="2:5" x14ac:dyDescent="0.35">
      <c r="B2563" s="5"/>
      <c r="C2563" s="6" t="str">
        <f t="shared" si="80"/>
        <v/>
      </c>
      <c r="D2563" s="5" t="str">
        <f t="shared" si="81"/>
        <v/>
      </c>
      <c r="E2563" s="5" t="str">
        <f>IF($B2563="","",IF($C2563&lt;SIMULAÇÃO!$A$18,$B2563*VLOOKUP($C2563,SELIC!$A$3:$D$217,3,FALSE()),-($B2563-($B2563/(1+VLOOKUP($C2563,SELIC!$A$3:$D$217,3,FALSE()))))))</f>
        <v/>
      </c>
    </row>
    <row r="2564" spans="2:5" x14ac:dyDescent="0.35">
      <c r="B2564" s="5"/>
      <c r="C2564" s="6" t="str">
        <f t="shared" si="80"/>
        <v/>
      </c>
      <c r="D2564" s="5" t="str">
        <f t="shared" si="81"/>
        <v/>
      </c>
      <c r="E2564" s="5" t="str">
        <f>IF($B2564="","",IF($C2564&lt;SIMULAÇÃO!$A$18,$B2564*VLOOKUP($C2564,SELIC!$A$3:$D$217,3,FALSE()),-($B2564-($B2564/(1+VLOOKUP($C2564,SELIC!$A$3:$D$217,3,FALSE()))))))</f>
        <v/>
      </c>
    </row>
    <row r="2565" spans="2:5" x14ac:dyDescent="0.35">
      <c r="B2565" s="5"/>
      <c r="C2565" s="6" t="str">
        <f t="shared" si="80"/>
        <v/>
      </c>
      <c r="D2565" s="5" t="str">
        <f t="shared" si="81"/>
        <v/>
      </c>
      <c r="E2565" s="5" t="str">
        <f>IF($B2565="","",IF($C2565&lt;SIMULAÇÃO!$A$18,$B2565*VLOOKUP($C2565,SELIC!$A$3:$D$217,3,FALSE()),-($B2565-($B2565/(1+VLOOKUP($C2565,SELIC!$A$3:$D$217,3,FALSE()))))))</f>
        <v/>
      </c>
    </row>
    <row r="2566" spans="2:5" x14ac:dyDescent="0.35">
      <c r="B2566" s="5"/>
      <c r="C2566" s="6" t="str">
        <f t="shared" si="80"/>
        <v/>
      </c>
      <c r="D2566" s="5" t="str">
        <f t="shared" si="81"/>
        <v/>
      </c>
      <c r="E2566" s="5" t="str">
        <f>IF($B2566="","",IF($C2566&lt;SIMULAÇÃO!$A$18,$B2566*VLOOKUP($C2566,SELIC!$A$3:$D$217,3,FALSE()),-($B2566-($B2566/(1+VLOOKUP($C2566,SELIC!$A$3:$D$217,3,FALSE()))))))</f>
        <v/>
      </c>
    </row>
    <row r="2567" spans="2:5" x14ac:dyDescent="0.35">
      <c r="B2567" s="5"/>
      <c r="C2567" s="6" t="str">
        <f t="shared" si="80"/>
        <v/>
      </c>
      <c r="D2567" s="5" t="str">
        <f t="shared" si="81"/>
        <v/>
      </c>
      <c r="E2567" s="5" t="str">
        <f>IF($B2567="","",IF($C2567&lt;SIMULAÇÃO!$A$18,$B2567*VLOOKUP($C2567,SELIC!$A$3:$D$217,3,FALSE()),-($B2567-($B2567/(1+VLOOKUP($C2567,SELIC!$A$3:$D$217,3,FALSE()))))))</f>
        <v/>
      </c>
    </row>
    <row r="2568" spans="2:5" x14ac:dyDescent="0.35">
      <c r="B2568" s="5"/>
      <c r="C2568" s="6" t="str">
        <f t="shared" si="80"/>
        <v/>
      </c>
      <c r="D2568" s="5" t="str">
        <f t="shared" si="81"/>
        <v/>
      </c>
      <c r="E2568" s="5" t="str">
        <f>IF($B2568="","",IF($C2568&lt;SIMULAÇÃO!$A$18,$B2568*VLOOKUP($C2568,SELIC!$A$3:$D$217,3,FALSE()),-($B2568-($B2568/(1+VLOOKUP($C2568,SELIC!$A$3:$D$217,3,FALSE()))))))</f>
        <v/>
      </c>
    </row>
    <row r="2569" spans="2:5" x14ac:dyDescent="0.35">
      <c r="B2569" s="5"/>
      <c r="C2569" s="6" t="str">
        <f t="shared" si="80"/>
        <v/>
      </c>
      <c r="D2569" s="5" t="str">
        <f t="shared" si="81"/>
        <v/>
      </c>
      <c r="E2569" s="5" t="str">
        <f>IF($B2569="","",IF($C2569&lt;SIMULAÇÃO!$A$18,$B2569*VLOOKUP($C2569,SELIC!$A$3:$D$217,3,FALSE()),-($B2569-($B2569/(1+VLOOKUP($C2569,SELIC!$A$3:$D$217,3,FALSE()))))))</f>
        <v/>
      </c>
    </row>
    <row r="2570" spans="2:5" x14ac:dyDescent="0.35">
      <c r="B2570" s="5"/>
      <c r="C2570" s="6" t="str">
        <f t="shared" si="80"/>
        <v/>
      </c>
      <c r="D2570" s="5" t="str">
        <f t="shared" si="81"/>
        <v/>
      </c>
      <c r="E2570" s="5" t="str">
        <f>IF($B2570="","",IF($C2570&lt;SIMULAÇÃO!$A$18,$B2570*VLOOKUP($C2570,SELIC!$A$3:$D$217,3,FALSE()),-($B2570-($B2570/(1+VLOOKUP($C2570,SELIC!$A$3:$D$217,3,FALSE()))))))</f>
        <v/>
      </c>
    </row>
    <row r="2571" spans="2:5" x14ac:dyDescent="0.35">
      <c r="B2571" s="5"/>
      <c r="C2571" s="6" t="str">
        <f t="shared" si="80"/>
        <v/>
      </c>
      <c r="D2571" s="5" t="str">
        <f t="shared" si="81"/>
        <v/>
      </c>
      <c r="E2571" s="5" t="str">
        <f>IF($B2571="","",IF($C2571&lt;SIMULAÇÃO!$A$18,$B2571*VLOOKUP($C2571,SELIC!$A$3:$D$217,3,FALSE()),-($B2571-($B2571/(1+VLOOKUP($C2571,SELIC!$A$3:$D$217,3,FALSE()))))))</f>
        <v/>
      </c>
    </row>
    <row r="2572" spans="2:5" x14ac:dyDescent="0.35">
      <c r="B2572" s="5"/>
      <c r="C2572" s="6" t="str">
        <f t="shared" si="80"/>
        <v/>
      </c>
      <c r="D2572" s="5" t="str">
        <f t="shared" si="81"/>
        <v/>
      </c>
      <c r="E2572" s="5" t="str">
        <f>IF($B2572="","",IF($C2572&lt;SIMULAÇÃO!$A$18,$B2572*VLOOKUP($C2572,SELIC!$A$3:$D$217,3,FALSE()),-($B2572-($B2572/(1+VLOOKUP($C2572,SELIC!$A$3:$D$217,3,FALSE()))))))</f>
        <v/>
      </c>
    </row>
    <row r="2573" spans="2:5" x14ac:dyDescent="0.35">
      <c r="B2573" s="5"/>
      <c r="C2573" s="6" t="str">
        <f t="shared" si="80"/>
        <v/>
      </c>
      <c r="D2573" s="5" t="str">
        <f t="shared" si="81"/>
        <v/>
      </c>
      <c r="E2573" s="5" t="str">
        <f>IF($B2573="","",IF($C2573&lt;SIMULAÇÃO!$A$18,$B2573*VLOOKUP($C2573,SELIC!$A$3:$D$217,3,FALSE()),-($B2573-($B2573/(1+VLOOKUP($C2573,SELIC!$A$3:$D$217,3,FALSE()))))))</f>
        <v/>
      </c>
    </row>
    <row r="2574" spans="2:5" x14ac:dyDescent="0.35">
      <c r="B2574" s="5"/>
      <c r="C2574" s="6" t="str">
        <f t="shared" si="80"/>
        <v/>
      </c>
      <c r="D2574" s="5" t="str">
        <f t="shared" si="81"/>
        <v/>
      </c>
      <c r="E2574" s="5" t="str">
        <f>IF($B2574="","",IF($C2574&lt;SIMULAÇÃO!$A$18,$B2574*VLOOKUP($C2574,SELIC!$A$3:$D$217,3,FALSE()),-($B2574-($B2574/(1+VLOOKUP($C2574,SELIC!$A$3:$D$217,3,FALSE()))))))</f>
        <v/>
      </c>
    </row>
    <row r="2575" spans="2:5" x14ac:dyDescent="0.35">
      <c r="B2575" s="5"/>
      <c r="C2575" s="6" t="str">
        <f t="shared" si="80"/>
        <v/>
      </c>
      <c r="D2575" s="5" t="str">
        <f t="shared" si="81"/>
        <v/>
      </c>
      <c r="E2575" s="5" t="str">
        <f>IF($B2575="","",IF($C2575&lt;SIMULAÇÃO!$A$18,$B2575*VLOOKUP($C2575,SELIC!$A$3:$D$217,3,FALSE()),-($B2575-($B2575/(1+VLOOKUP($C2575,SELIC!$A$3:$D$217,3,FALSE()))))))</f>
        <v/>
      </c>
    </row>
    <row r="2576" spans="2:5" x14ac:dyDescent="0.35">
      <c r="B2576" s="5"/>
      <c r="C2576" s="6" t="str">
        <f t="shared" si="80"/>
        <v/>
      </c>
      <c r="D2576" s="5" t="str">
        <f t="shared" si="81"/>
        <v/>
      </c>
      <c r="E2576" s="5" t="str">
        <f>IF($B2576="","",IF($C2576&lt;SIMULAÇÃO!$A$18,$B2576*VLOOKUP($C2576,SELIC!$A$3:$D$217,3,FALSE()),-($B2576-($B2576/(1+VLOOKUP($C2576,SELIC!$A$3:$D$217,3,FALSE()))))))</f>
        <v/>
      </c>
    </row>
    <row r="2577" spans="2:5" x14ac:dyDescent="0.35">
      <c r="B2577" s="5"/>
      <c r="C2577" s="6" t="str">
        <f t="shared" si="80"/>
        <v/>
      </c>
      <c r="D2577" s="5" t="str">
        <f t="shared" si="81"/>
        <v/>
      </c>
      <c r="E2577" s="5" t="str">
        <f>IF($B2577="","",IF($C2577&lt;SIMULAÇÃO!$A$18,$B2577*VLOOKUP($C2577,SELIC!$A$3:$D$217,3,FALSE()),-($B2577-($B2577/(1+VLOOKUP($C2577,SELIC!$A$3:$D$217,3,FALSE()))))))</f>
        <v/>
      </c>
    </row>
    <row r="2578" spans="2:5" x14ac:dyDescent="0.35">
      <c r="B2578" s="5"/>
      <c r="C2578" s="6" t="str">
        <f t="shared" si="80"/>
        <v/>
      </c>
      <c r="D2578" s="5" t="str">
        <f t="shared" si="81"/>
        <v/>
      </c>
      <c r="E2578" s="5" t="str">
        <f>IF($B2578="","",IF($C2578&lt;SIMULAÇÃO!$A$18,$B2578*VLOOKUP($C2578,SELIC!$A$3:$D$217,3,FALSE()),-($B2578-($B2578/(1+VLOOKUP($C2578,SELIC!$A$3:$D$217,3,FALSE()))))))</f>
        <v/>
      </c>
    </row>
    <row r="2579" spans="2:5" x14ac:dyDescent="0.35">
      <c r="B2579" s="5"/>
      <c r="C2579" s="6" t="str">
        <f t="shared" ref="C2579:C2642" si="82">IF(A2579="","",DATEVALUE(CONCATENATE("01/",MONTH(A2579),"/",YEAR(A2579))))</f>
        <v/>
      </c>
      <c r="D2579" s="5" t="str">
        <f t="shared" ref="D2579:D2642" si="83">IF(B2579="","",B2579+E2579)</f>
        <v/>
      </c>
      <c r="E2579" s="5" t="str">
        <f>IF($B2579="","",IF($C2579&lt;SIMULAÇÃO!$A$18,$B2579*VLOOKUP($C2579,SELIC!$A$3:$D$217,3,FALSE()),-($B2579-($B2579/(1+VLOOKUP($C2579,SELIC!$A$3:$D$217,3,FALSE()))))))</f>
        <v/>
      </c>
    </row>
    <row r="2580" spans="2:5" x14ac:dyDescent="0.35">
      <c r="B2580" s="5"/>
      <c r="C2580" s="6" t="str">
        <f t="shared" si="82"/>
        <v/>
      </c>
      <c r="D2580" s="5" t="str">
        <f t="shared" si="83"/>
        <v/>
      </c>
      <c r="E2580" s="5" t="str">
        <f>IF($B2580="","",IF($C2580&lt;SIMULAÇÃO!$A$18,$B2580*VLOOKUP($C2580,SELIC!$A$3:$D$217,3,FALSE()),-($B2580-($B2580/(1+VLOOKUP($C2580,SELIC!$A$3:$D$217,3,FALSE()))))))</f>
        <v/>
      </c>
    </row>
    <row r="2581" spans="2:5" x14ac:dyDescent="0.35">
      <c r="B2581" s="5"/>
      <c r="C2581" s="6" t="str">
        <f t="shared" si="82"/>
        <v/>
      </c>
      <c r="D2581" s="5" t="str">
        <f t="shared" si="83"/>
        <v/>
      </c>
      <c r="E2581" s="5" t="str">
        <f>IF($B2581="","",IF($C2581&lt;SIMULAÇÃO!$A$18,$B2581*VLOOKUP($C2581,SELIC!$A$3:$D$217,3,FALSE()),-($B2581-($B2581/(1+VLOOKUP($C2581,SELIC!$A$3:$D$217,3,FALSE()))))))</f>
        <v/>
      </c>
    </row>
    <row r="2582" spans="2:5" x14ac:dyDescent="0.35">
      <c r="B2582" s="5"/>
      <c r="C2582" s="6" t="str">
        <f t="shared" si="82"/>
        <v/>
      </c>
      <c r="D2582" s="5" t="str">
        <f t="shared" si="83"/>
        <v/>
      </c>
      <c r="E2582" s="5" t="str">
        <f>IF($B2582="","",IF($C2582&lt;SIMULAÇÃO!$A$18,$B2582*VLOOKUP($C2582,SELIC!$A$3:$D$217,3,FALSE()),-($B2582-($B2582/(1+VLOOKUP($C2582,SELIC!$A$3:$D$217,3,FALSE()))))))</f>
        <v/>
      </c>
    </row>
    <row r="2583" spans="2:5" x14ac:dyDescent="0.35">
      <c r="B2583" s="5"/>
      <c r="C2583" s="6" t="str">
        <f t="shared" si="82"/>
        <v/>
      </c>
      <c r="D2583" s="5" t="str">
        <f t="shared" si="83"/>
        <v/>
      </c>
      <c r="E2583" s="5" t="str">
        <f>IF($B2583="","",IF($C2583&lt;SIMULAÇÃO!$A$18,$B2583*VLOOKUP($C2583,SELIC!$A$3:$D$217,3,FALSE()),-($B2583-($B2583/(1+VLOOKUP($C2583,SELIC!$A$3:$D$217,3,FALSE()))))))</f>
        <v/>
      </c>
    </row>
    <row r="2584" spans="2:5" x14ac:dyDescent="0.35">
      <c r="B2584" s="5"/>
      <c r="C2584" s="6" t="str">
        <f t="shared" si="82"/>
        <v/>
      </c>
      <c r="D2584" s="5" t="str">
        <f t="shared" si="83"/>
        <v/>
      </c>
      <c r="E2584" s="5" t="str">
        <f>IF($B2584="","",IF($C2584&lt;SIMULAÇÃO!$A$18,$B2584*VLOOKUP($C2584,SELIC!$A$3:$D$217,3,FALSE()),-($B2584-($B2584/(1+VLOOKUP($C2584,SELIC!$A$3:$D$217,3,FALSE()))))))</f>
        <v/>
      </c>
    </row>
    <row r="2585" spans="2:5" x14ac:dyDescent="0.35">
      <c r="B2585" s="5"/>
      <c r="C2585" s="6" t="str">
        <f t="shared" si="82"/>
        <v/>
      </c>
      <c r="D2585" s="5" t="str">
        <f t="shared" si="83"/>
        <v/>
      </c>
      <c r="E2585" s="5" t="str">
        <f>IF($B2585="","",IF($C2585&lt;SIMULAÇÃO!$A$18,$B2585*VLOOKUP($C2585,SELIC!$A$3:$D$217,3,FALSE()),-($B2585-($B2585/(1+VLOOKUP($C2585,SELIC!$A$3:$D$217,3,FALSE()))))))</f>
        <v/>
      </c>
    </row>
    <row r="2586" spans="2:5" x14ac:dyDescent="0.35">
      <c r="B2586" s="5"/>
      <c r="C2586" s="6" t="str">
        <f t="shared" si="82"/>
        <v/>
      </c>
      <c r="D2586" s="5" t="str">
        <f t="shared" si="83"/>
        <v/>
      </c>
      <c r="E2586" s="5" t="str">
        <f>IF($B2586="","",IF($C2586&lt;SIMULAÇÃO!$A$18,$B2586*VLOOKUP($C2586,SELIC!$A$3:$D$217,3,FALSE()),-($B2586-($B2586/(1+VLOOKUP($C2586,SELIC!$A$3:$D$217,3,FALSE()))))))</f>
        <v/>
      </c>
    </row>
    <row r="2587" spans="2:5" x14ac:dyDescent="0.35">
      <c r="B2587" s="5"/>
      <c r="C2587" s="6" t="str">
        <f t="shared" si="82"/>
        <v/>
      </c>
      <c r="D2587" s="5" t="str">
        <f t="shared" si="83"/>
        <v/>
      </c>
      <c r="E2587" s="5" t="str">
        <f>IF($B2587="","",IF($C2587&lt;SIMULAÇÃO!$A$18,$B2587*VLOOKUP($C2587,SELIC!$A$3:$D$217,3,FALSE()),-($B2587-($B2587/(1+VLOOKUP($C2587,SELIC!$A$3:$D$217,3,FALSE()))))))</f>
        <v/>
      </c>
    </row>
    <row r="2588" spans="2:5" x14ac:dyDescent="0.35">
      <c r="B2588" s="5"/>
      <c r="C2588" s="6" t="str">
        <f t="shared" si="82"/>
        <v/>
      </c>
      <c r="D2588" s="5" t="str">
        <f t="shared" si="83"/>
        <v/>
      </c>
      <c r="E2588" s="5" t="str">
        <f>IF($B2588="","",IF($C2588&lt;SIMULAÇÃO!$A$18,$B2588*VLOOKUP($C2588,SELIC!$A$3:$D$217,3,FALSE()),-($B2588-($B2588/(1+VLOOKUP($C2588,SELIC!$A$3:$D$217,3,FALSE()))))))</f>
        <v/>
      </c>
    </row>
    <row r="2589" spans="2:5" x14ac:dyDescent="0.35">
      <c r="B2589" s="5"/>
      <c r="C2589" s="6" t="str">
        <f t="shared" si="82"/>
        <v/>
      </c>
      <c r="D2589" s="5" t="str">
        <f t="shared" si="83"/>
        <v/>
      </c>
      <c r="E2589" s="5" t="str">
        <f>IF($B2589="","",IF($C2589&lt;SIMULAÇÃO!$A$18,$B2589*VLOOKUP($C2589,SELIC!$A$3:$D$217,3,FALSE()),-($B2589-($B2589/(1+VLOOKUP($C2589,SELIC!$A$3:$D$217,3,FALSE()))))))</f>
        <v/>
      </c>
    </row>
    <row r="2590" spans="2:5" x14ac:dyDescent="0.35">
      <c r="B2590" s="5"/>
      <c r="C2590" s="6" t="str">
        <f t="shared" si="82"/>
        <v/>
      </c>
      <c r="D2590" s="5" t="str">
        <f t="shared" si="83"/>
        <v/>
      </c>
      <c r="E2590" s="5" t="str">
        <f>IF($B2590="","",IF($C2590&lt;SIMULAÇÃO!$A$18,$B2590*VLOOKUP($C2590,SELIC!$A$3:$D$217,3,FALSE()),-($B2590-($B2590/(1+VLOOKUP($C2590,SELIC!$A$3:$D$217,3,FALSE()))))))</f>
        <v/>
      </c>
    </row>
    <row r="2591" spans="2:5" x14ac:dyDescent="0.35">
      <c r="B2591" s="5"/>
      <c r="C2591" s="6" t="str">
        <f t="shared" si="82"/>
        <v/>
      </c>
      <c r="D2591" s="5" t="str">
        <f t="shared" si="83"/>
        <v/>
      </c>
      <c r="E2591" s="5" t="str">
        <f>IF($B2591="","",IF($C2591&lt;SIMULAÇÃO!$A$18,$B2591*VLOOKUP($C2591,SELIC!$A$3:$D$217,3,FALSE()),-($B2591-($B2591/(1+VLOOKUP($C2591,SELIC!$A$3:$D$217,3,FALSE()))))))</f>
        <v/>
      </c>
    </row>
    <row r="2592" spans="2:5" x14ac:dyDescent="0.35">
      <c r="B2592" s="5"/>
      <c r="C2592" s="6" t="str">
        <f t="shared" si="82"/>
        <v/>
      </c>
      <c r="D2592" s="5" t="str">
        <f t="shared" si="83"/>
        <v/>
      </c>
      <c r="E2592" s="5" t="str">
        <f>IF($B2592="","",IF($C2592&lt;SIMULAÇÃO!$A$18,$B2592*VLOOKUP($C2592,SELIC!$A$3:$D$217,3,FALSE()),-($B2592-($B2592/(1+VLOOKUP($C2592,SELIC!$A$3:$D$217,3,FALSE()))))))</f>
        <v/>
      </c>
    </row>
    <row r="2593" spans="2:5" x14ac:dyDescent="0.35">
      <c r="B2593" s="5"/>
      <c r="C2593" s="6" t="str">
        <f t="shared" si="82"/>
        <v/>
      </c>
      <c r="D2593" s="5" t="str">
        <f t="shared" si="83"/>
        <v/>
      </c>
      <c r="E2593" s="5" t="str">
        <f>IF($B2593="","",IF($C2593&lt;SIMULAÇÃO!$A$18,$B2593*VLOOKUP($C2593,SELIC!$A$3:$D$217,3,FALSE()),-($B2593-($B2593/(1+VLOOKUP($C2593,SELIC!$A$3:$D$217,3,FALSE()))))))</f>
        <v/>
      </c>
    </row>
    <row r="2594" spans="2:5" x14ac:dyDescent="0.35">
      <c r="B2594" s="5"/>
      <c r="C2594" s="6" t="str">
        <f t="shared" si="82"/>
        <v/>
      </c>
      <c r="D2594" s="5" t="str">
        <f t="shared" si="83"/>
        <v/>
      </c>
      <c r="E2594" s="5" t="str">
        <f>IF($B2594="","",IF($C2594&lt;SIMULAÇÃO!$A$18,$B2594*VLOOKUP($C2594,SELIC!$A$3:$D$217,3,FALSE()),-($B2594-($B2594/(1+VLOOKUP($C2594,SELIC!$A$3:$D$217,3,FALSE()))))))</f>
        <v/>
      </c>
    </row>
    <row r="2595" spans="2:5" x14ac:dyDescent="0.35">
      <c r="B2595" s="5"/>
      <c r="C2595" s="6" t="str">
        <f t="shared" si="82"/>
        <v/>
      </c>
      <c r="D2595" s="5" t="str">
        <f t="shared" si="83"/>
        <v/>
      </c>
      <c r="E2595" s="5" t="str">
        <f>IF($B2595="","",IF($C2595&lt;SIMULAÇÃO!$A$18,$B2595*VLOOKUP($C2595,SELIC!$A$3:$D$217,3,FALSE()),-($B2595-($B2595/(1+VLOOKUP($C2595,SELIC!$A$3:$D$217,3,FALSE()))))))</f>
        <v/>
      </c>
    </row>
    <row r="2596" spans="2:5" x14ac:dyDescent="0.35">
      <c r="B2596" s="5"/>
      <c r="C2596" s="6" t="str">
        <f t="shared" si="82"/>
        <v/>
      </c>
      <c r="D2596" s="5" t="str">
        <f t="shared" si="83"/>
        <v/>
      </c>
      <c r="E2596" s="5" t="str">
        <f>IF($B2596="","",IF($C2596&lt;SIMULAÇÃO!$A$18,$B2596*VLOOKUP($C2596,SELIC!$A$3:$D$217,3,FALSE()),-($B2596-($B2596/(1+VLOOKUP($C2596,SELIC!$A$3:$D$217,3,FALSE()))))))</f>
        <v/>
      </c>
    </row>
    <row r="2597" spans="2:5" x14ac:dyDescent="0.35">
      <c r="B2597" s="5"/>
      <c r="C2597" s="6" t="str">
        <f t="shared" si="82"/>
        <v/>
      </c>
      <c r="D2597" s="5" t="str">
        <f t="shared" si="83"/>
        <v/>
      </c>
      <c r="E2597" s="5" t="str">
        <f>IF($B2597="","",IF($C2597&lt;SIMULAÇÃO!$A$18,$B2597*VLOOKUP($C2597,SELIC!$A$3:$D$217,3,FALSE()),-($B2597-($B2597/(1+VLOOKUP($C2597,SELIC!$A$3:$D$217,3,FALSE()))))))</f>
        <v/>
      </c>
    </row>
    <row r="2598" spans="2:5" x14ac:dyDescent="0.35">
      <c r="B2598" s="5"/>
      <c r="C2598" s="6" t="str">
        <f t="shared" si="82"/>
        <v/>
      </c>
      <c r="D2598" s="5" t="str">
        <f t="shared" si="83"/>
        <v/>
      </c>
      <c r="E2598" s="5" t="str">
        <f>IF($B2598="","",IF($C2598&lt;SIMULAÇÃO!$A$18,$B2598*VLOOKUP($C2598,SELIC!$A$3:$D$217,3,FALSE()),-($B2598-($B2598/(1+VLOOKUP($C2598,SELIC!$A$3:$D$217,3,FALSE()))))))</f>
        <v/>
      </c>
    </row>
    <row r="2599" spans="2:5" x14ac:dyDescent="0.35">
      <c r="B2599" s="5"/>
      <c r="C2599" s="6" t="str">
        <f t="shared" si="82"/>
        <v/>
      </c>
      <c r="D2599" s="5" t="str">
        <f t="shared" si="83"/>
        <v/>
      </c>
      <c r="E2599" s="5" t="str">
        <f>IF($B2599="","",IF($C2599&lt;SIMULAÇÃO!$A$18,$B2599*VLOOKUP($C2599,SELIC!$A$3:$D$217,3,FALSE()),-($B2599-($B2599/(1+VLOOKUP($C2599,SELIC!$A$3:$D$217,3,FALSE()))))))</f>
        <v/>
      </c>
    </row>
    <row r="2600" spans="2:5" x14ac:dyDescent="0.35">
      <c r="B2600" s="5"/>
      <c r="C2600" s="6" t="str">
        <f t="shared" si="82"/>
        <v/>
      </c>
      <c r="D2600" s="5" t="str">
        <f t="shared" si="83"/>
        <v/>
      </c>
      <c r="E2600" s="5" t="str">
        <f>IF($B2600="","",IF($C2600&lt;SIMULAÇÃO!$A$18,$B2600*VLOOKUP($C2600,SELIC!$A$3:$D$217,3,FALSE()),-($B2600-($B2600/(1+VLOOKUP($C2600,SELIC!$A$3:$D$217,3,FALSE()))))))</f>
        <v/>
      </c>
    </row>
    <row r="2601" spans="2:5" x14ac:dyDescent="0.35">
      <c r="B2601" s="5"/>
      <c r="C2601" s="6" t="str">
        <f t="shared" si="82"/>
        <v/>
      </c>
      <c r="D2601" s="5" t="str">
        <f t="shared" si="83"/>
        <v/>
      </c>
      <c r="E2601" s="5" t="str">
        <f>IF($B2601="","",IF($C2601&lt;SIMULAÇÃO!$A$18,$B2601*VLOOKUP($C2601,SELIC!$A$3:$D$217,3,FALSE()),-($B2601-($B2601/(1+VLOOKUP($C2601,SELIC!$A$3:$D$217,3,FALSE()))))))</f>
        <v/>
      </c>
    </row>
    <row r="2602" spans="2:5" x14ac:dyDescent="0.35">
      <c r="B2602" s="5"/>
      <c r="C2602" s="6" t="str">
        <f t="shared" si="82"/>
        <v/>
      </c>
      <c r="D2602" s="5" t="str">
        <f t="shared" si="83"/>
        <v/>
      </c>
      <c r="E2602" s="5" t="str">
        <f>IF($B2602="","",IF($C2602&lt;SIMULAÇÃO!$A$18,$B2602*VLOOKUP($C2602,SELIC!$A$3:$D$217,3,FALSE()),-($B2602-($B2602/(1+VLOOKUP($C2602,SELIC!$A$3:$D$217,3,FALSE()))))))</f>
        <v/>
      </c>
    </row>
    <row r="2603" spans="2:5" x14ac:dyDescent="0.35">
      <c r="B2603" s="5"/>
      <c r="C2603" s="6" t="str">
        <f t="shared" si="82"/>
        <v/>
      </c>
      <c r="D2603" s="5" t="str">
        <f t="shared" si="83"/>
        <v/>
      </c>
      <c r="E2603" s="5" t="str">
        <f>IF($B2603="","",IF($C2603&lt;SIMULAÇÃO!$A$18,$B2603*VLOOKUP($C2603,SELIC!$A$3:$D$217,3,FALSE()),-($B2603-($B2603/(1+VLOOKUP($C2603,SELIC!$A$3:$D$217,3,FALSE()))))))</f>
        <v/>
      </c>
    </row>
    <row r="2604" spans="2:5" x14ac:dyDescent="0.35">
      <c r="B2604" s="5"/>
      <c r="C2604" s="6" t="str">
        <f t="shared" si="82"/>
        <v/>
      </c>
      <c r="D2604" s="5" t="str">
        <f t="shared" si="83"/>
        <v/>
      </c>
      <c r="E2604" s="5" t="str">
        <f>IF($B2604="","",IF($C2604&lt;SIMULAÇÃO!$A$18,$B2604*VLOOKUP($C2604,SELIC!$A$3:$D$217,3,FALSE()),-($B2604-($B2604/(1+VLOOKUP($C2604,SELIC!$A$3:$D$217,3,FALSE()))))))</f>
        <v/>
      </c>
    </row>
    <row r="2605" spans="2:5" x14ac:dyDescent="0.35">
      <c r="B2605" s="5"/>
      <c r="C2605" s="6" t="str">
        <f t="shared" si="82"/>
        <v/>
      </c>
      <c r="D2605" s="5" t="str">
        <f t="shared" si="83"/>
        <v/>
      </c>
      <c r="E2605" s="5" t="str">
        <f>IF($B2605="","",IF($C2605&lt;SIMULAÇÃO!$A$18,$B2605*VLOOKUP($C2605,SELIC!$A$3:$D$217,3,FALSE()),-($B2605-($B2605/(1+VLOOKUP($C2605,SELIC!$A$3:$D$217,3,FALSE()))))))</f>
        <v/>
      </c>
    </row>
    <row r="2606" spans="2:5" x14ac:dyDescent="0.35">
      <c r="B2606" s="5"/>
      <c r="C2606" s="6" t="str">
        <f t="shared" si="82"/>
        <v/>
      </c>
      <c r="D2606" s="5" t="str">
        <f t="shared" si="83"/>
        <v/>
      </c>
      <c r="E2606" s="5" t="str">
        <f>IF($B2606="","",IF($C2606&lt;SIMULAÇÃO!$A$18,$B2606*VLOOKUP($C2606,SELIC!$A$3:$D$217,3,FALSE()),-($B2606-($B2606/(1+VLOOKUP($C2606,SELIC!$A$3:$D$217,3,FALSE()))))))</f>
        <v/>
      </c>
    </row>
    <row r="2607" spans="2:5" x14ac:dyDescent="0.35">
      <c r="B2607" s="5"/>
      <c r="C2607" s="6" t="str">
        <f t="shared" si="82"/>
        <v/>
      </c>
      <c r="D2607" s="5" t="str">
        <f t="shared" si="83"/>
        <v/>
      </c>
      <c r="E2607" s="5" t="str">
        <f>IF($B2607="","",IF($C2607&lt;SIMULAÇÃO!$A$18,$B2607*VLOOKUP($C2607,SELIC!$A$3:$D$217,3,FALSE()),-($B2607-($B2607/(1+VLOOKUP($C2607,SELIC!$A$3:$D$217,3,FALSE()))))))</f>
        <v/>
      </c>
    </row>
    <row r="2608" spans="2:5" x14ac:dyDescent="0.35">
      <c r="B2608" s="5"/>
      <c r="C2608" s="6" t="str">
        <f t="shared" si="82"/>
        <v/>
      </c>
      <c r="D2608" s="5" t="str">
        <f t="shared" si="83"/>
        <v/>
      </c>
      <c r="E2608" s="5" t="str">
        <f>IF($B2608="","",IF($C2608&lt;SIMULAÇÃO!$A$18,$B2608*VLOOKUP($C2608,SELIC!$A$3:$D$217,3,FALSE()),-($B2608-($B2608/(1+VLOOKUP($C2608,SELIC!$A$3:$D$217,3,FALSE()))))))</f>
        <v/>
      </c>
    </row>
    <row r="2609" spans="2:5" x14ac:dyDescent="0.35">
      <c r="B2609" s="5"/>
      <c r="C2609" s="6" t="str">
        <f t="shared" si="82"/>
        <v/>
      </c>
      <c r="D2609" s="5" t="str">
        <f t="shared" si="83"/>
        <v/>
      </c>
      <c r="E2609" s="5" t="str">
        <f>IF($B2609="","",IF($C2609&lt;SIMULAÇÃO!$A$18,$B2609*VLOOKUP($C2609,SELIC!$A$3:$D$217,3,FALSE()),-($B2609-($B2609/(1+VLOOKUP($C2609,SELIC!$A$3:$D$217,3,FALSE()))))))</f>
        <v/>
      </c>
    </row>
    <row r="2610" spans="2:5" x14ac:dyDescent="0.35">
      <c r="B2610" s="5"/>
      <c r="C2610" s="6" t="str">
        <f t="shared" si="82"/>
        <v/>
      </c>
      <c r="D2610" s="5" t="str">
        <f t="shared" si="83"/>
        <v/>
      </c>
      <c r="E2610" s="5" t="str">
        <f>IF($B2610="","",IF($C2610&lt;SIMULAÇÃO!$A$18,$B2610*VLOOKUP($C2610,SELIC!$A$3:$D$217,3,FALSE()),-($B2610-($B2610/(1+VLOOKUP($C2610,SELIC!$A$3:$D$217,3,FALSE()))))))</f>
        <v/>
      </c>
    </row>
    <row r="2611" spans="2:5" x14ac:dyDescent="0.35">
      <c r="B2611" s="5"/>
      <c r="C2611" s="6" t="str">
        <f t="shared" si="82"/>
        <v/>
      </c>
      <c r="D2611" s="5" t="str">
        <f t="shared" si="83"/>
        <v/>
      </c>
      <c r="E2611" s="5" t="str">
        <f>IF($B2611="","",IF($C2611&lt;SIMULAÇÃO!$A$18,$B2611*VLOOKUP($C2611,SELIC!$A$3:$D$217,3,FALSE()),-($B2611-($B2611/(1+VLOOKUP($C2611,SELIC!$A$3:$D$217,3,FALSE()))))))</f>
        <v/>
      </c>
    </row>
    <row r="2612" spans="2:5" x14ac:dyDescent="0.35">
      <c r="B2612" s="5"/>
      <c r="C2612" s="6" t="str">
        <f t="shared" si="82"/>
        <v/>
      </c>
      <c r="D2612" s="5" t="str">
        <f t="shared" si="83"/>
        <v/>
      </c>
      <c r="E2612" s="5" t="str">
        <f>IF($B2612="","",IF($C2612&lt;SIMULAÇÃO!$A$18,$B2612*VLOOKUP($C2612,SELIC!$A$3:$D$217,3,FALSE()),-($B2612-($B2612/(1+VLOOKUP($C2612,SELIC!$A$3:$D$217,3,FALSE()))))))</f>
        <v/>
      </c>
    </row>
    <row r="2613" spans="2:5" x14ac:dyDescent="0.35">
      <c r="B2613" s="5"/>
      <c r="C2613" s="6" t="str">
        <f t="shared" si="82"/>
        <v/>
      </c>
      <c r="D2613" s="5" t="str">
        <f t="shared" si="83"/>
        <v/>
      </c>
      <c r="E2613" s="5" t="str">
        <f>IF($B2613="","",IF($C2613&lt;SIMULAÇÃO!$A$18,$B2613*VLOOKUP($C2613,SELIC!$A$3:$D$217,3,FALSE()),-($B2613-($B2613/(1+VLOOKUP($C2613,SELIC!$A$3:$D$217,3,FALSE()))))))</f>
        <v/>
      </c>
    </row>
    <row r="2614" spans="2:5" x14ac:dyDescent="0.35">
      <c r="B2614" s="5"/>
      <c r="C2614" s="6" t="str">
        <f t="shared" si="82"/>
        <v/>
      </c>
      <c r="D2614" s="5" t="str">
        <f t="shared" si="83"/>
        <v/>
      </c>
      <c r="E2614" s="5" t="str">
        <f>IF($B2614="","",IF($C2614&lt;SIMULAÇÃO!$A$18,$B2614*VLOOKUP($C2614,SELIC!$A$3:$D$217,3,FALSE()),-($B2614-($B2614/(1+VLOOKUP($C2614,SELIC!$A$3:$D$217,3,FALSE()))))))</f>
        <v/>
      </c>
    </row>
    <row r="2615" spans="2:5" x14ac:dyDescent="0.35">
      <c r="B2615" s="5"/>
      <c r="C2615" s="6" t="str">
        <f t="shared" si="82"/>
        <v/>
      </c>
      <c r="D2615" s="5" t="str">
        <f t="shared" si="83"/>
        <v/>
      </c>
      <c r="E2615" s="5" t="str">
        <f>IF($B2615="","",IF($C2615&lt;SIMULAÇÃO!$A$18,$B2615*VLOOKUP($C2615,SELIC!$A$3:$D$217,3,FALSE()),-($B2615-($B2615/(1+VLOOKUP($C2615,SELIC!$A$3:$D$217,3,FALSE()))))))</f>
        <v/>
      </c>
    </row>
    <row r="2616" spans="2:5" x14ac:dyDescent="0.35">
      <c r="B2616" s="5"/>
      <c r="C2616" s="6" t="str">
        <f t="shared" si="82"/>
        <v/>
      </c>
      <c r="D2616" s="5" t="str">
        <f t="shared" si="83"/>
        <v/>
      </c>
      <c r="E2616" s="5" t="str">
        <f>IF($B2616="","",IF($C2616&lt;SIMULAÇÃO!$A$18,$B2616*VLOOKUP($C2616,SELIC!$A$3:$D$217,3,FALSE()),-($B2616-($B2616/(1+VLOOKUP($C2616,SELIC!$A$3:$D$217,3,FALSE()))))))</f>
        <v/>
      </c>
    </row>
    <row r="2617" spans="2:5" x14ac:dyDescent="0.35">
      <c r="B2617" s="5"/>
      <c r="C2617" s="6" t="str">
        <f t="shared" si="82"/>
        <v/>
      </c>
      <c r="D2617" s="5" t="str">
        <f t="shared" si="83"/>
        <v/>
      </c>
      <c r="E2617" s="5" t="str">
        <f>IF($B2617="","",IF($C2617&lt;SIMULAÇÃO!$A$18,$B2617*VLOOKUP($C2617,SELIC!$A$3:$D$217,3,FALSE()),-($B2617-($B2617/(1+VLOOKUP($C2617,SELIC!$A$3:$D$217,3,FALSE()))))))</f>
        <v/>
      </c>
    </row>
    <row r="2618" spans="2:5" x14ac:dyDescent="0.35">
      <c r="B2618" s="5"/>
      <c r="C2618" s="6" t="str">
        <f t="shared" si="82"/>
        <v/>
      </c>
      <c r="D2618" s="5" t="str">
        <f t="shared" si="83"/>
        <v/>
      </c>
      <c r="E2618" s="5" t="str">
        <f>IF($B2618="","",IF($C2618&lt;SIMULAÇÃO!$A$18,$B2618*VLOOKUP($C2618,SELIC!$A$3:$D$217,3,FALSE()),-($B2618-($B2618/(1+VLOOKUP($C2618,SELIC!$A$3:$D$217,3,FALSE()))))))</f>
        <v/>
      </c>
    </row>
    <row r="2619" spans="2:5" x14ac:dyDescent="0.35">
      <c r="B2619" s="5"/>
      <c r="C2619" s="6" t="str">
        <f t="shared" si="82"/>
        <v/>
      </c>
      <c r="D2619" s="5" t="str">
        <f t="shared" si="83"/>
        <v/>
      </c>
      <c r="E2619" s="5" t="str">
        <f>IF($B2619="","",IF($C2619&lt;SIMULAÇÃO!$A$18,$B2619*VLOOKUP($C2619,SELIC!$A$3:$D$217,3,FALSE()),-($B2619-($B2619/(1+VLOOKUP($C2619,SELIC!$A$3:$D$217,3,FALSE()))))))</f>
        <v/>
      </c>
    </row>
    <row r="2620" spans="2:5" x14ac:dyDescent="0.35">
      <c r="B2620" s="5"/>
      <c r="C2620" s="6" t="str">
        <f t="shared" si="82"/>
        <v/>
      </c>
      <c r="D2620" s="5" t="str">
        <f t="shared" si="83"/>
        <v/>
      </c>
      <c r="E2620" s="5" t="str">
        <f>IF($B2620="","",IF($C2620&lt;SIMULAÇÃO!$A$18,$B2620*VLOOKUP($C2620,SELIC!$A$3:$D$217,3,FALSE()),-($B2620-($B2620/(1+VLOOKUP($C2620,SELIC!$A$3:$D$217,3,FALSE()))))))</f>
        <v/>
      </c>
    </row>
    <row r="2621" spans="2:5" x14ac:dyDescent="0.35">
      <c r="B2621" s="5"/>
      <c r="C2621" s="6" t="str">
        <f t="shared" si="82"/>
        <v/>
      </c>
      <c r="D2621" s="5" t="str">
        <f t="shared" si="83"/>
        <v/>
      </c>
      <c r="E2621" s="5" t="str">
        <f>IF($B2621="","",IF($C2621&lt;SIMULAÇÃO!$A$18,$B2621*VLOOKUP($C2621,SELIC!$A$3:$D$217,3,FALSE()),-($B2621-($B2621/(1+VLOOKUP($C2621,SELIC!$A$3:$D$217,3,FALSE()))))))</f>
        <v/>
      </c>
    </row>
    <row r="2622" spans="2:5" x14ac:dyDescent="0.35">
      <c r="B2622" s="5"/>
      <c r="C2622" s="6" t="str">
        <f t="shared" si="82"/>
        <v/>
      </c>
      <c r="D2622" s="5" t="str">
        <f t="shared" si="83"/>
        <v/>
      </c>
      <c r="E2622" s="5" t="str">
        <f>IF($B2622="","",IF($C2622&lt;SIMULAÇÃO!$A$18,$B2622*VLOOKUP($C2622,SELIC!$A$3:$D$217,3,FALSE()),-($B2622-($B2622/(1+VLOOKUP($C2622,SELIC!$A$3:$D$217,3,FALSE()))))))</f>
        <v/>
      </c>
    </row>
    <row r="2623" spans="2:5" x14ac:dyDescent="0.35">
      <c r="B2623" s="5"/>
      <c r="C2623" s="6" t="str">
        <f t="shared" si="82"/>
        <v/>
      </c>
      <c r="D2623" s="5" t="str">
        <f t="shared" si="83"/>
        <v/>
      </c>
      <c r="E2623" s="5" t="str">
        <f>IF($B2623="","",IF($C2623&lt;SIMULAÇÃO!$A$18,$B2623*VLOOKUP($C2623,SELIC!$A$3:$D$217,3,FALSE()),-($B2623-($B2623/(1+VLOOKUP($C2623,SELIC!$A$3:$D$217,3,FALSE()))))))</f>
        <v/>
      </c>
    </row>
    <row r="2624" spans="2:5" x14ac:dyDescent="0.35">
      <c r="B2624" s="5"/>
      <c r="C2624" s="6" t="str">
        <f t="shared" si="82"/>
        <v/>
      </c>
      <c r="D2624" s="5" t="str">
        <f t="shared" si="83"/>
        <v/>
      </c>
      <c r="E2624" s="5" t="str">
        <f>IF($B2624="","",IF($C2624&lt;SIMULAÇÃO!$A$18,$B2624*VLOOKUP($C2624,SELIC!$A$3:$D$217,3,FALSE()),-($B2624-($B2624/(1+VLOOKUP($C2624,SELIC!$A$3:$D$217,3,FALSE()))))))</f>
        <v/>
      </c>
    </row>
    <row r="2625" spans="2:5" x14ac:dyDescent="0.35">
      <c r="B2625" s="5"/>
      <c r="C2625" s="6" t="str">
        <f t="shared" si="82"/>
        <v/>
      </c>
      <c r="D2625" s="5" t="str">
        <f t="shared" si="83"/>
        <v/>
      </c>
      <c r="E2625" s="5" t="str">
        <f>IF($B2625="","",IF($C2625&lt;SIMULAÇÃO!$A$18,$B2625*VLOOKUP($C2625,SELIC!$A$3:$D$217,3,FALSE()),-($B2625-($B2625/(1+VLOOKUP($C2625,SELIC!$A$3:$D$217,3,FALSE()))))))</f>
        <v/>
      </c>
    </row>
    <row r="2626" spans="2:5" x14ac:dyDescent="0.35">
      <c r="B2626" s="5"/>
      <c r="C2626" s="6" t="str">
        <f t="shared" si="82"/>
        <v/>
      </c>
      <c r="D2626" s="5" t="str">
        <f t="shared" si="83"/>
        <v/>
      </c>
      <c r="E2626" s="5" t="str">
        <f>IF($B2626="","",IF($C2626&lt;SIMULAÇÃO!$A$18,$B2626*VLOOKUP($C2626,SELIC!$A$3:$D$217,3,FALSE()),-($B2626-($B2626/(1+VLOOKUP($C2626,SELIC!$A$3:$D$217,3,FALSE()))))))</f>
        <v/>
      </c>
    </row>
    <row r="2627" spans="2:5" x14ac:dyDescent="0.35">
      <c r="B2627" s="5"/>
      <c r="C2627" s="6" t="str">
        <f t="shared" si="82"/>
        <v/>
      </c>
      <c r="D2627" s="5" t="str">
        <f t="shared" si="83"/>
        <v/>
      </c>
      <c r="E2627" s="5" t="str">
        <f>IF($B2627="","",IF($C2627&lt;SIMULAÇÃO!$A$18,$B2627*VLOOKUP($C2627,SELIC!$A$3:$D$217,3,FALSE()),-($B2627-($B2627/(1+VLOOKUP($C2627,SELIC!$A$3:$D$217,3,FALSE()))))))</f>
        <v/>
      </c>
    </row>
    <row r="2628" spans="2:5" x14ac:dyDescent="0.35">
      <c r="B2628" s="5"/>
      <c r="C2628" s="6" t="str">
        <f t="shared" si="82"/>
        <v/>
      </c>
      <c r="D2628" s="5" t="str">
        <f t="shared" si="83"/>
        <v/>
      </c>
      <c r="E2628" s="5" t="str">
        <f>IF($B2628="","",IF($C2628&lt;SIMULAÇÃO!$A$18,$B2628*VLOOKUP($C2628,SELIC!$A$3:$D$217,3,FALSE()),-($B2628-($B2628/(1+VLOOKUP($C2628,SELIC!$A$3:$D$217,3,FALSE()))))))</f>
        <v/>
      </c>
    </row>
    <row r="2629" spans="2:5" x14ac:dyDescent="0.35">
      <c r="B2629" s="5"/>
      <c r="C2629" s="6" t="str">
        <f t="shared" si="82"/>
        <v/>
      </c>
      <c r="D2629" s="5" t="str">
        <f t="shared" si="83"/>
        <v/>
      </c>
      <c r="E2629" s="5" t="str">
        <f>IF($B2629="","",IF($C2629&lt;SIMULAÇÃO!$A$18,$B2629*VLOOKUP($C2629,SELIC!$A$3:$D$217,3,FALSE()),-($B2629-($B2629/(1+VLOOKUP($C2629,SELIC!$A$3:$D$217,3,FALSE()))))))</f>
        <v/>
      </c>
    </row>
    <row r="2630" spans="2:5" x14ac:dyDescent="0.35">
      <c r="B2630" s="5"/>
      <c r="C2630" s="6" t="str">
        <f t="shared" si="82"/>
        <v/>
      </c>
      <c r="D2630" s="5" t="str">
        <f t="shared" si="83"/>
        <v/>
      </c>
      <c r="E2630" s="5" t="str">
        <f>IF($B2630="","",IF($C2630&lt;SIMULAÇÃO!$A$18,$B2630*VLOOKUP($C2630,SELIC!$A$3:$D$217,3,FALSE()),-($B2630-($B2630/(1+VLOOKUP($C2630,SELIC!$A$3:$D$217,3,FALSE()))))))</f>
        <v/>
      </c>
    </row>
    <row r="2631" spans="2:5" x14ac:dyDescent="0.35">
      <c r="B2631" s="5"/>
      <c r="C2631" s="6" t="str">
        <f t="shared" si="82"/>
        <v/>
      </c>
      <c r="D2631" s="5" t="str">
        <f t="shared" si="83"/>
        <v/>
      </c>
      <c r="E2631" s="5" t="str">
        <f>IF($B2631="","",IF($C2631&lt;SIMULAÇÃO!$A$18,$B2631*VLOOKUP($C2631,SELIC!$A$3:$D$217,3,FALSE()),-($B2631-($B2631/(1+VLOOKUP($C2631,SELIC!$A$3:$D$217,3,FALSE()))))))</f>
        <v/>
      </c>
    </row>
    <row r="2632" spans="2:5" x14ac:dyDescent="0.35">
      <c r="B2632" s="5"/>
      <c r="C2632" s="6" t="str">
        <f t="shared" si="82"/>
        <v/>
      </c>
      <c r="D2632" s="5" t="str">
        <f t="shared" si="83"/>
        <v/>
      </c>
      <c r="E2632" s="5" t="str">
        <f>IF($B2632="","",IF($C2632&lt;SIMULAÇÃO!$A$18,$B2632*VLOOKUP($C2632,SELIC!$A$3:$D$217,3,FALSE()),-($B2632-($B2632/(1+VLOOKUP($C2632,SELIC!$A$3:$D$217,3,FALSE()))))))</f>
        <v/>
      </c>
    </row>
    <row r="2633" spans="2:5" x14ac:dyDescent="0.35">
      <c r="B2633" s="5"/>
      <c r="C2633" s="6" t="str">
        <f t="shared" si="82"/>
        <v/>
      </c>
      <c r="D2633" s="5" t="str">
        <f t="shared" si="83"/>
        <v/>
      </c>
      <c r="E2633" s="5" t="str">
        <f>IF($B2633="","",IF($C2633&lt;SIMULAÇÃO!$A$18,$B2633*VLOOKUP($C2633,SELIC!$A$3:$D$217,3,FALSE()),-($B2633-($B2633/(1+VLOOKUP($C2633,SELIC!$A$3:$D$217,3,FALSE()))))))</f>
        <v/>
      </c>
    </row>
    <row r="2634" spans="2:5" x14ac:dyDescent="0.35">
      <c r="B2634" s="5"/>
      <c r="C2634" s="6" t="str">
        <f t="shared" si="82"/>
        <v/>
      </c>
      <c r="D2634" s="5" t="str">
        <f t="shared" si="83"/>
        <v/>
      </c>
      <c r="E2634" s="5" t="str">
        <f>IF($B2634="","",IF($C2634&lt;SIMULAÇÃO!$A$18,$B2634*VLOOKUP($C2634,SELIC!$A$3:$D$217,3,FALSE()),-($B2634-($B2634/(1+VLOOKUP($C2634,SELIC!$A$3:$D$217,3,FALSE()))))))</f>
        <v/>
      </c>
    </row>
    <row r="2635" spans="2:5" x14ac:dyDescent="0.35">
      <c r="B2635" s="5"/>
      <c r="C2635" s="6" t="str">
        <f t="shared" si="82"/>
        <v/>
      </c>
      <c r="D2635" s="5" t="str">
        <f t="shared" si="83"/>
        <v/>
      </c>
      <c r="E2635" s="5" t="str">
        <f>IF($B2635="","",IF($C2635&lt;SIMULAÇÃO!$A$18,$B2635*VLOOKUP($C2635,SELIC!$A$3:$D$217,3,FALSE()),-($B2635-($B2635/(1+VLOOKUP($C2635,SELIC!$A$3:$D$217,3,FALSE()))))))</f>
        <v/>
      </c>
    </row>
    <row r="2636" spans="2:5" x14ac:dyDescent="0.35">
      <c r="B2636" s="5"/>
      <c r="C2636" s="6" t="str">
        <f t="shared" si="82"/>
        <v/>
      </c>
      <c r="D2636" s="5" t="str">
        <f t="shared" si="83"/>
        <v/>
      </c>
      <c r="E2636" s="5" t="str">
        <f>IF($B2636="","",IF($C2636&lt;SIMULAÇÃO!$A$18,$B2636*VLOOKUP($C2636,SELIC!$A$3:$D$217,3,FALSE()),-($B2636-($B2636/(1+VLOOKUP($C2636,SELIC!$A$3:$D$217,3,FALSE()))))))</f>
        <v/>
      </c>
    </row>
    <row r="2637" spans="2:5" x14ac:dyDescent="0.35">
      <c r="B2637" s="5"/>
      <c r="C2637" s="6" t="str">
        <f t="shared" si="82"/>
        <v/>
      </c>
      <c r="D2637" s="5" t="str">
        <f t="shared" si="83"/>
        <v/>
      </c>
      <c r="E2637" s="5" t="str">
        <f>IF($B2637="","",IF($C2637&lt;SIMULAÇÃO!$A$18,$B2637*VLOOKUP($C2637,SELIC!$A$3:$D$217,3,FALSE()),-($B2637-($B2637/(1+VLOOKUP($C2637,SELIC!$A$3:$D$217,3,FALSE()))))))</f>
        <v/>
      </c>
    </row>
    <row r="2638" spans="2:5" x14ac:dyDescent="0.35">
      <c r="B2638" s="5"/>
      <c r="C2638" s="6" t="str">
        <f t="shared" si="82"/>
        <v/>
      </c>
      <c r="D2638" s="5" t="str">
        <f t="shared" si="83"/>
        <v/>
      </c>
      <c r="E2638" s="5" t="str">
        <f>IF($B2638="","",IF($C2638&lt;SIMULAÇÃO!$A$18,$B2638*VLOOKUP($C2638,SELIC!$A$3:$D$217,3,FALSE()),-($B2638-($B2638/(1+VLOOKUP($C2638,SELIC!$A$3:$D$217,3,FALSE()))))))</f>
        <v/>
      </c>
    </row>
    <row r="2639" spans="2:5" x14ac:dyDescent="0.35">
      <c r="B2639" s="5"/>
      <c r="C2639" s="6" t="str">
        <f t="shared" si="82"/>
        <v/>
      </c>
      <c r="D2639" s="5" t="str">
        <f t="shared" si="83"/>
        <v/>
      </c>
      <c r="E2639" s="5" t="str">
        <f>IF($B2639="","",IF($C2639&lt;SIMULAÇÃO!$A$18,$B2639*VLOOKUP($C2639,SELIC!$A$3:$D$217,3,FALSE()),-($B2639-($B2639/(1+VLOOKUP($C2639,SELIC!$A$3:$D$217,3,FALSE()))))))</f>
        <v/>
      </c>
    </row>
    <row r="2640" spans="2:5" x14ac:dyDescent="0.35">
      <c r="B2640" s="5"/>
      <c r="C2640" s="6" t="str">
        <f t="shared" si="82"/>
        <v/>
      </c>
      <c r="D2640" s="5" t="str">
        <f t="shared" si="83"/>
        <v/>
      </c>
      <c r="E2640" s="5" t="str">
        <f>IF($B2640="","",IF($C2640&lt;SIMULAÇÃO!$A$18,$B2640*VLOOKUP($C2640,SELIC!$A$3:$D$217,3,FALSE()),-($B2640-($B2640/(1+VLOOKUP($C2640,SELIC!$A$3:$D$217,3,FALSE()))))))</f>
        <v/>
      </c>
    </row>
    <row r="2641" spans="2:5" x14ac:dyDescent="0.35">
      <c r="B2641" s="5"/>
      <c r="C2641" s="6" t="str">
        <f t="shared" si="82"/>
        <v/>
      </c>
      <c r="D2641" s="5" t="str">
        <f t="shared" si="83"/>
        <v/>
      </c>
      <c r="E2641" s="5" t="str">
        <f>IF($B2641="","",IF($C2641&lt;SIMULAÇÃO!$A$18,$B2641*VLOOKUP($C2641,SELIC!$A$3:$D$217,3,FALSE()),-($B2641-($B2641/(1+VLOOKUP($C2641,SELIC!$A$3:$D$217,3,FALSE()))))))</f>
        <v/>
      </c>
    </row>
    <row r="2642" spans="2:5" x14ac:dyDescent="0.35">
      <c r="B2642" s="5"/>
      <c r="C2642" s="6" t="str">
        <f t="shared" si="82"/>
        <v/>
      </c>
      <c r="D2642" s="5" t="str">
        <f t="shared" si="83"/>
        <v/>
      </c>
      <c r="E2642" s="5" t="str">
        <f>IF($B2642="","",IF($C2642&lt;SIMULAÇÃO!$A$18,$B2642*VLOOKUP($C2642,SELIC!$A$3:$D$217,3,FALSE()),-($B2642-($B2642/(1+VLOOKUP($C2642,SELIC!$A$3:$D$217,3,FALSE()))))))</f>
        <v/>
      </c>
    </row>
    <row r="2643" spans="2:5" x14ac:dyDescent="0.35">
      <c r="B2643" s="5"/>
      <c r="C2643" s="6" t="str">
        <f t="shared" ref="C2643:C2687" si="84">IF(A2643="","",DATEVALUE(CONCATENATE("01/",MONTH(A2643),"/",YEAR(A2643))))</f>
        <v/>
      </c>
      <c r="D2643" s="5" t="str">
        <f t="shared" ref="D2643:D2687" si="85">IF(B2643="","",B2643+E2643)</f>
        <v/>
      </c>
      <c r="E2643" s="5" t="str">
        <f>IF($B2643="","",IF($C2643&lt;SIMULAÇÃO!$A$18,$B2643*VLOOKUP($C2643,SELIC!$A$3:$D$217,3,FALSE()),-($B2643-($B2643/(1+VLOOKUP($C2643,SELIC!$A$3:$D$217,3,FALSE()))))))</f>
        <v/>
      </c>
    </row>
    <row r="2644" spans="2:5" x14ac:dyDescent="0.35">
      <c r="B2644" s="5"/>
      <c r="C2644" s="6" t="str">
        <f t="shared" si="84"/>
        <v/>
      </c>
      <c r="D2644" s="5" t="str">
        <f t="shared" si="85"/>
        <v/>
      </c>
      <c r="E2644" s="5" t="str">
        <f>IF($B2644="","",IF($C2644&lt;SIMULAÇÃO!$A$18,$B2644*VLOOKUP($C2644,SELIC!$A$3:$D$217,3,FALSE()),-($B2644-($B2644/(1+VLOOKUP($C2644,SELIC!$A$3:$D$217,3,FALSE()))))))</f>
        <v/>
      </c>
    </row>
    <row r="2645" spans="2:5" x14ac:dyDescent="0.35">
      <c r="B2645" s="5"/>
      <c r="C2645" s="6" t="str">
        <f t="shared" si="84"/>
        <v/>
      </c>
      <c r="D2645" s="5" t="str">
        <f t="shared" si="85"/>
        <v/>
      </c>
      <c r="E2645" s="5" t="str">
        <f>IF($B2645="","",IF($C2645&lt;SIMULAÇÃO!$A$18,$B2645*VLOOKUP($C2645,SELIC!$A$3:$D$217,3,FALSE()),-($B2645-($B2645/(1+VLOOKUP($C2645,SELIC!$A$3:$D$217,3,FALSE()))))))</f>
        <v/>
      </c>
    </row>
    <row r="2646" spans="2:5" x14ac:dyDescent="0.35">
      <c r="B2646" s="5"/>
      <c r="C2646" s="6" t="str">
        <f t="shared" si="84"/>
        <v/>
      </c>
      <c r="D2646" s="5" t="str">
        <f t="shared" si="85"/>
        <v/>
      </c>
      <c r="E2646" s="5" t="str">
        <f>IF($B2646="","",IF($C2646&lt;SIMULAÇÃO!$A$18,$B2646*VLOOKUP($C2646,SELIC!$A$3:$D$217,3,FALSE()),-($B2646-($B2646/(1+VLOOKUP($C2646,SELIC!$A$3:$D$217,3,FALSE()))))))</f>
        <v/>
      </c>
    </row>
    <row r="2647" spans="2:5" x14ac:dyDescent="0.35">
      <c r="B2647" s="5"/>
      <c r="C2647" s="6" t="str">
        <f t="shared" si="84"/>
        <v/>
      </c>
      <c r="D2647" s="5" t="str">
        <f t="shared" si="85"/>
        <v/>
      </c>
      <c r="E2647" s="5" t="str">
        <f>IF($B2647="","",IF($C2647&lt;SIMULAÇÃO!$A$18,$B2647*VLOOKUP($C2647,SELIC!$A$3:$D$217,3,FALSE()),-($B2647-($B2647/(1+VLOOKUP($C2647,SELIC!$A$3:$D$217,3,FALSE()))))))</f>
        <v/>
      </c>
    </row>
    <row r="2648" spans="2:5" x14ac:dyDescent="0.35">
      <c r="B2648" s="5"/>
      <c r="C2648" s="6" t="str">
        <f t="shared" si="84"/>
        <v/>
      </c>
      <c r="D2648" s="5" t="str">
        <f t="shared" si="85"/>
        <v/>
      </c>
      <c r="E2648" s="5" t="str">
        <f>IF($B2648="","",IF($C2648&lt;SIMULAÇÃO!$A$18,$B2648*VLOOKUP($C2648,SELIC!$A$3:$D$217,3,FALSE()),-($B2648-($B2648/(1+VLOOKUP($C2648,SELIC!$A$3:$D$217,3,FALSE()))))))</f>
        <v/>
      </c>
    </row>
    <row r="2649" spans="2:5" x14ac:dyDescent="0.35">
      <c r="B2649" s="5"/>
      <c r="C2649" s="6" t="str">
        <f t="shared" si="84"/>
        <v/>
      </c>
      <c r="D2649" s="5" t="str">
        <f t="shared" si="85"/>
        <v/>
      </c>
      <c r="E2649" s="5" t="str">
        <f>IF($B2649="","",IF($C2649&lt;SIMULAÇÃO!$A$18,$B2649*VLOOKUP($C2649,SELIC!$A$3:$D$217,3,FALSE()),-($B2649-($B2649/(1+VLOOKUP($C2649,SELIC!$A$3:$D$217,3,FALSE()))))))</f>
        <v/>
      </c>
    </row>
    <row r="2650" spans="2:5" x14ac:dyDescent="0.35">
      <c r="B2650" s="5"/>
      <c r="C2650" s="6" t="str">
        <f t="shared" si="84"/>
        <v/>
      </c>
      <c r="D2650" s="5" t="str">
        <f t="shared" si="85"/>
        <v/>
      </c>
      <c r="E2650" s="5" t="str">
        <f>IF($B2650="","",IF($C2650&lt;SIMULAÇÃO!$A$18,$B2650*VLOOKUP($C2650,SELIC!$A$3:$D$217,3,FALSE()),-($B2650-($B2650/(1+VLOOKUP($C2650,SELIC!$A$3:$D$217,3,FALSE()))))))</f>
        <v/>
      </c>
    </row>
    <row r="2651" spans="2:5" x14ac:dyDescent="0.35">
      <c r="B2651" s="5"/>
      <c r="C2651" s="6" t="str">
        <f t="shared" si="84"/>
        <v/>
      </c>
      <c r="D2651" s="5" t="str">
        <f t="shared" si="85"/>
        <v/>
      </c>
      <c r="E2651" s="5" t="str">
        <f>IF($B2651="","",IF($C2651&lt;SIMULAÇÃO!$A$18,$B2651*VLOOKUP($C2651,SELIC!$A$3:$D$217,3,FALSE()),-($B2651-($B2651/(1+VLOOKUP($C2651,SELIC!$A$3:$D$217,3,FALSE()))))))</f>
        <v/>
      </c>
    </row>
    <row r="2652" spans="2:5" x14ac:dyDescent="0.35">
      <c r="B2652" s="5"/>
      <c r="C2652" s="6" t="str">
        <f t="shared" si="84"/>
        <v/>
      </c>
      <c r="D2652" s="5" t="str">
        <f t="shared" si="85"/>
        <v/>
      </c>
      <c r="E2652" s="5" t="str">
        <f>IF($B2652="","",IF($C2652&lt;SIMULAÇÃO!$A$18,$B2652*VLOOKUP($C2652,SELIC!$A$3:$D$217,3,FALSE()),-($B2652-($B2652/(1+VLOOKUP($C2652,SELIC!$A$3:$D$217,3,FALSE()))))))</f>
        <v/>
      </c>
    </row>
    <row r="2653" spans="2:5" x14ac:dyDescent="0.35">
      <c r="B2653" s="5"/>
      <c r="C2653" s="6" t="str">
        <f t="shared" si="84"/>
        <v/>
      </c>
      <c r="D2653" s="5" t="str">
        <f t="shared" si="85"/>
        <v/>
      </c>
      <c r="E2653" s="5" t="str">
        <f>IF($B2653="","",IF($C2653&lt;SIMULAÇÃO!$A$18,$B2653*VLOOKUP($C2653,SELIC!$A$3:$D$217,3,FALSE()),-($B2653-($B2653/(1+VLOOKUP($C2653,SELIC!$A$3:$D$217,3,FALSE()))))))</f>
        <v/>
      </c>
    </row>
    <row r="2654" spans="2:5" x14ac:dyDescent="0.35">
      <c r="B2654" s="5"/>
      <c r="C2654" s="6" t="str">
        <f t="shared" si="84"/>
        <v/>
      </c>
      <c r="D2654" s="5" t="str">
        <f t="shared" si="85"/>
        <v/>
      </c>
      <c r="E2654" s="5" t="str">
        <f>IF($B2654="","",IF($C2654&lt;SIMULAÇÃO!$A$18,$B2654*VLOOKUP($C2654,SELIC!$A$3:$D$217,3,FALSE()),-($B2654-($B2654/(1+VLOOKUP($C2654,SELIC!$A$3:$D$217,3,FALSE()))))))</f>
        <v/>
      </c>
    </row>
    <row r="2655" spans="2:5" x14ac:dyDescent="0.35">
      <c r="B2655" s="5"/>
      <c r="C2655" s="6" t="str">
        <f t="shared" si="84"/>
        <v/>
      </c>
      <c r="D2655" s="5" t="str">
        <f t="shared" si="85"/>
        <v/>
      </c>
      <c r="E2655" s="5" t="str">
        <f>IF($B2655="","",IF($C2655&lt;SIMULAÇÃO!$A$18,$B2655*VLOOKUP($C2655,SELIC!$A$3:$D$217,3,FALSE()),-($B2655-($B2655/(1+VLOOKUP($C2655,SELIC!$A$3:$D$217,3,FALSE()))))))</f>
        <v/>
      </c>
    </row>
    <row r="2656" spans="2:5" x14ac:dyDescent="0.35">
      <c r="B2656" s="5"/>
      <c r="C2656" s="6" t="str">
        <f t="shared" si="84"/>
        <v/>
      </c>
      <c r="D2656" s="5" t="str">
        <f t="shared" si="85"/>
        <v/>
      </c>
      <c r="E2656" s="5" t="str">
        <f>IF($B2656="","",IF($C2656&lt;SIMULAÇÃO!$A$18,$B2656*VLOOKUP($C2656,SELIC!$A$3:$D$217,3,FALSE()),-($B2656-($B2656/(1+VLOOKUP($C2656,SELIC!$A$3:$D$217,3,FALSE()))))))</f>
        <v/>
      </c>
    </row>
    <row r="2657" spans="2:5" x14ac:dyDescent="0.35">
      <c r="B2657" s="5"/>
      <c r="C2657" s="6" t="str">
        <f t="shared" si="84"/>
        <v/>
      </c>
      <c r="D2657" s="5" t="str">
        <f t="shared" si="85"/>
        <v/>
      </c>
      <c r="E2657" s="5" t="str">
        <f>IF($B2657="","",IF($C2657&lt;SIMULAÇÃO!$A$18,$B2657*VLOOKUP($C2657,SELIC!$A$3:$D$217,3,FALSE()),-($B2657-($B2657/(1+VLOOKUP($C2657,SELIC!$A$3:$D$217,3,FALSE()))))))</f>
        <v/>
      </c>
    </row>
    <row r="2658" spans="2:5" x14ac:dyDescent="0.35">
      <c r="B2658" s="5"/>
      <c r="C2658" s="6" t="str">
        <f t="shared" si="84"/>
        <v/>
      </c>
      <c r="D2658" s="5" t="str">
        <f t="shared" si="85"/>
        <v/>
      </c>
      <c r="E2658" s="5" t="str">
        <f>IF($B2658="","",IF($C2658&lt;SIMULAÇÃO!$A$18,$B2658*VLOOKUP($C2658,SELIC!$A$3:$D$217,3,FALSE()),-($B2658-($B2658/(1+VLOOKUP($C2658,SELIC!$A$3:$D$217,3,FALSE()))))))</f>
        <v/>
      </c>
    </row>
    <row r="2659" spans="2:5" x14ac:dyDescent="0.35">
      <c r="B2659" s="5"/>
      <c r="C2659" s="6" t="str">
        <f t="shared" si="84"/>
        <v/>
      </c>
      <c r="D2659" s="5" t="str">
        <f t="shared" si="85"/>
        <v/>
      </c>
      <c r="E2659" s="5" t="str">
        <f>IF($B2659="","",IF($C2659&lt;SIMULAÇÃO!$A$18,$B2659*VLOOKUP($C2659,SELIC!$A$3:$D$217,3,FALSE()),-($B2659-($B2659/(1+VLOOKUP($C2659,SELIC!$A$3:$D$217,3,FALSE()))))))</f>
        <v/>
      </c>
    </row>
    <row r="2660" spans="2:5" x14ac:dyDescent="0.35">
      <c r="B2660" s="5"/>
      <c r="C2660" s="6" t="str">
        <f t="shared" si="84"/>
        <v/>
      </c>
      <c r="D2660" s="5" t="str">
        <f t="shared" si="85"/>
        <v/>
      </c>
      <c r="E2660" s="5" t="str">
        <f>IF($B2660="","",IF($C2660&lt;SIMULAÇÃO!$A$18,$B2660*VLOOKUP($C2660,SELIC!$A$3:$D$217,3,FALSE()),-($B2660-($B2660/(1+VLOOKUP($C2660,SELIC!$A$3:$D$217,3,FALSE()))))))</f>
        <v/>
      </c>
    </row>
    <row r="2661" spans="2:5" x14ac:dyDescent="0.35">
      <c r="B2661" s="5"/>
      <c r="C2661" s="6" t="str">
        <f t="shared" si="84"/>
        <v/>
      </c>
      <c r="D2661" s="5" t="str">
        <f t="shared" si="85"/>
        <v/>
      </c>
      <c r="E2661" s="5" t="str">
        <f>IF($B2661="","",IF($C2661&lt;SIMULAÇÃO!$A$18,$B2661*VLOOKUP($C2661,SELIC!$A$3:$D$217,3,FALSE()),-($B2661-($B2661/(1+VLOOKUP($C2661,SELIC!$A$3:$D$217,3,FALSE()))))))</f>
        <v/>
      </c>
    </row>
    <row r="2662" spans="2:5" x14ac:dyDescent="0.35">
      <c r="B2662" s="5"/>
      <c r="C2662" s="6" t="str">
        <f t="shared" si="84"/>
        <v/>
      </c>
      <c r="D2662" s="5" t="str">
        <f t="shared" si="85"/>
        <v/>
      </c>
      <c r="E2662" s="5" t="str">
        <f>IF($B2662="","",IF($C2662&lt;SIMULAÇÃO!$A$18,$B2662*VLOOKUP($C2662,SELIC!$A$3:$D$217,3,FALSE()),-($B2662-($B2662/(1+VLOOKUP($C2662,SELIC!$A$3:$D$217,3,FALSE()))))))</f>
        <v/>
      </c>
    </row>
    <row r="2663" spans="2:5" x14ac:dyDescent="0.35">
      <c r="B2663" s="5"/>
      <c r="C2663" s="6" t="str">
        <f t="shared" si="84"/>
        <v/>
      </c>
      <c r="D2663" s="5" t="str">
        <f t="shared" si="85"/>
        <v/>
      </c>
      <c r="E2663" s="5" t="str">
        <f>IF($B2663="","",IF($C2663&lt;SIMULAÇÃO!$A$18,$B2663*VLOOKUP($C2663,SELIC!$A$3:$D$217,3,FALSE()),-($B2663-($B2663/(1+VLOOKUP($C2663,SELIC!$A$3:$D$217,3,FALSE()))))))</f>
        <v/>
      </c>
    </row>
    <row r="2664" spans="2:5" x14ac:dyDescent="0.35">
      <c r="B2664" s="5"/>
      <c r="C2664" s="6" t="str">
        <f t="shared" si="84"/>
        <v/>
      </c>
      <c r="D2664" s="5" t="str">
        <f t="shared" si="85"/>
        <v/>
      </c>
      <c r="E2664" s="5" t="str">
        <f>IF($B2664="","",IF($C2664&lt;SIMULAÇÃO!$A$18,$B2664*VLOOKUP($C2664,SELIC!$A$3:$D$217,3,FALSE()),-($B2664-($B2664/(1+VLOOKUP($C2664,SELIC!$A$3:$D$217,3,FALSE()))))))</f>
        <v/>
      </c>
    </row>
    <row r="2665" spans="2:5" x14ac:dyDescent="0.35">
      <c r="B2665" s="5"/>
      <c r="C2665" s="6" t="str">
        <f t="shared" si="84"/>
        <v/>
      </c>
      <c r="D2665" s="5" t="str">
        <f t="shared" si="85"/>
        <v/>
      </c>
      <c r="E2665" s="5" t="str">
        <f>IF($B2665="","",IF($C2665&lt;SIMULAÇÃO!$A$18,$B2665*VLOOKUP($C2665,SELIC!$A$3:$D$217,3,FALSE()),-($B2665-($B2665/(1+VLOOKUP($C2665,SELIC!$A$3:$D$217,3,FALSE()))))))</f>
        <v/>
      </c>
    </row>
    <row r="2666" spans="2:5" x14ac:dyDescent="0.35">
      <c r="B2666" s="5"/>
      <c r="C2666" s="6" t="str">
        <f t="shared" si="84"/>
        <v/>
      </c>
      <c r="D2666" s="5" t="str">
        <f t="shared" si="85"/>
        <v/>
      </c>
      <c r="E2666" s="5" t="str">
        <f>IF($B2666="","",IF($C2666&lt;SIMULAÇÃO!$A$18,$B2666*VLOOKUP($C2666,SELIC!$A$3:$D$217,3,FALSE()),-($B2666-($B2666/(1+VLOOKUP($C2666,SELIC!$A$3:$D$217,3,FALSE()))))))</f>
        <v/>
      </c>
    </row>
    <row r="2667" spans="2:5" x14ac:dyDescent="0.35">
      <c r="B2667" s="5"/>
      <c r="C2667" s="6" t="str">
        <f t="shared" si="84"/>
        <v/>
      </c>
      <c r="D2667" s="5" t="str">
        <f t="shared" si="85"/>
        <v/>
      </c>
      <c r="E2667" s="5" t="str">
        <f>IF($B2667="","",IF($C2667&lt;SIMULAÇÃO!$A$18,$B2667*VLOOKUP($C2667,SELIC!$A$3:$D$217,3,FALSE()),-($B2667-($B2667/(1+VLOOKUP($C2667,SELIC!$A$3:$D$217,3,FALSE()))))))</f>
        <v/>
      </c>
    </row>
    <row r="2668" spans="2:5" x14ac:dyDescent="0.35">
      <c r="B2668" s="5"/>
      <c r="C2668" s="6" t="str">
        <f t="shared" si="84"/>
        <v/>
      </c>
      <c r="D2668" s="5" t="str">
        <f t="shared" si="85"/>
        <v/>
      </c>
      <c r="E2668" s="5" t="str">
        <f>IF($B2668="","",IF($C2668&lt;SIMULAÇÃO!$A$18,$B2668*VLOOKUP($C2668,SELIC!$A$3:$D$217,3,FALSE()),-($B2668-($B2668/(1+VLOOKUP($C2668,SELIC!$A$3:$D$217,3,FALSE()))))))</f>
        <v/>
      </c>
    </row>
    <row r="2669" spans="2:5" x14ac:dyDescent="0.35">
      <c r="B2669" s="5"/>
      <c r="C2669" s="6" t="str">
        <f t="shared" si="84"/>
        <v/>
      </c>
      <c r="D2669" s="5" t="str">
        <f t="shared" si="85"/>
        <v/>
      </c>
      <c r="E2669" s="5" t="str">
        <f>IF($B2669="","",IF($C2669&lt;SIMULAÇÃO!$A$18,$B2669*VLOOKUP($C2669,SELIC!$A$3:$D$217,3,FALSE()),-($B2669-($B2669/(1+VLOOKUP($C2669,SELIC!$A$3:$D$217,3,FALSE()))))))</f>
        <v/>
      </c>
    </row>
    <row r="2670" spans="2:5" x14ac:dyDescent="0.35">
      <c r="B2670" s="5"/>
      <c r="C2670" s="6" t="str">
        <f t="shared" si="84"/>
        <v/>
      </c>
      <c r="D2670" s="5" t="str">
        <f t="shared" si="85"/>
        <v/>
      </c>
      <c r="E2670" s="5" t="str">
        <f>IF($B2670="","",IF($C2670&lt;SIMULAÇÃO!$A$18,$B2670*VLOOKUP($C2670,SELIC!$A$3:$D$217,3,FALSE()),-($B2670-($B2670/(1+VLOOKUP($C2670,SELIC!$A$3:$D$217,3,FALSE()))))))</f>
        <v/>
      </c>
    </row>
    <row r="2671" spans="2:5" x14ac:dyDescent="0.35">
      <c r="B2671" s="5"/>
      <c r="C2671" s="6" t="str">
        <f t="shared" si="84"/>
        <v/>
      </c>
      <c r="D2671" s="5" t="str">
        <f t="shared" si="85"/>
        <v/>
      </c>
      <c r="E2671" s="5" t="str">
        <f>IF($B2671="","",IF($C2671&lt;SIMULAÇÃO!$A$18,$B2671*VLOOKUP($C2671,SELIC!$A$3:$D$217,3,FALSE()),-($B2671-($B2671/(1+VLOOKUP($C2671,SELIC!$A$3:$D$217,3,FALSE()))))))</f>
        <v/>
      </c>
    </row>
    <row r="2672" spans="2:5" x14ac:dyDescent="0.35">
      <c r="B2672" s="5"/>
      <c r="C2672" s="6" t="str">
        <f t="shared" si="84"/>
        <v/>
      </c>
      <c r="D2672" s="5" t="str">
        <f t="shared" si="85"/>
        <v/>
      </c>
      <c r="E2672" s="5" t="str">
        <f>IF($B2672="","",IF($C2672&lt;SIMULAÇÃO!$A$18,$B2672*VLOOKUP($C2672,SELIC!$A$3:$D$217,3,FALSE()),-($B2672-($B2672/(1+VLOOKUP($C2672,SELIC!$A$3:$D$217,3,FALSE()))))))</f>
        <v/>
      </c>
    </row>
    <row r="2673" spans="2:5" x14ac:dyDescent="0.35">
      <c r="B2673" s="5"/>
      <c r="C2673" s="6" t="str">
        <f t="shared" si="84"/>
        <v/>
      </c>
      <c r="D2673" s="5" t="str">
        <f t="shared" si="85"/>
        <v/>
      </c>
      <c r="E2673" s="5" t="str">
        <f>IF($B2673="","",IF($C2673&lt;SIMULAÇÃO!$A$18,$B2673*VLOOKUP($C2673,SELIC!$A$3:$D$217,3,FALSE()),-($B2673-($B2673/(1+VLOOKUP($C2673,SELIC!$A$3:$D$217,3,FALSE()))))))</f>
        <v/>
      </c>
    </row>
    <row r="2674" spans="2:5" x14ac:dyDescent="0.35">
      <c r="B2674" s="5"/>
      <c r="C2674" s="6" t="str">
        <f t="shared" si="84"/>
        <v/>
      </c>
      <c r="D2674" s="5" t="str">
        <f t="shared" si="85"/>
        <v/>
      </c>
      <c r="E2674" s="5" t="str">
        <f>IF($B2674="","",IF($C2674&lt;SIMULAÇÃO!$A$18,$B2674*VLOOKUP($C2674,SELIC!$A$3:$D$217,3,FALSE()),-($B2674-($B2674/(1+VLOOKUP($C2674,SELIC!$A$3:$D$217,3,FALSE()))))))</f>
        <v/>
      </c>
    </row>
    <row r="2675" spans="2:5" x14ac:dyDescent="0.35">
      <c r="B2675" s="5"/>
      <c r="C2675" s="6" t="str">
        <f t="shared" si="84"/>
        <v/>
      </c>
      <c r="D2675" s="5" t="str">
        <f t="shared" si="85"/>
        <v/>
      </c>
      <c r="E2675" s="5" t="str">
        <f>IF($B2675="","",IF($C2675&lt;SIMULAÇÃO!$A$18,$B2675*VLOOKUP($C2675,SELIC!$A$3:$D$217,3,FALSE()),-($B2675-($B2675/(1+VLOOKUP($C2675,SELIC!$A$3:$D$217,3,FALSE()))))))</f>
        <v/>
      </c>
    </row>
    <row r="2676" spans="2:5" x14ac:dyDescent="0.35">
      <c r="B2676" s="5"/>
      <c r="C2676" s="6" t="str">
        <f t="shared" si="84"/>
        <v/>
      </c>
      <c r="D2676" s="5" t="str">
        <f t="shared" si="85"/>
        <v/>
      </c>
      <c r="E2676" s="5" t="str">
        <f>IF($B2676="","",IF($C2676&lt;SIMULAÇÃO!$A$18,$B2676*VLOOKUP($C2676,SELIC!$A$3:$D$217,3,FALSE()),-($B2676-($B2676/(1+VLOOKUP($C2676,SELIC!$A$3:$D$217,3,FALSE()))))))</f>
        <v/>
      </c>
    </row>
    <row r="2677" spans="2:5" x14ac:dyDescent="0.35">
      <c r="B2677" s="5"/>
      <c r="C2677" s="6" t="str">
        <f t="shared" si="84"/>
        <v/>
      </c>
      <c r="D2677" s="5" t="str">
        <f t="shared" si="85"/>
        <v/>
      </c>
      <c r="E2677" s="5" t="str">
        <f>IF($B2677="","",IF($C2677&lt;SIMULAÇÃO!$A$18,$B2677*VLOOKUP($C2677,SELIC!$A$3:$D$217,3,FALSE()),-($B2677-($B2677/(1+VLOOKUP($C2677,SELIC!$A$3:$D$217,3,FALSE()))))))</f>
        <v/>
      </c>
    </row>
    <row r="2678" spans="2:5" x14ac:dyDescent="0.35">
      <c r="B2678" s="5"/>
      <c r="C2678" s="6" t="str">
        <f t="shared" si="84"/>
        <v/>
      </c>
      <c r="D2678" s="5" t="str">
        <f t="shared" si="85"/>
        <v/>
      </c>
      <c r="E2678" s="5" t="str">
        <f>IF($B2678="","",IF($C2678&lt;SIMULAÇÃO!$A$18,$B2678*VLOOKUP($C2678,SELIC!$A$3:$D$217,3,FALSE()),-($B2678-($B2678/(1+VLOOKUP($C2678,SELIC!$A$3:$D$217,3,FALSE()))))))</f>
        <v/>
      </c>
    </row>
    <row r="2679" spans="2:5" x14ac:dyDescent="0.35">
      <c r="B2679" s="5"/>
      <c r="C2679" s="6" t="str">
        <f>IF(A2679="","",DATEVALUE(CONCATENATE("01/",MONTH(A2679),"/",YEAR(A2679))))</f>
        <v/>
      </c>
      <c r="D2679" s="5" t="str">
        <f>IF(B2679="","",B2679+E2679)</f>
        <v/>
      </c>
      <c r="E2679" s="5" t="str">
        <f>IF($B2679="","",IF($C2679&lt;SIMULAÇÃO!$A$18,$B2679*VLOOKUP($C2679,SELIC!$A$3:$D$217,3,FALSE()),-($B2679-($B2679/(1+VLOOKUP($C2679,SELIC!$A$3:$D$217,3,FALSE()))))))</f>
        <v/>
      </c>
    </row>
    <row r="2680" spans="2:5" x14ac:dyDescent="0.35">
      <c r="B2680" s="5"/>
      <c r="C2680" s="6" t="str">
        <f t="shared" si="84"/>
        <v/>
      </c>
      <c r="D2680" s="5" t="str">
        <f t="shared" si="85"/>
        <v/>
      </c>
      <c r="E2680" s="5" t="str">
        <f>IF($B2680="","",IF($C2680&lt;SIMULAÇÃO!$A$18,$B2680*VLOOKUP($C2680,SELIC!$A$3:$D$217,3,FALSE()),-($B2680-($B2680/(1+VLOOKUP($C2680,SELIC!$A$3:$D$217,3,FALSE()))))))</f>
        <v/>
      </c>
    </row>
    <row r="2681" spans="2:5" x14ac:dyDescent="0.35">
      <c r="B2681" s="5"/>
      <c r="C2681" s="6" t="str">
        <f t="shared" si="84"/>
        <v/>
      </c>
      <c r="D2681" s="5" t="str">
        <f t="shared" si="85"/>
        <v/>
      </c>
      <c r="E2681" s="5" t="str">
        <f>IF($B2681="","",IF($C2681&lt;SIMULAÇÃO!$A$18,$B2681*VLOOKUP($C2681,SELIC!$A$3:$D$217,3,FALSE()),-($B2681-($B2681/(1+VLOOKUP($C2681,SELIC!$A$3:$D$217,3,FALSE()))))))</f>
        <v/>
      </c>
    </row>
    <row r="2682" spans="2:5" x14ac:dyDescent="0.35">
      <c r="B2682" s="5"/>
      <c r="C2682" s="6" t="str">
        <f t="shared" si="84"/>
        <v/>
      </c>
      <c r="D2682" s="5" t="str">
        <f t="shared" si="85"/>
        <v/>
      </c>
      <c r="E2682" s="5" t="str">
        <f>IF($B2682="","",IF($C2682&lt;SIMULAÇÃO!$A$18,$B2682*VLOOKUP($C2682,SELIC!$A$3:$D$217,3,FALSE()),-($B2682-($B2682/(1+VLOOKUP($C2682,SELIC!$A$3:$D$217,3,FALSE()))))))</f>
        <v/>
      </c>
    </row>
    <row r="2683" spans="2:5" x14ac:dyDescent="0.35">
      <c r="B2683" s="5"/>
      <c r="C2683" s="6" t="str">
        <f t="shared" si="84"/>
        <v/>
      </c>
      <c r="D2683" s="5" t="str">
        <f t="shared" si="85"/>
        <v/>
      </c>
      <c r="E2683" s="5" t="str">
        <f>IF($B2683="","",IF($C2683&lt;SIMULAÇÃO!$A$18,$B2683*VLOOKUP($C2683,SELIC!$A$3:$D$217,3,FALSE()),-($B2683-($B2683/(1+VLOOKUP($C2683,SELIC!$A$3:$D$217,3,FALSE()))))))</f>
        <v/>
      </c>
    </row>
    <row r="2684" spans="2:5" x14ac:dyDescent="0.35">
      <c r="B2684" s="5"/>
      <c r="C2684" s="6" t="str">
        <f t="shared" si="84"/>
        <v/>
      </c>
      <c r="D2684" s="5" t="str">
        <f t="shared" si="85"/>
        <v/>
      </c>
      <c r="E2684" s="5" t="str">
        <f>IF($B2684="","",IF($C2684&lt;SIMULAÇÃO!$A$18,$B2684*VLOOKUP($C2684,SELIC!$A$3:$D$217,3,FALSE()),-($B2684-($B2684/(1+VLOOKUP($C2684,SELIC!$A$3:$D$217,3,FALSE()))))))</f>
        <v/>
      </c>
    </row>
    <row r="2685" spans="2:5" x14ac:dyDescent="0.35">
      <c r="B2685" s="5"/>
      <c r="C2685" s="6" t="str">
        <f t="shared" si="84"/>
        <v/>
      </c>
      <c r="D2685" s="5" t="str">
        <f t="shared" si="85"/>
        <v/>
      </c>
      <c r="E2685" s="5" t="str">
        <f>IF($B2685="","",IF($C2685&lt;SIMULAÇÃO!$A$18,$B2685*VLOOKUP($C2685,SELIC!$A$3:$D$217,3,FALSE()),-($B2685-($B2685/(1+VLOOKUP($C2685,SELIC!$A$3:$D$217,3,FALSE()))))))</f>
        <v/>
      </c>
    </row>
    <row r="2686" spans="2:5" x14ac:dyDescent="0.35">
      <c r="B2686" s="5"/>
      <c r="C2686" s="6" t="str">
        <f t="shared" si="84"/>
        <v/>
      </c>
      <c r="D2686" s="5" t="str">
        <f t="shared" si="85"/>
        <v/>
      </c>
      <c r="E2686" s="5" t="str">
        <f>IF($B2686="","",IF($C2686&lt;SIMULAÇÃO!$A$18,$B2686*VLOOKUP($C2686,SELIC!$A$3:$D$217,3,FALSE()),-($B2686-($B2686/(1+VLOOKUP($C2686,SELIC!$A$3:$D$217,3,FALSE()))))))</f>
        <v/>
      </c>
    </row>
    <row r="2687" spans="2:5" x14ac:dyDescent="0.35">
      <c r="B2687" s="5"/>
      <c r="C2687" s="6" t="str">
        <f t="shared" si="84"/>
        <v/>
      </c>
      <c r="D2687" s="5" t="str">
        <f t="shared" si="85"/>
        <v/>
      </c>
      <c r="E2687" s="5" t="str">
        <f>IF($B2687="","",IF($C2687&lt;SIMULAÇÃO!$A$18,$B2687*VLOOKUP($C2687,SELIC!$A$3:$D$217,3,FALSE()),-($B2687-($B2687/(1+VLOOKUP($C2687,SELIC!$A$3:$D$217,3,FALSE()))))))</f>
        <v/>
      </c>
    </row>
  </sheetData>
  <sheetProtection algorithmName="SHA-512" hashValue="KPkV1gbjhSmfh8XwTkLh4oYr+SVyGkxvnKh4D5L78tj9bv2NKYOVktdDOIiFYvxX3gGNAFIijYSvNis39uQN9w==" saltValue="irtbCkjN5xHYgX+qNQwtXA==" spinCount="100000" sheet="1" selectLockedCells="1"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BAE3-BC61-4312-A511-7A09AD60FE31}">
  <sheetPr codeName="Planilha1">
    <tabColor rgb="FFFF0000"/>
    <pageSetUpPr fitToPage="1"/>
  </sheetPr>
  <dimension ref="A1:U667"/>
  <sheetViews>
    <sheetView showGridLines="0" tabSelected="1" topLeftCell="E1" zoomScale="66" zoomScaleNormal="66" workbookViewId="0">
      <selection activeCell="H46" sqref="H46"/>
    </sheetView>
  </sheetViews>
  <sheetFormatPr defaultRowHeight="14.5" x14ac:dyDescent="0.35"/>
  <cols>
    <col min="1" max="1" width="40" hidden="1" customWidth="1"/>
    <col min="2" max="3" width="7.1796875" hidden="1" customWidth="1"/>
    <col min="4" max="4" width="38.81640625" hidden="1" customWidth="1"/>
    <col min="5" max="5" width="3.6328125" customWidth="1"/>
    <col min="6" max="6" width="47.6328125" customWidth="1"/>
    <col min="7" max="7" width="25" customWidth="1"/>
    <col min="8" max="12" width="33.453125" customWidth="1"/>
    <col min="13" max="13" width="28.26953125" customWidth="1"/>
    <col min="14" max="14" width="17.453125" bestFit="1" customWidth="1"/>
    <col min="15" max="15" width="19.81640625" customWidth="1"/>
    <col min="16" max="16" width="19.7265625" customWidth="1"/>
    <col min="17" max="17" width="23.453125" customWidth="1"/>
    <col min="18" max="18" width="17.36328125" customWidth="1"/>
    <col min="20" max="20" width="12.6328125" customWidth="1"/>
  </cols>
  <sheetData>
    <row r="1" spans="1:13" s="24" customFormat="1" ht="13" x14ac:dyDescent="0.3"/>
    <row r="2" spans="1:13" s="24" customFormat="1" ht="27.5" customHeight="1" x14ac:dyDescent="0.55000000000000004">
      <c r="F2" s="142" t="s">
        <v>64</v>
      </c>
      <c r="G2" s="142"/>
      <c r="H2" s="142"/>
      <c r="I2" s="142"/>
      <c r="J2" s="142"/>
      <c r="K2" s="142"/>
      <c r="L2" s="142"/>
    </row>
    <row r="3" spans="1:13" s="24" customFormat="1" ht="29" customHeight="1" thickBot="1" x14ac:dyDescent="0.35">
      <c r="F3" s="149" t="str">
        <f>IF(H6="","",IF(VLOOKUP(A19,SELIC!A3:F217,1,0)&gt;0,"SELIC ATUALIZADA","SELIC DESATUALIZADA: conecte-se à internet"))</f>
        <v/>
      </c>
      <c r="G3" s="149"/>
      <c r="H3" s="149"/>
      <c r="I3" s="149"/>
      <c r="J3" s="149"/>
      <c r="K3" s="149"/>
      <c r="L3" s="149"/>
    </row>
    <row r="4" spans="1:13" s="24" customFormat="1" ht="20.5" customHeight="1" thickTop="1" x14ac:dyDescent="0.3">
      <c r="A4" s="51">
        <f>IF(OR(H5="",H6="",H7="",H8="",A8=1),1,0)</f>
        <v>1</v>
      </c>
      <c r="F4" s="120" t="s">
        <v>74</v>
      </c>
      <c r="G4" s="121"/>
      <c r="H4" s="126"/>
      <c r="I4" s="127"/>
      <c r="K4" s="143" t="str">
        <f>IF(OR(H5="",H5=0),"Informe a data de adesão do parcelamento que está atualmente ativo",IF(OR(H6=0,H6=""),"Informe a data de simulação para a desistência do parcelamento",IF(H7="","Selecione o parcelamento que será objeto de desistência",IF(A8=1,"Selecione a modalidade do parcelamento que será objeto de desistência",IF(L20=0,"INFORME O VALOR DAS INSCRIÇÕES NA ABA 'INSCRIÇÃO'",IF(SUM(PAGTOS!$B$3:$B$1048576)=0,"INFORME VALORES ARRECADADOS NA ABA 'PAGTOS'",IF(A26="ERRO","INFORME A DATA DA ARRECADAÇÃO NA ABA 'PAGTOS' PARA APROVEITAMENTO DOS VALORES ARRECADADOS","")))))))</f>
        <v>Informe a data de adesão do parcelamento que está atualmente ativo</v>
      </c>
      <c r="L4" s="144"/>
    </row>
    <row r="5" spans="1:13" s="24" customFormat="1" ht="20" customHeight="1" x14ac:dyDescent="0.3">
      <c r="F5" s="122" t="s">
        <v>65</v>
      </c>
      <c r="G5" s="123"/>
      <c r="H5" s="128"/>
      <c r="I5" s="129"/>
      <c r="K5" s="145"/>
      <c r="L5" s="146"/>
    </row>
    <row r="6" spans="1:13" s="24" customFormat="1" ht="20" customHeight="1" x14ac:dyDescent="0.3">
      <c r="F6" s="122" t="s">
        <v>36</v>
      </c>
      <c r="G6" s="123"/>
      <c r="H6" s="128"/>
      <c r="I6" s="129"/>
      <c r="K6" s="145"/>
      <c r="L6" s="146"/>
    </row>
    <row r="7" spans="1:13" s="24" customFormat="1" ht="20" customHeight="1" x14ac:dyDescent="0.3">
      <c r="A7" s="62"/>
      <c r="F7" s="122" t="s">
        <v>95</v>
      </c>
      <c r="G7" s="123"/>
      <c r="H7" s="130"/>
      <c r="I7" s="131"/>
      <c r="J7" s="63"/>
      <c r="K7" s="145"/>
      <c r="L7" s="146"/>
      <c r="M7" s="26"/>
    </row>
    <row r="8" spans="1:13" s="24" customFormat="1" ht="20" customHeight="1" x14ac:dyDescent="0.3">
      <c r="A8" s="62">
        <f>IFERROR(VLOOKUP(H8,Modalidades,1,0),1)</f>
        <v>1</v>
      </c>
      <c r="F8" s="122" t="s">
        <v>44</v>
      </c>
      <c r="G8" s="123"/>
      <c r="H8" s="130"/>
      <c r="I8" s="131"/>
      <c r="J8" s="63"/>
      <c r="K8" s="145"/>
      <c r="L8" s="146"/>
      <c r="M8" s="26"/>
    </row>
    <row r="9" spans="1:13" s="24" customFormat="1" ht="20" customHeight="1" x14ac:dyDescent="0.3">
      <c r="A9" s="62"/>
      <c r="F9" s="122" t="s">
        <v>68</v>
      </c>
      <c r="G9" s="123"/>
      <c r="H9" s="132">
        <f>IF(SUM('INSCRIÇÃO-DEBCAD'!B3:E1048576)=0,0,A79)</f>
        <v>0</v>
      </c>
      <c r="I9" s="133"/>
      <c r="J9" s="63"/>
      <c r="K9" s="145"/>
      <c r="L9" s="146"/>
      <c r="M9" s="26"/>
    </row>
    <row r="10" spans="1:13" s="24" customFormat="1" ht="20" customHeight="1" thickBot="1" x14ac:dyDescent="0.35">
      <c r="A10" s="23" t="s">
        <v>38</v>
      </c>
      <c r="F10" s="124" t="s">
        <v>37</v>
      </c>
      <c r="G10" s="125"/>
      <c r="H10" s="134" t="s">
        <v>39</v>
      </c>
      <c r="I10" s="135"/>
      <c r="J10" s="63"/>
      <c r="K10" s="147"/>
      <c r="L10" s="148"/>
      <c r="M10" s="26"/>
    </row>
    <row r="11" spans="1:13" s="24" customFormat="1" ht="18.5" customHeight="1" thickTop="1" x14ac:dyDescent="0.3">
      <c r="A11" s="23" t="s">
        <v>39</v>
      </c>
      <c r="F11" s="25" t="s">
        <v>61</v>
      </c>
      <c r="G11" s="55">
        <v>0.09</v>
      </c>
      <c r="H11" s="136">
        <v>0</v>
      </c>
      <c r="I11" s="137"/>
      <c r="J11" s="63"/>
      <c r="K11" s="26"/>
      <c r="L11" s="26"/>
      <c r="M11" s="26"/>
    </row>
    <row r="12" spans="1:13" s="24" customFormat="1" ht="18.5" customHeight="1" x14ac:dyDescent="0.3">
      <c r="A12" s="23"/>
      <c r="F12" s="27" t="s">
        <v>62</v>
      </c>
      <c r="G12" s="56">
        <v>0.25</v>
      </c>
      <c r="H12" s="138">
        <v>0</v>
      </c>
      <c r="I12" s="139"/>
    </row>
    <row r="13" spans="1:13" s="24" customFormat="1" ht="18.5" customHeight="1" thickBot="1" x14ac:dyDescent="0.35">
      <c r="A13" s="23"/>
      <c r="F13" s="124" t="s">
        <v>63</v>
      </c>
      <c r="G13" s="125"/>
      <c r="H13" s="140">
        <f>(H11*G11)+(H12*G12)</f>
        <v>0</v>
      </c>
      <c r="I13" s="141"/>
    </row>
    <row r="14" spans="1:13" s="24" customFormat="1" ht="2" customHeight="1" thickTop="1" x14ac:dyDescent="0.3">
      <c r="A14" s="23"/>
      <c r="F14" s="29"/>
      <c r="G14" s="30"/>
      <c r="H14" s="31"/>
      <c r="I14" s="31"/>
    </row>
    <row r="15" spans="1:13" s="24" customFormat="1" ht="2" customHeight="1" x14ac:dyDescent="0.3">
      <c r="A15" s="23"/>
      <c r="F15" s="29"/>
      <c r="G15" s="30"/>
      <c r="H15" s="31"/>
      <c r="I15" s="31"/>
    </row>
    <row r="16" spans="1:13" s="24" customFormat="1" ht="2" customHeight="1" x14ac:dyDescent="0.3">
      <c r="A16" s="23"/>
    </row>
    <row r="17" spans="1:21" s="24" customFormat="1" ht="6" customHeight="1" thickBot="1" x14ac:dyDescent="0.35">
      <c r="A17" s="23"/>
    </row>
    <row r="18" spans="1:21" s="24" customFormat="1" ht="33" customHeight="1" thickTop="1" x14ac:dyDescent="0.3">
      <c r="A18" s="23" t="str">
        <f>IF($H$5="","",DATEVALUE(CONCATENATE("01/",TEXT(MONTH($H$5),"00"),"/",YEAR($H$5))))</f>
        <v/>
      </c>
      <c r="F18" s="117" t="s">
        <v>40</v>
      </c>
      <c r="G18" s="118"/>
      <c r="H18" s="118"/>
      <c r="I18" s="118"/>
      <c r="J18" s="118"/>
      <c r="K18" s="118"/>
      <c r="L18" s="119"/>
      <c r="N18" s="28"/>
    </row>
    <row r="19" spans="1:21" s="32" customFormat="1" ht="32.5" customHeight="1" x14ac:dyDescent="0.3">
      <c r="A19" s="23" t="str">
        <f>IF($H$6="","",DATEVALUE(CONCATENATE("01/",MONTH($H$6),"/",YEAR($H$6))))</f>
        <v/>
      </c>
      <c r="F19" s="95" t="s">
        <v>71</v>
      </c>
      <c r="G19" s="96"/>
      <c r="H19" s="81" t="s">
        <v>0</v>
      </c>
      <c r="I19" s="81" t="s">
        <v>42</v>
      </c>
      <c r="J19" s="81" t="s">
        <v>1</v>
      </c>
      <c r="K19" s="81" t="s">
        <v>109</v>
      </c>
      <c r="L19" s="18" t="s">
        <v>33</v>
      </c>
    </row>
    <row r="20" spans="1:21" s="24" customFormat="1" ht="22.5" customHeight="1" x14ac:dyDescent="0.3">
      <c r="A20" s="24">
        <f>H7</f>
        <v>0</v>
      </c>
      <c r="F20" s="84" t="s">
        <v>67</v>
      </c>
      <c r="G20" s="85"/>
      <c r="H20" s="86">
        <f>IF(OR(SUM('INSCRIÇÃO-DEBCAD'!B2:B1048573)=0,A4=1),0,SUM('INSCRIÇÃO-DEBCAD'!B2:B1048573))</f>
        <v>0</v>
      </c>
      <c r="I20" s="33">
        <f>IF(OR(SUM('INSCRIÇÃO-DEBCAD'!C2:C1048573)=0,A4=1),0,SUM('INSCRIÇÃO-DEBCAD'!C2:C1048573))</f>
        <v>0</v>
      </c>
      <c r="J20" s="33">
        <f>IF(OR(SUM('INSCRIÇÃO-DEBCAD'!D2:D1048573)=0,A4=1),0,SUM('INSCRIÇÃO-DEBCAD'!D2:D1048573))</f>
        <v>0</v>
      </c>
      <c r="K20" s="33">
        <f>IF(OR(SUM('INSCRIÇÃO-DEBCAD'!E2:E1048573)=0,A4=1),0,SUM('INSCRIÇÃO-DEBCAD'!E2:E1048573))</f>
        <v>0</v>
      </c>
      <c r="L20" s="34">
        <f>SUM(H20:K20)</f>
        <v>0</v>
      </c>
      <c r="M20" s="35"/>
    </row>
    <row r="21" spans="1:21" s="24" customFormat="1" ht="23" customHeight="1" x14ac:dyDescent="0.3">
      <c r="F21" s="84" t="s">
        <v>79</v>
      </c>
      <c r="G21" s="85"/>
      <c r="H21" s="86">
        <f>IF(L20=0,0,(H20*$L$21)/SUM($H$20:$K$20))</f>
        <v>0</v>
      </c>
      <c r="I21" s="33">
        <f>IF(L20=0,0,(I20*$L$21)/SUM($H$20:$K$20))</f>
        <v>0</v>
      </c>
      <c r="J21" s="33">
        <f>IF(L20=0,0,(J20*$L$21)/SUM($H$20:$K$20))</f>
        <v>0</v>
      </c>
      <c r="K21" s="33">
        <f>IF(L20=0,0,(K20*$L$21)/SUM($H$20:$K$20))</f>
        <v>0</v>
      </c>
      <c r="L21" s="34">
        <f>IF(L20=0,0,L20*H9)</f>
        <v>0</v>
      </c>
      <c r="M21" s="28"/>
    </row>
    <row r="22" spans="1:21" s="24" customFormat="1" ht="22.5" customHeight="1" x14ac:dyDescent="0.3">
      <c r="F22" s="84" t="s">
        <v>59</v>
      </c>
      <c r="G22" s="85"/>
      <c r="H22" s="89" t="s">
        <v>60</v>
      </c>
      <c r="I22" s="36">
        <f>IF(A8=1,0,$A$74)</f>
        <v>0</v>
      </c>
      <c r="J22" s="36">
        <f>IF(A8=1,0,$A$76)</f>
        <v>0</v>
      </c>
      <c r="K22" s="36">
        <f>IF(A8=1,0,$A$77)</f>
        <v>0</v>
      </c>
      <c r="L22" s="37" t="s">
        <v>60</v>
      </c>
    </row>
    <row r="23" spans="1:21" s="24" customFormat="1" ht="22.5" customHeight="1" x14ac:dyDescent="0.3">
      <c r="F23" s="84" t="s">
        <v>80</v>
      </c>
      <c r="G23" s="85"/>
      <c r="H23" s="90">
        <v>0</v>
      </c>
      <c r="I23" s="33">
        <f>ROUND((I20-I21)*I22,2)</f>
        <v>0</v>
      </c>
      <c r="J23" s="33">
        <f>ROUND((J20-J21)*J22,2)</f>
        <v>0</v>
      </c>
      <c r="K23" s="33">
        <f>ROUND((K20-K21)*K22,2)</f>
        <v>0</v>
      </c>
      <c r="L23" s="34">
        <f>SUM(H23:K23)</f>
        <v>0</v>
      </c>
    </row>
    <row r="24" spans="1:21" s="24" customFormat="1" ht="22.5" customHeight="1" x14ac:dyDescent="0.3">
      <c r="A24" s="41">
        <f>SUM(PAGTOS!B3:B1048576)</f>
        <v>0</v>
      </c>
      <c r="B24" s="24">
        <f>IF(OR(L25=0,A24=0),0,1)</f>
        <v>0</v>
      </c>
      <c r="F24" s="84" t="s">
        <v>81</v>
      </c>
      <c r="G24" s="85"/>
      <c r="H24" s="86">
        <f>IF(H10="NÃO",0,IF(H13=0,0,IF(L20=0,0,(SIMULAÇÃO!$H$13*(H20-H23))/(SUM(SIMULAÇÃO!$H$20:$K$20)-SUM($H$23:$K$23)))))</f>
        <v>0</v>
      </c>
      <c r="I24" s="38">
        <f>IF(H10="NÃO",0,IF(H13=0,0,IF(L20=0,0,(SIMULAÇÃO!$H$13*(I20-I23))/(SUM(SIMULAÇÃO!$H$20:$K$20)-SUM($H$23:$K$23)))))</f>
        <v>0</v>
      </c>
      <c r="J24" s="38">
        <f>IF(H10="NÃO",0,IF(H13=0,0,IF(L20=0,0,(SIMULAÇÃO!$H$13*(J20-J23))/(SUM(SIMULAÇÃO!$H$20:$K$20)-SUM($H$23:$K$23)))))</f>
        <v>0</v>
      </c>
      <c r="K24" s="38">
        <f>IF(H10="NÃO",0,IF(H13=0,0,IF(L20=0,0,(SIMULAÇÃO!$H$13*(K20-K23))/(SUM(SIMULAÇÃO!$H$20:$K$20)-SUM($H$23:$K$23)))))</f>
        <v>0</v>
      </c>
      <c r="L24" s="34">
        <f>SUM(H24:K24)</f>
        <v>0</v>
      </c>
    </row>
    <row r="25" spans="1:21" s="24" customFormat="1" ht="32" customHeight="1" x14ac:dyDescent="0.3">
      <c r="F25" s="97" t="s">
        <v>82</v>
      </c>
      <c r="G25" s="98"/>
      <c r="H25" s="91">
        <f>H20-H23-H24</f>
        <v>0</v>
      </c>
      <c r="I25" s="39">
        <f>I20-I23-I24</f>
        <v>0</v>
      </c>
      <c r="J25" s="39">
        <f>J20-J23-J24</f>
        <v>0</v>
      </c>
      <c r="K25" s="39">
        <f>K20-K23-K24</f>
        <v>0</v>
      </c>
      <c r="L25" s="40">
        <f>SUM(H25:K25)</f>
        <v>0</v>
      </c>
      <c r="M25" s="28"/>
    </row>
    <row r="26" spans="1:21" s="24" customFormat="1" ht="22.5" customHeight="1" x14ac:dyDescent="0.3">
      <c r="A26" s="41">
        <f>IFERROR(SUM(PAGTOS!$D$3:$D$1048576),"ERRO")</f>
        <v>0</v>
      </c>
      <c r="F26" s="84" t="s">
        <v>83</v>
      </c>
      <c r="G26" s="85"/>
      <c r="H26" s="86">
        <f>IF(OR(L25=0,SUM(PAGTOS!B3:B1048576)=0),0,(((H25-H21)*$M$26)/($L$25-$L$21))+H21)</f>
        <v>0</v>
      </c>
      <c r="I26" s="33">
        <f>IF(OR(L25=0,A24=0),0,(((I25-I21)*$M$26)/($L$25-$L$21))+I21)</f>
        <v>0</v>
      </c>
      <c r="J26" s="33">
        <f>IF(OR(L25=0,A24=0),0,(((J25-J21)*$M$26)/($L$25-$L$21))+J21)</f>
        <v>0</v>
      </c>
      <c r="K26" s="33">
        <f>IF(OR(L25=0,A24=0),0,(((K25-K21)*$M$26)/($L$25-$L$21))+K21)</f>
        <v>0</v>
      </c>
      <c r="L26" s="34">
        <f>IF(A4=1,0,(SUM(PAGTOS!$D$3:$D$1048576)))</f>
        <v>0</v>
      </c>
      <c r="M26" s="61">
        <f>L26-L21</f>
        <v>0</v>
      </c>
    </row>
    <row r="27" spans="1:21" s="24" customFormat="1" ht="29" customHeight="1" x14ac:dyDescent="0.3">
      <c r="F27" s="99" t="s">
        <v>69</v>
      </c>
      <c r="G27" s="100"/>
      <c r="H27" s="88">
        <f>H20-H23-H24-H26</f>
        <v>0</v>
      </c>
      <c r="I27" s="42">
        <f>I20-I23-I24-I26</f>
        <v>0</v>
      </c>
      <c r="J27" s="42">
        <f>J20-J23-J24-J26</f>
        <v>0</v>
      </c>
      <c r="K27" s="42">
        <f>K20-K23-K24-K26</f>
        <v>0</v>
      </c>
      <c r="L27" s="43">
        <f>SUM(H27:K27)</f>
        <v>0</v>
      </c>
      <c r="M27" s="47"/>
      <c r="P27" s="35"/>
    </row>
    <row r="28" spans="1:21" s="24" customFormat="1" ht="29" customHeight="1" thickBot="1" x14ac:dyDescent="0.35">
      <c r="F28" s="101" t="s">
        <v>70</v>
      </c>
      <c r="G28" s="102"/>
      <c r="H28" s="87">
        <f>H27</f>
        <v>0</v>
      </c>
      <c r="I28" s="45">
        <f>I27</f>
        <v>0</v>
      </c>
      <c r="J28" s="73">
        <f>IF(L27=0,0,(($L$28-$H$28-$I$28)*J27)/($L$27-$H$27-$I$27))</f>
        <v>0</v>
      </c>
      <c r="K28" s="73">
        <f>IF(L27=0,0,(($L$28-$H$28-$I$28)*K27)/($L$27-$H$27-$I$27))</f>
        <v>0</v>
      </c>
      <c r="L28" s="46">
        <f>IF($L$27=0,0,(($L$27)*VLOOKUP($A$19,SELIC!$A$3:$C$217,3,0))+$L$27)</f>
        <v>0</v>
      </c>
      <c r="M28" s="110"/>
      <c r="N28" s="64"/>
      <c r="P28" s="35"/>
    </row>
    <row r="29" spans="1:21" s="24" customFormat="1" ht="32.5" customHeight="1" thickTop="1" thickBot="1" x14ac:dyDescent="0.35">
      <c r="M29" s="64"/>
      <c r="P29" s="35"/>
    </row>
    <row r="30" spans="1:21" s="24" customFormat="1" ht="32.5" customHeight="1" thickTop="1" x14ac:dyDescent="0.35">
      <c r="F30" s="117" t="s">
        <v>41</v>
      </c>
      <c r="G30" s="118"/>
      <c r="H30" s="118"/>
      <c r="I30" s="118"/>
      <c r="J30" s="118"/>
      <c r="K30" s="118"/>
      <c r="L30" s="119"/>
      <c r="N30"/>
      <c r="O30"/>
      <c r="P30"/>
      <c r="Q30"/>
      <c r="R30"/>
      <c r="S30"/>
      <c r="T30"/>
      <c r="U30"/>
    </row>
    <row r="31" spans="1:21" s="24" customFormat="1" ht="32.5" customHeight="1" x14ac:dyDescent="0.35">
      <c r="F31" s="103" t="s">
        <v>34</v>
      </c>
      <c r="G31" s="104"/>
      <c r="H31" s="80" t="s">
        <v>0</v>
      </c>
      <c r="I31" s="80" t="s">
        <v>42</v>
      </c>
      <c r="J31" s="80" t="s">
        <v>1</v>
      </c>
      <c r="K31" s="80" t="s">
        <v>109</v>
      </c>
      <c r="L31" s="19" t="s">
        <v>33</v>
      </c>
      <c r="M31" s="28"/>
      <c r="N31"/>
      <c r="O31"/>
      <c r="P31"/>
      <c r="Q31"/>
      <c r="R31"/>
      <c r="S31"/>
      <c r="T31"/>
      <c r="U31"/>
    </row>
    <row r="32" spans="1:21" s="24" customFormat="1" ht="22.5" customHeight="1" x14ac:dyDescent="0.35">
      <c r="F32" s="84" t="s">
        <v>67</v>
      </c>
      <c r="G32" s="85"/>
      <c r="H32" s="93">
        <f>IF(OR(SUM('INSCRIÇÃO-DEBCAD'!B3:B1048576)=0,A4=1),0,SUM('INSCRIÇÃO-DEBCAD'!B3:B1048576))</f>
        <v>0</v>
      </c>
      <c r="I32" s="70">
        <f>IF(OR(SUM('INSCRIÇÃO-DEBCAD'!C3:C1048576)=0,A4=1),0,SUM('INSCRIÇÃO-DEBCAD'!C3:C1048576))</f>
        <v>0</v>
      </c>
      <c r="J32" s="70">
        <f>IF(OR(SUM('INSCRIÇÃO-DEBCAD'!D3:D1048576)=0,A4=1),0,SUM('INSCRIÇÃO-DEBCAD'!D3:D1048576))</f>
        <v>0</v>
      </c>
      <c r="K32" s="70">
        <f>IF(OR(SUM('INSCRIÇÃO-DEBCAD'!E3:E1048576)=0,A4=1),0,SUM('INSCRIÇÃO-DEBCAD'!E3:E1048576))</f>
        <v>0</v>
      </c>
      <c r="L32" s="48">
        <f>SUM(H32:K32)</f>
        <v>0</v>
      </c>
      <c r="N32"/>
      <c r="O32"/>
      <c r="P32"/>
      <c r="Q32"/>
      <c r="R32"/>
      <c r="S32"/>
      <c r="T32"/>
      <c r="U32"/>
    </row>
    <row r="33" spans="1:21" s="24" customFormat="1" ht="22.5" customHeight="1" x14ac:dyDescent="0.35">
      <c r="F33" s="84" t="s">
        <v>83</v>
      </c>
      <c r="G33" s="85"/>
      <c r="H33" s="93">
        <f>IF(L32=0,0,(SIMULAÇÃO!H32*SUM(PAGTOS!$D$3:$D$136200))/SUM(SIMULAÇÃO!$H$32:$K$32))</f>
        <v>0</v>
      </c>
      <c r="I33" s="70">
        <f>IF(L32=0,0,(SIMULAÇÃO!I32*SUM(PAGTOS!$D$3:$D$136200))/SUM(SIMULAÇÃO!$H$32:$K$32))</f>
        <v>0</v>
      </c>
      <c r="J33" s="70">
        <f>IF(L32=0,0,(SIMULAÇÃO!J32*SUM(PAGTOS!$D$3:$D$136200))/SUM(SIMULAÇÃO!$H$32:$K$32))</f>
        <v>0</v>
      </c>
      <c r="K33" s="70">
        <f>IF(L32=0,0,(SIMULAÇÃO!K32*SUM(PAGTOS!$D$3:$D$136200))/SUM(SIMULAÇÃO!$H$32:$K$32))</f>
        <v>0</v>
      </c>
      <c r="L33" s="48">
        <f>SUM(H33:K33)</f>
        <v>0</v>
      </c>
      <c r="N33"/>
      <c r="O33" s="78"/>
      <c r="P33"/>
      <c r="Q33"/>
      <c r="R33"/>
      <c r="S33"/>
      <c r="T33"/>
      <c r="U33"/>
    </row>
    <row r="34" spans="1:21" s="24" customFormat="1" ht="28.5" customHeight="1" x14ac:dyDescent="0.35">
      <c r="A34" s="44">
        <f>SUM('INSCRIÇÃO-DEBCAD'!B3:E1048576)</f>
        <v>0</v>
      </c>
      <c r="F34" s="97" t="s">
        <v>69</v>
      </c>
      <c r="G34" s="98"/>
      <c r="H34" s="94">
        <f>H32-H33</f>
        <v>0</v>
      </c>
      <c r="I34" s="72">
        <f>I32-I33</f>
        <v>0</v>
      </c>
      <c r="J34" s="72">
        <f>J32-J33</f>
        <v>0</v>
      </c>
      <c r="K34" s="72">
        <f>K32-K33</f>
        <v>0</v>
      </c>
      <c r="L34" s="49">
        <f>SUM(H34:K34)</f>
        <v>0</v>
      </c>
      <c r="M34" s="28"/>
      <c r="N34"/>
      <c r="O34"/>
      <c r="P34"/>
      <c r="Q34"/>
      <c r="R34"/>
      <c r="S34"/>
      <c r="T34"/>
      <c r="U34"/>
    </row>
    <row r="35" spans="1:21" s="24" customFormat="1" ht="28.5" customHeight="1" thickBot="1" x14ac:dyDescent="0.4">
      <c r="A35" s="60" t="s">
        <v>96</v>
      </c>
      <c r="F35" s="101" t="s">
        <v>72</v>
      </c>
      <c r="G35" s="102"/>
      <c r="H35" s="92">
        <f>H34</f>
        <v>0</v>
      </c>
      <c r="I35" s="71">
        <f>I34</f>
        <v>0</v>
      </c>
      <c r="J35" s="71">
        <f>IF(L34=0,0,((H35+I35)*VLOOKUP(A19,SELIC!$A$3:$C$217,3,0))+SIMULAÇÃO!J34)</f>
        <v>0</v>
      </c>
      <c r="K35" s="71">
        <f>IF(L34=0,0,(H35+I35+J35)*(K32/(H32+I32+J32)))</f>
        <v>0</v>
      </c>
      <c r="L35" s="46">
        <f>IF($L$34=0,0,SUM(H35:K35))</f>
        <v>0</v>
      </c>
      <c r="M35" s="79"/>
      <c r="N35" s="77"/>
    </row>
    <row r="36" spans="1:21" s="24" customFormat="1" ht="15" thickTop="1" x14ac:dyDescent="0.35">
      <c r="A36" s="69" t="s">
        <v>111</v>
      </c>
      <c r="I36" s="28"/>
      <c r="J36" s="28"/>
      <c r="K36" s="28"/>
      <c r="M36"/>
    </row>
    <row r="37" spans="1:21" s="24" customFormat="1" ht="15" customHeight="1" thickBot="1" x14ac:dyDescent="0.35">
      <c r="A37" s="51" t="s">
        <v>45</v>
      </c>
      <c r="L37" s="28"/>
    </row>
    <row r="38" spans="1:21" s="24" customFormat="1" ht="28" customHeight="1" thickTop="1" thickBot="1" x14ac:dyDescent="0.4">
      <c r="F38"/>
      <c r="G38" s="114" t="s">
        <v>107</v>
      </c>
      <c r="H38" s="115"/>
      <c r="I38" s="115"/>
      <c r="J38" s="115"/>
      <c r="K38" s="115"/>
      <c r="L38" s="116"/>
      <c r="M38"/>
      <c r="N38"/>
    </row>
    <row r="39" spans="1:21" s="24" customFormat="1" ht="15" customHeight="1" thickTop="1" x14ac:dyDescent="0.35">
      <c r="F39"/>
      <c r="G39" s="105" t="s">
        <v>108</v>
      </c>
      <c r="H39" s="106" t="s">
        <v>0</v>
      </c>
      <c r="I39" s="106" t="s">
        <v>42</v>
      </c>
      <c r="J39" s="106" t="s">
        <v>1</v>
      </c>
      <c r="K39" s="106" t="s">
        <v>109</v>
      </c>
      <c r="L39" s="107" t="s">
        <v>110</v>
      </c>
      <c r="M39"/>
      <c r="N39"/>
      <c r="O39"/>
      <c r="P39"/>
      <c r="Q39"/>
      <c r="R39"/>
      <c r="S39"/>
      <c r="T39"/>
      <c r="U39"/>
    </row>
    <row r="40" spans="1:21" s="24" customFormat="1" ht="15" customHeight="1" x14ac:dyDescent="0.35">
      <c r="C40" s="24" t="str">
        <f>D40&amp;""&amp;D41</f>
        <v>00</v>
      </c>
      <c r="D40" s="24">
        <f t="shared" ref="D40:D47" si="0">IFERROR(IF(SUM(G40:K40)&gt;0,1,0),0)</f>
        <v>0</v>
      </c>
      <c r="F40"/>
      <c r="G40" s="83" t="str">
        <f>IF('INSCRIÇÃO-DEBCAD'!A3="","",'INSCRIÇÃO-DEBCAD'!A3)</f>
        <v/>
      </c>
      <c r="H40" s="75" t="str">
        <f>IF('INSCRIÇÃO-DEBCAD'!B3="","",$H$35*TRIM('INSCRIÇÃO-DEBCAD'!F3))</f>
        <v/>
      </c>
      <c r="I40" s="75" t="str">
        <f>IF('INSCRIÇÃO-DEBCAD'!C3="","",$I$35*TRIM('INSCRIÇÃO-DEBCAD'!G3))</f>
        <v/>
      </c>
      <c r="J40" s="75" t="str">
        <f>IF('INSCRIÇÃO-DEBCAD'!D3="","",$J$35*TRIM('INSCRIÇÃO-DEBCAD'!H3))</f>
        <v/>
      </c>
      <c r="K40" s="75" t="str">
        <f>IF('INSCRIÇÃO-DEBCAD'!E3="","",$K$35*TRIM('INSCRIÇÃO-DEBCAD'!I3))</f>
        <v/>
      </c>
      <c r="L40" s="76">
        <f>IFERROR(SUM(H40:K40),"")</f>
        <v>0</v>
      </c>
      <c r="M40" s="108"/>
      <c r="N40"/>
      <c r="O40"/>
      <c r="P40"/>
      <c r="Q40"/>
      <c r="R40"/>
      <c r="S40"/>
      <c r="T40"/>
      <c r="U40"/>
    </row>
    <row r="41" spans="1:21" s="24" customFormat="1" ht="15" customHeight="1" x14ac:dyDescent="0.35">
      <c r="C41" s="24" t="str">
        <f t="shared" ref="C41:C104" si="1">D41&amp;""&amp;D42</f>
        <v>00</v>
      </c>
      <c r="D41" s="24">
        <f t="shared" si="0"/>
        <v>0</v>
      </c>
      <c r="F41"/>
      <c r="G41" s="83" t="str">
        <f>IF('INSCRIÇÃO-DEBCAD'!A4="","",'INSCRIÇÃO-DEBCAD'!A4)</f>
        <v/>
      </c>
      <c r="H41" s="75" t="str">
        <f>IF('INSCRIÇÃO-DEBCAD'!B4="","",$H$35*TRIM('INSCRIÇÃO-DEBCAD'!F4))</f>
        <v/>
      </c>
      <c r="I41" s="75" t="str">
        <f>IF('INSCRIÇÃO-DEBCAD'!C4="","",$I$35*TRIM('INSCRIÇÃO-DEBCAD'!G4))</f>
        <v/>
      </c>
      <c r="J41" s="75" t="str">
        <f>IF('INSCRIÇÃO-DEBCAD'!D4="","",$J$35*TRIM('INSCRIÇÃO-DEBCAD'!H4))</f>
        <v/>
      </c>
      <c r="K41" s="75" t="str">
        <f>IF('INSCRIÇÃO-DEBCAD'!E4="","",$K$35*TRIM('INSCRIÇÃO-DEBCAD'!I4))</f>
        <v/>
      </c>
      <c r="L41" s="76">
        <f>IFERROR(SUM(H41:K41),"")</f>
        <v>0</v>
      </c>
      <c r="M41"/>
      <c r="N41"/>
      <c r="O41"/>
      <c r="P41"/>
      <c r="Q41"/>
      <c r="R41"/>
      <c r="S41"/>
      <c r="T41"/>
      <c r="U41"/>
    </row>
    <row r="42" spans="1:21" s="24" customFormat="1" ht="15" customHeight="1" x14ac:dyDescent="0.35">
      <c r="C42" s="24" t="str">
        <f t="shared" si="1"/>
        <v>00</v>
      </c>
      <c r="D42" s="24">
        <f t="shared" si="0"/>
        <v>0</v>
      </c>
      <c r="F42"/>
      <c r="G42" s="83" t="str">
        <f>IF('INSCRIÇÃO-DEBCAD'!A5="","",'INSCRIÇÃO-DEBCAD'!A5)</f>
        <v/>
      </c>
      <c r="H42" s="75" t="str">
        <f>IF('INSCRIÇÃO-DEBCAD'!B5="","",$H$35*TRIM('INSCRIÇÃO-DEBCAD'!F5))</f>
        <v/>
      </c>
      <c r="I42" s="75" t="str">
        <f>IF('INSCRIÇÃO-DEBCAD'!C5="","",$I$35*TRIM('INSCRIÇÃO-DEBCAD'!G5))</f>
        <v/>
      </c>
      <c r="J42" s="75" t="str">
        <f>IF('INSCRIÇÃO-DEBCAD'!D5="","",$J$35*TRIM('INSCRIÇÃO-DEBCAD'!H5))</f>
        <v/>
      </c>
      <c r="K42" s="75" t="str">
        <f>IF('INSCRIÇÃO-DEBCAD'!E5="","",$K$35*TRIM('INSCRIÇÃO-DEBCAD'!I5))</f>
        <v/>
      </c>
      <c r="L42" s="76">
        <f t="shared" ref="L42:L104" si="2">IFERROR(SUM(H42:K42),"")</f>
        <v>0</v>
      </c>
      <c r="M42"/>
      <c r="N42"/>
      <c r="O42"/>
      <c r="P42"/>
      <c r="Q42"/>
      <c r="R42"/>
      <c r="S42"/>
      <c r="T42"/>
      <c r="U42"/>
    </row>
    <row r="43" spans="1:21" s="24" customFormat="1" x14ac:dyDescent="0.35">
      <c r="C43" s="24" t="str">
        <f t="shared" si="1"/>
        <v>00</v>
      </c>
      <c r="D43" s="24">
        <f t="shared" si="0"/>
        <v>0</v>
      </c>
      <c r="F43"/>
      <c r="G43" s="83" t="str">
        <f>IF('INSCRIÇÃO-DEBCAD'!A6="","",'INSCRIÇÃO-DEBCAD'!A6)</f>
        <v/>
      </c>
      <c r="H43" s="75" t="str">
        <f>IF('INSCRIÇÃO-DEBCAD'!B6="","",$H$35*TRIM('INSCRIÇÃO-DEBCAD'!F6))</f>
        <v/>
      </c>
      <c r="I43" s="75" t="str">
        <f>IF('INSCRIÇÃO-DEBCAD'!C6="","",$I$35*TRIM('INSCRIÇÃO-DEBCAD'!G6))</f>
        <v/>
      </c>
      <c r="J43" s="75" t="str">
        <f>IF('INSCRIÇÃO-DEBCAD'!D6="","",$J$35*TRIM('INSCRIÇÃO-DEBCAD'!H6))</f>
        <v/>
      </c>
      <c r="K43" s="75" t="str">
        <f>IF('INSCRIÇÃO-DEBCAD'!E6="","",$K$35*TRIM('INSCRIÇÃO-DEBCAD'!I6))</f>
        <v/>
      </c>
      <c r="L43" s="76">
        <f t="shared" si="2"/>
        <v>0</v>
      </c>
      <c r="M43"/>
      <c r="N43"/>
      <c r="O43"/>
      <c r="P43"/>
      <c r="Q43"/>
      <c r="R43"/>
      <c r="S43"/>
      <c r="T43"/>
      <c r="U43"/>
    </row>
    <row r="44" spans="1:21" s="24" customFormat="1" x14ac:dyDescent="0.35">
      <c r="C44" s="24" t="str">
        <f t="shared" si="1"/>
        <v>00</v>
      </c>
      <c r="D44" s="24">
        <f t="shared" si="0"/>
        <v>0</v>
      </c>
      <c r="F44"/>
      <c r="G44" s="83" t="str">
        <f>IF('INSCRIÇÃO-DEBCAD'!A7="","",'INSCRIÇÃO-DEBCAD'!A7)</f>
        <v/>
      </c>
      <c r="H44" s="75" t="str">
        <f>IF('INSCRIÇÃO-DEBCAD'!B7="","",$H$35*TRIM('INSCRIÇÃO-DEBCAD'!F7))</f>
        <v/>
      </c>
      <c r="I44" s="75" t="str">
        <f>IF('INSCRIÇÃO-DEBCAD'!C7="","",$I$35*TRIM('INSCRIÇÃO-DEBCAD'!G7))</f>
        <v/>
      </c>
      <c r="J44" s="75" t="str">
        <f>IF('INSCRIÇÃO-DEBCAD'!D7="","",$J$35*TRIM('INSCRIÇÃO-DEBCAD'!H7))</f>
        <v/>
      </c>
      <c r="K44" s="75" t="str">
        <f>IF('INSCRIÇÃO-DEBCAD'!E7="","",$K$35*TRIM('INSCRIÇÃO-DEBCAD'!I7))</f>
        <v/>
      </c>
      <c r="L44" s="76">
        <f t="shared" si="2"/>
        <v>0</v>
      </c>
      <c r="M44"/>
      <c r="N44"/>
      <c r="O44"/>
      <c r="P44"/>
      <c r="Q44"/>
      <c r="R44"/>
      <c r="S44"/>
      <c r="T44"/>
      <c r="U44"/>
    </row>
    <row r="45" spans="1:21" s="24" customFormat="1" x14ac:dyDescent="0.35">
      <c r="A45" s="51" t="s">
        <v>84</v>
      </c>
      <c r="C45" s="24" t="str">
        <f t="shared" si="1"/>
        <v>00</v>
      </c>
      <c r="D45" s="24">
        <f t="shared" si="0"/>
        <v>0</v>
      </c>
      <c r="F45"/>
      <c r="G45" s="83" t="str">
        <f>IF('INSCRIÇÃO-DEBCAD'!A8="","",'INSCRIÇÃO-DEBCAD'!A8)</f>
        <v/>
      </c>
      <c r="H45" s="75" t="str">
        <f>IF('INSCRIÇÃO-DEBCAD'!B8="","",$H$35*TRIM('INSCRIÇÃO-DEBCAD'!F8))</f>
        <v/>
      </c>
      <c r="I45" s="75" t="str">
        <f>IF('INSCRIÇÃO-DEBCAD'!C8="","",$I$35*TRIM('INSCRIÇÃO-DEBCAD'!G8))</f>
        <v/>
      </c>
      <c r="J45" s="75" t="str">
        <f>IF('INSCRIÇÃO-DEBCAD'!D8="","",$J$35*TRIM('INSCRIÇÃO-DEBCAD'!H8))</f>
        <v/>
      </c>
      <c r="K45" s="75" t="str">
        <f>IF('INSCRIÇÃO-DEBCAD'!E8="","",$K$35*TRIM('INSCRIÇÃO-DEBCAD'!I8))</f>
        <v/>
      </c>
      <c r="L45" s="76">
        <f t="shared" si="2"/>
        <v>0</v>
      </c>
      <c r="M45"/>
      <c r="N45"/>
      <c r="O45"/>
      <c r="P45"/>
      <c r="Q45"/>
      <c r="R45"/>
      <c r="S45"/>
      <c r="T45"/>
      <c r="U45"/>
    </row>
    <row r="46" spans="1:21" s="24" customFormat="1" x14ac:dyDescent="0.35">
      <c r="A46" s="51" t="s">
        <v>85</v>
      </c>
      <c r="C46" s="24" t="str">
        <f t="shared" si="1"/>
        <v>00</v>
      </c>
      <c r="D46" s="24">
        <f t="shared" si="0"/>
        <v>0</v>
      </c>
      <c r="F46"/>
      <c r="G46" s="83" t="str">
        <f>IF('INSCRIÇÃO-DEBCAD'!A9="","",'INSCRIÇÃO-DEBCAD'!A9)</f>
        <v/>
      </c>
      <c r="H46" s="75" t="str">
        <f>IF('INSCRIÇÃO-DEBCAD'!B9="","",$H$35*TRIM('INSCRIÇÃO-DEBCAD'!F9))</f>
        <v/>
      </c>
      <c r="I46" s="75" t="str">
        <f>IF('INSCRIÇÃO-DEBCAD'!C9="","",$I$35*TRIM('INSCRIÇÃO-DEBCAD'!G9))</f>
        <v/>
      </c>
      <c r="J46" s="75" t="str">
        <f>IF('INSCRIÇÃO-DEBCAD'!D9="","",$J$35*TRIM('INSCRIÇÃO-DEBCAD'!H9))</f>
        <v/>
      </c>
      <c r="K46" s="75" t="str">
        <f>IF('INSCRIÇÃO-DEBCAD'!E9="","",$K$35*TRIM('INSCRIÇÃO-DEBCAD'!I9))</f>
        <v/>
      </c>
      <c r="L46" s="76">
        <f t="shared" si="2"/>
        <v>0</v>
      </c>
      <c r="M46"/>
      <c r="N46"/>
      <c r="O46"/>
      <c r="P46"/>
      <c r="Q46"/>
      <c r="R46"/>
      <c r="S46"/>
      <c r="T46"/>
      <c r="U46"/>
    </row>
    <row r="47" spans="1:21" s="24" customFormat="1" x14ac:dyDescent="0.35">
      <c r="A47" s="51" t="s">
        <v>86</v>
      </c>
      <c r="C47" s="24" t="str">
        <f t="shared" si="1"/>
        <v>00</v>
      </c>
      <c r="D47" s="24">
        <f t="shared" si="0"/>
        <v>0</v>
      </c>
      <c r="F47"/>
      <c r="G47" s="83" t="str">
        <f>IF('INSCRIÇÃO-DEBCAD'!A10="","",'INSCRIÇÃO-DEBCAD'!A10)</f>
        <v/>
      </c>
      <c r="H47" s="75" t="str">
        <f>IF('INSCRIÇÃO-DEBCAD'!B10="","",$H$35*TRIM('INSCRIÇÃO-DEBCAD'!F10))</f>
        <v/>
      </c>
      <c r="I47" s="75" t="str">
        <f>IF('INSCRIÇÃO-DEBCAD'!C10="","",$I$35*TRIM('INSCRIÇÃO-DEBCAD'!G10))</f>
        <v/>
      </c>
      <c r="J47" s="75" t="str">
        <f>IF('INSCRIÇÃO-DEBCAD'!D10="","",$J$35*TRIM('INSCRIÇÃO-DEBCAD'!H10))</f>
        <v/>
      </c>
      <c r="K47" s="75" t="str">
        <f>IF('INSCRIÇÃO-DEBCAD'!E10="","",$K$35*TRIM('INSCRIÇÃO-DEBCAD'!I10))</f>
        <v/>
      </c>
      <c r="L47" s="76">
        <f t="shared" si="2"/>
        <v>0</v>
      </c>
      <c r="M47"/>
      <c r="N47"/>
      <c r="O47"/>
      <c r="P47"/>
      <c r="Q47"/>
      <c r="R47"/>
      <c r="S47"/>
      <c r="T47"/>
      <c r="U47"/>
    </row>
    <row r="48" spans="1:21" s="24" customFormat="1" x14ac:dyDescent="0.35">
      <c r="A48" s="65" t="s">
        <v>87</v>
      </c>
      <c r="C48" s="24" t="str">
        <f t="shared" si="1"/>
        <v>00</v>
      </c>
      <c r="D48" s="24">
        <f t="shared" ref="D48:D111" si="3">IFERROR(IF(SUM(H48:K48)&gt;0,1,0),0)</f>
        <v>0</v>
      </c>
      <c r="F48"/>
      <c r="G48" s="83" t="str">
        <f>IF('INSCRIÇÃO-DEBCAD'!A11="","",'INSCRIÇÃO-DEBCAD'!A11)</f>
        <v/>
      </c>
      <c r="H48" s="75" t="str">
        <f>IF('INSCRIÇÃO-DEBCAD'!B11="","",$H$35*TRIM('INSCRIÇÃO-DEBCAD'!F11))</f>
        <v/>
      </c>
      <c r="I48" s="75" t="str">
        <f>IF('INSCRIÇÃO-DEBCAD'!C11="","",$I$35*TRIM('INSCRIÇÃO-DEBCAD'!G11))</f>
        <v/>
      </c>
      <c r="J48" s="75" t="str">
        <f>IF('INSCRIÇÃO-DEBCAD'!D11="","",$J$35*TRIM('INSCRIÇÃO-DEBCAD'!H11))</f>
        <v/>
      </c>
      <c r="K48" s="75" t="str">
        <f>IF('INSCRIÇÃO-DEBCAD'!E11="","",$K$35*TRIM('INSCRIÇÃO-DEBCAD'!I11))</f>
        <v/>
      </c>
      <c r="L48" s="76">
        <f t="shared" si="2"/>
        <v>0</v>
      </c>
      <c r="M48"/>
      <c r="N48"/>
      <c r="O48"/>
      <c r="P48"/>
      <c r="Q48"/>
      <c r="R48"/>
      <c r="S48"/>
      <c r="T48"/>
      <c r="U48"/>
    </row>
    <row r="49" spans="1:21" s="24" customFormat="1" x14ac:dyDescent="0.35">
      <c r="A49" s="65" t="s">
        <v>88</v>
      </c>
      <c r="C49" s="24" t="str">
        <f t="shared" si="1"/>
        <v>00</v>
      </c>
      <c r="D49" s="24">
        <f t="shared" si="3"/>
        <v>0</v>
      </c>
      <c r="F49"/>
      <c r="G49" s="83" t="str">
        <f>IF('INSCRIÇÃO-DEBCAD'!A12="","",'INSCRIÇÃO-DEBCAD'!A12)</f>
        <v/>
      </c>
      <c r="H49" s="75" t="str">
        <f>IF('INSCRIÇÃO-DEBCAD'!B12="","",$H$35*TRIM('INSCRIÇÃO-DEBCAD'!F12))</f>
        <v/>
      </c>
      <c r="I49" s="75" t="str">
        <f>IF('INSCRIÇÃO-DEBCAD'!C12="","",$I$35*TRIM('INSCRIÇÃO-DEBCAD'!G12))</f>
        <v/>
      </c>
      <c r="J49" s="75" t="str">
        <f>IF('INSCRIÇÃO-DEBCAD'!D12="","",$J$35*TRIM('INSCRIÇÃO-DEBCAD'!H12))</f>
        <v/>
      </c>
      <c r="K49" s="75" t="str">
        <f>IF('INSCRIÇÃO-DEBCAD'!E12="","",$K$35*TRIM('INSCRIÇÃO-DEBCAD'!I12))</f>
        <v/>
      </c>
      <c r="L49" s="76">
        <f t="shared" si="2"/>
        <v>0</v>
      </c>
      <c r="M49"/>
      <c r="N49"/>
      <c r="O49"/>
      <c r="P49"/>
      <c r="Q49"/>
      <c r="R49"/>
      <c r="S49"/>
      <c r="T49"/>
      <c r="U49"/>
    </row>
    <row r="50" spans="1:21" s="24" customFormat="1" x14ac:dyDescent="0.35">
      <c r="A50" s="65" t="s">
        <v>89</v>
      </c>
      <c r="C50" s="24" t="str">
        <f t="shared" si="1"/>
        <v>00</v>
      </c>
      <c r="D50" s="24">
        <f t="shared" si="3"/>
        <v>0</v>
      </c>
      <c r="F50"/>
      <c r="G50" s="83" t="str">
        <f>IF('INSCRIÇÃO-DEBCAD'!A13="","",'INSCRIÇÃO-DEBCAD'!A13)</f>
        <v/>
      </c>
      <c r="H50" s="75" t="str">
        <f>IF('INSCRIÇÃO-DEBCAD'!B13="","",$H$35*TRIM('INSCRIÇÃO-DEBCAD'!F13))</f>
        <v/>
      </c>
      <c r="I50" s="75" t="str">
        <f>IF('INSCRIÇÃO-DEBCAD'!C13="","",$I$35*TRIM('INSCRIÇÃO-DEBCAD'!G13))</f>
        <v/>
      </c>
      <c r="J50" s="75" t="str">
        <f>IF('INSCRIÇÃO-DEBCAD'!D13="","",$J$35*TRIM('INSCRIÇÃO-DEBCAD'!H13))</f>
        <v/>
      </c>
      <c r="K50" s="75" t="str">
        <f>IF('INSCRIÇÃO-DEBCAD'!E13="","",$K$35*TRIM('INSCRIÇÃO-DEBCAD'!I13))</f>
        <v/>
      </c>
      <c r="L50" s="76">
        <f t="shared" si="2"/>
        <v>0</v>
      </c>
      <c r="M50"/>
      <c r="N50"/>
      <c r="O50"/>
      <c r="P50"/>
      <c r="Q50"/>
      <c r="R50"/>
      <c r="S50"/>
      <c r="T50"/>
      <c r="U50"/>
    </row>
    <row r="51" spans="1:21" s="24" customFormat="1" x14ac:dyDescent="0.35">
      <c r="A51" s="65" t="s">
        <v>90</v>
      </c>
      <c r="C51" s="24" t="str">
        <f t="shared" si="1"/>
        <v>00</v>
      </c>
      <c r="D51" s="24">
        <f t="shared" si="3"/>
        <v>0</v>
      </c>
      <c r="F51"/>
      <c r="G51" s="83" t="str">
        <f>IF('INSCRIÇÃO-DEBCAD'!A14="","",'INSCRIÇÃO-DEBCAD'!A14)</f>
        <v/>
      </c>
      <c r="H51" s="75" t="str">
        <f>IF('INSCRIÇÃO-DEBCAD'!B14="","",$H$35*TRIM('INSCRIÇÃO-DEBCAD'!F14))</f>
        <v/>
      </c>
      <c r="I51" s="75" t="str">
        <f>IF('INSCRIÇÃO-DEBCAD'!C14="","",$I$35*TRIM('INSCRIÇÃO-DEBCAD'!G14))</f>
        <v/>
      </c>
      <c r="J51" s="75" t="str">
        <f>IF('INSCRIÇÃO-DEBCAD'!D14="","",$J$35*TRIM('INSCRIÇÃO-DEBCAD'!H14))</f>
        <v/>
      </c>
      <c r="K51" s="75" t="str">
        <f>IF('INSCRIÇÃO-DEBCAD'!E14="","",$K$35*TRIM('INSCRIÇÃO-DEBCAD'!I14))</f>
        <v/>
      </c>
      <c r="L51" s="76">
        <f t="shared" si="2"/>
        <v>0</v>
      </c>
      <c r="M51"/>
      <c r="N51"/>
      <c r="O51"/>
      <c r="P51"/>
      <c r="Q51"/>
      <c r="R51"/>
      <c r="S51"/>
      <c r="T51"/>
      <c r="U51"/>
    </row>
    <row r="52" spans="1:21" s="24" customFormat="1" x14ac:dyDescent="0.35">
      <c r="A52" s="66" t="s">
        <v>76</v>
      </c>
      <c r="C52" s="24" t="str">
        <f t="shared" si="1"/>
        <v>00</v>
      </c>
      <c r="D52" s="24">
        <f t="shared" si="3"/>
        <v>0</v>
      </c>
      <c r="F52"/>
      <c r="G52" s="83" t="str">
        <f>IF('INSCRIÇÃO-DEBCAD'!A15="","",'INSCRIÇÃO-DEBCAD'!A15)</f>
        <v/>
      </c>
      <c r="H52" s="75" t="str">
        <f>IF('INSCRIÇÃO-DEBCAD'!B15="","",$H$35*TRIM('INSCRIÇÃO-DEBCAD'!F15))</f>
        <v/>
      </c>
      <c r="I52" s="75" t="str">
        <f>IF('INSCRIÇÃO-DEBCAD'!C15="","",$I$35*TRIM('INSCRIÇÃO-DEBCAD'!G15))</f>
        <v/>
      </c>
      <c r="J52" s="75" t="str">
        <f>IF('INSCRIÇÃO-DEBCAD'!D15="","",$J$35*TRIM('INSCRIÇÃO-DEBCAD'!H15))</f>
        <v/>
      </c>
      <c r="K52" s="75" t="str">
        <f>IF('INSCRIÇÃO-DEBCAD'!E15="","",$K$35*TRIM('INSCRIÇÃO-DEBCAD'!I15))</f>
        <v/>
      </c>
      <c r="L52" s="76">
        <f t="shared" si="2"/>
        <v>0</v>
      </c>
      <c r="M52"/>
      <c r="N52"/>
      <c r="O52"/>
      <c r="P52"/>
      <c r="Q52"/>
      <c r="R52"/>
      <c r="S52"/>
      <c r="T52"/>
      <c r="U52"/>
    </row>
    <row r="53" spans="1:21" s="24" customFormat="1" x14ac:dyDescent="0.35">
      <c r="A53" s="66" t="s">
        <v>91</v>
      </c>
      <c r="C53" s="24" t="str">
        <f t="shared" si="1"/>
        <v>00</v>
      </c>
      <c r="D53" s="24">
        <f t="shared" si="3"/>
        <v>0</v>
      </c>
      <c r="F53"/>
      <c r="G53" s="83" t="str">
        <f>IF('INSCRIÇÃO-DEBCAD'!A16="","",'INSCRIÇÃO-DEBCAD'!A16)</f>
        <v/>
      </c>
      <c r="H53" s="75" t="str">
        <f>IF('INSCRIÇÃO-DEBCAD'!B16="","",$H$35*TRIM('INSCRIÇÃO-DEBCAD'!F16))</f>
        <v/>
      </c>
      <c r="I53" s="75" t="str">
        <f>IF('INSCRIÇÃO-DEBCAD'!C16="","",$I$35*TRIM('INSCRIÇÃO-DEBCAD'!G16))</f>
        <v/>
      </c>
      <c r="J53" s="75" t="str">
        <f>IF('INSCRIÇÃO-DEBCAD'!D16="","",$J$35*TRIM('INSCRIÇÃO-DEBCAD'!H16))</f>
        <v/>
      </c>
      <c r="K53" s="75" t="str">
        <f>IF('INSCRIÇÃO-DEBCAD'!E16="","",$K$35*TRIM('INSCRIÇÃO-DEBCAD'!I16))</f>
        <v/>
      </c>
      <c r="L53" s="76">
        <f t="shared" si="2"/>
        <v>0</v>
      </c>
      <c r="M53"/>
      <c r="N53"/>
      <c r="O53"/>
      <c r="P53"/>
      <c r="Q53"/>
      <c r="R53"/>
      <c r="S53"/>
      <c r="T53"/>
      <c r="U53"/>
    </row>
    <row r="54" spans="1:21" s="24" customFormat="1" x14ac:dyDescent="0.35">
      <c r="A54" s="66" t="s">
        <v>77</v>
      </c>
      <c r="C54" s="24" t="str">
        <f t="shared" si="1"/>
        <v>00</v>
      </c>
      <c r="D54" s="24">
        <f t="shared" si="3"/>
        <v>0</v>
      </c>
      <c r="F54"/>
      <c r="G54" s="83" t="str">
        <f>IF('INSCRIÇÃO-DEBCAD'!A17="","",'INSCRIÇÃO-DEBCAD'!A17)</f>
        <v/>
      </c>
      <c r="H54" s="75" t="str">
        <f>IF('INSCRIÇÃO-DEBCAD'!B17="","",$H$35*TRIM('INSCRIÇÃO-DEBCAD'!F17))</f>
        <v/>
      </c>
      <c r="I54" s="75" t="str">
        <f>IF('INSCRIÇÃO-DEBCAD'!C17="","",$I$35*TRIM('INSCRIÇÃO-DEBCAD'!G17))</f>
        <v/>
      </c>
      <c r="J54" s="75" t="str">
        <f>IF('INSCRIÇÃO-DEBCAD'!D17="","",$J$35*TRIM('INSCRIÇÃO-DEBCAD'!H17))</f>
        <v/>
      </c>
      <c r="K54" s="75" t="str">
        <f>IF('INSCRIÇÃO-DEBCAD'!E17="","",$K$35*TRIM('INSCRIÇÃO-DEBCAD'!I17))</f>
        <v/>
      </c>
      <c r="L54" s="76">
        <f t="shared" si="2"/>
        <v>0</v>
      </c>
      <c r="M54"/>
      <c r="N54"/>
      <c r="O54"/>
      <c r="P54"/>
      <c r="Q54"/>
      <c r="R54"/>
      <c r="S54"/>
      <c r="T54"/>
      <c r="U54"/>
    </row>
    <row r="55" spans="1:21" s="24" customFormat="1" x14ac:dyDescent="0.35">
      <c r="A55" s="66" t="s">
        <v>78</v>
      </c>
      <c r="C55" s="24" t="str">
        <f t="shared" si="1"/>
        <v>00</v>
      </c>
      <c r="D55" s="24">
        <f t="shared" si="3"/>
        <v>0</v>
      </c>
      <c r="F55"/>
      <c r="G55" s="83" t="str">
        <f>IF('INSCRIÇÃO-DEBCAD'!A18="","",'INSCRIÇÃO-DEBCAD'!A18)</f>
        <v/>
      </c>
      <c r="H55" s="75" t="str">
        <f>IF('INSCRIÇÃO-DEBCAD'!B18="","",$H$35*TRIM('INSCRIÇÃO-DEBCAD'!F18))</f>
        <v/>
      </c>
      <c r="I55" s="75" t="str">
        <f>IF('INSCRIÇÃO-DEBCAD'!C18="","",$I$35*TRIM('INSCRIÇÃO-DEBCAD'!G18))</f>
        <v/>
      </c>
      <c r="J55" s="75" t="str">
        <f>IF('INSCRIÇÃO-DEBCAD'!D18="","",$J$35*TRIM('INSCRIÇÃO-DEBCAD'!H18))</f>
        <v/>
      </c>
      <c r="K55" s="75" t="str">
        <f>IF('INSCRIÇÃO-DEBCAD'!E18="","",$K$35*TRIM('INSCRIÇÃO-DEBCAD'!I18))</f>
        <v/>
      </c>
      <c r="L55" s="76">
        <f t="shared" si="2"/>
        <v>0</v>
      </c>
      <c r="M55"/>
      <c r="N55"/>
      <c r="O55"/>
      <c r="P55"/>
      <c r="Q55"/>
      <c r="R55"/>
      <c r="S55"/>
      <c r="T55"/>
      <c r="U55"/>
    </row>
    <row r="56" spans="1:21" s="24" customFormat="1" x14ac:dyDescent="0.35">
      <c r="A56" s="67" t="s">
        <v>92</v>
      </c>
      <c r="C56" s="24" t="str">
        <f t="shared" si="1"/>
        <v>00</v>
      </c>
      <c r="D56" s="24">
        <f t="shared" si="3"/>
        <v>0</v>
      </c>
      <c r="F56"/>
      <c r="G56" s="83" t="str">
        <f>IF('INSCRIÇÃO-DEBCAD'!A19="","",'INSCRIÇÃO-DEBCAD'!A19)</f>
        <v/>
      </c>
      <c r="H56" s="75" t="str">
        <f>IF('INSCRIÇÃO-DEBCAD'!B19="","",$H$35*TRIM('INSCRIÇÃO-DEBCAD'!F19))</f>
        <v/>
      </c>
      <c r="I56" s="75" t="str">
        <f>IF('INSCRIÇÃO-DEBCAD'!C19="","",$I$35*TRIM('INSCRIÇÃO-DEBCAD'!G19))</f>
        <v/>
      </c>
      <c r="J56" s="75" t="str">
        <f>IF('INSCRIÇÃO-DEBCAD'!D19="","",$J$35*TRIM('INSCRIÇÃO-DEBCAD'!H19))</f>
        <v/>
      </c>
      <c r="K56" s="75" t="str">
        <f>IF('INSCRIÇÃO-DEBCAD'!E19="","",$K$35*TRIM('INSCRIÇÃO-DEBCAD'!I19))</f>
        <v/>
      </c>
      <c r="L56" s="76">
        <f t="shared" si="2"/>
        <v>0</v>
      </c>
      <c r="M56"/>
      <c r="N56"/>
      <c r="O56"/>
      <c r="P56"/>
      <c r="Q56"/>
      <c r="R56"/>
      <c r="S56"/>
      <c r="T56"/>
      <c r="U56"/>
    </row>
    <row r="57" spans="1:21" s="24" customFormat="1" x14ac:dyDescent="0.35">
      <c r="A57" s="67" t="s">
        <v>93</v>
      </c>
      <c r="C57" s="24" t="str">
        <f t="shared" si="1"/>
        <v>00</v>
      </c>
      <c r="D57" s="24">
        <f t="shared" si="3"/>
        <v>0</v>
      </c>
      <c r="F57"/>
      <c r="G57" s="83" t="str">
        <f>IF('INSCRIÇÃO-DEBCAD'!A20="","",'INSCRIÇÃO-DEBCAD'!A20)</f>
        <v/>
      </c>
      <c r="H57" s="75" t="str">
        <f>IF('INSCRIÇÃO-DEBCAD'!B20="","",$H$35*TRIM('INSCRIÇÃO-DEBCAD'!F20))</f>
        <v/>
      </c>
      <c r="I57" s="75" t="str">
        <f>IF('INSCRIÇÃO-DEBCAD'!C20="","",$I$35*TRIM('INSCRIÇÃO-DEBCAD'!G20))</f>
        <v/>
      </c>
      <c r="J57" s="75" t="str">
        <f>IF('INSCRIÇÃO-DEBCAD'!D20="","",$J$35*TRIM('INSCRIÇÃO-DEBCAD'!H20))</f>
        <v/>
      </c>
      <c r="K57" s="75" t="str">
        <f>IF('INSCRIÇÃO-DEBCAD'!E20="","",$K$35*TRIM('INSCRIÇÃO-DEBCAD'!I20))</f>
        <v/>
      </c>
      <c r="L57" s="76">
        <f t="shared" si="2"/>
        <v>0</v>
      </c>
      <c r="M57"/>
      <c r="N57"/>
      <c r="O57"/>
      <c r="P57"/>
      <c r="Q57"/>
      <c r="R57"/>
      <c r="S57"/>
      <c r="T57"/>
      <c r="U57"/>
    </row>
    <row r="58" spans="1:21" s="24" customFormat="1" x14ac:dyDescent="0.35">
      <c r="A58" s="67" t="s">
        <v>94</v>
      </c>
      <c r="C58" s="24" t="str">
        <f t="shared" si="1"/>
        <v>00</v>
      </c>
      <c r="D58" s="24">
        <f t="shared" si="3"/>
        <v>0</v>
      </c>
      <c r="F58"/>
      <c r="G58" s="83" t="str">
        <f>IF('INSCRIÇÃO-DEBCAD'!A21="","",'INSCRIÇÃO-DEBCAD'!A21)</f>
        <v/>
      </c>
      <c r="H58" s="75" t="str">
        <f>IF('INSCRIÇÃO-DEBCAD'!B21="","",$H$35*TRIM('INSCRIÇÃO-DEBCAD'!F21))</f>
        <v/>
      </c>
      <c r="I58" s="75" t="str">
        <f>IF('INSCRIÇÃO-DEBCAD'!C21="","",$I$35*TRIM('INSCRIÇÃO-DEBCAD'!G21))</f>
        <v/>
      </c>
      <c r="J58" s="75" t="str">
        <f>IF('INSCRIÇÃO-DEBCAD'!D21="","",$J$35*TRIM('INSCRIÇÃO-DEBCAD'!H21))</f>
        <v/>
      </c>
      <c r="K58" s="75" t="str">
        <f>IF('INSCRIÇÃO-DEBCAD'!E21="","",$K$35*TRIM('INSCRIÇÃO-DEBCAD'!I21))</f>
        <v/>
      </c>
      <c r="L58" s="76">
        <f t="shared" si="2"/>
        <v>0</v>
      </c>
      <c r="M58"/>
      <c r="N58"/>
      <c r="O58"/>
      <c r="P58"/>
      <c r="Q58"/>
      <c r="R58"/>
      <c r="S58"/>
      <c r="T58"/>
      <c r="U58"/>
    </row>
    <row r="59" spans="1:21" s="24" customFormat="1" x14ac:dyDescent="0.35">
      <c r="A59" s="60" t="s">
        <v>97</v>
      </c>
      <c r="C59" s="24" t="str">
        <f t="shared" si="1"/>
        <v>00</v>
      </c>
      <c r="D59" s="24">
        <f t="shared" si="3"/>
        <v>0</v>
      </c>
      <c r="F59"/>
      <c r="G59" s="83" t="str">
        <f>IF('INSCRIÇÃO-DEBCAD'!A22="","",'INSCRIÇÃO-DEBCAD'!A22)</f>
        <v/>
      </c>
      <c r="H59" s="75" t="str">
        <f>IF('INSCRIÇÃO-DEBCAD'!B22="","",$H$35*TRIM('INSCRIÇÃO-DEBCAD'!F22))</f>
        <v/>
      </c>
      <c r="I59" s="75" t="str">
        <f>IF('INSCRIÇÃO-DEBCAD'!C22="","",$I$35*TRIM('INSCRIÇÃO-DEBCAD'!G22))</f>
        <v/>
      </c>
      <c r="J59" s="75" t="str">
        <f>IF('INSCRIÇÃO-DEBCAD'!D22="","",$J$35*TRIM('INSCRIÇÃO-DEBCAD'!H22))</f>
        <v/>
      </c>
      <c r="K59" s="75" t="str">
        <f>IF('INSCRIÇÃO-DEBCAD'!E22="","",$K$35*TRIM('INSCRIÇÃO-DEBCAD'!I22))</f>
        <v/>
      </c>
      <c r="L59" s="76">
        <f t="shared" si="2"/>
        <v>0</v>
      </c>
      <c r="M59"/>
      <c r="N59"/>
      <c r="O59"/>
      <c r="P59"/>
      <c r="Q59"/>
      <c r="R59"/>
      <c r="S59"/>
      <c r="T59"/>
      <c r="U59"/>
    </row>
    <row r="60" spans="1:21" s="24" customFormat="1" x14ac:dyDescent="0.35">
      <c r="A60" s="68" t="s">
        <v>98</v>
      </c>
      <c r="C60" s="24" t="str">
        <f t="shared" si="1"/>
        <v>00</v>
      </c>
      <c r="D60" s="24">
        <f t="shared" si="3"/>
        <v>0</v>
      </c>
      <c r="F60"/>
      <c r="G60" s="83" t="str">
        <f>IF('INSCRIÇÃO-DEBCAD'!A23="","",'INSCRIÇÃO-DEBCAD'!A23)</f>
        <v/>
      </c>
      <c r="H60" s="75" t="str">
        <f>IF('INSCRIÇÃO-DEBCAD'!B23="","",$H$35*TRIM('INSCRIÇÃO-DEBCAD'!F23))</f>
        <v/>
      </c>
      <c r="I60" s="75" t="str">
        <f>IF('INSCRIÇÃO-DEBCAD'!C23="","",$I$35*TRIM('INSCRIÇÃO-DEBCAD'!G23))</f>
        <v/>
      </c>
      <c r="J60" s="75" t="str">
        <f>IF('INSCRIÇÃO-DEBCAD'!D23="","",$J$35*TRIM('INSCRIÇÃO-DEBCAD'!H23))</f>
        <v/>
      </c>
      <c r="K60" s="75" t="str">
        <f>IF('INSCRIÇÃO-DEBCAD'!E23="","",$K$35*TRIM('INSCRIÇÃO-DEBCAD'!I23))</f>
        <v/>
      </c>
      <c r="L60" s="76">
        <f t="shared" si="2"/>
        <v>0</v>
      </c>
      <c r="M60" s="35"/>
    </row>
    <row r="61" spans="1:21" s="24" customFormat="1" x14ac:dyDescent="0.35">
      <c r="A61" s="68" t="s">
        <v>99</v>
      </c>
      <c r="C61" s="24" t="str">
        <f t="shared" si="1"/>
        <v>00</v>
      </c>
      <c r="D61" s="24">
        <f t="shared" si="3"/>
        <v>0</v>
      </c>
      <c r="F61"/>
      <c r="G61" s="83" t="str">
        <f>IF('INSCRIÇÃO-DEBCAD'!A24="","",'INSCRIÇÃO-DEBCAD'!A24)</f>
        <v/>
      </c>
      <c r="H61" s="75" t="str">
        <f>IF('INSCRIÇÃO-DEBCAD'!B24="","",$H$35*TRIM('INSCRIÇÃO-DEBCAD'!F24))</f>
        <v/>
      </c>
      <c r="I61" s="75" t="str">
        <f>IF('INSCRIÇÃO-DEBCAD'!C24="","",$I$35*TRIM('INSCRIÇÃO-DEBCAD'!G24))</f>
        <v/>
      </c>
      <c r="J61" s="75" t="str">
        <f>IF('INSCRIÇÃO-DEBCAD'!D24="","",$J$35*TRIM('INSCRIÇÃO-DEBCAD'!H24))</f>
        <v/>
      </c>
      <c r="K61" s="75" t="str">
        <f>IF('INSCRIÇÃO-DEBCAD'!E24="","",$K$35*TRIM('INSCRIÇÃO-DEBCAD'!I24))</f>
        <v/>
      </c>
      <c r="L61" s="76">
        <f t="shared" si="2"/>
        <v>0</v>
      </c>
      <c r="M61" s="35"/>
    </row>
    <row r="62" spans="1:21" s="24" customFormat="1" x14ac:dyDescent="0.35">
      <c r="A62" s="68" t="s">
        <v>100</v>
      </c>
      <c r="C62" s="24" t="str">
        <f t="shared" si="1"/>
        <v>00</v>
      </c>
      <c r="D62" s="24">
        <f t="shared" si="3"/>
        <v>0</v>
      </c>
      <c r="F62"/>
      <c r="G62" s="83" t="str">
        <f>IF('INSCRIÇÃO-DEBCAD'!A25="","",'INSCRIÇÃO-DEBCAD'!A25)</f>
        <v/>
      </c>
      <c r="H62" s="75" t="str">
        <f>IF('INSCRIÇÃO-DEBCAD'!B25="","",$H$35*TRIM('INSCRIÇÃO-DEBCAD'!F25))</f>
        <v/>
      </c>
      <c r="I62" s="75" t="str">
        <f>IF('INSCRIÇÃO-DEBCAD'!C25="","",$I$35*TRIM('INSCRIÇÃO-DEBCAD'!G25))</f>
        <v/>
      </c>
      <c r="J62" s="75" t="str">
        <f>IF('INSCRIÇÃO-DEBCAD'!D25="","",$J$35*TRIM('INSCRIÇÃO-DEBCAD'!H25))</f>
        <v/>
      </c>
      <c r="K62" s="75" t="str">
        <f>IF('INSCRIÇÃO-DEBCAD'!E25="","",$K$35*TRIM('INSCRIÇÃO-DEBCAD'!I25))</f>
        <v/>
      </c>
      <c r="L62" s="76">
        <f t="shared" si="2"/>
        <v>0</v>
      </c>
      <c r="M62" s="35"/>
    </row>
    <row r="63" spans="1:21" s="24" customFormat="1" x14ac:dyDescent="0.35">
      <c r="A63" s="68" t="s">
        <v>101</v>
      </c>
      <c r="C63" s="24" t="str">
        <f t="shared" si="1"/>
        <v>00</v>
      </c>
      <c r="D63" s="24">
        <f t="shared" si="3"/>
        <v>0</v>
      </c>
      <c r="F63"/>
      <c r="G63" s="83" t="str">
        <f>IF('INSCRIÇÃO-DEBCAD'!A26="","",'INSCRIÇÃO-DEBCAD'!A26)</f>
        <v/>
      </c>
      <c r="H63" s="75" t="str">
        <f>IF('INSCRIÇÃO-DEBCAD'!B26="","",$H$35*TRIM('INSCRIÇÃO-DEBCAD'!F26))</f>
        <v/>
      </c>
      <c r="I63" s="75" t="str">
        <f>IF('INSCRIÇÃO-DEBCAD'!C26="","",$I$35*TRIM('INSCRIÇÃO-DEBCAD'!G26))</f>
        <v/>
      </c>
      <c r="J63" s="75" t="str">
        <f>IF('INSCRIÇÃO-DEBCAD'!D26="","",$J$35*TRIM('INSCRIÇÃO-DEBCAD'!H26))</f>
        <v/>
      </c>
      <c r="K63" s="75" t="str">
        <f>IF('INSCRIÇÃO-DEBCAD'!E26="","",$K$35*TRIM('INSCRIÇÃO-DEBCAD'!I26))</f>
        <v/>
      </c>
      <c r="L63" s="76">
        <f t="shared" si="2"/>
        <v>0</v>
      </c>
      <c r="M63" s="35"/>
    </row>
    <row r="64" spans="1:21" s="24" customFormat="1" x14ac:dyDescent="0.35">
      <c r="A64" s="69" t="s">
        <v>102</v>
      </c>
      <c r="C64" s="24" t="str">
        <f t="shared" si="1"/>
        <v>00</v>
      </c>
      <c r="D64" s="24">
        <f t="shared" si="3"/>
        <v>0</v>
      </c>
      <c r="F64"/>
      <c r="G64" s="83" t="str">
        <f>IF('INSCRIÇÃO-DEBCAD'!A27="","",'INSCRIÇÃO-DEBCAD'!A27)</f>
        <v/>
      </c>
      <c r="H64" s="75" t="str">
        <f>IF('INSCRIÇÃO-DEBCAD'!B27="","",$H$35*TRIM('INSCRIÇÃO-DEBCAD'!F27))</f>
        <v/>
      </c>
      <c r="I64" s="75" t="str">
        <f>IF('INSCRIÇÃO-DEBCAD'!C27="","",$I$35*TRIM('INSCRIÇÃO-DEBCAD'!G27))</f>
        <v/>
      </c>
      <c r="J64" s="75" t="str">
        <f>IF('INSCRIÇÃO-DEBCAD'!D27="","",$J$35*TRIM('INSCRIÇÃO-DEBCAD'!H27))</f>
        <v/>
      </c>
      <c r="K64" s="75" t="str">
        <f>IF('INSCRIÇÃO-DEBCAD'!E27="","",$K$35*TRIM('INSCRIÇÃO-DEBCAD'!I27))</f>
        <v/>
      </c>
      <c r="L64" s="76">
        <f t="shared" si="2"/>
        <v>0</v>
      </c>
      <c r="M64" s="35"/>
    </row>
    <row r="65" spans="1:13" s="24" customFormat="1" x14ac:dyDescent="0.35">
      <c r="A65" s="69" t="s">
        <v>103</v>
      </c>
      <c r="C65" s="24" t="str">
        <f t="shared" si="1"/>
        <v>00</v>
      </c>
      <c r="D65" s="24">
        <f t="shared" si="3"/>
        <v>0</v>
      </c>
      <c r="F65"/>
      <c r="G65" s="83" t="str">
        <f>IF('INSCRIÇÃO-DEBCAD'!A28="","",'INSCRIÇÃO-DEBCAD'!A28)</f>
        <v/>
      </c>
      <c r="H65" s="75" t="str">
        <f>IF('INSCRIÇÃO-DEBCAD'!B28="","",$H$35*TRIM('INSCRIÇÃO-DEBCAD'!F28))</f>
        <v/>
      </c>
      <c r="I65" s="75" t="str">
        <f>IF('INSCRIÇÃO-DEBCAD'!C28="","",$I$35*TRIM('INSCRIÇÃO-DEBCAD'!G28))</f>
        <v/>
      </c>
      <c r="J65" s="75" t="str">
        <f>IF('INSCRIÇÃO-DEBCAD'!D28="","",$J$35*TRIM('INSCRIÇÃO-DEBCAD'!H28))</f>
        <v/>
      </c>
      <c r="K65" s="75" t="str">
        <f>IF('INSCRIÇÃO-DEBCAD'!E28="","",$K$35*TRIM('INSCRIÇÃO-DEBCAD'!I28))</f>
        <v/>
      </c>
      <c r="L65" s="76">
        <f t="shared" si="2"/>
        <v>0</v>
      </c>
      <c r="M65" s="35"/>
    </row>
    <row r="66" spans="1:13" s="24" customFormat="1" x14ac:dyDescent="0.35">
      <c r="A66" s="69" t="s">
        <v>104</v>
      </c>
      <c r="C66" s="24" t="str">
        <f t="shared" si="1"/>
        <v>00</v>
      </c>
      <c r="D66" s="24">
        <f t="shared" si="3"/>
        <v>0</v>
      </c>
      <c r="F66"/>
      <c r="G66" s="83" t="str">
        <f>IF('INSCRIÇÃO-DEBCAD'!A29="","",'INSCRIÇÃO-DEBCAD'!A29)</f>
        <v/>
      </c>
      <c r="H66" s="75" t="str">
        <f>IF('INSCRIÇÃO-DEBCAD'!B29="","",$H$35*TRIM('INSCRIÇÃO-DEBCAD'!F29))</f>
        <v/>
      </c>
      <c r="I66" s="75" t="str">
        <f>IF('INSCRIÇÃO-DEBCAD'!C29="","",$I$35*TRIM('INSCRIÇÃO-DEBCAD'!G29))</f>
        <v/>
      </c>
      <c r="J66" s="75" t="str">
        <f>IF('INSCRIÇÃO-DEBCAD'!D29="","",$J$35*TRIM('INSCRIÇÃO-DEBCAD'!H29))</f>
        <v/>
      </c>
      <c r="K66" s="75" t="str">
        <f>IF('INSCRIÇÃO-DEBCAD'!E29="","",$K$35*TRIM('INSCRIÇÃO-DEBCAD'!I29))</f>
        <v/>
      </c>
      <c r="L66" s="76">
        <f t="shared" si="2"/>
        <v>0</v>
      </c>
      <c r="M66" s="35"/>
    </row>
    <row r="67" spans="1:13" s="24" customFormat="1" x14ac:dyDescent="0.35">
      <c r="C67" s="24" t="str">
        <f t="shared" si="1"/>
        <v>00</v>
      </c>
      <c r="D67" s="24">
        <f t="shared" si="3"/>
        <v>0</v>
      </c>
      <c r="F67"/>
      <c r="G67" s="83" t="str">
        <f>IF('INSCRIÇÃO-DEBCAD'!A30="","",'INSCRIÇÃO-DEBCAD'!A30)</f>
        <v/>
      </c>
      <c r="H67" s="75" t="str">
        <f>IF('INSCRIÇÃO-DEBCAD'!B30="","",$H$35*TRIM('INSCRIÇÃO-DEBCAD'!F30))</f>
        <v/>
      </c>
      <c r="I67" s="75" t="str">
        <f>IF('INSCRIÇÃO-DEBCAD'!C30="","",$I$35*TRIM('INSCRIÇÃO-DEBCAD'!G30))</f>
        <v/>
      </c>
      <c r="J67" s="75" t="str">
        <f>IF('INSCRIÇÃO-DEBCAD'!D30="","",$J$35*TRIM('INSCRIÇÃO-DEBCAD'!H30))</f>
        <v/>
      </c>
      <c r="K67" s="75" t="str">
        <f>IF('INSCRIÇÃO-DEBCAD'!E30="","",$K$35*TRIM('INSCRIÇÃO-DEBCAD'!I30))</f>
        <v/>
      </c>
      <c r="L67" s="76">
        <f t="shared" si="2"/>
        <v>0</v>
      </c>
      <c r="M67" s="35"/>
    </row>
    <row r="68" spans="1:13" s="24" customFormat="1" x14ac:dyDescent="0.35">
      <c r="C68" s="24" t="str">
        <f t="shared" si="1"/>
        <v>00</v>
      </c>
      <c r="D68" s="24">
        <f t="shared" si="3"/>
        <v>0</v>
      </c>
      <c r="F68"/>
      <c r="G68" s="83" t="str">
        <f>IF('INSCRIÇÃO-DEBCAD'!A31="","",'INSCRIÇÃO-DEBCAD'!A31)</f>
        <v/>
      </c>
      <c r="H68" s="75" t="str">
        <f>IF('INSCRIÇÃO-DEBCAD'!B31="","",$H$35*TRIM('INSCRIÇÃO-DEBCAD'!F31))</f>
        <v/>
      </c>
      <c r="I68" s="75" t="str">
        <f>IF('INSCRIÇÃO-DEBCAD'!C31="","",$I$35*TRIM('INSCRIÇÃO-DEBCAD'!G31))</f>
        <v/>
      </c>
      <c r="J68" s="75" t="str">
        <f>IF('INSCRIÇÃO-DEBCAD'!D31="","",$J$35*TRIM('INSCRIÇÃO-DEBCAD'!H31))</f>
        <v/>
      </c>
      <c r="K68" s="75" t="str">
        <f>IF('INSCRIÇÃO-DEBCAD'!E31="","",$K$35*TRIM('INSCRIÇÃO-DEBCAD'!I31))</f>
        <v/>
      </c>
      <c r="L68" s="76">
        <f t="shared" si="2"/>
        <v>0</v>
      </c>
      <c r="M68" s="35"/>
    </row>
    <row r="69" spans="1:13" s="24" customFormat="1" x14ac:dyDescent="0.35">
      <c r="A69" s="51" t="str">
        <f>IF($H$7=$A$37,A45,IF($H$7=$A$36,A64,IF($H$7=0,"",IF($H$7=$A$35,A59,""))))</f>
        <v/>
      </c>
      <c r="C69" s="24" t="str">
        <f t="shared" si="1"/>
        <v>00</v>
      </c>
      <c r="D69" s="24">
        <f t="shared" si="3"/>
        <v>0</v>
      </c>
      <c r="F69"/>
      <c r="G69" s="83" t="str">
        <f>IF('INSCRIÇÃO-DEBCAD'!A32="","",'INSCRIÇÃO-DEBCAD'!A32)</f>
        <v/>
      </c>
      <c r="H69" s="75" t="str">
        <f>IF('INSCRIÇÃO-DEBCAD'!B32="","",$H$35*TRIM('INSCRIÇÃO-DEBCAD'!F32))</f>
        <v/>
      </c>
      <c r="I69" s="75" t="str">
        <f>IF('INSCRIÇÃO-DEBCAD'!C32="","",$I$35*TRIM('INSCRIÇÃO-DEBCAD'!G32))</f>
        <v/>
      </c>
      <c r="J69" s="75" t="str">
        <f>IF('INSCRIÇÃO-DEBCAD'!D32="","",$J$35*TRIM('INSCRIÇÃO-DEBCAD'!H32))</f>
        <v/>
      </c>
      <c r="K69" s="75" t="str">
        <f>IF('INSCRIÇÃO-DEBCAD'!E32="","",$K$35*TRIM('INSCRIÇÃO-DEBCAD'!I32))</f>
        <v/>
      </c>
      <c r="L69" s="76">
        <f t="shared" si="2"/>
        <v>0</v>
      </c>
      <c r="M69" s="35"/>
    </row>
    <row r="70" spans="1:13" s="24" customFormat="1" x14ac:dyDescent="0.35">
      <c r="A70" s="51" t="str">
        <f>IF($H$7=$A$37,A46,IF($H$7=$A$36,A65,IF($H$7=0,"","")))</f>
        <v/>
      </c>
      <c r="C70" s="24" t="str">
        <f t="shared" si="1"/>
        <v>00</v>
      </c>
      <c r="D70" s="24">
        <f t="shared" si="3"/>
        <v>0</v>
      </c>
      <c r="F70"/>
      <c r="G70" s="83" t="str">
        <f>IF('INSCRIÇÃO-DEBCAD'!A33="","",'INSCRIÇÃO-DEBCAD'!A33)</f>
        <v/>
      </c>
      <c r="H70" s="75" t="str">
        <f>IF('INSCRIÇÃO-DEBCAD'!B33="","",$H$35*TRIM('INSCRIÇÃO-DEBCAD'!F33))</f>
        <v/>
      </c>
      <c r="I70" s="75" t="str">
        <f>IF('INSCRIÇÃO-DEBCAD'!C33="","",$I$35*TRIM('INSCRIÇÃO-DEBCAD'!G33))</f>
        <v/>
      </c>
      <c r="J70" s="75" t="str">
        <f>IF('INSCRIÇÃO-DEBCAD'!D33="","",$J$35*TRIM('INSCRIÇÃO-DEBCAD'!H33))</f>
        <v/>
      </c>
      <c r="K70" s="75" t="str">
        <f>IF('INSCRIÇÃO-DEBCAD'!E33="","",$K$35*TRIM('INSCRIÇÃO-DEBCAD'!I33))</f>
        <v/>
      </c>
      <c r="L70" s="76">
        <f t="shared" si="2"/>
        <v>0</v>
      </c>
      <c r="M70" s="35"/>
    </row>
    <row r="71" spans="1:13" s="24" customFormat="1" x14ac:dyDescent="0.35">
      <c r="A71" s="51" t="str">
        <f>IF($H$7=$A$37,A47,IF($H$7=$A$36,A66,IF($H$7=0,"","")))</f>
        <v/>
      </c>
      <c r="C71" s="24" t="str">
        <f t="shared" si="1"/>
        <v>00</v>
      </c>
      <c r="D71" s="24">
        <f t="shared" si="3"/>
        <v>0</v>
      </c>
      <c r="F71"/>
      <c r="G71" s="83" t="str">
        <f>IF('INSCRIÇÃO-DEBCAD'!A34="","",'INSCRIÇÃO-DEBCAD'!A34)</f>
        <v/>
      </c>
      <c r="H71" s="75" t="str">
        <f>IF('INSCRIÇÃO-DEBCAD'!B34="","",$H$35*TRIM('INSCRIÇÃO-DEBCAD'!F34))</f>
        <v/>
      </c>
      <c r="I71" s="75" t="str">
        <f>IF('INSCRIÇÃO-DEBCAD'!C34="","",$I$35*TRIM('INSCRIÇÃO-DEBCAD'!G34))</f>
        <v/>
      </c>
      <c r="J71" s="75" t="str">
        <f>IF('INSCRIÇÃO-DEBCAD'!D34="","",$J$35*TRIM('INSCRIÇÃO-DEBCAD'!H34))</f>
        <v/>
      </c>
      <c r="K71" s="75" t="str">
        <f>IF('INSCRIÇÃO-DEBCAD'!E34="","",$K$35*TRIM('INSCRIÇÃO-DEBCAD'!I34))</f>
        <v/>
      </c>
      <c r="L71" s="76">
        <f t="shared" si="2"/>
        <v>0</v>
      </c>
      <c r="M71" s="50"/>
    </row>
    <row r="72" spans="1:13" s="24" customFormat="1" x14ac:dyDescent="0.35">
      <c r="A72" s="51"/>
      <c r="C72" s="24" t="str">
        <f t="shared" si="1"/>
        <v>00</v>
      </c>
      <c r="D72" s="24">
        <f t="shared" si="3"/>
        <v>0</v>
      </c>
      <c r="F72"/>
      <c r="G72" s="83" t="str">
        <f>IF('INSCRIÇÃO-DEBCAD'!A35="","",'INSCRIÇÃO-DEBCAD'!A35)</f>
        <v/>
      </c>
      <c r="H72" s="75" t="str">
        <f>IF('INSCRIÇÃO-DEBCAD'!B35="","",$H$35*TRIM('INSCRIÇÃO-DEBCAD'!F35))</f>
        <v/>
      </c>
      <c r="I72" s="75" t="str">
        <f>IF('INSCRIÇÃO-DEBCAD'!C35="","",$I$35*TRIM('INSCRIÇÃO-DEBCAD'!G35))</f>
        <v/>
      </c>
      <c r="J72" s="75" t="str">
        <f>IF('INSCRIÇÃO-DEBCAD'!D35="","",$J$35*TRIM('INSCRIÇÃO-DEBCAD'!H35))</f>
        <v/>
      </c>
      <c r="K72" s="75" t="str">
        <f>IF('INSCRIÇÃO-DEBCAD'!E35="","",$K$35*TRIM('INSCRIÇÃO-DEBCAD'!I35))</f>
        <v/>
      </c>
      <c r="L72" s="76">
        <f t="shared" si="2"/>
        <v>0</v>
      </c>
    </row>
    <row r="73" spans="1:13" s="24" customFormat="1" x14ac:dyDescent="0.35">
      <c r="A73" s="51"/>
      <c r="C73" s="24" t="str">
        <f t="shared" si="1"/>
        <v>00</v>
      </c>
      <c r="D73" s="24">
        <f t="shared" si="3"/>
        <v>0</v>
      </c>
      <c r="F73"/>
      <c r="G73" s="83" t="str">
        <f>IF('INSCRIÇÃO-DEBCAD'!A36="","",'INSCRIÇÃO-DEBCAD'!A36)</f>
        <v/>
      </c>
      <c r="H73" s="75" t="str">
        <f>IF('INSCRIÇÃO-DEBCAD'!B36="","",$H$35*TRIM('INSCRIÇÃO-DEBCAD'!F36))</f>
        <v/>
      </c>
      <c r="I73" s="75" t="str">
        <f>IF('INSCRIÇÃO-DEBCAD'!C36="","",$I$35*TRIM('INSCRIÇÃO-DEBCAD'!G36))</f>
        <v/>
      </c>
      <c r="J73" s="75" t="str">
        <f>IF('INSCRIÇÃO-DEBCAD'!D36="","",$J$35*TRIM('INSCRIÇÃO-DEBCAD'!H36))</f>
        <v/>
      </c>
      <c r="K73" s="75" t="str">
        <f>IF('INSCRIÇÃO-DEBCAD'!E36="","",$K$35*TRIM('INSCRIÇÃO-DEBCAD'!I36))</f>
        <v/>
      </c>
      <c r="L73" s="76">
        <f t="shared" si="2"/>
        <v>0</v>
      </c>
    </row>
    <row r="74" spans="1:13" s="24" customFormat="1" x14ac:dyDescent="0.35">
      <c r="A74" s="52">
        <f>IF(H7=A36,0,IF($H$8=$A$45,B84,IF($H$8=$A$46,B92,IF($H$8=$A$47,B99,IF($H$8=$A$48,B106,IF($H$8=$A$49,B112,IF($H$8=$A$50,B118,IF($H$8=$A$51,B124,IF($H$8=$A$52,B130,IF($H$8=$A$53,B136,IF($H$8=$A$54,B142,IF($H$8=$A$55,B148,IF(H8=A60,B106,IF(H8=A61,B112,IF(H8=A62,B118,IF(H8=A63,B124,IF($H$8=$A$56,B155,IF($H$8=$A$57,B162,IF(H8=A59,B174,IF($H$8=$A$58,B168,0))))))))))))))))))))</f>
        <v>0</v>
      </c>
      <c r="C74" s="24" t="str">
        <f t="shared" si="1"/>
        <v>00</v>
      </c>
      <c r="D74" s="24">
        <f t="shared" si="3"/>
        <v>0</v>
      </c>
      <c r="F74"/>
      <c r="G74" s="83" t="str">
        <f>IF('INSCRIÇÃO-DEBCAD'!A37="","",'INSCRIÇÃO-DEBCAD'!A37)</f>
        <v/>
      </c>
      <c r="H74" s="75" t="str">
        <f>IF('INSCRIÇÃO-DEBCAD'!B37="","",$H$35*TRIM('INSCRIÇÃO-DEBCAD'!F37))</f>
        <v/>
      </c>
      <c r="I74" s="75" t="str">
        <f>IF('INSCRIÇÃO-DEBCAD'!C37="","",$I$35*TRIM('INSCRIÇÃO-DEBCAD'!G37))</f>
        <v/>
      </c>
      <c r="J74" s="75" t="str">
        <f>IF('INSCRIÇÃO-DEBCAD'!D37="","",$J$35*TRIM('INSCRIÇÃO-DEBCAD'!H37))</f>
        <v/>
      </c>
      <c r="K74" s="75" t="str">
        <f>IF('INSCRIÇÃO-DEBCAD'!E37="","",$K$35*TRIM('INSCRIÇÃO-DEBCAD'!I37))</f>
        <v/>
      </c>
      <c r="L74" s="76">
        <f t="shared" si="2"/>
        <v>0</v>
      </c>
    </row>
    <row r="75" spans="1:13" s="24" customFormat="1" x14ac:dyDescent="0.35">
      <c r="A75" s="52">
        <f>IF(H7=A36,0,IF($H$8=$A$45,B85,IF($H$8=$A$46,B93,IF($H$8=$A$47,B100,IF($H$8=$A$48,B107,IF($H$8=$A$49,B113,IF($H$8=$A$50,B119,IF($H$8=$A$51,B125,IF($H$8=$A$52,B131,IF($H$8=$A$53,B137,IF($H$8=$A$54,B143,IF($H$8=$A$55,B149,IF(H8=A60,B107,IF(H8=A61,B113,IF(H8=A62,B119,IF(H8=A63,B125,IF($H$8=$A$56,B156,IF($H$8=$A$57,B163,IF(H8=A59,B175,IF($H$8=$A$58,B169,0))))))))))))))))))))</f>
        <v>0</v>
      </c>
      <c r="C75" s="24" t="str">
        <f t="shared" si="1"/>
        <v>00</v>
      </c>
      <c r="D75" s="24">
        <f t="shared" si="3"/>
        <v>0</v>
      </c>
      <c r="F75"/>
      <c r="G75" s="83" t="str">
        <f>IF('INSCRIÇÃO-DEBCAD'!A38="","",'INSCRIÇÃO-DEBCAD'!A38)</f>
        <v/>
      </c>
      <c r="H75" s="75" t="str">
        <f>IF('INSCRIÇÃO-DEBCAD'!B38="","",$H$35*TRIM('INSCRIÇÃO-DEBCAD'!F38))</f>
        <v/>
      </c>
      <c r="I75" s="75" t="str">
        <f>IF('INSCRIÇÃO-DEBCAD'!C38="","",$I$35*TRIM('INSCRIÇÃO-DEBCAD'!G38))</f>
        <v/>
      </c>
      <c r="J75" s="75" t="str">
        <f>IF('INSCRIÇÃO-DEBCAD'!D38="","",$J$35*TRIM('INSCRIÇÃO-DEBCAD'!H38))</f>
        <v/>
      </c>
      <c r="K75" s="75" t="str">
        <f>IF('INSCRIÇÃO-DEBCAD'!E38="","",$K$35*TRIM('INSCRIÇÃO-DEBCAD'!I38))</f>
        <v/>
      </c>
      <c r="L75" s="76">
        <f t="shared" si="2"/>
        <v>0</v>
      </c>
    </row>
    <row r="76" spans="1:13" s="24" customFormat="1" x14ac:dyDescent="0.35">
      <c r="A76" s="52">
        <f>IF(H7=A36,0,IF($H$8=$A$45,B86,IF($H$8=$A$46,B94,IF($H$8=$A$47,B101,IF($H$8=$A$48,B108,IF($H$8=$A$49,B114,IF($H$8=$A$50,B120,IF($H$8=$A$51,B126,IF($H$8=$A$52,B132,IF($H$8=$A$53,B138,IF($H$8=$A$54,B144,IF($H$8=$A$55,B150,IF(H8=A60,B108,IF(H8=A61,B114,IF(H8=A62,B120,IF(H8=A63,B126,IF($H$8=$A$56,B157,IF($H$8=$A$57,B164,IF(H8=A59,B176,IF($H$8=$A$58,B170,0))))))))))))))))))))</f>
        <v>0</v>
      </c>
      <c r="C76" s="24" t="str">
        <f t="shared" si="1"/>
        <v>00</v>
      </c>
      <c r="D76" s="24">
        <f t="shared" si="3"/>
        <v>0</v>
      </c>
      <c r="F76"/>
      <c r="G76" s="83" t="str">
        <f>IF('INSCRIÇÃO-DEBCAD'!A39="","",'INSCRIÇÃO-DEBCAD'!A39)</f>
        <v/>
      </c>
      <c r="H76" s="75" t="str">
        <f>IF('INSCRIÇÃO-DEBCAD'!B39="","",$H$35*TRIM('INSCRIÇÃO-DEBCAD'!F39))</f>
        <v/>
      </c>
      <c r="I76" s="75" t="str">
        <f>IF('INSCRIÇÃO-DEBCAD'!C39="","",$I$35*TRIM('INSCRIÇÃO-DEBCAD'!G39))</f>
        <v/>
      </c>
      <c r="J76" s="75" t="str">
        <f>IF('INSCRIÇÃO-DEBCAD'!D39="","",$J$35*TRIM('INSCRIÇÃO-DEBCAD'!H39))</f>
        <v/>
      </c>
      <c r="K76" s="75" t="str">
        <f>IF('INSCRIÇÃO-DEBCAD'!E39="","",$K$35*TRIM('INSCRIÇÃO-DEBCAD'!I39))</f>
        <v/>
      </c>
      <c r="L76" s="76">
        <f t="shared" si="2"/>
        <v>0</v>
      </c>
    </row>
    <row r="77" spans="1:13" s="24" customFormat="1" x14ac:dyDescent="0.35">
      <c r="A77" s="52">
        <f>IF(H7=A36,0,IF($H$8=$A$45,B87,IF($H$8=$A$46,B95,IF($H$8=$A$47,B102,IF($H$8=$A$48,B109,IF($H$8=$A$49,B115,IF($H$8=$A$50,B121,IF($H$8=$A$51,B127,IF($H$8=$A$52,B133,IF($H$8=$A$53,B139,IF($H$8=$A$54,B145,IF($H$8=$A$55,B151,IF(H8=A60,B109,IF(H8=A61,B115,IF(H8=A62,B121,IF(H8=A63,B127,IF($H$8=$A$56,B158,IF($H$8=$A$57,B165,IF(H8=A59,B177,IF($H$8=$A$58,B171,0))))))))))))))))))))</f>
        <v>0</v>
      </c>
      <c r="C77" s="24" t="str">
        <f t="shared" si="1"/>
        <v>00</v>
      </c>
      <c r="D77" s="24">
        <f t="shared" si="3"/>
        <v>0</v>
      </c>
      <c r="F77"/>
      <c r="G77" s="83" t="str">
        <f>IF('INSCRIÇÃO-DEBCAD'!A40="","",'INSCRIÇÃO-DEBCAD'!A40)</f>
        <v/>
      </c>
      <c r="H77" s="75" t="str">
        <f>IF('INSCRIÇÃO-DEBCAD'!B40="","",$H$35*TRIM('INSCRIÇÃO-DEBCAD'!F40))</f>
        <v/>
      </c>
      <c r="I77" s="75" t="str">
        <f>IF('INSCRIÇÃO-DEBCAD'!C40="","",$I$35*TRIM('INSCRIÇÃO-DEBCAD'!G40))</f>
        <v/>
      </c>
      <c r="J77" s="75" t="str">
        <f>IF('INSCRIÇÃO-DEBCAD'!D40="","",$J$35*TRIM('INSCRIÇÃO-DEBCAD'!H40))</f>
        <v/>
      </c>
      <c r="K77" s="75" t="str">
        <f>IF('INSCRIÇÃO-DEBCAD'!E40="","",$K$35*TRIM('INSCRIÇÃO-DEBCAD'!I40))</f>
        <v/>
      </c>
      <c r="L77" s="76">
        <f t="shared" si="2"/>
        <v>0</v>
      </c>
    </row>
    <row r="78" spans="1:13" s="24" customFormat="1" x14ac:dyDescent="0.35">
      <c r="C78" s="24" t="str">
        <f t="shared" si="1"/>
        <v>00</v>
      </c>
      <c r="D78" s="24">
        <f t="shared" si="3"/>
        <v>0</v>
      </c>
      <c r="F78"/>
      <c r="G78" s="83" t="str">
        <f>IF('INSCRIÇÃO-DEBCAD'!A41="","",'INSCRIÇÃO-DEBCAD'!A41)</f>
        <v/>
      </c>
      <c r="H78" s="75" t="str">
        <f>IF('INSCRIÇÃO-DEBCAD'!B41="","",$H$35*TRIM('INSCRIÇÃO-DEBCAD'!F41))</f>
        <v/>
      </c>
      <c r="I78" s="75" t="str">
        <f>IF('INSCRIÇÃO-DEBCAD'!C41="","",$I$35*TRIM('INSCRIÇÃO-DEBCAD'!G41))</f>
        <v/>
      </c>
      <c r="J78" s="75" t="str">
        <f>IF('INSCRIÇÃO-DEBCAD'!D41="","",$J$35*TRIM('INSCRIÇÃO-DEBCAD'!H41))</f>
        <v/>
      </c>
      <c r="K78" s="75" t="str">
        <f>IF('INSCRIÇÃO-DEBCAD'!E41="","",$K$35*TRIM('INSCRIÇÃO-DEBCAD'!I41))</f>
        <v/>
      </c>
      <c r="L78" s="76">
        <f t="shared" si="2"/>
        <v>0</v>
      </c>
    </row>
    <row r="79" spans="1:13" s="24" customFormat="1" x14ac:dyDescent="0.35">
      <c r="A79" s="24">
        <f>IFERROR(IF(H8=A64,0,IF(H8=A65,10%,IF(H8=A66,20%,IF(H8=A45,0,IF(AND(H7=A42,SUM('INSCRIÇÃO-DEBCAD'!B3:E1048576)&lt;=1000000),5%,IF(AND(H7=A42,SUM('INSCRIÇÃO-DEBCAD'!B3:E1048576)&lt;=10000000),10%,IF(AND(H7=A42,SUM('INSCRIÇÃO-DEBCAD'!B3:E1048576)&lt;=20000000),15%,IF(AND(H7=A42,SUM('INSCRIÇÃO-DEBCAD'!B3:E1048576)&gt;20000000),20%,IF(AND(H7=A37,SUM('INSCRIÇÃO-DEBCAD'!B3:E1048576)&lt;=15000000),5%,IF(AND(H7=A37,SUM('INSCRIÇÃO-DEBCAD'!B3:E1048576)&gt;15000000),20%,IF(OR(H7=A38,H7=A39),0,IF(OR(H7=A40,H7=A41),0,IF(H7=A35,0,0))))))))))))),0)</f>
        <v>0.05</v>
      </c>
      <c r="C79" s="24" t="str">
        <f t="shared" si="1"/>
        <v>00</v>
      </c>
      <c r="D79" s="24">
        <f t="shared" si="3"/>
        <v>0</v>
      </c>
      <c r="F79"/>
      <c r="G79" s="83" t="str">
        <f>IF('INSCRIÇÃO-DEBCAD'!A42="","",'INSCRIÇÃO-DEBCAD'!A42)</f>
        <v/>
      </c>
      <c r="H79" s="75" t="str">
        <f>IF('INSCRIÇÃO-DEBCAD'!B42="","",$H$35*TRIM('INSCRIÇÃO-DEBCAD'!F42))</f>
        <v/>
      </c>
      <c r="I79" s="75" t="str">
        <f>IF('INSCRIÇÃO-DEBCAD'!C42="","",$I$35*TRIM('INSCRIÇÃO-DEBCAD'!G42))</f>
        <v/>
      </c>
      <c r="J79" s="75" t="str">
        <f>IF('INSCRIÇÃO-DEBCAD'!D42="","",$J$35*TRIM('INSCRIÇÃO-DEBCAD'!H42))</f>
        <v/>
      </c>
      <c r="K79" s="75" t="str">
        <f>IF('INSCRIÇÃO-DEBCAD'!E42="","",$K$35*TRIM('INSCRIÇÃO-DEBCAD'!I42))</f>
        <v/>
      </c>
      <c r="L79" s="76">
        <f t="shared" si="2"/>
        <v>0</v>
      </c>
    </row>
    <row r="80" spans="1:13" s="24" customFormat="1" x14ac:dyDescent="0.35">
      <c r="C80" s="24" t="str">
        <f t="shared" si="1"/>
        <v>00</v>
      </c>
      <c r="D80" s="24">
        <f t="shared" si="3"/>
        <v>0</v>
      </c>
      <c r="F80"/>
      <c r="G80" s="83" t="str">
        <f>IF('INSCRIÇÃO-DEBCAD'!A43="","",'INSCRIÇÃO-DEBCAD'!A43)</f>
        <v/>
      </c>
      <c r="H80" s="75" t="str">
        <f>IF('INSCRIÇÃO-DEBCAD'!B43="","",$H$35*TRIM('INSCRIÇÃO-DEBCAD'!F43))</f>
        <v/>
      </c>
      <c r="I80" s="75" t="str">
        <f>IF('INSCRIÇÃO-DEBCAD'!C43="","",$I$35*TRIM('INSCRIÇÃO-DEBCAD'!G43))</f>
        <v/>
      </c>
      <c r="J80" s="75" t="str">
        <f>IF('INSCRIÇÃO-DEBCAD'!D43="","",$J$35*TRIM('INSCRIÇÃO-DEBCAD'!H43))</f>
        <v/>
      </c>
      <c r="K80" s="75" t="str">
        <f>IF('INSCRIÇÃO-DEBCAD'!E43="","",$K$35*TRIM('INSCRIÇÃO-DEBCAD'!I43))</f>
        <v/>
      </c>
      <c r="L80" s="76">
        <f t="shared" si="2"/>
        <v>0</v>
      </c>
    </row>
    <row r="81" spans="1:12" s="24" customFormat="1" x14ac:dyDescent="0.35">
      <c r="A81" s="44"/>
      <c r="C81" s="24" t="str">
        <f t="shared" si="1"/>
        <v>00</v>
      </c>
      <c r="D81" s="24">
        <f t="shared" si="3"/>
        <v>0</v>
      </c>
      <c r="F81"/>
      <c r="G81" s="83" t="str">
        <f>IF('INSCRIÇÃO-DEBCAD'!A44="","",'INSCRIÇÃO-DEBCAD'!A44)</f>
        <v/>
      </c>
      <c r="H81" s="75" t="str">
        <f>IF('INSCRIÇÃO-DEBCAD'!B44="","",$H$35*TRIM('INSCRIÇÃO-DEBCAD'!F44))</f>
        <v/>
      </c>
      <c r="I81" s="75" t="str">
        <f>IF('INSCRIÇÃO-DEBCAD'!C44="","",$I$35*TRIM('INSCRIÇÃO-DEBCAD'!G44))</f>
        <v/>
      </c>
      <c r="J81" s="75" t="str">
        <f>IF('INSCRIÇÃO-DEBCAD'!D44="","",$J$35*TRIM('INSCRIÇÃO-DEBCAD'!H44))</f>
        <v/>
      </c>
      <c r="K81" s="75" t="str">
        <f>IF('INSCRIÇÃO-DEBCAD'!E44="","",$K$35*TRIM('INSCRIÇÃO-DEBCAD'!I44))</f>
        <v/>
      </c>
      <c r="L81" s="76">
        <f t="shared" si="2"/>
        <v>0</v>
      </c>
    </row>
    <row r="82" spans="1:12" s="24" customFormat="1" x14ac:dyDescent="0.35">
      <c r="C82" s="24" t="str">
        <f t="shared" si="1"/>
        <v>00</v>
      </c>
      <c r="D82" s="24">
        <f t="shared" si="3"/>
        <v>0</v>
      </c>
      <c r="F82"/>
      <c r="G82" s="83" t="str">
        <f>IF('INSCRIÇÃO-DEBCAD'!A45="","",'INSCRIÇÃO-DEBCAD'!A45)</f>
        <v/>
      </c>
      <c r="H82" s="75" t="str">
        <f>IF('INSCRIÇÃO-DEBCAD'!B45="","",$H$35*TRIM('INSCRIÇÃO-DEBCAD'!F45))</f>
        <v/>
      </c>
      <c r="I82" s="75" t="str">
        <f>IF('INSCRIÇÃO-DEBCAD'!C45="","",$I$35*TRIM('INSCRIÇÃO-DEBCAD'!G45))</f>
        <v/>
      </c>
      <c r="J82" s="75" t="str">
        <f>IF('INSCRIÇÃO-DEBCAD'!D45="","",$J$35*TRIM('INSCRIÇÃO-DEBCAD'!H45))</f>
        <v/>
      </c>
      <c r="K82" s="75" t="str">
        <f>IF('INSCRIÇÃO-DEBCAD'!E45="","",$K$35*TRIM('INSCRIÇÃO-DEBCAD'!I45))</f>
        <v/>
      </c>
      <c r="L82" s="76">
        <f t="shared" si="2"/>
        <v>0</v>
      </c>
    </row>
    <row r="83" spans="1:12" s="24" customFormat="1" ht="15" thickBot="1" x14ac:dyDescent="0.4">
      <c r="A83" s="24" t="s">
        <v>46</v>
      </c>
      <c r="C83" s="24" t="str">
        <f t="shared" si="1"/>
        <v>00</v>
      </c>
      <c r="D83" s="24">
        <f t="shared" si="3"/>
        <v>0</v>
      </c>
      <c r="F83"/>
      <c r="G83" s="83" t="str">
        <f>IF('INSCRIÇÃO-DEBCAD'!A46="","",'INSCRIÇÃO-DEBCAD'!A46)</f>
        <v/>
      </c>
      <c r="H83" s="75" t="str">
        <f>IF('INSCRIÇÃO-DEBCAD'!B46="","",$H$35*TRIM('INSCRIÇÃO-DEBCAD'!F46))</f>
        <v/>
      </c>
      <c r="I83" s="75" t="str">
        <f>IF('INSCRIÇÃO-DEBCAD'!C46="","",$I$35*TRIM('INSCRIÇÃO-DEBCAD'!G46))</f>
        <v/>
      </c>
      <c r="J83" s="75" t="str">
        <f>IF('INSCRIÇÃO-DEBCAD'!D46="","",$J$35*TRIM('INSCRIÇÃO-DEBCAD'!H46))</f>
        <v/>
      </c>
      <c r="K83" s="75" t="str">
        <f>IF('INSCRIÇÃO-DEBCAD'!E46="","",$K$35*TRIM('INSCRIÇÃO-DEBCAD'!I46))</f>
        <v/>
      </c>
      <c r="L83" s="76">
        <f t="shared" si="2"/>
        <v>0</v>
      </c>
    </row>
    <row r="84" spans="1:12" s="24" customFormat="1" ht="15" thickBot="1" x14ac:dyDescent="0.4">
      <c r="A84" s="53" t="s">
        <v>42</v>
      </c>
      <c r="B84" s="52">
        <v>0</v>
      </c>
      <c r="C84" s="24" t="str">
        <f t="shared" si="1"/>
        <v>00</v>
      </c>
      <c r="D84" s="24">
        <f t="shared" si="3"/>
        <v>0</v>
      </c>
      <c r="F84"/>
      <c r="G84" s="83" t="str">
        <f>IF('INSCRIÇÃO-DEBCAD'!A47="","",'INSCRIÇÃO-DEBCAD'!A47)</f>
        <v/>
      </c>
      <c r="H84" s="75" t="str">
        <f>IF('INSCRIÇÃO-DEBCAD'!B47="","",$H$35*TRIM('INSCRIÇÃO-DEBCAD'!F47))</f>
        <v/>
      </c>
      <c r="I84" s="75" t="str">
        <f>IF('INSCRIÇÃO-DEBCAD'!C47="","",$I$35*TRIM('INSCRIÇÃO-DEBCAD'!G47))</f>
        <v/>
      </c>
      <c r="J84" s="75" t="str">
        <f>IF('INSCRIÇÃO-DEBCAD'!D47="","",$J$35*TRIM('INSCRIÇÃO-DEBCAD'!H47))</f>
        <v/>
      </c>
      <c r="K84" s="75" t="str">
        <f>IF('INSCRIÇÃO-DEBCAD'!E47="","",$K$35*TRIM('INSCRIÇÃO-DEBCAD'!I47))</f>
        <v/>
      </c>
      <c r="L84" s="76">
        <f t="shared" si="2"/>
        <v>0</v>
      </c>
    </row>
    <row r="85" spans="1:12" s="24" customFormat="1" ht="15" thickBot="1" x14ac:dyDescent="0.4">
      <c r="A85" s="53" t="s">
        <v>43</v>
      </c>
      <c r="B85" s="52">
        <v>0</v>
      </c>
      <c r="C85" s="24" t="str">
        <f t="shared" si="1"/>
        <v>00</v>
      </c>
      <c r="D85" s="24">
        <f t="shared" si="3"/>
        <v>0</v>
      </c>
      <c r="F85"/>
      <c r="G85" s="83" t="str">
        <f>IF('INSCRIÇÃO-DEBCAD'!A48="","",'INSCRIÇÃO-DEBCAD'!A48)</f>
        <v/>
      </c>
      <c r="H85" s="75" t="str">
        <f>IF('INSCRIÇÃO-DEBCAD'!B48="","",$H$35*TRIM('INSCRIÇÃO-DEBCAD'!F48))</f>
        <v/>
      </c>
      <c r="I85" s="75" t="str">
        <f>IF('INSCRIÇÃO-DEBCAD'!C48="","",$I$35*TRIM('INSCRIÇÃO-DEBCAD'!G48))</f>
        <v/>
      </c>
      <c r="J85" s="75" t="str">
        <f>IF('INSCRIÇÃO-DEBCAD'!D48="","",$J$35*TRIM('INSCRIÇÃO-DEBCAD'!H48))</f>
        <v/>
      </c>
      <c r="K85" s="75" t="str">
        <f>IF('INSCRIÇÃO-DEBCAD'!E48="","",$K$35*TRIM('INSCRIÇÃO-DEBCAD'!I48))</f>
        <v/>
      </c>
      <c r="L85" s="76">
        <f t="shared" si="2"/>
        <v>0</v>
      </c>
    </row>
    <row r="86" spans="1:12" s="24" customFormat="1" ht="15" thickBot="1" x14ac:dyDescent="0.4">
      <c r="A86" s="53" t="s">
        <v>1</v>
      </c>
      <c r="B86" s="52">
        <v>0</v>
      </c>
      <c r="C86" s="24" t="str">
        <f t="shared" si="1"/>
        <v>00</v>
      </c>
      <c r="D86" s="24">
        <f t="shared" si="3"/>
        <v>0</v>
      </c>
      <c r="F86"/>
      <c r="G86" s="83" t="str">
        <f>IF('INSCRIÇÃO-DEBCAD'!A49="","",'INSCRIÇÃO-DEBCAD'!A49)</f>
        <v/>
      </c>
      <c r="H86" s="75" t="str">
        <f>IF('INSCRIÇÃO-DEBCAD'!B49="","",$H$35*TRIM('INSCRIÇÃO-DEBCAD'!F49))</f>
        <v/>
      </c>
      <c r="I86" s="75" t="str">
        <f>IF('INSCRIÇÃO-DEBCAD'!C49="","",$I$35*TRIM('INSCRIÇÃO-DEBCAD'!G49))</f>
        <v/>
      </c>
      <c r="J86" s="75" t="str">
        <f>IF('INSCRIÇÃO-DEBCAD'!D49="","",$J$35*TRIM('INSCRIÇÃO-DEBCAD'!H49))</f>
        <v/>
      </c>
      <c r="K86" s="75" t="str">
        <f>IF('INSCRIÇÃO-DEBCAD'!E49="","",$K$35*TRIM('INSCRIÇÃO-DEBCAD'!I49))</f>
        <v/>
      </c>
      <c r="L86" s="76">
        <f t="shared" si="2"/>
        <v>0</v>
      </c>
    </row>
    <row r="87" spans="1:12" s="24" customFormat="1" ht="15" thickBot="1" x14ac:dyDescent="0.4">
      <c r="A87" s="53" t="s">
        <v>2</v>
      </c>
      <c r="B87" s="52">
        <v>0</v>
      </c>
      <c r="C87" s="24" t="str">
        <f t="shared" si="1"/>
        <v>00</v>
      </c>
      <c r="D87" s="24">
        <f t="shared" si="3"/>
        <v>0</v>
      </c>
      <c r="F87"/>
      <c r="G87" s="83" t="str">
        <f>IF('INSCRIÇÃO-DEBCAD'!A50="","",'INSCRIÇÃO-DEBCAD'!A50)</f>
        <v/>
      </c>
      <c r="H87" s="75" t="str">
        <f>IF('INSCRIÇÃO-DEBCAD'!B50="","",$H$35*TRIM('INSCRIÇÃO-DEBCAD'!F50))</f>
        <v/>
      </c>
      <c r="I87" s="75" t="str">
        <f>IF('INSCRIÇÃO-DEBCAD'!C50="","",$I$35*TRIM('INSCRIÇÃO-DEBCAD'!G50))</f>
        <v/>
      </c>
      <c r="J87" s="75" t="str">
        <f>IF('INSCRIÇÃO-DEBCAD'!D50="","",$J$35*TRIM('INSCRIÇÃO-DEBCAD'!H50))</f>
        <v/>
      </c>
      <c r="K87" s="75" t="str">
        <f>IF('INSCRIÇÃO-DEBCAD'!E50="","",$K$35*TRIM('INSCRIÇÃO-DEBCAD'!I50))</f>
        <v/>
      </c>
      <c r="L87" s="76">
        <f t="shared" si="2"/>
        <v>0</v>
      </c>
    </row>
    <row r="88" spans="1:12" s="24" customFormat="1" x14ac:dyDescent="0.35">
      <c r="C88" s="24" t="str">
        <f t="shared" si="1"/>
        <v>00</v>
      </c>
      <c r="D88" s="24">
        <f t="shared" si="3"/>
        <v>0</v>
      </c>
      <c r="F88"/>
      <c r="G88" s="83" t="str">
        <f>IF('INSCRIÇÃO-DEBCAD'!A51="","",'INSCRIÇÃO-DEBCAD'!A51)</f>
        <v/>
      </c>
      <c r="H88" s="75" t="str">
        <f>IF('INSCRIÇÃO-DEBCAD'!B51="","",$H$35*TRIM('INSCRIÇÃO-DEBCAD'!F51))</f>
        <v/>
      </c>
      <c r="I88" s="75" t="str">
        <f>IF('INSCRIÇÃO-DEBCAD'!C51="","",$I$35*TRIM('INSCRIÇÃO-DEBCAD'!G51))</f>
        <v/>
      </c>
      <c r="J88" s="75" t="str">
        <f>IF('INSCRIÇÃO-DEBCAD'!D51="","",$J$35*TRIM('INSCRIÇÃO-DEBCAD'!H51))</f>
        <v/>
      </c>
      <c r="K88" s="75" t="str">
        <f>IF('INSCRIÇÃO-DEBCAD'!E51="","",$K$35*TRIM('INSCRIÇÃO-DEBCAD'!I51))</f>
        <v/>
      </c>
      <c r="L88" s="76">
        <f t="shared" si="2"/>
        <v>0</v>
      </c>
    </row>
    <row r="89" spans="1:12" s="24" customFormat="1" x14ac:dyDescent="0.35">
      <c r="C89" s="24" t="str">
        <f t="shared" si="1"/>
        <v>00</v>
      </c>
      <c r="D89" s="24">
        <f t="shared" si="3"/>
        <v>0</v>
      </c>
      <c r="F89"/>
      <c r="G89" s="83" t="str">
        <f>IF('INSCRIÇÃO-DEBCAD'!A52="","",'INSCRIÇÃO-DEBCAD'!A52)</f>
        <v/>
      </c>
      <c r="H89" s="75" t="str">
        <f>IF('INSCRIÇÃO-DEBCAD'!B52="","",$H$35*TRIM('INSCRIÇÃO-DEBCAD'!F52))</f>
        <v/>
      </c>
      <c r="I89" s="75" t="str">
        <f>IF('INSCRIÇÃO-DEBCAD'!C52="","",$I$35*TRIM('INSCRIÇÃO-DEBCAD'!G52))</f>
        <v/>
      </c>
      <c r="J89" s="75" t="str">
        <f>IF('INSCRIÇÃO-DEBCAD'!D52="","",$J$35*TRIM('INSCRIÇÃO-DEBCAD'!H52))</f>
        <v/>
      </c>
      <c r="K89" s="75" t="str">
        <f>IF('INSCRIÇÃO-DEBCAD'!E52="","",$K$35*TRIM('INSCRIÇÃO-DEBCAD'!I52))</f>
        <v/>
      </c>
      <c r="L89" s="76">
        <f t="shared" si="2"/>
        <v>0</v>
      </c>
    </row>
    <row r="90" spans="1:12" s="24" customFormat="1" x14ac:dyDescent="0.35">
      <c r="C90" s="24" t="str">
        <f t="shared" si="1"/>
        <v>00</v>
      </c>
      <c r="D90" s="24">
        <f t="shared" si="3"/>
        <v>0</v>
      </c>
      <c r="F90"/>
      <c r="G90" s="83" t="str">
        <f>IF('INSCRIÇÃO-DEBCAD'!A53="","",'INSCRIÇÃO-DEBCAD'!A53)</f>
        <v/>
      </c>
      <c r="H90" s="75" t="str">
        <f>IF('INSCRIÇÃO-DEBCAD'!B53="","",$H$35*TRIM('INSCRIÇÃO-DEBCAD'!F53))</f>
        <v/>
      </c>
      <c r="I90" s="75" t="str">
        <f>IF('INSCRIÇÃO-DEBCAD'!C53="","",$I$35*TRIM('INSCRIÇÃO-DEBCAD'!G53))</f>
        <v/>
      </c>
      <c r="J90" s="75" t="str">
        <f>IF('INSCRIÇÃO-DEBCAD'!D53="","",$J$35*TRIM('INSCRIÇÃO-DEBCAD'!H53))</f>
        <v/>
      </c>
      <c r="K90" s="75" t="str">
        <f>IF('INSCRIÇÃO-DEBCAD'!E53="","",$K$35*TRIM('INSCRIÇÃO-DEBCAD'!I53))</f>
        <v/>
      </c>
      <c r="L90" s="76">
        <f t="shared" si="2"/>
        <v>0</v>
      </c>
    </row>
    <row r="91" spans="1:12" s="24" customFormat="1" ht="15" thickBot="1" x14ac:dyDescent="0.4">
      <c r="A91" s="24" t="s">
        <v>47</v>
      </c>
      <c r="C91" s="24" t="str">
        <f t="shared" si="1"/>
        <v>00</v>
      </c>
      <c r="D91" s="24">
        <f t="shared" si="3"/>
        <v>0</v>
      </c>
      <c r="F91"/>
      <c r="G91" s="83" t="str">
        <f>IF('INSCRIÇÃO-DEBCAD'!A54="","",'INSCRIÇÃO-DEBCAD'!A54)</f>
        <v/>
      </c>
      <c r="H91" s="75" t="str">
        <f>IF('INSCRIÇÃO-DEBCAD'!B54="","",$H$35*TRIM('INSCRIÇÃO-DEBCAD'!F54))</f>
        <v/>
      </c>
      <c r="I91" s="75" t="str">
        <f>IF('INSCRIÇÃO-DEBCAD'!C54="","",$I$35*TRIM('INSCRIÇÃO-DEBCAD'!G54))</f>
        <v/>
      </c>
      <c r="J91" s="75" t="str">
        <f>IF('INSCRIÇÃO-DEBCAD'!D54="","",$J$35*TRIM('INSCRIÇÃO-DEBCAD'!H54))</f>
        <v/>
      </c>
      <c r="K91" s="75" t="str">
        <f>IF('INSCRIÇÃO-DEBCAD'!E54="","",$K$35*TRIM('INSCRIÇÃO-DEBCAD'!I54))</f>
        <v/>
      </c>
      <c r="L91" s="76">
        <f t="shared" si="2"/>
        <v>0</v>
      </c>
    </row>
    <row r="92" spans="1:12" s="24" customFormat="1" ht="15" thickBot="1" x14ac:dyDescent="0.4">
      <c r="A92" s="53" t="s">
        <v>42</v>
      </c>
      <c r="B92" s="52">
        <v>0.5</v>
      </c>
      <c r="C92" s="24" t="str">
        <f t="shared" si="1"/>
        <v>00</v>
      </c>
      <c r="D92" s="24">
        <f t="shared" si="3"/>
        <v>0</v>
      </c>
      <c r="F92"/>
      <c r="G92" s="83" t="str">
        <f>IF('INSCRIÇÃO-DEBCAD'!A55="","",'INSCRIÇÃO-DEBCAD'!A55)</f>
        <v/>
      </c>
      <c r="H92" s="75" t="str">
        <f>IF('INSCRIÇÃO-DEBCAD'!B55="","",$H$35*TRIM('INSCRIÇÃO-DEBCAD'!F55))</f>
        <v/>
      </c>
      <c r="I92" s="75" t="str">
        <f>IF('INSCRIÇÃO-DEBCAD'!C55="","",$I$35*TRIM('INSCRIÇÃO-DEBCAD'!G55))</f>
        <v/>
      </c>
      <c r="J92" s="75" t="str">
        <f>IF('INSCRIÇÃO-DEBCAD'!D55="","",$J$35*TRIM('INSCRIÇÃO-DEBCAD'!H55))</f>
        <v/>
      </c>
      <c r="K92" s="75" t="str">
        <f>IF('INSCRIÇÃO-DEBCAD'!E55="","",$K$35*TRIM('INSCRIÇÃO-DEBCAD'!I55))</f>
        <v/>
      </c>
      <c r="L92" s="76">
        <f t="shared" si="2"/>
        <v>0</v>
      </c>
    </row>
    <row r="93" spans="1:12" s="24" customFormat="1" ht="15" thickBot="1" x14ac:dyDescent="0.4">
      <c r="A93" s="53" t="s">
        <v>43</v>
      </c>
      <c r="B93" s="52">
        <v>0.5</v>
      </c>
      <c r="C93" s="24" t="str">
        <f t="shared" si="1"/>
        <v>00</v>
      </c>
      <c r="D93" s="24">
        <f t="shared" si="3"/>
        <v>0</v>
      </c>
      <c r="F93"/>
      <c r="G93" s="83" t="str">
        <f>IF('INSCRIÇÃO-DEBCAD'!A56="","",'INSCRIÇÃO-DEBCAD'!A56)</f>
        <v/>
      </c>
      <c r="H93" s="75" t="str">
        <f>IF('INSCRIÇÃO-DEBCAD'!B56="","",$H$35*TRIM('INSCRIÇÃO-DEBCAD'!F56))</f>
        <v/>
      </c>
      <c r="I93" s="75" t="str">
        <f>IF('INSCRIÇÃO-DEBCAD'!C56="","",$I$35*TRIM('INSCRIÇÃO-DEBCAD'!G56))</f>
        <v/>
      </c>
      <c r="J93" s="75" t="str">
        <f>IF('INSCRIÇÃO-DEBCAD'!D56="","",$J$35*TRIM('INSCRIÇÃO-DEBCAD'!H56))</f>
        <v/>
      </c>
      <c r="K93" s="75" t="str">
        <f>IF('INSCRIÇÃO-DEBCAD'!E56="","",$K$35*TRIM('INSCRIÇÃO-DEBCAD'!I56))</f>
        <v/>
      </c>
      <c r="L93" s="76">
        <f t="shared" si="2"/>
        <v>0</v>
      </c>
    </row>
    <row r="94" spans="1:12" s="24" customFormat="1" ht="15" thickBot="1" x14ac:dyDescent="0.4">
      <c r="A94" s="53" t="s">
        <v>1</v>
      </c>
      <c r="B94" s="52">
        <v>0.8</v>
      </c>
      <c r="C94" s="24" t="str">
        <f t="shared" si="1"/>
        <v>00</v>
      </c>
      <c r="D94" s="24">
        <f t="shared" si="3"/>
        <v>0</v>
      </c>
      <c r="F94"/>
      <c r="G94" s="83" t="str">
        <f>IF('INSCRIÇÃO-DEBCAD'!A57="","",'INSCRIÇÃO-DEBCAD'!A57)</f>
        <v/>
      </c>
      <c r="H94" s="75" t="str">
        <f>IF('INSCRIÇÃO-DEBCAD'!B57="","",$H$35*TRIM('INSCRIÇÃO-DEBCAD'!F57))</f>
        <v/>
      </c>
      <c r="I94" s="75" t="str">
        <f>IF('INSCRIÇÃO-DEBCAD'!C57="","",$I$35*TRIM('INSCRIÇÃO-DEBCAD'!G57))</f>
        <v/>
      </c>
      <c r="J94" s="75" t="str">
        <f>IF('INSCRIÇÃO-DEBCAD'!D57="","",$J$35*TRIM('INSCRIÇÃO-DEBCAD'!H57))</f>
        <v/>
      </c>
      <c r="K94" s="75" t="str">
        <f>IF('INSCRIÇÃO-DEBCAD'!E57="","",$K$35*TRIM('INSCRIÇÃO-DEBCAD'!I57))</f>
        <v/>
      </c>
      <c r="L94" s="76">
        <f t="shared" si="2"/>
        <v>0</v>
      </c>
    </row>
    <row r="95" spans="1:12" s="24" customFormat="1" ht="15" thickBot="1" x14ac:dyDescent="0.4">
      <c r="A95" s="53" t="s">
        <v>2</v>
      </c>
      <c r="B95" s="52">
        <v>1</v>
      </c>
      <c r="C95" s="24" t="str">
        <f t="shared" si="1"/>
        <v>00</v>
      </c>
      <c r="D95" s="24">
        <f t="shared" si="3"/>
        <v>0</v>
      </c>
      <c r="F95"/>
      <c r="G95" s="83" t="str">
        <f>IF('INSCRIÇÃO-DEBCAD'!A58="","",'INSCRIÇÃO-DEBCAD'!A58)</f>
        <v/>
      </c>
      <c r="H95" s="75" t="str">
        <f>IF('INSCRIÇÃO-DEBCAD'!B58="","",$H$35*TRIM('INSCRIÇÃO-DEBCAD'!F58))</f>
        <v/>
      </c>
      <c r="I95" s="75" t="str">
        <f>IF('INSCRIÇÃO-DEBCAD'!C58="","",$I$35*TRIM('INSCRIÇÃO-DEBCAD'!G58))</f>
        <v/>
      </c>
      <c r="J95" s="75" t="str">
        <f>IF('INSCRIÇÃO-DEBCAD'!D58="","",$J$35*TRIM('INSCRIÇÃO-DEBCAD'!H58))</f>
        <v/>
      </c>
      <c r="K95" s="75" t="str">
        <f>IF('INSCRIÇÃO-DEBCAD'!E58="","",$K$35*TRIM('INSCRIÇÃO-DEBCAD'!I58))</f>
        <v/>
      </c>
      <c r="L95" s="76">
        <f t="shared" si="2"/>
        <v>0</v>
      </c>
    </row>
    <row r="96" spans="1:12" s="24" customFormat="1" x14ac:dyDescent="0.35">
      <c r="C96" s="24" t="str">
        <f t="shared" si="1"/>
        <v>00</v>
      </c>
      <c r="D96" s="24">
        <f t="shared" si="3"/>
        <v>0</v>
      </c>
      <c r="F96"/>
      <c r="G96" s="83" t="str">
        <f>IF('INSCRIÇÃO-DEBCAD'!A59="","",'INSCRIÇÃO-DEBCAD'!A59)</f>
        <v/>
      </c>
      <c r="H96" s="75" t="str">
        <f>IF('INSCRIÇÃO-DEBCAD'!B59="","",$H$35*TRIM('INSCRIÇÃO-DEBCAD'!F59))</f>
        <v/>
      </c>
      <c r="I96" s="75" t="str">
        <f>IF('INSCRIÇÃO-DEBCAD'!C59="","",$I$35*TRIM('INSCRIÇÃO-DEBCAD'!G59))</f>
        <v/>
      </c>
      <c r="J96" s="75" t="str">
        <f>IF('INSCRIÇÃO-DEBCAD'!D59="","",$J$35*TRIM('INSCRIÇÃO-DEBCAD'!H59))</f>
        <v/>
      </c>
      <c r="K96" s="75" t="str">
        <f>IF('INSCRIÇÃO-DEBCAD'!E59="","",$K$35*TRIM('INSCRIÇÃO-DEBCAD'!I59))</f>
        <v/>
      </c>
      <c r="L96" s="76">
        <f t="shared" si="2"/>
        <v>0</v>
      </c>
    </row>
    <row r="97" spans="1:12" s="24" customFormat="1" x14ac:dyDescent="0.35">
      <c r="C97" s="24" t="str">
        <f t="shared" si="1"/>
        <v>00</v>
      </c>
      <c r="D97" s="24">
        <f t="shared" si="3"/>
        <v>0</v>
      </c>
      <c r="F97"/>
      <c r="G97" s="83" t="str">
        <f>IF('INSCRIÇÃO-DEBCAD'!A60="","",'INSCRIÇÃO-DEBCAD'!A60)</f>
        <v/>
      </c>
      <c r="H97" s="75" t="str">
        <f>IF('INSCRIÇÃO-DEBCAD'!B60="","",$H$35*TRIM('INSCRIÇÃO-DEBCAD'!F60))</f>
        <v/>
      </c>
      <c r="I97" s="75" t="str">
        <f>IF('INSCRIÇÃO-DEBCAD'!C60="","",$I$35*TRIM('INSCRIÇÃO-DEBCAD'!G60))</f>
        <v/>
      </c>
      <c r="J97" s="75" t="str">
        <f>IF('INSCRIÇÃO-DEBCAD'!D60="","",$J$35*TRIM('INSCRIÇÃO-DEBCAD'!H60))</f>
        <v/>
      </c>
      <c r="K97" s="75" t="str">
        <f>IF('INSCRIÇÃO-DEBCAD'!E60="","",$K$35*TRIM('INSCRIÇÃO-DEBCAD'!I60))</f>
        <v/>
      </c>
      <c r="L97" s="76">
        <f t="shared" si="2"/>
        <v>0</v>
      </c>
    </row>
    <row r="98" spans="1:12" s="24" customFormat="1" ht="15" thickBot="1" x14ac:dyDescent="0.4">
      <c r="A98" s="24" t="s">
        <v>48</v>
      </c>
      <c r="C98" s="24" t="str">
        <f t="shared" si="1"/>
        <v>00</v>
      </c>
      <c r="D98" s="24">
        <f t="shared" si="3"/>
        <v>0</v>
      </c>
      <c r="F98"/>
      <c r="G98" s="83" t="str">
        <f>IF('INSCRIÇÃO-DEBCAD'!A61="","",'INSCRIÇÃO-DEBCAD'!A61)</f>
        <v/>
      </c>
      <c r="H98" s="75" t="str">
        <f>IF('INSCRIÇÃO-DEBCAD'!B61="","",$H$35*TRIM('INSCRIÇÃO-DEBCAD'!F61))</f>
        <v/>
      </c>
      <c r="I98" s="75" t="str">
        <f>IF('INSCRIÇÃO-DEBCAD'!C61="","",$I$35*TRIM('INSCRIÇÃO-DEBCAD'!G61))</f>
        <v/>
      </c>
      <c r="J98" s="75" t="str">
        <f>IF('INSCRIÇÃO-DEBCAD'!D61="","",$J$35*TRIM('INSCRIÇÃO-DEBCAD'!H61))</f>
        <v/>
      </c>
      <c r="K98" s="75" t="str">
        <f>IF('INSCRIÇÃO-DEBCAD'!E61="","",$K$35*TRIM('INSCRIÇÃO-DEBCAD'!I61))</f>
        <v/>
      </c>
      <c r="L98" s="76">
        <f t="shared" si="2"/>
        <v>0</v>
      </c>
    </row>
    <row r="99" spans="1:12" s="24" customFormat="1" ht="15" thickBot="1" x14ac:dyDescent="0.4">
      <c r="A99" s="53" t="s">
        <v>42</v>
      </c>
      <c r="B99" s="52">
        <v>0.25</v>
      </c>
      <c r="C99" s="24" t="str">
        <f t="shared" si="1"/>
        <v>00</v>
      </c>
      <c r="D99" s="24">
        <f t="shared" si="3"/>
        <v>0</v>
      </c>
      <c r="F99"/>
      <c r="G99" s="83" t="str">
        <f>IF('INSCRIÇÃO-DEBCAD'!A62="","",'INSCRIÇÃO-DEBCAD'!A62)</f>
        <v/>
      </c>
      <c r="H99" s="75" t="str">
        <f>IF('INSCRIÇÃO-DEBCAD'!B62="","",$H$35*TRIM('INSCRIÇÃO-DEBCAD'!F62))</f>
        <v/>
      </c>
      <c r="I99" s="75" t="str">
        <f>IF('INSCRIÇÃO-DEBCAD'!C62="","",$I$35*TRIM('INSCRIÇÃO-DEBCAD'!G62))</f>
        <v/>
      </c>
      <c r="J99" s="75" t="str">
        <f>IF('INSCRIÇÃO-DEBCAD'!D62="","",$J$35*TRIM('INSCRIÇÃO-DEBCAD'!H62))</f>
        <v/>
      </c>
      <c r="K99" s="75" t="str">
        <f>IF('INSCRIÇÃO-DEBCAD'!E62="","",$K$35*TRIM('INSCRIÇÃO-DEBCAD'!I62))</f>
        <v/>
      </c>
      <c r="L99" s="76">
        <f t="shared" si="2"/>
        <v>0</v>
      </c>
    </row>
    <row r="100" spans="1:12" s="24" customFormat="1" ht="15" thickBot="1" x14ac:dyDescent="0.4">
      <c r="A100" s="53" t="s">
        <v>43</v>
      </c>
      <c r="B100" s="52">
        <v>0.25</v>
      </c>
      <c r="C100" s="24" t="str">
        <f t="shared" si="1"/>
        <v>00</v>
      </c>
      <c r="D100" s="24">
        <f t="shared" si="3"/>
        <v>0</v>
      </c>
      <c r="F100"/>
      <c r="G100" s="83" t="str">
        <f>IF('INSCRIÇÃO-DEBCAD'!A63="","",'INSCRIÇÃO-DEBCAD'!A63)</f>
        <v/>
      </c>
      <c r="H100" s="75" t="str">
        <f>IF('INSCRIÇÃO-DEBCAD'!B63="","",$H$35*TRIM('INSCRIÇÃO-DEBCAD'!F63))</f>
        <v/>
      </c>
      <c r="I100" s="75" t="str">
        <f>IF('INSCRIÇÃO-DEBCAD'!C63="","",$I$35*TRIM('INSCRIÇÃO-DEBCAD'!G63))</f>
        <v/>
      </c>
      <c r="J100" s="75" t="str">
        <f>IF('INSCRIÇÃO-DEBCAD'!D63="","",$J$35*TRIM('INSCRIÇÃO-DEBCAD'!H63))</f>
        <v/>
      </c>
      <c r="K100" s="75" t="str">
        <f>IF('INSCRIÇÃO-DEBCAD'!E63="","",$K$35*TRIM('INSCRIÇÃO-DEBCAD'!I63))</f>
        <v/>
      </c>
      <c r="L100" s="76">
        <f t="shared" si="2"/>
        <v>0</v>
      </c>
    </row>
    <row r="101" spans="1:12" s="24" customFormat="1" ht="15" thickBot="1" x14ac:dyDescent="0.4">
      <c r="A101" s="53" t="s">
        <v>1</v>
      </c>
      <c r="B101" s="52">
        <v>0.5</v>
      </c>
      <c r="C101" s="24" t="str">
        <f t="shared" si="1"/>
        <v>00</v>
      </c>
      <c r="D101" s="24">
        <f t="shared" si="3"/>
        <v>0</v>
      </c>
      <c r="F101"/>
      <c r="G101" s="83" t="str">
        <f>IF('INSCRIÇÃO-DEBCAD'!A64="","",'INSCRIÇÃO-DEBCAD'!A64)</f>
        <v/>
      </c>
      <c r="H101" s="75" t="str">
        <f>IF('INSCRIÇÃO-DEBCAD'!B64="","",$H$35*TRIM('INSCRIÇÃO-DEBCAD'!F64))</f>
        <v/>
      </c>
      <c r="I101" s="75" t="str">
        <f>IF('INSCRIÇÃO-DEBCAD'!C64="","",$I$35*TRIM('INSCRIÇÃO-DEBCAD'!G64))</f>
        <v/>
      </c>
      <c r="J101" s="75" t="str">
        <f>IF('INSCRIÇÃO-DEBCAD'!D64="","",$J$35*TRIM('INSCRIÇÃO-DEBCAD'!H64))</f>
        <v/>
      </c>
      <c r="K101" s="75" t="str">
        <f>IF('INSCRIÇÃO-DEBCAD'!E64="","",$K$35*TRIM('INSCRIÇÃO-DEBCAD'!I64))</f>
        <v/>
      </c>
      <c r="L101" s="76">
        <f t="shared" si="2"/>
        <v>0</v>
      </c>
    </row>
    <row r="102" spans="1:12" s="24" customFormat="1" ht="15" thickBot="1" x14ac:dyDescent="0.4">
      <c r="A102" s="53" t="s">
        <v>2</v>
      </c>
      <c r="B102" s="52">
        <v>1</v>
      </c>
      <c r="C102" s="24" t="str">
        <f t="shared" si="1"/>
        <v>00</v>
      </c>
      <c r="D102" s="24">
        <f t="shared" si="3"/>
        <v>0</v>
      </c>
      <c r="F102"/>
      <c r="G102" s="83" t="str">
        <f>IF('INSCRIÇÃO-DEBCAD'!A65="","",'INSCRIÇÃO-DEBCAD'!A65)</f>
        <v/>
      </c>
      <c r="H102" s="75" t="str">
        <f>IF('INSCRIÇÃO-DEBCAD'!B65="","",$H$35*TRIM('INSCRIÇÃO-DEBCAD'!F65))</f>
        <v/>
      </c>
      <c r="I102" s="75" t="str">
        <f>IF('INSCRIÇÃO-DEBCAD'!C65="","",$I$35*TRIM('INSCRIÇÃO-DEBCAD'!G65))</f>
        <v/>
      </c>
      <c r="J102" s="75" t="str">
        <f>IF('INSCRIÇÃO-DEBCAD'!D65="","",$J$35*TRIM('INSCRIÇÃO-DEBCAD'!H65))</f>
        <v/>
      </c>
      <c r="K102" s="75" t="str">
        <f>IF('INSCRIÇÃO-DEBCAD'!E65="","",$K$35*TRIM('INSCRIÇÃO-DEBCAD'!I65))</f>
        <v/>
      </c>
      <c r="L102" s="76">
        <f t="shared" si="2"/>
        <v>0</v>
      </c>
    </row>
    <row r="103" spans="1:12" s="24" customFormat="1" x14ac:dyDescent="0.35">
      <c r="C103" s="24" t="str">
        <f t="shared" si="1"/>
        <v>00</v>
      </c>
      <c r="D103" s="24">
        <f t="shared" si="3"/>
        <v>0</v>
      </c>
      <c r="F103"/>
      <c r="G103" s="83" t="str">
        <f>IF('INSCRIÇÃO-DEBCAD'!A66="","",'INSCRIÇÃO-DEBCAD'!A66)</f>
        <v/>
      </c>
      <c r="H103" s="75" t="str">
        <f>IF('INSCRIÇÃO-DEBCAD'!B66="","",$H$35*TRIM('INSCRIÇÃO-DEBCAD'!F66))</f>
        <v/>
      </c>
      <c r="I103" s="75" t="str">
        <f>IF('INSCRIÇÃO-DEBCAD'!C66="","",$I$35*TRIM('INSCRIÇÃO-DEBCAD'!G66))</f>
        <v/>
      </c>
      <c r="J103" s="75" t="str">
        <f>IF('INSCRIÇÃO-DEBCAD'!D66="","",$J$35*TRIM('INSCRIÇÃO-DEBCAD'!H66))</f>
        <v/>
      </c>
      <c r="K103" s="75" t="str">
        <f>IF('INSCRIÇÃO-DEBCAD'!E66="","",$K$35*TRIM('INSCRIÇÃO-DEBCAD'!I66))</f>
        <v/>
      </c>
      <c r="L103" s="76">
        <f t="shared" si="2"/>
        <v>0</v>
      </c>
    </row>
    <row r="104" spans="1:12" s="24" customFormat="1" x14ac:dyDescent="0.35">
      <c r="C104" s="24" t="str">
        <f t="shared" si="1"/>
        <v>00</v>
      </c>
      <c r="D104" s="24">
        <f t="shared" si="3"/>
        <v>0</v>
      </c>
      <c r="F104"/>
      <c r="G104" s="83" t="str">
        <f>IF('INSCRIÇÃO-DEBCAD'!A67="","",'INSCRIÇÃO-DEBCAD'!A67)</f>
        <v/>
      </c>
      <c r="H104" s="75" t="str">
        <f>IF('INSCRIÇÃO-DEBCAD'!B67="","",$H$35*TRIM('INSCRIÇÃO-DEBCAD'!F67))</f>
        <v/>
      </c>
      <c r="I104" s="75" t="str">
        <f>IF('INSCRIÇÃO-DEBCAD'!C67="","",$I$35*TRIM('INSCRIÇÃO-DEBCAD'!G67))</f>
        <v/>
      </c>
      <c r="J104" s="75" t="str">
        <f>IF('INSCRIÇÃO-DEBCAD'!D67="","",$J$35*TRIM('INSCRIÇÃO-DEBCAD'!H67))</f>
        <v/>
      </c>
      <c r="K104" s="75" t="str">
        <f>IF('INSCRIÇÃO-DEBCAD'!E67="","",$K$35*TRIM('INSCRIÇÃO-DEBCAD'!I67))</f>
        <v/>
      </c>
      <c r="L104" s="76">
        <f t="shared" si="2"/>
        <v>0</v>
      </c>
    </row>
    <row r="105" spans="1:12" s="24" customFormat="1" ht="15" thickBot="1" x14ac:dyDescent="0.4">
      <c r="A105" s="54" t="s">
        <v>49</v>
      </c>
      <c r="C105" s="24" t="str">
        <f t="shared" ref="C105:C168" si="4">D105&amp;""&amp;D106</f>
        <v>00</v>
      </c>
      <c r="D105" s="24">
        <f t="shared" si="3"/>
        <v>0</v>
      </c>
      <c r="F105"/>
      <c r="G105" s="83" t="str">
        <f>IF('INSCRIÇÃO-DEBCAD'!A68="","",'INSCRIÇÃO-DEBCAD'!A68)</f>
        <v/>
      </c>
      <c r="H105" s="75" t="str">
        <f>IF('INSCRIÇÃO-DEBCAD'!B68="","",$H$35*TRIM('INSCRIÇÃO-DEBCAD'!F68))</f>
        <v/>
      </c>
      <c r="I105" s="75" t="str">
        <f>IF('INSCRIÇÃO-DEBCAD'!C68="","",$I$35*TRIM('INSCRIÇÃO-DEBCAD'!G68))</f>
        <v/>
      </c>
      <c r="J105" s="75" t="str">
        <f>IF('INSCRIÇÃO-DEBCAD'!D68="","",$J$35*TRIM('INSCRIÇÃO-DEBCAD'!H68))</f>
        <v/>
      </c>
      <c r="K105" s="75" t="str">
        <f>IF('INSCRIÇÃO-DEBCAD'!E68="","",$K$35*TRIM('INSCRIÇÃO-DEBCAD'!I68))</f>
        <v/>
      </c>
      <c r="L105" s="76">
        <f t="shared" ref="L105:L168" si="5">IFERROR(SUM(H105:K105),"")</f>
        <v>0</v>
      </c>
    </row>
    <row r="106" spans="1:12" s="24" customFormat="1" ht="15" thickBot="1" x14ac:dyDescent="0.4">
      <c r="A106" s="53" t="s">
        <v>42</v>
      </c>
      <c r="B106" s="52">
        <v>0.9</v>
      </c>
      <c r="C106" s="24" t="str">
        <f t="shared" si="4"/>
        <v>00</v>
      </c>
      <c r="D106" s="24">
        <f t="shared" si="3"/>
        <v>0</v>
      </c>
      <c r="F106"/>
      <c r="G106" s="83" t="str">
        <f>IF('INSCRIÇÃO-DEBCAD'!A69="","",'INSCRIÇÃO-DEBCAD'!A69)</f>
        <v/>
      </c>
      <c r="H106" s="75" t="str">
        <f>IF('INSCRIÇÃO-DEBCAD'!B69="","",$H$35*TRIM('INSCRIÇÃO-DEBCAD'!F69))</f>
        <v/>
      </c>
      <c r="I106" s="75" t="str">
        <f>IF('INSCRIÇÃO-DEBCAD'!C69="","",$I$35*TRIM('INSCRIÇÃO-DEBCAD'!G69))</f>
        <v/>
      </c>
      <c r="J106" s="75" t="str">
        <f>IF('INSCRIÇÃO-DEBCAD'!D69="","",$J$35*TRIM('INSCRIÇÃO-DEBCAD'!H69))</f>
        <v/>
      </c>
      <c r="K106" s="75" t="str">
        <f>IF('INSCRIÇÃO-DEBCAD'!E69="","",$K$35*TRIM('INSCRIÇÃO-DEBCAD'!I69))</f>
        <v/>
      </c>
      <c r="L106" s="76">
        <f t="shared" si="5"/>
        <v>0</v>
      </c>
    </row>
    <row r="107" spans="1:12" s="24" customFormat="1" ht="15" thickBot="1" x14ac:dyDescent="0.4">
      <c r="A107" s="53" t="s">
        <v>43</v>
      </c>
      <c r="B107" s="52">
        <v>0.35</v>
      </c>
      <c r="C107" s="24" t="str">
        <f t="shared" si="4"/>
        <v>00</v>
      </c>
      <c r="D107" s="24">
        <f t="shared" si="3"/>
        <v>0</v>
      </c>
      <c r="F107"/>
      <c r="G107" s="83" t="str">
        <f>IF('INSCRIÇÃO-DEBCAD'!A70="","",'INSCRIÇÃO-DEBCAD'!A70)</f>
        <v/>
      </c>
      <c r="H107" s="75" t="str">
        <f>IF('INSCRIÇÃO-DEBCAD'!B70="","",$H$35*TRIM('INSCRIÇÃO-DEBCAD'!F70))</f>
        <v/>
      </c>
      <c r="I107" s="75" t="str">
        <f>IF('INSCRIÇÃO-DEBCAD'!C70="","",$I$35*TRIM('INSCRIÇÃO-DEBCAD'!G70))</f>
        <v/>
      </c>
      <c r="J107" s="75" t="str">
        <f>IF('INSCRIÇÃO-DEBCAD'!D70="","",$J$35*TRIM('INSCRIÇÃO-DEBCAD'!H70))</f>
        <v/>
      </c>
      <c r="K107" s="75" t="str">
        <f>IF('INSCRIÇÃO-DEBCAD'!E70="","",$K$35*TRIM('INSCRIÇÃO-DEBCAD'!I70))</f>
        <v/>
      </c>
      <c r="L107" s="76">
        <f t="shared" si="5"/>
        <v>0</v>
      </c>
    </row>
    <row r="108" spans="1:12" s="24" customFormat="1" ht="15" thickBot="1" x14ac:dyDescent="0.4">
      <c r="A108" s="53" t="s">
        <v>1</v>
      </c>
      <c r="B108" s="52">
        <v>0.4</v>
      </c>
      <c r="C108" s="24" t="str">
        <f t="shared" si="4"/>
        <v>00</v>
      </c>
      <c r="D108" s="24">
        <f t="shared" si="3"/>
        <v>0</v>
      </c>
      <c r="F108"/>
      <c r="G108" s="83" t="str">
        <f>IF('INSCRIÇÃO-DEBCAD'!A71="","",'INSCRIÇÃO-DEBCAD'!A71)</f>
        <v/>
      </c>
      <c r="H108" s="75" t="str">
        <f>IF('INSCRIÇÃO-DEBCAD'!B71="","",$H$35*TRIM('INSCRIÇÃO-DEBCAD'!F71))</f>
        <v/>
      </c>
      <c r="I108" s="75" t="str">
        <f>IF('INSCRIÇÃO-DEBCAD'!C71="","",$I$35*TRIM('INSCRIÇÃO-DEBCAD'!G71))</f>
        <v/>
      </c>
      <c r="J108" s="75" t="str">
        <f>IF('INSCRIÇÃO-DEBCAD'!D71="","",$J$35*TRIM('INSCRIÇÃO-DEBCAD'!H71))</f>
        <v/>
      </c>
      <c r="K108" s="75" t="str">
        <f>IF('INSCRIÇÃO-DEBCAD'!E71="","",$K$35*TRIM('INSCRIÇÃO-DEBCAD'!I71))</f>
        <v/>
      </c>
      <c r="L108" s="76">
        <f t="shared" si="5"/>
        <v>0</v>
      </c>
    </row>
    <row r="109" spans="1:12" s="24" customFormat="1" ht="15" thickBot="1" x14ac:dyDescent="0.4">
      <c r="A109" s="53" t="s">
        <v>2</v>
      </c>
      <c r="B109" s="52">
        <v>1</v>
      </c>
      <c r="C109" s="24" t="str">
        <f t="shared" si="4"/>
        <v>00</v>
      </c>
      <c r="D109" s="24">
        <f t="shared" si="3"/>
        <v>0</v>
      </c>
      <c r="F109"/>
      <c r="G109" s="83" t="str">
        <f>IF('INSCRIÇÃO-DEBCAD'!A72="","",'INSCRIÇÃO-DEBCAD'!A72)</f>
        <v/>
      </c>
      <c r="H109" s="75" t="str">
        <f>IF('INSCRIÇÃO-DEBCAD'!B72="","",$H$35*TRIM('INSCRIÇÃO-DEBCAD'!F72))</f>
        <v/>
      </c>
      <c r="I109" s="75" t="str">
        <f>IF('INSCRIÇÃO-DEBCAD'!C72="","",$I$35*TRIM('INSCRIÇÃO-DEBCAD'!G72))</f>
        <v/>
      </c>
      <c r="J109" s="75" t="str">
        <f>IF('INSCRIÇÃO-DEBCAD'!D72="","",$J$35*TRIM('INSCRIÇÃO-DEBCAD'!H72))</f>
        <v/>
      </c>
      <c r="K109" s="75" t="str">
        <f>IF('INSCRIÇÃO-DEBCAD'!E72="","",$K$35*TRIM('INSCRIÇÃO-DEBCAD'!I72))</f>
        <v/>
      </c>
      <c r="L109" s="76">
        <f t="shared" si="5"/>
        <v>0</v>
      </c>
    </row>
    <row r="110" spans="1:12" s="24" customFormat="1" x14ac:dyDescent="0.35">
      <c r="C110" s="24" t="str">
        <f t="shared" si="4"/>
        <v>00</v>
      </c>
      <c r="D110" s="24">
        <f t="shared" si="3"/>
        <v>0</v>
      </c>
      <c r="F110"/>
      <c r="G110" s="83" t="str">
        <f>IF('INSCRIÇÃO-DEBCAD'!A73="","",'INSCRIÇÃO-DEBCAD'!A73)</f>
        <v/>
      </c>
      <c r="H110" s="75" t="str">
        <f>IF('INSCRIÇÃO-DEBCAD'!B73="","",$H$35*TRIM('INSCRIÇÃO-DEBCAD'!F73))</f>
        <v/>
      </c>
      <c r="I110" s="75" t="str">
        <f>IF('INSCRIÇÃO-DEBCAD'!C73="","",$I$35*TRIM('INSCRIÇÃO-DEBCAD'!G73))</f>
        <v/>
      </c>
      <c r="J110" s="75" t="str">
        <f>IF('INSCRIÇÃO-DEBCAD'!D73="","",$J$35*TRIM('INSCRIÇÃO-DEBCAD'!H73))</f>
        <v/>
      </c>
      <c r="K110" s="75" t="str">
        <f>IF('INSCRIÇÃO-DEBCAD'!E73="","",$K$35*TRIM('INSCRIÇÃO-DEBCAD'!I73))</f>
        <v/>
      </c>
      <c r="L110" s="76">
        <f t="shared" si="5"/>
        <v>0</v>
      </c>
    </row>
    <row r="111" spans="1:12" s="24" customFormat="1" ht="15" thickBot="1" x14ac:dyDescent="0.4">
      <c r="A111" s="54" t="s">
        <v>50</v>
      </c>
      <c r="C111" s="24" t="str">
        <f t="shared" si="4"/>
        <v>00</v>
      </c>
      <c r="D111" s="24">
        <f t="shared" si="3"/>
        <v>0</v>
      </c>
      <c r="F111"/>
      <c r="G111" s="83" t="str">
        <f>IF('INSCRIÇÃO-DEBCAD'!A74="","",'INSCRIÇÃO-DEBCAD'!A74)</f>
        <v/>
      </c>
      <c r="H111" s="75" t="str">
        <f>IF('INSCRIÇÃO-DEBCAD'!B74="","",$H$35*TRIM('INSCRIÇÃO-DEBCAD'!F74))</f>
        <v/>
      </c>
      <c r="I111" s="75" t="str">
        <f>IF('INSCRIÇÃO-DEBCAD'!C74="","",$I$35*TRIM('INSCRIÇÃO-DEBCAD'!G74))</f>
        <v/>
      </c>
      <c r="J111" s="75" t="str">
        <f>IF('INSCRIÇÃO-DEBCAD'!D74="","",$J$35*TRIM('INSCRIÇÃO-DEBCAD'!H74))</f>
        <v/>
      </c>
      <c r="K111" s="75" t="str">
        <f>IF('INSCRIÇÃO-DEBCAD'!E74="","",$K$35*TRIM('INSCRIÇÃO-DEBCAD'!I74))</f>
        <v/>
      </c>
      <c r="L111" s="76">
        <f t="shared" si="5"/>
        <v>0</v>
      </c>
    </row>
    <row r="112" spans="1:12" s="24" customFormat="1" ht="15" thickBot="1" x14ac:dyDescent="0.4">
      <c r="A112" s="53" t="s">
        <v>42</v>
      </c>
      <c r="B112" s="52">
        <v>0.8</v>
      </c>
      <c r="C112" s="24" t="str">
        <f t="shared" si="4"/>
        <v>00</v>
      </c>
      <c r="D112" s="24">
        <f t="shared" ref="D112:D175" si="6">IFERROR(IF(SUM(H112:K112)&gt;0,1,0),0)</f>
        <v>0</v>
      </c>
      <c r="F112"/>
      <c r="G112" s="83" t="str">
        <f>IF('INSCRIÇÃO-DEBCAD'!A75="","",'INSCRIÇÃO-DEBCAD'!A75)</f>
        <v/>
      </c>
      <c r="H112" s="75" t="str">
        <f>IF('INSCRIÇÃO-DEBCAD'!B75="","",$H$35*TRIM('INSCRIÇÃO-DEBCAD'!F75))</f>
        <v/>
      </c>
      <c r="I112" s="75" t="str">
        <f>IF('INSCRIÇÃO-DEBCAD'!C75="","",$I$35*TRIM('INSCRIÇÃO-DEBCAD'!G75))</f>
        <v/>
      </c>
      <c r="J112" s="75" t="str">
        <f>IF('INSCRIÇÃO-DEBCAD'!D75="","",$J$35*TRIM('INSCRIÇÃO-DEBCAD'!H75))</f>
        <v/>
      </c>
      <c r="K112" s="75" t="str">
        <f>IF('INSCRIÇÃO-DEBCAD'!E75="","",$K$35*TRIM('INSCRIÇÃO-DEBCAD'!I75))</f>
        <v/>
      </c>
      <c r="L112" s="76">
        <f t="shared" si="5"/>
        <v>0</v>
      </c>
    </row>
    <row r="113" spans="1:12" s="24" customFormat="1" ht="15" thickBot="1" x14ac:dyDescent="0.4">
      <c r="A113" s="53" t="s">
        <v>43</v>
      </c>
      <c r="B113" s="52">
        <v>0.3</v>
      </c>
      <c r="C113" s="24" t="str">
        <f t="shared" si="4"/>
        <v>00</v>
      </c>
      <c r="D113" s="24">
        <f t="shared" si="6"/>
        <v>0</v>
      </c>
      <c r="F113"/>
      <c r="G113" s="83" t="str">
        <f>IF('INSCRIÇÃO-DEBCAD'!A76="","",'INSCRIÇÃO-DEBCAD'!A76)</f>
        <v/>
      </c>
      <c r="H113" s="75" t="str">
        <f>IF('INSCRIÇÃO-DEBCAD'!B76="","",$H$35*TRIM('INSCRIÇÃO-DEBCAD'!F76))</f>
        <v/>
      </c>
      <c r="I113" s="75" t="str">
        <f>IF('INSCRIÇÃO-DEBCAD'!C76="","",$I$35*TRIM('INSCRIÇÃO-DEBCAD'!G76))</f>
        <v/>
      </c>
      <c r="J113" s="75" t="str">
        <f>IF('INSCRIÇÃO-DEBCAD'!D76="","",$J$35*TRIM('INSCRIÇÃO-DEBCAD'!H76))</f>
        <v/>
      </c>
      <c r="K113" s="75" t="str">
        <f>IF('INSCRIÇÃO-DEBCAD'!E76="","",$K$35*TRIM('INSCRIÇÃO-DEBCAD'!I76))</f>
        <v/>
      </c>
      <c r="L113" s="76">
        <f t="shared" si="5"/>
        <v>0</v>
      </c>
    </row>
    <row r="114" spans="1:12" s="24" customFormat="1" ht="15" thickBot="1" x14ac:dyDescent="0.4">
      <c r="A114" s="53" t="s">
        <v>1</v>
      </c>
      <c r="B114" s="52">
        <v>0.35</v>
      </c>
      <c r="C114" s="24" t="str">
        <f t="shared" si="4"/>
        <v>00</v>
      </c>
      <c r="D114" s="24">
        <f t="shared" si="6"/>
        <v>0</v>
      </c>
      <c r="F114"/>
      <c r="G114" s="83" t="str">
        <f>IF('INSCRIÇÃO-DEBCAD'!A77="","",'INSCRIÇÃO-DEBCAD'!A77)</f>
        <v/>
      </c>
      <c r="H114" s="75" t="str">
        <f>IF('INSCRIÇÃO-DEBCAD'!B77="","",$H$35*TRIM('INSCRIÇÃO-DEBCAD'!F77))</f>
        <v/>
      </c>
      <c r="I114" s="75" t="str">
        <f>IF('INSCRIÇÃO-DEBCAD'!C77="","",$I$35*TRIM('INSCRIÇÃO-DEBCAD'!G77))</f>
        <v/>
      </c>
      <c r="J114" s="75" t="str">
        <f>IF('INSCRIÇÃO-DEBCAD'!D77="","",$J$35*TRIM('INSCRIÇÃO-DEBCAD'!H77))</f>
        <v/>
      </c>
      <c r="K114" s="75" t="str">
        <f>IF('INSCRIÇÃO-DEBCAD'!E77="","",$K$35*TRIM('INSCRIÇÃO-DEBCAD'!I77))</f>
        <v/>
      </c>
      <c r="L114" s="76">
        <f t="shared" si="5"/>
        <v>0</v>
      </c>
    </row>
    <row r="115" spans="1:12" s="24" customFormat="1" ht="15" thickBot="1" x14ac:dyDescent="0.4">
      <c r="A115" s="53" t="s">
        <v>2</v>
      </c>
      <c r="B115" s="52">
        <v>1</v>
      </c>
      <c r="C115" s="24" t="str">
        <f t="shared" si="4"/>
        <v>00</v>
      </c>
      <c r="D115" s="24">
        <f t="shared" si="6"/>
        <v>0</v>
      </c>
      <c r="F115"/>
      <c r="G115" s="83" t="str">
        <f>IF('INSCRIÇÃO-DEBCAD'!A78="","",'INSCRIÇÃO-DEBCAD'!A78)</f>
        <v/>
      </c>
      <c r="H115" s="75" t="str">
        <f>IF('INSCRIÇÃO-DEBCAD'!B78="","",$H$35*TRIM('INSCRIÇÃO-DEBCAD'!F78))</f>
        <v/>
      </c>
      <c r="I115" s="75" t="str">
        <f>IF('INSCRIÇÃO-DEBCAD'!C78="","",$I$35*TRIM('INSCRIÇÃO-DEBCAD'!G78))</f>
        <v/>
      </c>
      <c r="J115" s="75" t="str">
        <f>IF('INSCRIÇÃO-DEBCAD'!D78="","",$J$35*TRIM('INSCRIÇÃO-DEBCAD'!H78))</f>
        <v/>
      </c>
      <c r="K115" s="75" t="str">
        <f>IF('INSCRIÇÃO-DEBCAD'!E78="","",$K$35*TRIM('INSCRIÇÃO-DEBCAD'!I78))</f>
        <v/>
      </c>
      <c r="L115" s="76">
        <f t="shared" si="5"/>
        <v>0</v>
      </c>
    </row>
    <row r="116" spans="1:12" s="24" customFormat="1" x14ac:dyDescent="0.35">
      <c r="C116" s="24" t="str">
        <f t="shared" si="4"/>
        <v>00</v>
      </c>
      <c r="D116" s="24">
        <f t="shared" si="6"/>
        <v>0</v>
      </c>
      <c r="F116"/>
      <c r="G116" s="83" t="str">
        <f>IF('INSCRIÇÃO-DEBCAD'!A79="","",'INSCRIÇÃO-DEBCAD'!A79)</f>
        <v/>
      </c>
      <c r="H116" s="75" t="str">
        <f>IF('INSCRIÇÃO-DEBCAD'!B79="","",$H$35*TRIM('INSCRIÇÃO-DEBCAD'!F79))</f>
        <v/>
      </c>
      <c r="I116" s="75" t="str">
        <f>IF('INSCRIÇÃO-DEBCAD'!C79="","",$I$35*TRIM('INSCRIÇÃO-DEBCAD'!G79))</f>
        <v/>
      </c>
      <c r="J116" s="75" t="str">
        <f>IF('INSCRIÇÃO-DEBCAD'!D79="","",$J$35*TRIM('INSCRIÇÃO-DEBCAD'!H79))</f>
        <v/>
      </c>
      <c r="K116" s="75" t="str">
        <f>IF('INSCRIÇÃO-DEBCAD'!E79="","",$K$35*TRIM('INSCRIÇÃO-DEBCAD'!I79))</f>
        <v/>
      </c>
      <c r="L116" s="76">
        <f t="shared" si="5"/>
        <v>0</v>
      </c>
    </row>
    <row r="117" spans="1:12" s="24" customFormat="1" ht="15" thickBot="1" x14ac:dyDescent="0.4">
      <c r="A117" s="54" t="s">
        <v>51</v>
      </c>
      <c r="C117" s="24" t="str">
        <f t="shared" si="4"/>
        <v>00</v>
      </c>
      <c r="D117" s="24">
        <f t="shared" si="6"/>
        <v>0</v>
      </c>
      <c r="F117"/>
      <c r="G117" s="83" t="str">
        <f>IF('INSCRIÇÃO-DEBCAD'!A80="","",'INSCRIÇÃO-DEBCAD'!A80)</f>
        <v/>
      </c>
      <c r="H117" s="75" t="str">
        <f>IF('INSCRIÇÃO-DEBCAD'!B80="","",$H$35*TRIM('INSCRIÇÃO-DEBCAD'!F80))</f>
        <v/>
      </c>
      <c r="I117" s="75" t="str">
        <f>IF('INSCRIÇÃO-DEBCAD'!C80="","",$I$35*TRIM('INSCRIÇÃO-DEBCAD'!G80))</f>
        <v/>
      </c>
      <c r="J117" s="75" t="str">
        <f>IF('INSCRIÇÃO-DEBCAD'!D80="","",$J$35*TRIM('INSCRIÇÃO-DEBCAD'!H80))</f>
        <v/>
      </c>
      <c r="K117" s="75" t="str">
        <f>IF('INSCRIÇÃO-DEBCAD'!E80="","",$K$35*TRIM('INSCRIÇÃO-DEBCAD'!I80))</f>
        <v/>
      </c>
      <c r="L117" s="76">
        <f t="shared" si="5"/>
        <v>0</v>
      </c>
    </row>
    <row r="118" spans="1:12" s="24" customFormat="1" ht="15" thickBot="1" x14ac:dyDescent="0.4">
      <c r="A118" s="53" t="s">
        <v>42</v>
      </c>
      <c r="B118" s="52">
        <v>0.7</v>
      </c>
      <c r="C118" s="24" t="str">
        <f t="shared" si="4"/>
        <v>00</v>
      </c>
      <c r="D118" s="24">
        <f t="shared" si="6"/>
        <v>0</v>
      </c>
      <c r="F118"/>
      <c r="G118" s="83" t="str">
        <f>IF('INSCRIÇÃO-DEBCAD'!A81="","",'INSCRIÇÃO-DEBCAD'!A81)</f>
        <v/>
      </c>
      <c r="H118" s="75" t="str">
        <f>IF('INSCRIÇÃO-DEBCAD'!B81="","",$H$35*TRIM('INSCRIÇÃO-DEBCAD'!F81))</f>
        <v/>
      </c>
      <c r="I118" s="75" t="str">
        <f>IF('INSCRIÇÃO-DEBCAD'!C81="","",$I$35*TRIM('INSCRIÇÃO-DEBCAD'!G81))</f>
        <v/>
      </c>
      <c r="J118" s="75" t="str">
        <f>IF('INSCRIÇÃO-DEBCAD'!D81="","",$J$35*TRIM('INSCRIÇÃO-DEBCAD'!H81))</f>
        <v/>
      </c>
      <c r="K118" s="75" t="str">
        <f>IF('INSCRIÇÃO-DEBCAD'!E81="","",$K$35*TRIM('INSCRIÇÃO-DEBCAD'!I81))</f>
        <v/>
      </c>
      <c r="L118" s="76">
        <f t="shared" si="5"/>
        <v>0</v>
      </c>
    </row>
    <row r="119" spans="1:12" s="24" customFormat="1" ht="15" thickBot="1" x14ac:dyDescent="0.4">
      <c r="A119" s="53" t="s">
        <v>43</v>
      </c>
      <c r="B119" s="52">
        <v>0.25</v>
      </c>
      <c r="C119" s="24" t="str">
        <f t="shared" si="4"/>
        <v>00</v>
      </c>
      <c r="D119" s="24">
        <f t="shared" si="6"/>
        <v>0</v>
      </c>
      <c r="F119"/>
      <c r="G119" s="83" t="str">
        <f>IF('INSCRIÇÃO-DEBCAD'!A82="","",'INSCRIÇÃO-DEBCAD'!A82)</f>
        <v/>
      </c>
      <c r="H119" s="75" t="str">
        <f>IF('INSCRIÇÃO-DEBCAD'!B82="","",$H$35*TRIM('INSCRIÇÃO-DEBCAD'!F82))</f>
        <v/>
      </c>
      <c r="I119" s="75" t="str">
        <f>IF('INSCRIÇÃO-DEBCAD'!C82="","",$I$35*TRIM('INSCRIÇÃO-DEBCAD'!G82))</f>
        <v/>
      </c>
      <c r="J119" s="75" t="str">
        <f>IF('INSCRIÇÃO-DEBCAD'!D82="","",$J$35*TRIM('INSCRIÇÃO-DEBCAD'!H82))</f>
        <v/>
      </c>
      <c r="K119" s="75" t="str">
        <f>IF('INSCRIÇÃO-DEBCAD'!E82="","",$K$35*TRIM('INSCRIÇÃO-DEBCAD'!I82))</f>
        <v/>
      </c>
      <c r="L119" s="76">
        <f t="shared" si="5"/>
        <v>0</v>
      </c>
    </row>
    <row r="120" spans="1:12" s="24" customFormat="1" ht="15" thickBot="1" x14ac:dyDescent="0.4">
      <c r="A120" s="53" t="s">
        <v>1</v>
      </c>
      <c r="B120" s="52">
        <v>0.3</v>
      </c>
      <c r="C120" s="24" t="str">
        <f t="shared" si="4"/>
        <v>00</v>
      </c>
      <c r="D120" s="24">
        <f t="shared" si="6"/>
        <v>0</v>
      </c>
      <c r="F120"/>
      <c r="G120" s="83" t="str">
        <f>IF('INSCRIÇÃO-DEBCAD'!A83="","",'INSCRIÇÃO-DEBCAD'!A83)</f>
        <v/>
      </c>
      <c r="H120" s="75" t="str">
        <f>IF('INSCRIÇÃO-DEBCAD'!B83="","",$H$35*TRIM('INSCRIÇÃO-DEBCAD'!F83))</f>
        <v/>
      </c>
      <c r="I120" s="75" t="str">
        <f>IF('INSCRIÇÃO-DEBCAD'!C83="","",$I$35*TRIM('INSCRIÇÃO-DEBCAD'!G83))</f>
        <v/>
      </c>
      <c r="J120" s="75" t="str">
        <f>IF('INSCRIÇÃO-DEBCAD'!D83="","",$J$35*TRIM('INSCRIÇÃO-DEBCAD'!H83))</f>
        <v/>
      </c>
      <c r="K120" s="75" t="str">
        <f>IF('INSCRIÇÃO-DEBCAD'!E83="","",$K$35*TRIM('INSCRIÇÃO-DEBCAD'!I83))</f>
        <v/>
      </c>
      <c r="L120" s="76">
        <f t="shared" si="5"/>
        <v>0</v>
      </c>
    </row>
    <row r="121" spans="1:12" s="24" customFormat="1" ht="15" thickBot="1" x14ac:dyDescent="0.4">
      <c r="A121" s="53" t="s">
        <v>2</v>
      </c>
      <c r="B121" s="52">
        <v>1</v>
      </c>
      <c r="C121" s="24" t="str">
        <f t="shared" si="4"/>
        <v>00</v>
      </c>
      <c r="D121" s="24">
        <f t="shared" si="6"/>
        <v>0</v>
      </c>
      <c r="F121"/>
      <c r="G121" s="83" t="str">
        <f>IF('INSCRIÇÃO-DEBCAD'!A84="","",'INSCRIÇÃO-DEBCAD'!A84)</f>
        <v/>
      </c>
      <c r="H121" s="75" t="str">
        <f>IF('INSCRIÇÃO-DEBCAD'!B84="","",$H$35*TRIM('INSCRIÇÃO-DEBCAD'!F84))</f>
        <v/>
      </c>
      <c r="I121" s="75" t="str">
        <f>IF('INSCRIÇÃO-DEBCAD'!C84="","",$I$35*TRIM('INSCRIÇÃO-DEBCAD'!G84))</f>
        <v/>
      </c>
      <c r="J121" s="75" t="str">
        <f>IF('INSCRIÇÃO-DEBCAD'!D84="","",$J$35*TRIM('INSCRIÇÃO-DEBCAD'!H84))</f>
        <v/>
      </c>
      <c r="K121" s="75" t="str">
        <f>IF('INSCRIÇÃO-DEBCAD'!E84="","",$K$35*TRIM('INSCRIÇÃO-DEBCAD'!I84))</f>
        <v/>
      </c>
      <c r="L121" s="76">
        <f t="shared" si="5"/>
        <v>0</v>
      </c>
    </row>
    <row r="122" spans="1:12" s="24" customFormat="1" x14ac:dyDescent="0.35">
      <c r="C122" s="24" t="str">
        <f t="shared" si="4"/>
        <v>00</v>
      </c>
      <c r="D122" s="24">
        <f t="shared" si="6"/>
        <v>0</v>
      </c>
      <c r="F122"/>
      <c r="G122" s="83" t="str">
        <f>IF('INSCRIÇÃO-DEBCAD'!A85="","",'INSCRIÇÃO-DEBCAD'!A85)</f>
        <v/>
      </c>
      <c r="H122" s="75" t="str">
        <f>IF('INSCRIÇÃO-DEBCAD'!B85="","",$H$35*TRIM('INSCRIÇÃO-DEBCAD'!F85))</f>
        <v/>
      </c>
      <c r="I122" s="75" t="str">
        <f>IF('INSCRIÇÃO-DEBCAD'!C85="","",$I$35*TRIM('INSCRIÇÃO-DEBCAD'!G85))</f>
        <v/>
      </c>
      <c r="J122" s="75" t="str">
        <f>IF('INSCRIÇÃO-DEBCAD'!D85="","",$J$35*TRIM('INSCRIÇÃO-DEBCAD'!H85))</f>
        <v/>
      </c>
      <c r="K122" s="75" t="str">
        <f>IF('INSCRIÇÃO-DEBCAD'!E85="","",$K$35*TRIM('INSCRIÇÃO-DEBCAD'!I85))</f>
        <v/>
      </c>
      <c r="L122" s="76">
        <f t="shared" si="5"/>
        <v>0</v>
      </c>
    </row>
    <row r="123" spans="1:12" s="24" customFormat="1" ht="15" thickBot="1" x14ac:dyDescent="0.4">
      <c r="A123" s="54" t="s">
        <v>52</v>
      </c>
      <c r="C123" s="24" t="str">
        <f t="shared" si="4"/>
        <v>00</v>
      </c>
      <c r="D123" s="24">
        <f t="shared" si="6"/>
        <v>0</v>
      </c>
      <c r="F123"/>
      <c r="G123" s="83" t="str">
        <f>IF('INSCRIÇÃO-DEBCAD'!A86="","",'INSCRIÇÃO-DEBCAD'!A86)</f>
        <v/>
      </c>
      <c r="H123" s="75" t="str">
        <f>IF('INSCRIÇÃO-DEBCAD'!B86="","",$H$35*TRIM('INSCRIÇÃO-DEBCAD'!F86))</f>
        <v/>
      </c>
      <c r="I123" s="75" t="str">
        <f>IF('INSCRIÇÃO-DEBCAD'!C86="","",$I$35*TRIM('INSCRIÇÃO-DEBCAD'!G86))</f>
        <v/>
      </c>
      <c r="J123" s="75" t="str">
        <f>IF('INSCRIÇÃO-DEBCAD'!D86="","",$J$35*TRIM('INSCRIÇÃO-DEBCAD'!H86))</f>
        <v/>
      </c>
      <c r="K123" s="75" t="str">
        <f>IF('INSCRIÇÃO-DEBCAD'!E86="","",$K$35*TRIM('INSCRIÇÃO-DEBCAD'!I86))</f>
        <v/>
      </c>
      <c r="L123" s="76">
        <f t="shared" si="5"/>
        <v>0</v>
      </c>
    </row>
    <row r="124" spans="1:12" s="24" customFormat="1" ht="15" thickBot="1" x14ac:dyDescent="0.4">
      <c r="A124" s="53" t="s">
        <v>42</v>
      </c>
      <c r="B124" s="52">
        <v>0.6</v>
      </c>
      <c r="C124" s="24" t="str">
        <f t="shared" si="4"/>
        <v>00</v>
      </c>
      <c r="D124" s="24">
        <f t="shared" si="6"/>
        <v>0</v>
      </c>
      <c r="F124"/>
      <c r="G124" s="83" t="str">
        <f>IF('INSCRIÇÃO-DEBCAD'!A87="","",'INSCRIÇÃO-DEBCAD'!A87)</f>
        <v/>
      </c>
      <c r="H124" s="75" t="str">
        <f>IF('INSCRIÇÃO-DEBCAD'!B87="","",$H$35*TRIM('INSCRIÇÃO-DEBCAD'!F87))</f>
        <v/>
      </c>
      <c r="I124" s="75" t="str">
        <f>IF('INSCRIÇÃO-DEBCAD'!C87="","",$I$35*TRIM('INSCRIÇÃO-DEBCAD'!G87))</f>
        <v/>
      </c>
      <c r="J124" s="75" t="str">
        <f>IF('INSCRIÇÃO-DEBCAD'!D87="","",$J$35*TRIM('INSCRIÇÃO-DEBCAD'!H87))</f>
        <v/>
      </c>
      <c r="K124" s="75" t="str">
        <f>IF('INSCRIÇÃO-DEBCAD'!E87="","",$K$35*TRIM('INSCRIÇÃO-DEBCAD'!I87))</f>
        <v/>
      </c>
      <c r="L124" s="76">
        <f t="shared" si="5"/>
        <v>0</v>
      </c>
    </row>
    <row r="125" spans="1:12" s="24" customFormat="1" ht="15" thickBot="1" x14ac:dyDescent="0.4">
      <c r="A125" s="53" t="s">
        <v>43</v>
      </c>
      <c r="B125" s="52">
        <v>0.2</v>
      </c>
      <c r="C125" s="24" t="str">
        <f t="shared" si="4"/>
        <v>00</v>
      </c>
      <c r="D125" s="24">
        <f t="shared" si="6"/>
        <v>0</v>
      </c>
      <c r="F125"/>
      <c r="G125" s="83" t="str">
        <f>IF('INSCRIÇÃO-DEBCAD'!A88="","",'INSCRIÇÃO-DEBCAD'!A88)</f>
        <v/>
      </c>
      <c r="H125" s="75" t="str">
        <f>IF('INSCRIÇÃO-DEBCAD'!B88="","",$H$35*TRIM('INSCRIÇÃO-DEBCAD'!F88))</f>
        <v/>
      </c>
      <c r="I125" s="75" t="str">
        <f>IF('INSCRIÇÃO-DEBCAD'!C88="","",$I$35*TRIM('INSCRIÇÃO-DEBCAD'!G88))</f>
        <v/>
      </c>
      <c r="J125" s="75" t="str">
        <f>IF('INSCRIÇÃO-DEBCAD'!D88="","",$J$35*TRIM('INSCRIÇÃO-DEBCAD'!H88))</f>
        <v/>
      </c>
      <c r="K125" s="75" t="str">
        <f>IF('INSCRIÇÃO-DEBCAD'!E88="","",$K$35*TRIM('INSCRIÇÃO-DEBCAD'!I88))</f>
        <v/>
      </c>
      <c r="L125" s="76">
        <f t="shared" si="5"/>
        <v>0</v>
      </c>
    </row>
    <row r="126" spans="1:12" s="24" customFormat="1" ht="15" thickBot="1" x14ac:dyDescent="0.4">
      <c r="A126" s="53" t="s">
        <v>1</v>
      </c>
      <c r="B126" s="52">
        <v>0.25</v>
      </c>
      <c r="C126" s="24" t="str">
        <f t="shared" si="4"/>
        <v>00</v>
      </c>
      <c r="D126" s="24">
        <f t="shared" si="6"/>
        <v>0</v>
      </c>
      <c r="F126"/>
      <c r="G126" s="83" t="str">
        <f>IF('INSCRIÇÃO-DEBCAD'!A89="","",'INSCRIÇÃO-DEBCAD'!A89)</f>
        <v/>
      </c>
      <c r="H126" s="75" t="str">
        <f>IF('INSCRIÇÃO-DEBCAD'!B89="","",$H$35*TRIM('INSCRIÇÃO-DEBCAD'!F89))</f>
        <v/>
      </c>
      <c r="I126" s="75" t="str">
        <f>IF('INSCRIÇÃO-DEBCAD'!C89="","",$I$35*TRIM('INSCRIÇÃO-DEBCAD'!G89))</f>
        <v/>
      </c>
      <c r="J126" s="75" t="str">
        <f>IF('INSCRIÇÃO-DEBCAD'!D89="","",$J$35*TRIM('INSCRIÇÃO-DEBCAD'!H89))</f>
        <v/>
      </c>
      <c r="K126" s="75" t="str">
        <f>IF('INSCRIÇÃO-DEBCAD'!E89="","",$K$35*TRIM('INSCRIÇÃO-DEBCAD'!I89))</f>
        <v/>
      </c>
      <c r="L126" s="76">
        <f t="shared" si="5"/>
        <v>0</v>
      </c>
    </row>
    <row r="127" spans="1:12" s="24" customFormat="1" ht="15" thickBot="1" x14ac:dyDescent="0.4">
      <c r="A127" s="53" t="s">
        <v>2</v>
      </c>
      <c r="B127" s="52">
        <v>1</v>
      </c>
      <c r="C127" s="24" t="str">
        <f t="shared" si="4"/>
        <v>00</v>
      </c>
      <c r="D127" s="24">
        <f t="shared" si="6"/>
        <v>0</v>
      </c>
      <c r="F127"/>
      <c r="G127" s="83" t="str">
        <f>IF('INSCRIÇÃO-DEBCAD'!A90="","",'INSCRIÇÃO-DEBCAD'!A90)</f>
        <v/>
      </c>
      <c r="H127" s="75" t="str">
        <f>IF('INSCRIÇÃO-DEBCAD'!B90="","",$H$35*TRIM('INSCRIÇÃO-DEBCAD'!F90))</f>
        <v/>
      </c>
      <c r="I127" s="75" t="str">
        <f>IF('INSCRIÇÃO-DEBCAD'!C90="","",$I$35*TRIM('INSCRIÇÃO-DEBCAD'!G90))</f>
        <v/>
      </c>
      <c r="J127" s="75" t="str">
        <f>IF('INSCRIÇÃO-DEBCAD'!D90="","",$J$35*TRIM('INSCRIÇÃO-DEBCAD'!H90))</f>
        <v/>
      </c>
      <c r="K127" s="75" t="str">
        <f>IF('INSCRIÇÃO-DEBCAD'!E90="","",$K$35*TRIM('INSCRIÇÃO-DEBCAD'!I90))</f>
        <v/>
      </c>
      <c r="L127" s="76">
        <f t="shared" si="5"/>
        <v>0</v>
      </c>
    </row>
    <row r="128" spans="1:12" s="24" customFormat="1" x14ac:dyDescent="0.35">
      <c r="C128" s="24" t="str">
        <f t="shared" si="4"/>
        <v>00</v>
      </c>
      <c r="D128" s="24">
        <f t="shared" si="6"/>
        <v>0</v>
      </c>
      <c r="F128"/>
      <c r="G128" s="83" t="str">
        <f>IF('INSCRIÇÃO-DEBCAD'!A91="","",'INSCRIÇÃO-DEBCAD'!A91)</f>
        <v/>
      </c>
      <c r="H128" s="75" t="str">
        <f>IF('INSCRIÇÃO-DEBCAD'!B91="","",$H$35*TRIM('INSCRIÇÃO-DEBCAD'!F91))</f>
        <v/>
      </c>
      <c r="I128" s="75" t="str">
        <f>IF('INSCRIÇÃO-DEBCAD'!C91="","",$I$35*TRIM('INSCRIÇÃO-DEBCAD'!G91))</f>
        <v/>
      </c>
      <c r="J128" s="75" t="str">
        <f>IF('INSCRIÇÃO-DEBCAD'!D91="","",$J$35*TRIM('INSCRIÇÃO-DEBCAD'!H91))</f>
        <v/>
      </c>
      <c r="K128" s="75" t="str">
        <f>IF('INSCRIÇÃO-DEBCAD'!E91="","",$K$35*TRIM('INSCRIÇÃO-DEBCAD'!I91))</f>
        <v/>
      </c>
      <c r="L128" s="76">
        <f t="shared" si="5"/>
        <v>0</v>
      </c>
    </row>
    <row r="129" spans="1:14" s="24" customFormat="1" ht="15" thickBot="1" x14ac:dyDescent="0.4">
      <c r="A129" s="54" t="s">
        <v>53</v>
      </c>
      <c r="C129" s="24" t="str">
        <f t="shared" si="4"/>
        <v>00</v>
      </c>
      <c r="D129" s="24">
        <f t="shared" si="6"/>
        <v>0</v>
      </c>
      <c r="F129"/>
      <c r="G129" s="83" t="str">
        <f>IF('INSCRIÇÃO-DEBCAD'!A92="","",'INSCRIÇÃO-DEBCAD'!A92)</f>
        <v/>
      </c>
      <c r="H129" s="75" t="str">
        <f>IF('INSCRIÇÃO-DEBCAD'!B92="","",$H$35*TRIM('INSCRIÇÃO-DEBCAD'!F92))</f>
        <v/>
      </c>
      <c r="I129" s="75" t="str">
        <f>IF('INSCRIÇÃO-DEBCAD'!C92="","",$I$35*TRIM('INSCRIÇÃO-DEBCAD'!G92))</f>
        <v/>
      </c>
      <c r="J129" s="75" t="str">
        <f>IF('INSCRIÇÃO-DEBCAD'!D92="","",$J$35*TRIM('INSCRIÇÃO-DEBCAD'!H92))</f>
        <v/>
      </c>
      <c r="K129" s="75" t="str">
        <f>IF('INSCRIÇÃO-DEBCAD'!E92="","",$K$35*TRIM('INSCRIÇÃO-DEBCAD'!I92))</f>
        <v/>
      </c>
      <c r="L129" s="76">
        <f t="shared" si="5"/>
        <v>0</v>
      </c>
    </row>
    <row r="130" spans="1:14" s="24" customFormat="1" ht="15" thickBot="1" x14ac:dyDescent="0.4">
      <c r="A130" s="53" t="s">
        <v>42</v>
      </c>
      <c r="B130" s="52">
        <v>0.4</v>
      </c>
      <c r="C130" s="24" t="str">
        <f t="shared" si="4"/>
        <v>00</v>
      </c>
      <c r="D130" s="24">
        <f t="shared" si="6"/>
        <v>0</v>
      </c>
      <c r="F130"/>
      <c r="G130" s="83" t="str">
        <f>IF('INSCRIÇÃO-DEBCAD'!A93="","",'INSCRIÇÃO-DEBCAD'!A93)</f>
        <v/>
      </c>
      <c r="H130" s="75" t="str">
        <f>IF('INSCRIÇÃO-DEBCAD'!B93="","",$H$35*TRIM('INSCRIÇÃO-DEBCAD'!F93))</f>
        <v/>
      </c>
      <c r="I130" s="75" t="str">
        <f>IF('INSCRIÇÃO-DEBCAD'!C93="","",$I$35*TRIM('INSCRIÇÃO-DEBCAD'!G93))</f>
        <v/>
      </c>
      <c r="J130" s="75" t="str">
        <f>IF('INSCRIÇÃO-DEBCAD'!D93="","",$J$35*TRIM('INSCRIÇÃO-DEBCAD'!H93))</f>
        <v/>
      </c>
      <c r="K130" s="75" t="str">
        <f>IF('INSCRIÇÃO-DEBCAD'!E93="","",$K$35*TRIM('INSCRIÇÃO-DEBCAD'!I93))</f>
        <v/>
      </c>
      <c r="L130" s="76">
        <f t="shared" si="5"/>
        <v>0</v>
      </c>
    </row>
    <row r="131" spans="1:14" s="24" customFormat="1" ht="15" thickBot="1" x14ac:dyDescent="0.4">
      <c r="A131" s="53" t="s">
        <v>43</v>
      </c>
      <c r="B131" s="52">
        <v>0.4</v>
      </c>
      <c r="C131" s="24" t="str">
        <f t="shared" si="4"/>
        <v>00</v>
      </c>
      <c r="D131" s="24">
        <f t="shared" si="6"/>
        <v>0</v>
      </c>
      <c r="F131"/>
      <c r="G131" s="83" t="str">
        <f>IF('INSCRIÇÃO-DEBCAD'!A94="","",'INSCRIÇÃO-DEBCAD'!A94)</f>
        <v/>
      </c>
      <c r="H131" s="75" t="str">
        <f>IF('INSCRIÇÃO-DEBCAD'!B94="","",$H$35*TRIM('INSCRIÇÃO-DEBCAD'!F94))</f>
        <v/>
      </c>
      <c r="I131" s="75" t="str">
        <f>IF('INSCRIÇÃO-DEBCAD'!C94="","",$I$35*TRIM('INSCRIÇÃO-DEBCAD'!G94))</f>
        <v/>
      </c>
      <c r="J131" s="75" t="str">
        <f>IF('INSCRIÇÃO-DEBCAD'!D94="","",$J$35*TRIM('INSCRIÇÃO-DEBCAD'!H94))</f>
        <v/>
      </c>
      <c r="K131" s="75" t="str">
        <f>IF('INSCRIÇÃO-DEBCAD'!E94="","",$K$35*TRIM('INSCRIÇÃO-DEBCAD'!I94))</f>
        <v/>
      </c>
      <c r="L131" s="76">
        <f t="shared" si="5"/>
        <v>0</v>
      </c>
    </row>
    <row r="132" spans="1:14" s="24" customFormat="1" ht="15" thickBot="1" x14ac:dyDescent="0.4">
      <c r="A132" s="53" t="s">
        <v>1</v>
      </c>
      <c r="B132" s="52">
        <v>0.25</v>
      </c>
      <c r="C132" s="24" t="str">
        <f t="shared" si="4"/>
        <v>00</v>
      </c>
      <c r="D132" s="24">
        <f t="shared" si="6"/>
        <v>0</v>
      </c>
      <c r="F132"/>
      <c r="G132" s="83" t="str">
        <f>IF('INSCRIÇÃO-DEBCAD'!A95="","",'INSCRIÇÃO-DEBCAD'!A95)</f>
        <v/>
      </c>
      <c r="H132" s="75" t="str">
        <f>IF('INSCRIÇÃO-DEBCAD'!B95="","",$H$35*TRIM('INSCRIÇÃO-DEBCAD'!F95))</f>
        <v/>
      </c>
      <c r="I132" s="75" t="str">
        <f>IF('INSCRIÇÃO-DEBCAD'!C95="","",$I$35*TRIM('INSCRIÇÃO-DEBCAD'!G95))</f>
        <v/>
      </c>
      <c r="J132" s="75" t="str">
        <f>IF('INSCRIÇÃO-DEBCAD'!D95="","",$J$35*TRIM('INSCRIÇÃO-DEBCAD'!H95))</f>
        <v/>
      </c>
      <c r="K132" s="75" t="str">
        <f>IF('INSCRIÇÃO-DEBCAD'!E95="","",$K$35*TRIM('INSCRIÇÃO-DEBCAD'!I95))</f>
        <v/>
      </c>
      <c r="L132" s="76">
        <f t="shared" si="5"/>
        <v>0</v>
      </c>
    </row>
    <row r="133" spans="1:14" s="24" customFormat="1" ht="15" thickBot="1" x14ac:dyDescent="0.4">
      <c r="A133" s="53" t="s">
        <v>2</v>
      </c>
      <c r="B133" s="52">
        <v>1</v>
      </c>
      <c r="C133" s="24" t="str">
        <f t="shared" si="4"/>
        <v>00</v>
      </c>
      <c r="D133" s="24">
        <f t="shared" si="6"/>
        <v>0</v>
      </c>
      <c r="F133"/>
      <c r="G133" s="83" t="str">
        <f>IF('INSCRIÇÃO-DEBCAD'!A96="","",'INSCRIÇÃO-DEBCAD'!A96)</f>
        <v/>
      </c>
      <c r="H133" s="75" t="str">
        <f>IF('INSCRIÇÃO-DEBCAD'!B96="","",$H$35*TRIM('INSCRIÇÃO-DEBCAD'!F96))</f>
        <v/>
      </c>
      <c r="I133" s="75" t="str">
        <f>IF('INSCRIÇÃO-DEBCAD'!C96="","",$I$35*TRIM('INSCRIÇÃO-DEBCAD'!G96))</f>
        <v/>
      </c>
      <c r="J133" s="75" t="str">
        <f>IF('INSCRIÇÃO-DEBCAD'!D96="","",$J$35*TRIM('INSCRIÇÃO-DEBCAD'!H96))</f>
        <v/>
      </c>
      <c r="K133" s="75" t="str">
        <f>IF('INSCRIÇÃO-DEBCAD'!E96="","",$K$35*TRIM('INSCRIÇÃO-DEBCAD'!I96))</f>
        <v/>
      </c>
      <c r="L133" s="76">
        <f t="shared" si="5"/>
        <v>0</v>
      </c>
    </row>
    <row r="134" spans="1:14" s="24" customFormat="1" x14ac:dyDescent="0.35">
      <c r="C134" s="24" t="str">
        <f t="shared" si="4"/>
        <v>00</v>
      </c>
      <c r="D134" s="24">
        <f t="shared" si="6"/>
        <v>0</v>
      </c>
      <c r="F134"/>
      <c r="G134" s="83" t="str">
        <f>IF('INSCRIÇÃO-DEBCAD'!A97="","",'INSCRIÇÃO-DEBCAD'!A97)</f>
        <v/>
      </c>
      <c r="H134" s="75" t="str">
        <f>IF('INSCRIÇÃO-DEBCAD'!B97="","",$H$35*TRIM('INSCRIÇÃO-DEBCAD'!F97))</f>
        <v/>
      </c>
      <c r="I134" s="75" t="str">
        <f>IF('INSCRIÇÃO-DEBCAD'!C97="","",$I$35*TRIM('INSCRIÇÃO-DEBCAD'!G97))</f>
        <v/>
      </c>
      <c r="J134" s="75" t="str">
        <f>IF('INSCRIÇÃO-DEBCAD'!D97="","",$J$35*TRIM('INSCRIÇÃO-DEBCAD'!H97))</f>
        <v/>
      </c>
      <c r="K134" s="75" t="str">
        <f>IF('INSCRIÇÃO-DEBCAD'!E97="","",$K$35*TRIM('INSCRIÇÃO-DEBCAD'!I97))</f>
        <v/>
      </c>
      <c r="L134" s="76">
        <f t="shared" si="5"/>
        <v>0</v>
      </c>
    </row>
    <row r="135" spans="1:14" s="24" customFormat="1" ht="15" thickBot="1" x14ac:dyDescent="0.4">
      <c r="A135" s="54" t="s">
        <v>54</v>
      </c>
      <c r="C135" s="24" t="str">
        <f t="shared" si="4"/>
        <v>00</v>
      </c>
      <c r="D135" s="24">
        <f t="shared" si="6"/>
        <v>0</v>
      </c>
      <c r="F135"/>
      <c r="G135" s="83" t="str">
        <f>IF('INSCRIÇÃO-DEBCAD'!A98="","",'INSCRIÇÃO-DEBCAD'!A98)</f>
        <v/>
      </c>
      <c r="H135" s="75" t="str">
        <f>IF('INSCRIÇÃO-DEBCAD'!B98="","",$H$35*TRIM('INSCRIÇÃO-DEBCAD'!F98))</f>
        <v/>
      </c>
      <c r="I135" s="75" t="str">
        <f>IF('INSCRIÇÃO-DEBCAD'!C98="","",$I$35*TRIM('INSCRIÇÃO-DEBCAD'!G98))</f>
        <v/>
      </c>
      <c r="J135" s="75" t="str">
        <f>IF('INSCRIÇÃO-DEBCAD'!D98="","",$J$35*TRIM('INSCRIÇÃO-DEBCAD'!H98))</f>
        <v/>
      </c>
      <c r="K135" s="75" t="str">
        <f>IF('INSCRIÇÃO-DEBCAD'!E98="","",$K$35*TRIM('INSCRIÇÃO-DEBCAD'!I98))</f>
        <v/>
      </c>
      <c r="L135" s="76">
        <f t="shared" si="5"/>
        <v>0</v>
      </c>
    </row>
    <row r="136" spans="1:14" s="24" customFormat="1" ht="15" thickBot="1" x14ac:dyDescent="0.4">
      <c r="A136" s="53" t="s">
        <v>42</v>
      </c>
      <c r="B136" s="52">
        <v>0.7</v>
      </c>
      <c r="C136" s="24" t="str">
        <f t="shared" si="4"/>
        <v>00</v>
      </c>
      <c r="D136" s="24">
        <f t="shared" si="6"/>
        <v>0</v>
      </c>
      <c r="F136"/>
      <c r="G136" s="83" t="str">
        <f>IF('INSCRIÇÃO-DEBCAD'!A99="","",'INSCRIÇÃO-DEBCAD'!A99)</f>
        <v/>
      </c>
      <c r="H136" s="75" t="str">
        <f>IF('INSCRIÇÃO-DEBCAD'!B99="","",$H$35*TRIM('INSCRIÇÃO-DEBCAD'!F99))</f>
        <v/>
      </c>
      <c r="I136" s="75" t="str">
        <f>IF('INSCRIÇÃO-DEBCAD'!C99="","",$I$35*TRIM('INSCRIÇÃO-DEBCAD'!G99))</f>
        <v/>
      </c>
      <c r="J136" s="75" t="str">
        <f>IF('INSCRIÇÃO-DEBCAD'!D99="","",$J$35*TRIM('INSCRIÇÃO-DEBCAD'!H99))</f>
        <v/>
      </c>
      <c r="K136" s="75" t="str">
        <f>IF('INSCRIÇÃO-DEBCAD'!E99="","",$K$35*TRIM('INSCRIÇÃO-DEBCAD'!I99))</f>
        <v/>
      </c>
      <c r="L136" s="76">
        <f t="shared" si="5"/>
        <v>0</v>
      </c>
    </row>
    <row r="137" spans="1:14" s="24" customFormat="1" ht="15" thickBot="1" x14ac:dyDescent="0.4">
      <c r="A137" s="53" t="s">
        <v>43</v>
      </c>
      <c r="B137" s="52">
        <v>0.4</v>
      </c>
      <c r="C137" s="24" t="str">
        <f t="shared" si="4"/>
        <v>00</v>
      </c>
      <c r="D137" s="24">
        <f t="shared" si="6"/>
        <v>0</v>
      </c>
      <c r="F137"/>
      <c r="G137" s="83" t="str">
        <f>IF('INSCRIÇÃO-DEBCAD'!A100="","",'INSCRIÇÃO-DEBCAD'!A100)</f>
        <v/>
      </c>
      <c r="H137" s="75" t="str">
        <f>IF('INSCRIÇÃO-DEBCAD'!B100="","",$H$35*TRIM('INSCRIÇÃO-DEBCAD'!F100))</f>
        <v/>
      </c>
      <c r="I137" s="75" t="str">
        <f>IF('INSCRIÇÃO-DEBCAD'!C100="","",$I$35*TRIM('INSCRIÇÃO-DEBCAD'!G100))</f>
        <v/>
      </c>
      <c r="J137" s="75" t="str">
        <f>IF('INSCRIÇÃO-DEBCAD'!D100="","",$J$35*TRIM('INSCRIÇÃO-DEBCAD'!H100))</f>
        <v/>
      </c>
      <c r="K137" s="75" t="str">
        <f>IF('INSCRIÇÃO-DEBCAD'!E100="","",$K$35*TRIM('INSCRIÇÃO-DEBCAD'!I100))</f>
        <v/>
      </c>
      <c r="L137" s="76">
        <f t="shared" si="5"/>
        <v>0</v>
      </c>
    </row>
    <row r="138" spans="1:14" s="24" customFormat="1" ht="15" thickBot="1" x14ac:dyDescent="0.4">
      <c r="A138" s="53" t="s">
        <v>1</v>
      </c>
      <c r="B138" s="52">
        <v>0.3</v>
      </c>
      <c r="C138" s="24" t="str">
        <f t="shared" si="4"/>
        <v>00</v>
      </c>
      <c r="D138" s="24">
        <f t="shared" si="6"/>
        <v>0</v>
      </c>
      <c r="F138"/>
      <c r="G138" s="83" t="str">
        <f>IF('INSCRIÇÃO-DEBCAD'!A101="","",'INSCRIÇÃO-DEBCAD'!A101)</f>
        <v/>
      </c>
      <c r="H138" s="75" t="str">
        <f>IF('INSCRIÇÃO-DEBCAD'!B101="","",$H$35*TRIM('INSCRIÇÃO-DEBCAD'!F101))</f>
        <v/>
      </c>
      <c r="I138" s="75" t="str">
        <f>IF('INSCRIÇÃO-DEBCAD'!C101="","",$I$35*TRIM('INSCRIÇÃO-DEBCAD'!G101))</f>
        <v/>
      </c>
      <c r="J138" s="75" t="str">
        <f>IF('INSCRIÇÃO-DEBCAD'!D101="","",$J$35*TRIM('INSCRIÇÃO-DEBCAD'!H101))</f>
        <v/>
      </c>
      <c r="K138" s="75" t="str">
        <f>IF('INSCRIÇÃO-DEBCAD'!E101="","",$K$35*TRIM('INSCRIÇÃO-DEBCAD'!I101))</f>
        <v/>
      </c>
      <c r="L138" s="76">
        <f t="shared" si="5"/>
        <v>0</v>
      </c>
    </row>
    <row r="139" spans="1:14" s="24" customFormat="1" ht="15" thickBot="1" x14ac:dyDescent="0.4">
      <c r="A139" s="53" t="s">
        <v>2</v>
      </c>
      <c r="B139" s="52">
        <v>1</v>
      </c>
      <c r="C139" s="24" t="str">
        <f t="shared" si="4"/>
        <v>00</v>
      </c>
      <c r="D139" s="24">
        <f t="shared" si="6"/>
        <v>0</v>
      </c>
      <c r="F139"/>
      <c r="G139" s="83" t="str">
        <f>IF('INSCRIÇÃO-DEBCAD'!A102="","",'INSCRIÇÃO-DEBCAD'!A102)</f>
        <v/>
      </c>
      <c r="H139" s="75" t="str">
        <f>IF('INSCRIÇÃO-DEBCAD'!B102="","",$H$35*TRIM('INSCRIÇÃO-DEBCAD'!F102))</f>
        <v/>
      </c>
      <c r="I139" s="75" t="str">
        <f>IF('INSCRIÇÃO-DEBCAD'!C102="","",$I$35*TRIM('INSCRIÇÃO-DEBCAD'!G102))</f>
        <v/>
      </c>
      <c r="J139" s="75" t="str">
        <f>IF('INSCRIÇÃO-DEBCAD'!D102="","",$J$35*TRIM('INSCRIÇÃO-DEBCAD'!H102))</f>
        <v/>
      </c>
      <c r="K139" s="75" t="str">
        <f>IF('INSCRIÇÃO-DEBCAD'!E102="","",$K$35*TRIM('INSCRIÇÃO-DEBCAD'!I102))</f>
        <v/>
      </c>
      <c r="L139" s="76">
        <f t="shared" si="5"/>
        <v>0</v>
      </c>
    </row>
    <row r="140" spans="1:14" s="24" customFormat="1" x14ac:dyDescent="0.35">
      <c r="C140" s="24" t="str">
        <f t="shared" si="4"/>
        <v>00</v>
      </c>
      <c r="D140" s="24">
        <f t="shared" si="6"/>
        <v>0</v>
      </c>
      <c r="F140"/>
      <c r="G140" s="83" t="str">
        <f>IF('INSCRIÇÃO-DEBCAD'!A103="","",'INSCRIÇÃO-DEBCAD'!A103)</f>
        <v/>
      </c>
      <c r="H140" s="75" t="str">
        <f>IF('INSCRIÇÃO-DEBCAD'!B103="","",$H$35*TRIM('INSCRIÇÃO-DEBCAD'!F103))</f>
        <v/>
      </c>
      <c r="I140" s="75" t="str">
        <f>IF('INSCRIÇÃO-DEBCAD'!C103="","",$I$35*TRIM('INSCRIÇÃO-DEBCAD'!G103))</f>
        <v/>
      </c>
      <c r="J140" s="75" t="str">
        <f>IF('INSCRIÇÃO-DEBCAD'!D103="","",$J$35*TRIM('INSCRIÇÃO-DEBCAD'!H103))</f>
        <v/>
      </c>
      <c r="K140" s="75" t="str">
        <f>IF('INSCRIÇÃO-DEBCAD'!E103="","",$K$35*TRIM('INSCRIÇÃO-DEBCAD'!I103))</f>
        <v/>
      </c>
      <c r="L140" s="76">
        <f t="shared" si="5"/>
        <v>0</v>
      </c>
    </row>
    <row r="141" spans="1:14" s="24" customFormat="1" ht="15" thickBot="1" x14ac:dyDescent="0.4">
      <c r="A141" s="54" t="s">
        <v>55</v>
      </c>
      <c r="C141" s="24" t="str">
        <f t="shared" si="4"/>
        <v>00</v>
      </c>
      <c r="D141" s="24">
        <f t="shared" si="6"/>
        <v>0</v>
      </c>
      <c r="F141"/>
      <c r="G141" s="83" t="str">
        <f>IF('INSCRIÇÃO-DEBCAD'!A104="","",'INSCRIÇÃO-DEBCAD'!A104)</f>
        <v/>
      </c>
      <c r="H141" s="75" t="str">
        <f>IF('INSCRIÇÃO-DEBCAD'!B104="","",$H$35*TRIM('INSCRIÇÃO-DEBCAD'!F104))</f>
        <v/>
      </c>
      <c r="I141" s="75" t="str">
        <f>IF('INSCRIÇÃO-DEBCAD'!C104="","",$I$35*TRIM('INSCRIÇÃO-DEBCAD'!G104))</f>
        <v/>
      </c>
      <c r="J141" s="75" t="str">
        <f>IF('INSCRIÇÃO-DEBCAD'!D104="","",$J$35*TRIM('INSCRIÇÃO-DEBCAD'!H104))</f>
        <v/>
      </c>
      <c r="K141" s="75" t="str">
        <f>IF('INSCRIÇÃO-DEBCAD'!E104="","",$K$35*TRIM('INSCRIÇÃO-DEBCAD'!I104))</f>
        <v/>
      </c>
      <c r="L141" s="76">
        <f t="shared" si="5"/>
        <v>0</v>
      </c>
    </row>
    <row r="142" spans="1:14" s="24" customFormat="1" ht="15" thickBot="1" x14ac:dyDescent="0.4">
      <c r="A142" s="53" t="s">
        <v>42</v>
      </c>
      <c r="B142" s="52">
        <v>0.8</v>
      </c>
      <c r="C142" s="24" t="str">
        <f t="shared" si="4"/>
        <v>00</v>
      </c>
      <c r="D142" s="24">
        <f t="shared" si="6"/>
        <v>0</v>
      </c>
      <c r="F142"/>
      <c r="G142" s="83" t="str">
        <f>IF('INSCRIÇÃO-DEBCAD'!A105="","",'INSCRIÇÃO-DEBCAD'!A105)</f>
        <v/>
      </c>
      <c r="H142" s="75" t="str">
        <f>IF('INSCRIÇÃO-DEBCAD'!B105="","",$H$35*TRIM('INSCRIÇÃO-DEBCAD'!F105))</f>
        <v/>
      </c>
      <c r="I142" s="75" t="str">
        <f>IF('INSCRIÇÃO-DEBCAD'!C105="","",$I$35*TRIM('INSCRIÇÃO-DEBCAD'!G105))</f>
        <v/>
      </c>
      <c r="J142" s="75" t="str">
        <f>IF('INSCRIÇÃO-DEBCAD'!D105="","",$J$35*TRIM('INSCRIÇÃO-DEBCAD'!H105))</f>
        <v/>
      </c>
      <c r="K142" s="75" t="str">
        <f>IF('INSCRIÇÃO-DEBCAD'!E105="","",$K$35*TRIM('INSCRIÇÃO-DEBCAD'!I105))</f>
        <v/>
      </c>
      <c r="L142" s="76">
        <f t="shared" si="5"/>
        <v>0</v>
      </c>
      <c r="M142" s="50"/>
      <c r="N142" s="50"/>
    </row>
    <row r="143" spans="1:14" s="24" customFormat="1" ht="15" thickBot="1" x14ac:dyDescent="0.4">
      <c r="A143" s="53" t="s">
        <v>43</v>
      </c>
      <c r="B143" s="52">
        <v>0.4</v>
      </c>
      <c r="C143" s="24" t="str">
        <f t="shared" si="4"/>
        <v>00</v>
      </c>
      <c r="D143" s="24">
        <f t="shared" si="6"/>
        <v>0</v>
      </c>
      <c r="F143"/>
      <c r="G143" s="83" t="str">
        <f>IF('INSCRIÇÃO-DEBCAD'!A106="","",'INSCRIÇÃO-DEBCAD'!A106)</f>
        <v/>
      </c>
      <c r="H143" s="75" t="str">
        <f>IF('INSCRIÇÃO-DEBCAD'!B106="","",$H$35*TRIM('INSCRIÇÃO-DEBCAD'!F106))</f>
        <v/>
      </c>
      <c r="I143" s="75" t="str">
        <f>IF('INSCRIÇÃO-DEBCAD'!C106="","",$I$35*TRIM('INSCRIÇÃO-DEBCAD'!G106))</f>
        <v/>
      </c>
      <c r="J143" s="75" t="str">
        <f>IF('INSCRIÇÃO-DEBCAD'!D106="","",$J$35*TRIM('INSCRIÇÃO-DEBCAD'!H106))</f>
        <v/>
      </c>
      <c r="K143" s="75" t="str">
        <f>IF('INSCRIÇÃO-DEBCAD'!E106="","",$K$35*TRIM('INSCRIÇÃO-DEBCAD'!I106))</f>
        <v/>
      </c>
      <c r="L143" s="76">
        <f t="shared" si="5"/>
        <v>0</v>
      </c>
      <c r="M143" s="50"/>
      <c r="N143" s="50"/>
    </row>
    <row r="144" spans="1:14" s="24" customFormat="1" ht="15" thickBot="1" x14ac:dyDescent="0.4">
      <c r="A144" s="53" t="s">
        <v>1</v>
      </c>
      <c r="B144" s="52">
        <v>0.35</v>
      </c>
      <c r="C144" s="24" t="str">
        <f t="shared" si="4"/>
        <v>00</v>
      </c>
      <c r="D144" s="24">
        <f t="shared" si="6"/>
        <v>0</v>
      </c>
      <c r="F144"/>
      <c r="G144" s="83" t="str">
        <f>IF('INSCRIÇÃO-DEBCAD'!A107="","",'INSCRIÇÃO-DEBCAD'!A107)</f>
        <v/>
      </c>
      <c r="H144" s="75" t="str">
        <f>IF('INSCRIÇÃO-DEBCAD'!B107="","",$H$35*TRIM('INSCRIÇÃO-DEBCAD'!F107))</f>
        <v/>
      </c>
      <c r="I144" s="75" t="str">
        <f>IF('INSCRIÇÃO-DEBCAD'!C107="","",$I$35*TRIM('INSCRIÇÃO-DEBCAD'!G107))</f>
        <v/>
      </c>
      <c r="J144" s="75" t="str">
        <f>IF('INSCRIÇÃO-DEBCAD'!D107="","",$J$35*TRIM('INSCRIÇÃO-DEBCAD'!H107))</f>
        <v/>
      </c>
      <c r="K144" s="75" t="str">
        <f>IF('INSCRIÇÃO-DEBCAD'!E107="","",$K$35*TRIM('INSCRIÇÃO-DEBCAD'!I107))</f>
        <v/>
      </c>
      <c r="L144" s="76">
        <f t="shared" si="5"/>
        <v>0</v>
      </c>
      <c r="M144" s="50"/>
      <c r="N144" s="50"/>
    </row>
    <row r="145" spans="1:14" s="24" customFormat="1" ht="15" thickBot="1" x14ac:dyDescent="0.4">
      <c r="A145" s="53" t="s">
        <v>2</v>
      </c>
      <c r="B145" s="52">
        <v>1</v>
      </c>
      <c r="C145" s="24" t="str">
        <f t="shared" si="4"/>
        <v>00</v>
      </c>
      <c r="D145" s="24">
        <f t="shared" si="6"/>
        <v>0</v>
      </c>
      <c r="F145"/>
      <c r="G145" s="83" t="str">
        <f>IF('INSCRIÇÃO-DEBCAD'!A108="","",'INSCRIÇÃO-DEBCAD'!A108)</f>
        <v/>
      </c>
      <c r="H145" s="75" t="str">
        <f>IF('INSCRIÇÃO-DEBCAD'!B108="","",$H$35*TRIM('INSCRIÇÃO-DEBCAD'!F108))</f>
        <v/>
      </c>
      <c r="I145" s="75" t="str">
        <f>IF('INSCRIÇÃO-DEBCAD'!C108="","",$I$35*TRIM('INSCRIÇÃO-DEBCAD'!G108))</f>
        <v/>
      </c>
      <c r="J145" s="75" t="str">
        <f>IF('INSCRIÇÃO-DEBCAD'!D108="","",$J$35*TRIM('INSCRIÇÃO-DEBCAD'!H108))</f>
        <v/>
      </c>
      <c r="K145" s="75" t="str">
        <f>IF('INSCRIÇÃO-DEBCAD'!E108="","",$K$35*TRIM('INSCRIÇÃO-DEBCAD'!I108))</f>
        <v/>
      </c>
      <c r="L145" s="76">
        <f t="shared" si="5"/>
        <v>0</v>
      </c>
      <c r="M145" s="50"/>
      <c r="N145" s="50"/>
    </row>
    <row r="146" spans="1:14" s="24" customFormat="1" x14ac:dyDescent="0.35">
      <c r="C146" s="24" t="str">
        <f t="shared" si="4"/>
        <v>00</v>
      </c>
      <c r="D146" s="24">
        <f t="shared" si="6"/>
        <v>0</v>
      </c>
      <c r="F146"/>
      <c r="G146" s="83" t="str">
        <f>IF('INSCRIÇÃO-DEBCAD'!A109="","",'INSCRIÇÃO-DEBCAD'!A109)</f>
        <v/>
      </c>
      <c r="H146" s="75" t="str">
        <f>IF('INSCRIÇÃO-DEBCAD'!B109="","",$H$35*TRIM('INSCRIÇÃO-DEBCAD'!F109))</f>
        <v/>
      </c>
      <c r="I146" s="75" t="str">
        <f>IF('INSCRIÇÃO-DEBCAD'!C109="","",$I$35*TRIM('INSCRIÇÃO-DEBCAD'!G109))</f>
        <v/>
      </c>
      <c r="J146" s="75" t="str">
        <f>IF('INSCRIÇÃO-DEBCAD'!D109="","",$J$35*TRIM('INSCRIÇÃO-DEBCAD'!H109))</f>
        <v/>
      </c>
      <c r="K146" s="75" t="str">
        <f>IF('INSCRIÇÃO-DEBCAD'!E109="","",$K$35*TRIM('INSCRIÇÃO-DEBCAD'!I109))</f>
        <v/>
      </c>
      <c r="L146" s="76">
        <f t="shared" si="5"/>
        <v>0</v>
      </c>
    </row>
    <row r="147" spans="1:14" s="24" customFormat="1" ht="15" thickBot="1" x14ac:dyDescent="0.4">
      <c r="A147" s="54" t="s">
        <v>75</v>
      </c>
      <c r="C147" s="24" t="str">
        <f t="shared" si="4"/>
        <v>00</v>
      </c>
      <c r="D147" s="24">
        <f t="shared" si="6"/>
        <v>0</v>
      </c>
      <c r="F147"/>
      <c r="G147" s="83" t="str">
        <f>IF('INSCRIÇÃO-DEBCAD'!A110="","",'INSCRIÇÃO-DEBCAD'!A110)</f>
        <v/>
      </c>
      <c r="H147" s="75" t="str">
        <f>IF('INSCRIÇÃO-DEBCAD'!B110="","",$H$35*TRIM('INSCRIÇÃO-DEBCAD'!F110))</f>
        <v/>
      </c>
      <c r="I147" s="75" t="str">
        <f>IF('INSCRIÇÃO-DEBCAD'!C110="","",$I$35*TRIM('INSCRIÇÃO-DEBCAD'!G110))</f>
        <v/>
      </c>
      <c r="J147" s="75" t="str">
        <f>IF('INSCRIÇÃO-DEBCAD'!D110="","",$J$35*TRIM('INSCRIÇÃO-DEBCAD'!H110))</f>
        <v/>
      </c>
      <c r="K147" s="75" t="str">
        <f>IF('INSCRIÇÃO-DEBCAD'!E110="","",$K$35*TRIM('INSCRIÇÃO-DEBCAD'!I110))</f>
        <v/>
      </c>
      <c r="L147" s="76">
        <f t="shared" si="5"/>
        <v>0</v>
      </c>
    </row>
    <row r="148" spans="1:14" s="24" customFormat="1" ht="15" thickBot="1" x14ac:dyDescent="0.4">
      <c r="A148" s="53" t="s">
        <v>42</v>
      </c>
      <c r="B148" s="52">
        <v>1</v>
      </c>
      <c r="C148" s="24" t="str">
        <f t="shared" si="4"/>
        <v>00</v>
      </c>
      <c r="D148" s="24">
        <f t="shared" si="6"/>
        <v>0</v>
      </c>
      <c r="F148"/>
      <c r="G148" s="83" t="str">
        <f>IF('INSCRIÇÃO-DEBCAD'!A111="","",'INSCRIÇÃO-DEBCAD'!A111)</f>
        <v/>
      </c>
      <c r="H148" s="75" t="str">
        <f>IF('INSCRIÇÃO-DEBCAD'!B111="","",$H$35*TRIM('INSCRIÇÃO-DEBCAD'!F111))</f>
        <v/>
      </c>
      <c r="I148" s="75" t="str">
        <f>IF('INSCRIÇÃO-DEBCAD'!C111="","",$I$35*TRIM('INSCRIÇÃO-DEBCAD'!G111))</f>
        <v/>
      </c>
      <c r="J148" s="75" t="str">
        <f>IF('INSCRIÇÃO-DEBCAD'!D111="","",$J$35*TRIM('INSCRIÇÃO-DEBCAD'!H111))</f>
        <v/>
      </c>
      <c r="K148" s="75" t="str">
        <f>IF('INSCRIÇÃO-DEBCAD'!E111="","",$K$35*TRIM('INSCRIÇÃO-DEBCAD'!I111))</f>
        <v/>
      </c>
      <c r="L148" s="76">
        <f t="shared" si="5"/>
        <v>0</v>
      </c>
    </row>
    <row r="149" spans="1:14" s="24" customFormat="1" ht="15" thickBot="1" x14ac:dyDescent="0.4">
      <c r="A149" s="53" t="s">
        <v>43</v>
      </c>
      <c r="B149" s="52">
        <v>0.4</v>
      </c>
      <c r="C149" s="24" t="str">
        <f t="shared" si="4"/>
        <v>00</v>
      </c>
      <c r="D149" s="24">
        <f t="shared" si="6"/>
        <v>0</v>
      </c>
      <c r="F149"/>
      <c r="G149" s="83" t="str">
        <f>IF('INSCRIÇÃO-DEBCAD'!A112="","",'INSCRIÇÃO-DEBCAD'!A112)</f>
        <v/>
      </c>
      <c r="H149" s="75" t="str">
        <f>IF('INSCRIÇÃO-DEBCAD'!B112="","",$H$35*TRIM('INSCRIÇÃO-DEBCAD'!F112))</f>
        <v/>
      </c>
      <c r="I149" s="75" t="str">
        <f>IF('INSCRIÇÃO-DEBCAD'!C112="","",$I$35*TRIM('INSCRIÇÃO-DEBCAD'!G112))</f>
        <v/>
      </c>
      <c r="J149" s="75" t="str">
        <f>IF('INSCRIÇÃO-DEBCAD'!D112="","",$J$35*TRIM('INSCRIÇÃO-DEBCAD'!H112))</f>
        <v/>
      </c>
      <c r="K149" s="75" t="str">
        <f>IF('INSCRIÇÃO-DEBCAD'!E112="","",$K$35*TRIM('INSCRIÇÃO-DEBCAD'!I112))</f>
        <v/>
      </c>
      <c r="L149" s="76">
        <f t="shared" si="5"/>
        <v>0</v>
      </c>
    </row>
    <row r="150" spans="1:14" s="24" customFormat="1" ht="15" thickBot="1" x14ac:dyDescent="0.4">
      <c r="A150" s="53" t="s">
        <v>1</v>
      </c>
      <c r="B150" s="52">
        <v>0.4</v>
      </c>
      <c r="C150" s="24" t="str">
        <f t="shared" si="4"/>
        <v>00</v>
      </c>
      <c r="D150" s="24">
        <f t="shared" si="6"/>
        <v>0</v>
      </c>
      <c r="F150"/>
      <c r="G150" s="83" t="str">
        <f>IF('INSCRIÇÃO-DEBCAD'!A113="","",'INSCRIÇÃO-DEBCAD'!A113)</f>
        <v/>
      </c>
      <c r="H150" s="75" t="str">
        <f>IF('INSCRIÇÃO-DEBCAD'!B113="","",$H$35*TRIM('INSCRIÇÃO-DEBCAD'!F113))</f>
        <v/>
      </c>
      <c r="I150" s="75" t="str">
        <f>IF('INSCRIÇÃO-DEBCAD'!C113="","",$I$35*TRIM('INSCRIÇÃO-DEBCAD'!G113))</f>
        <v/>
      </c>
      <c r="J150" s="75" t="str">
        <f>IF('INSCRIÇÃO-DEBCAD'!D113="","",$J$35*TRIM('INSCRIÇÃO-DEBCAD'!H113))</f>
        <v/>
      </c>
      <c r="K150" s="75" t="str">
        <f>IF('INSCRIÇÃO-DEBCAD'!E113="","",$K$35*TRIM('INSCRIÇÃO-DEBCAD'!I113))</f>
        <v/>
      </c>
      <c r="L150" s="76">
        <f t="shared" si="5"/>
        <v>0</v>
      </c>
    </row>
    <row r="151" spans="1:14" s="24" customFormat="1" ht="15" thickBot="1" x14ac:dyDescent="0.4">
      <c r="A151" s="53" t="s">
        <v>2</v>
      </c>
      <c r="B151" s="52">
        <v>1</v>
      </c>
      <c r="C151" s="24" t="str">
        <f t="shared" si="4"/>
        <v>00</v>
      </c>
      <c r="D151" s="24">
        <f t="shared" si="6"/>
        <v>0</v>
      </c>
      <c r="F151"/>
      <c r="G151" s="83" t="str">
        <f>IF('INSCRIÇÃO-DEBCAD'!A114="","",'INSCRIÇÃO-DEBCAD'!A114)</f>
        <v/>
      </c>
      <c r="H151" s="75" t="str">
        <f>IF('INSCRIÇÃO-DEBCAD'!B114="","",$H$35*TRIM('INSCRIÇÃO-DEBCAD'!F114))</f>
        <v/>
      </c>
      <c r="I151" s="75" t="str">
        <f>IF('INSCRIÇÃO-DEBCAD'!C114="","",$I$35*TRIM('INSCRIÇÃO-DEBCAD'!G114))</f>
        <v/>
      </c>
      <c r="J151" s="75" t="str">
        <f>IF('INSCRIÇÃO-DEBCAD'!D114="","",$J$35*TRIM('INSCRIÇÃO-DEBCAD'!H114))</f>
        <v/>
      </c>
      <c r="K151" s="75" t="str">
        <f>IF('INSCRIÇÃO-DEBCAD'!E114="","",$K$35*TRIM('INSCRIÇÃO-DEBCAD'!I114))</f>
        <v/>
      </c>
      <c r="L151" s="76">
        <f t="shared" si="5"/>
        <v>0</v>
      </c>
    </row>
    <row r="152" spans="1:14" s="24" customFormat="1" x14ac:dyDescent="0.35">
      <c r="C152" s="24" t="str">
        <f t="shared" si="4"/>
        <v>00</v>
      </c>
      <c r="D152" s="24">
        <f t="shared" si="6"/>
        <v>0</v>
      </c>
      <c r="F152"/>
      <c r="G152" s="83" t="str">
        <f>IF('INSCRIÇÃO-DEBCAD'!A115="","",'INSCRIÇÃO-DEBCAD'!A115)</f>
        <v/>
      </c>
      <c r="H152" s="75" t="str">
        <f>IF('INSCRIÇÃO-DEBCAD'!B115="","",$H$35*TRIM('INSCRIÇÃO-DEBCAD'!F115))</f>
        <v/>
      </c>
      <c r="I152" s="75" t="str">
        <f>IF('INSCRIÇÃO-DEBCAD'!C115="","",$I$35*TRIM('INSCRIÇÃO-DEBCAD'!G115))</f>
        <v/>
      </c>
      <c r="J152" s="75" t="str">
        <f>IF('INSCRIÇÃO-DEBCAD'!D115="","",$J$35*TRIM('INSCRIÇÃO-DEBCAD'!H115))</f>
        <v/>
      </c>
      <c r="K152" s="75" t="str">
        <f>IF('INSCRIÇÃO-DEBCAD'!E115="","",$K$35*TRIM('INSCRIÇÃO-DEBCAD'!I115))</f>
        <v/>
      </c>
      <c r="L152" s="76">
        <f t="shared" si="5"/>
        <v>0</v>
      </c>
    </row>
    <row r="153" spans="1:14" x14ac:dyDescent="0.35">
      <c r="A153" s="24"/>
      <c r="B153" s="24"/>
      <c r="C153" s="24" t="str">
        <f t="shared" si="4"/>
        <v>00</v>
      </c>
      <c r="D153" s="24">
        <f t="shared" si="6"/>
        <v>0</v>
      </c>
      <c r="E153" s="24"/>
      <c r="G153" s="83" t="str">
        <f>IF('INSCRIÇÃO-DEBCAD'!A116="","",'INSCRIÇÃO-DEBCAD'!A116)</f>
        <v/>
      </c>
      <c r="H153" s="75" t="str">
        <f>IF('INSCRIÇÃO-DEBCAD'!B116="","",$H$35*TRIM('INSCRIÇÃO-DEBCAD'!F116))</f>
        <v/>
      </c>
      <c r="I153" s="75" t="str">
        <f>IF('INSCRIÇÃO-DEBCAD'!C116="","",$I$35*TRIM('INSCRIÇÃO-DEBCAD'!G116))</f>
        <v/>
      </c>
      <c r="J153" s="75" t="str">
        <f>IF('INSCRIÇÃO-DEBCAD'!D116="","",$J$35*TRIM('INSCRIÇÃO-DEBCAD'!H116))</f>
        <v/>
      </c>
      <c r="K153" s="75" t="str">
        <f>IF('INSCRIÇÃO-DEBCAD'!E116="","",$K$35*TRIM('INSCRIÇÃO-DEBCAD'!I116))</f>
        <v/>
      </c>
      <c r="L153" s="76">
        <f t="shared" si="5"/>
        <v>0</v>
      </c>
    </row>
    <row r="154" spans="1:14" ht="15" thickBot="1" x14ac:dyDescent="0.4">
      <c r="A154" s="57" t="s">
        <v>56</v>
      </c>
      <c r="B154" s="51"/>
      <c r="C154" s="24" t="str">
        <f t="shared" si="4"/>
        <v>00</v>
      </c>
      <c r="D154" s="24">
        <f t="shared" si="6"/>
        <v>0</v>
      </c>
      <c r="E154" s="24"/>
      <c r="G154" s="83" t="str">
        <f>IF('INSCRIÇÃO-DEBCAD'!A117="","",'INSCRIÇÃO-DEBCAD'!A117)</f>
        <v/>
      </c>
      <c r="H154" s="75" t="str">
        <f>IF('INSCRIÇÃO-DEBCAD'!B117="","",$H$35*TRIM('INSCRIÇÃO-DEBCAD'!F117))</f>
        <v/>
      </c>
      <c r="I154" s="75" t="str">
        <f>IF('INSCRIÇÃO-DEBCAD'!C117="","",$I$35*TRIM('INSCRIÇÃO-DEBCAD'!G117))</f>
        <v/>
      </c>
      <c r="J154" s="75" t="str">
        <f>IF('INSCRIÇÃO-DEBCAD'!D117="","",$J$35*TRIM('INSCRIÇÃO-DEBCAD'!H117))</f>
        <v/>
      </c>
      <c r="K154" s="75" t="str">
        <f>IF('INSCRIÇÃO-DEBCAD'!E117="","",$K$35*TRIM('INSCRIÇÃO-DEBCAD'!I117))</f>
        <v/>
      </c>
      <c r="L154" s="76">
        <f t="shared" si="5"/>
        <v>0</v>
      </c>
    </row>
    <row r="155" spans="1:14" ht="15" thickBot="1" x14ac:dyDescent="0.4">
      <c r="A155" s="58" t="s">
        <v>42</v>
      </c>
      <c r="B155" s="59">
        <v>0.8</v>
      </c>
      <c r="C155" s="24" t="str">
        <f t="shared" si="4"/>
        <v>00</v>
      </c>
      <c r="D155" s="24">
        <f t="shared" si="6"/>
        <v>0</v>
      </c>
      <c r="E155" s="24"/>
      <c r="G155" s="83" t="str">
        <f>IF('INSCRIÇÃO-DEBCAD'!A118="","",'INSCRIÇÃO-DEBCAD'!A118)</f>
        <v/>
      </c>
      <c r="H155" s="75" t="str">
        <f>IF('INSCRIÇÃO-DEBCAD'!B118="","",$H$35*TRIM('INSCRIÇÃO-DEBCAD'!F118))</f>
        <v/>
      </c>
      <c r="I155" s="75" t="str">
        <f>IF('INSCRIÇÃO-DEBCAD'!C118="","",$I$35*TRIM('INSCRIÇÃO-DEBCAD'!G118))</f>
        <v/>
      </c>
      <c r="J155" s="75" t="str">
        <f>IF('INSCRIÇÃO-DEBCAD'!D118="","",$J$35*TRIM('INSCRIÇÃO-DEBCAD'!H118))</f>
        <v/>
      </c>
      <c r="K155" s="75" t="str">
        <f>IF('INSCRIÇÃO-DEBCAD'!E118="","",$K$35*TRIM('INSCRIÇÃO-DEBCAD'!I118))</f>
        <v/>
      </c>
      <c r="L155" s="76">
        <f t="shared" si="5"/>
        <v>0</v>
      </c>
    </row>
    <row r="156" spans="1:14" ht="15" thickBot="1" x14ac:dyDescent="0.4">
      <c r="A156" s="58" t="s">
        <v>43</v>
      </c>
      <c r="B156" s="59">
        <v>0.8</v>
      </c>
      <c r="C156" s="24" t="str">
        <f t="shared" si="4"/>
        <v>00</v>
      </c>
      <c r="D156" s="24">
        <f t="shared" si="6"/>
        <v>0</v>
      </c>
      <c r="E156" s="24"/>
      <c r="G156" s="83" t="str">
        <f>IF('INSCRIÇÃO-DEBCAD'!A119="","",'INSCRIÇÃO-DEBCAD'!A119)</f>
        <v/>
      </c>
      <c r="H156" s="75" t="str">
        <f>IF('INSCRIÇÃO-DEBCAD'!B119="","",$H$35*TRIM('INSCRIÇÃO-DEBCAD'!F119))</f>
        <v/>
      </c>
      <c r="I156" s="75" t="str">
        <f>IF('INSCRIÇÃO-DEBCAD'!C119="","",$I$35*TRIM('INSCRIÇÃO-DEBCAD'!G119))</f>
        <v/>
      </c>
      <c r="J156" s="75" t="str">
        <f>IF('INSCRIÇÃO-DEBCAD'!D119="","",$J$35*TRIM('INSCRIÇÃO-DEBCAD'!H119))</f>
        <v/>
      </c>
      <c r="K156" s="75" t="str">
        <f>IF('INSCRIÇÃO-DEBCAD'!E119="","",$K$35*TRIM('INSCRIÇÃO-DEBCAD'!I119))</f>
        <v/>
      </c>
      <c r="L156" s="76">
        <f t="shared" si="5"/>
        <v>0</v>
      </c>
    </row>
    <row r="157" spans="1:14" ht="15" thickBot="1" x14ac:dyDescent="0.4">
      <c r="A157" s="58" t="s">
        <v>1</v>
      </c>
      <c r="B157" s="59">
        <v>0.4</v>
      </c>
      <c r="C157" s="24" t="str">
        <f t="shared" si="4"/>
        <v>00</v>
      </c>
      <c r="D157" s="24">
        <f t="shared" si="6"/>
        <v>0</v>
      </c>
      <c r="E157" s="24"/>
      <c r="G157" s="83" t="str">
        <f>IF('INSCRIÇÃO-DEBCAD'!A120="","",'INSCRIÇÃO-DEBCAD'!A120)</f>
        <v/>
      </c>
      <c r="H157" s="75" t="str">
        <f>IF('INSCRIÇÃO-DEBCAD'!B120="","",$H$35*TRIM('INSCRIÇÃO-DEBCAD'!F120))</f>
        <v/>
      </c>
      <c r="I157" s="75" t="str">
        <f>IF('INSCRIÇÃO-DEBCAD'!C120="","",$I$35*TRIM('INSCRIÇÃO-DEBCAD'!G120))</f>
        <v/>
      </c>
      <c r="J157" s="75" t="str">
        <f>IF('INSCRIÇÃO-DEBCAD'!D120="","",$J$35*TRIM('INSCRIÇÃO-DEBCAD'!H120))</f>
        <v/>
      </c>
      <c r="K157" s="75" t="str">
        <f>IF('INSCRIÇÃO-DEBCAD'!E120="","",$K$35*TRIM('INSCRIÇÃO-DEBCAD'!I120))</f>
        <v/>
      </c>
      <c r="L157" s="76">
        <f t="shared" si="5"/>
        <v>0</v>
      </c>
    </row>
    <row r="158" spans="1:14" ht="15" thickBot="1" x14ac:dyDescent="0.4">
      <c r="A158" s="58" t="s">
        <v>2</v>
      </c>
      <c r="B158" s="59">
        <v>1</v>
      </c>
      <c r="C158" s="24" t="str">
        <f t="shared" si="4"/>
        <v>00</v>
      </c>
      <c r="D158" s="24">
        <f t="shared" si="6"/>
        <v>0</v>
      </c>
      <c r="E158" s="24"/>
      <c r="G158" s="83" t="str">
        <f>IF('INSCRIÇÃO-DEBCAD'!A121="","",'INSCRIÇÃO-DEBCAD'!A121)</f>
        <v/>
      </c>
      <c r="H158" s="75" t="str">
        <f>IF('INSCRIÇÃO-DEBCAD'!B121="","",$H$35*TRIM('INSCRIÇÃO-DEBCAD'!F121))</f>
        <v/>
      </c>
      <c r="I158" s="75" t="str">
        <f>IF('INSCRIÇÃO-DEBCAD'!C121="","",$I$35*TRIM('INSCRIÇÃO-DEBCAD'!G121))</f>
        <v/>
      </c>
      <c r="J158" s="75" t="str">
        <f>IF('INSCRIÇÃO-DEBCAD'!D121="","",$J$35*TRIM('INSCRIÇÃO-DEBCAD'!H121))</f>
        <v/>
      </c>
      <c r="K158" s="75" t="str">
        <f>IF('INSCRIÇÃO-DEBCAD'!E121="","",$K$35*TRIM('INSCRIÇÃO-DEBCAD'!I121))</f>
        <v/>
      </c>
      <c r="L158" s="76">
        <f t="shared" si="5"/>
        <v>0</v>
      </c>
    </row>
    <row r="159" spans="1:14" x14ac:dyDescent="0.35">
      <c r="A159" s="51"/>
      <c r="B159" s="51"/>
      <c r="C159" s="24" t="str">
        <f t="shared" si="4"/>
        <v>00</v>
      </c>
      <c r="D159" s="24">
        <f t="shared" si="6"/>
        <v>0</v>
      </c>
      <c r="E159" s="24"/>
      <c r="G159" s="83" t="str">
        <f>IF('INSCRIÇÃO-DEBCAD'!A122="","",'INSCRIÇÃO-DEBCAD'!A122)</f>
        <v/>
      </c>
      <c r="H159" s="75" t="str">
        <f>IF('INSCRIÇÃO-DEBCAD'!B122="","",$H$35*TRIM('INSCRIÇÃO-DEBCAD'!F122))</f>
        <v/>
      </c>
      <c r="I159" s="75" t="str">
        <f>IF('INSCRIÇÃO-DEBCAD'!C122="","",$I$35*TRIM('INSCRIÇÃO-DEBCAD'!G122))</f>
        <v/>
      </c>
      <c r="J159" s="75" t="str">
        <f>IF('INSCRIÇÃO-DEBCAD'!D122="","",$J$35*TRIM('INSCRIÇÃO-DEBCAD'!H122))</f>
        <v/>
      </c>
      <c r="K159" s="75" t="str">
        <f>IF('INSCRIÇÃO-DEBCAD'!E122="","",$K$35*TRIM('INSCRIÇÃO-DEBCAD'!I122))</f>
        <v/>
      </c>
      <c r="L159" s="76">
        <f t="shared" si="5"/>
        <v>0</v>
      </c>
    </row>
    <row r="160" spans="1:14" x14ac:dyDescent="0.35">
      <c r="A160" s="51"/>
      <c r="B160" s="51"/>
      <c r="C160" s="24" t="str">
        <f t="shared" si="4"/>
        <v>00</v>
      </c>
      <c r="D160" s="24">
        <f t="shared" si="6"/>
        <v>0</v>
      </c>
      <c r="E160" s="24"/>
      <c r="G160" s="83" t="str">
        <f>IF('INSCRIÇÃO-DEBCAD'!A123="","",'INSCRIÇÃO-DEBCAD'!A123)</f>
        <v/>
      </c>
      <c r="H160" s="75" t="str">
        <f>IF('INSCRIÇÃO-DEBCAD'!B123="","",$H$35*TRIM('INSCRIÇÃO-DEBCAD'!F123))</f>
        <v/>
      </c>
      <c r="I160" s="75" t="str">
        <f>IF('INSCRIÇÃO-DEBCAD'!C123="","",$I$35*TRIM('INSCRIÇÃO-DEBCAD'!G123))</f>
        <v/>
      </c>
      <c r="J160" s="75" t="str">
        <f>IF('INSCRIÇÃO-DEBCAD'!D123="","",$J$35*TRIM('INSCRIÇÃO-DEBCAD'!H123))</f>
        <v/>
      </c>
      <c r="K160" s="75" t="str">
        <f>IF('INSCRIÇÃO-DEBCAD'!E123="","",$K$35*TRIM('INSCRIÇÃO-DEBCAD'!I123))</f>
        <v/>
      </c>
      <c r="L160" s="76">
        <f t="shared" si="5"/>
        <v>0</v>
      </c>
    </row>
    <row r="161" spans="1:12" ht="15" thickBot="1" x14ac:dyDescent="0.4">
      <c r="A161" s="57" t="s">
        <v>57</v>
      </c>
      <c r="B161" s="51"/>
      <c r="C161" s="24" t="str">
        <f t="shared" si="4"/>
        <v>00</v>
      </c>
      <c r="D161" s="24">
        <f t="shared" si="6"/>
        <v>0</v>
      </c>
      <c r="E161" s="24"/>
      <c r="G161" s="83" t="str">
        <f>IF('INSCRIÇÃO-DEBCAD'!A124="","",'INSCRIÇÃO-DEBCAD'!A124)</f>
        <v/>
      </c>
      <c r="H161" s="75" t="str">
        <f>IF('INSCRIÇÃO-DEBCAD'!B124="","",$H$35*TRIM('INSCRIÇÃO-DEBCAD'!F124))</f>
        <v/>
      </c>
      <c r="I161" s="75" t="str">
        <f>IF('INSCRIÇÃO-DEBCAD'!C124="","",$I$35*TRIM('INSCRIÇÃO-DEBCAD'!G124))</f>
        <v/>
      </c>
      <c r="J161" s="75" t="str">
        <f>IF('INSCRIÇÃO-DEBCAD'!D124="","",$J$35*TRIM('INSCRIÇÃO-DEBCAD'!H124))</f>
        <v/>
      </c>
      <c r="K161" s="75" t="str">
        <f>IF('INSCRIÇÃO-DEBCAD'!E124="","",$K$35*TRIM('INSCRIÇÃO-DEBCAD'!I124))</f>
        <v/>
      </c>
      <c r="L161" s="76">
        <f t="shared" si="5"/>
        <v>0</v>
      </c>
    </row>
    <row r="162" spans="1:12" ht="15" thickBot="1" x14ac:dyDescent="0.4">
      <c r="A162" s="58" t="s">
        <v>42</v>
      </c>
      <c r="B162" s="59">
        <v>0.8</v>
      </c>
      <c r="C162" s="24" t="str">
        <f t="shared" si="4"/>
        <v>00</v>
      </c>
      <c r="D162" s="24">
        <f t="shared" si="6"/>
        <v>0</v>
      </c>
      <c r="E162" s="24"/>
      <c r="G162" s="83" t="str">
        <f>IF('INSCRIÇÃO-DEBCAD'!A125="","",'INSCRIÇÃO-DEBCAD'!A125)</f>
        <v/>
      </c>
      <c r="H162" s="75" t="str">
        <f>IF('INSCRIÇÃO-DEBCAD'!B125="","",$H$35*TRIM('INSCRIÇÃO-DEBCAD'!F125))</f>
        <v/>
      </c>
      <c r="I162" s="75" t="str">
        <f>IF('INSCRIÇÃO-DEBCAD'!C125="","",$I$35*TRIM('INSCRIÇÃO-DEBCAD'!G125))</f>
        <v/>
      </c>
      <c r="J162" s="75" t="str">
        <f>IF('INSCRIÇÃO-DEBCAD'!D125="","",$J$35*TRIM('INSCRIÇÃO-DEBCAD'!H125))</f>
        <v/>
      </c>
      <c r="K162" s="75" t="str">
        <f>IF('INSCRIÇÃO-DEBCAD'!E125="","",$K$35*TRIM('INSCRIÇÃO-DEBCAD'!I125))</f>
        <v/>
      </c>
      <c r="L162" s="76">
        <f t="shared" si="5"/>
        <v>0</v>
      </c>
    </row>
    <row r="163" spans="1:12" ht="15" thickBot="1" x14ac:dyDescent="0.4">
      <c r="A163" s="58" t="s">
        <v>43</v>
      </c>
      <c r="B163" s="59">
        <v>0.8</v>
      </c>
      <c r="C163" s="24" t="str">
        <f t="shared" si="4"/>
        <v>00</v>
      </c>
      <c r="D163" s="24">
        <f t="shared" si="6"/>
        <v>0</v>
      </c>
      <c r="E163" s="24"/>
      <c r="G163" s="83" t="str">
        <f>IF('INSCRIÇÃO-DEBCAD'!A126="","",'INSCRIÇÃO-DEBCAD'!A126)</f>
        <v/>
      </c>
      <c r="H163" s="75" t="str">
        <f>IF('INSCRIÇÃO-DEBCAD'!B126="","",$H$35*TRIM('INSCRIÇÃO-DEBCAD'!F126))</f>
        <v/>
      </c>
      <c r="I163" s="75" t="str">
        <f>IF('INSCRIÇÃO-DEBCAD'!C126="","",$I$35*TRIM('INSCRIÇÃO-DEBCAD'!G126))</f>
        <v/>
      </c>
      <c r="J163" s="75" t="str">
        <f>IF('INSCRIÇÃO-DEBCAD'!D126="","",$J$35*TRIM('INSCRIÇÃO-DEBCAD'!H126))</f>
        <v/>
      </c>
      <c r="K163" s="75" t="str">
        <f>IF('INSCRIÇÃO-DEBCAD'!E126="","",$K$35*TRIM('INSCRIÇÃO-DEBCAD'!I126))</f>
        <v/>
      </c>
      <c r="L163" s="76">
        <f t="shared" si="5"/>
        <v>0</v>
      </c>
    </row>
    <row r="164" spans="1:12" ht="15" thickBot="1" x14ac:dyDescent="0.4">
      <c r="A164" s="58" t="s">
        <v>1</v>
      </c>
      <c r="B164" s="59">
        <v>0.4</v>
      </c>
      <c r="C164" s="24" t="str">
        <f t="shared" si="4"/>
        <v>00</v>
      </c>
      <c r="D164" s="24">
        <f t="shared" si="6"/>
        <v>0</v>
      </c>
      <c r="E164" s="24"/>
      <c r="G164" s="83" t="str">
        <f>IF('INSCRIÇÃO-DEBCAD'!A127="","",'INSCRIÇÃO-DEBCAD'!A127)</f>
        <v/>
      </c>
      <c r="H164" s="75" t="str">
        <f>IF('INSCRIÇÃO-DEBCAD'!B127="","",$H$35*TRIM('INSCRIÇÃO-DEBCAD'!F127))</f>
        <v/>
      </c>
      <c r="I164" s="75" t="str">
        <f>IF('INSCRIÇÃO-DEBCAD'!C127="","",$I$35*TRIM('INSCRIÇÃO-DEBCAD'!G127))</f>
        <v/>
      </c>
      <c r="J164" s="75" t="str">
        <f>IF('INSCRIÇÃO-DEBCAD'!D127="","",$J$35*TRIM('INSCRIÇÃO-DEBCAD'!H127))</f>
        <v/>
      </c>
      <c r="K164" s="75" t="str">
        <f>IF('INSCRIÇÃO-DEBCAD'!E127="","",$K$35*TRIM('INSCRIÇÃO-DEBCAD'!I127))</f>
        <v/>
      </c>
      <c r="L164" s="76">
        <f t="shared" si="5"/>
        <v>0</v>
      </c>
    </row>
    <row r="165" spans="1:12" ht="15" thickBot="1" x14ac:dyDescent="0.4">
      <c r="A165" s="58" t="s">
        <v>2</v>
      </c>
      <c r="B165" s="59">
        <v>1</v>
      </c>
      <c r="C165" s="24" t="str">
        <f t="shared" si="4"/>
        <v>00</v>
      </c>
      <c r="D165" s="24">
        <f t="shared" si="6"/>
        <v>0</v>
      </c>
      <c r="E165" s="24"/>
      <c r="G165" s="83" t="str">
        <f>IF('INSCRIÇÃO-DEBCAD'!A128="","",'INSCRIÇÃO-DEBCAD'!A128)</f>
        <v/>
      </c>
      <c r="H165" s="75" t="str">
        <f>IF('INSCRIÇÃO-DEBCAD'!B128="","",$H$35*TRIM('INSCRIÇÃO-DEBCAD'!F128))</f>
        <v/>
      </c>
      <c r="I165" s="75" t="str">
        <f>IF('INSCRIÇÃO-DEBCAD'!C128="","",$I$35*TRIM('INSCRIÇÃO-DEBCAD'!G128))</f>
        <v/>
      </c>
      <c r="J165" s="75" t="str">
        <f>IF('INSCRIÇÃO-DEBCAD'!D128="","",$J$35*TRIM('INSCRIÇÃO-DEBCAD'!H128))</f>
        <v/>
      </c>
      <c r="K165" s="75" t="str">
        <f>IF('INSCRIÇÃO-DEBCAD'!E128="","",$K$35*TRIM('INSCRIÇÃO-DEBCAD'!I128))</f>
        <v/>
      </c>
      <c r="L165" s="76">
        <f t="shared" si="5"/>
        <v>0</v>
      </c>
    </row>
    <row r="166" spans="1:12" x14ac:dyDescent="0.35">
      <c r="A166" s="51"/>
      <c r="B166" s="51"/>
      <c r="C166" s="24" t="str">
        <f t="shared" si="4"/>
        <v>00</v>
      </c>
      <c r="D166" s="24">
        <f t="shared" si="6"/>
        <v>0</v>
      </c>
      <c r="E166" s="24"/>
      <c r="G166" s="83" t="str">
        <f>IF('INSCRIÇÃO-DEBCAD'!A129="","",'INSCRIÇÃO-DEBCAD'!A129)</f>
        <v/>
      </c>
      <c r="H166" s="75" t="str">
        <f>IF('INSCRIÇÃO-DEBCAD'!B129="","",$H$35*TRIM('INSCRIÇÃO-DEBCAD'!F129))</f>
        <v/>
      </c>
      <c r="I166" s="75" t="str">
        <f>IF('INSCRIÇÃO-DEBCAD'!C129="","",$I$35*TRIM('INSCRIÇÃO-DEBCAD'!G129))</f>
        <v/>
      </c>
      <c r="J166" s="75" t="str">
        <f>IF('INSCRIÇÃO-DEBCAD'!D129="","",$J$35*TRIM('INSCRIÇÃO-DEBCAD'!H129))</f>
        <v/>
      </c>
      <c r="K166" s="75" t="str">
        <f>IF('INSCRIÇÃO-DEBCAD'!E129="","",$K$35*TRIM('INSCRIÇÃO-DEBCAD'!I129))</f>
        <v/>
      </c>
      <c r="L166" s="76">
        <f t="shared" si="5"/>
        <v>0</v>
      </c>
    </row>
    <row r="167" spans="1:12" ht="15" thickBot="1" x14ac:dyDescent="0.4">
      <c r="A167" s="57" t="s">
        <v>58</v>
      </c>
      <c r="B167" s="51"/>
      <c r="C167" s="24" t="str">
        <f t="shared" si="4"/>
        <v>00</v>
      </c>
      <c r="D167" s="24">
        <f t="shared" si="6"/>
        <v>0</v>
      </c>
      <c r="E167" s="24"/>
      <c r="G167" s="83" t="str">
        <f>IF('INSCRIÇÃO-DEBCAD'!A130="","",'INSCRIÇÃO-DEBCAD'!A130)</f>
        <v/>
      </c>
      <c r="H167" s="75" t="str">
        <f>IF('INSCRIÇÃO-DEBCAD'!B130="","",$H$35*TRIM('INSCRIÇÃO-DEBCAD'!F130))</f>
        <v/>
      </c>
      <c r="I167" s="75" t="str">
        <f>IF('INSCRIÇÃO-DEBCAD'!C130="","",$I$35*TRIM('INSCRIÇÃO-DEBCAD'!G130))</f>
        <v/>
      </c>
      <c r="J167" s="75" t="str">
        <f>IF('INSCRIÇÃO-DEBCAD'!D130="","",$J$35*TRIM('INSCRIÇÃO-DEBCAD'!H130))</f>
        <v/>
      </c>
      <c r="K167" s="75" t="str">
        <f>IF('INSCRIÇÃO-DEBCAD'!E130="","",$K$35*TRIM('INSCRIÇÃO-DEBCAD'!I130))</f>
        <v/>
      </c>
      <c r="L167" s="76">
        <f t="shared" si="5"/>
        <v>0</v>
      </c>
    </row>
    <row r="168" spans="1:12" ht="15" thickBot="1" x14ac:dyDescent="0.4">
      <c r="A168" s="58" t="s">
        <v>42</v>
      </c>
      <c r="B168" s="59">
        <v>0.8</v>
      </c>
      <c r="C168" s="24" t="str">
        <f t="shared" si="4"/>
        <v>00</v>
      </c>
      <c r="D168" s="24">
        <f t="shared" si="6"/>
        <v>0</v>
      </c>
      <c r="E168" s="24"/>
      <c r="G168" s="83" t="str">
        <f>IF('INSCRIÇÃO-DEBCAD'!A131="","",'INSCRIÇÃO-DEBCAD'!A131)</f>
        <v/>
      </c>
      <c r="H168" s="75" t="str">
        <f>IF('INSCRIÇÃO-DEBCAD'!B131="","",$H$35*TRIM('INSCRIÇÃO-DEBCAD'!F131))</f>
        <v/>
      </c>
      <c r="I168" s="75" t="str">
        <f>IF('INSCRIÇÃO-DEBCAD'!C131="","",$I$35*TRIM('INSCRIÇÃO-DEBCAD'!G131))</f>
        <v/>
      </c>
      <c r="J168" s="75" t="str">
        <f>IF('INSCRIÇÃO-DEBCAD'!D131="","",$J$35*TRIM('INSCRIÇÃO-DEBCAD'!H131))</f>
        <v/>
      </c>
      <c r="K168" s="75" t="str">
        <f>IF('INSCRIÇÃO-DEBCAD'!E131="","",$K$35*TRIM('INSCRIÇÃO-DEBCAD'!I131))</f>
        <v/>
      </c>
      <c r="L168" s="76">
        <f t="shared" si="5"/>
        <v>0</v>
      </c>
    </row>
    <row r="169" spans="1:12" ht="15" thickBot="1" x14ac:dyDescent="0.4">
      <c r="A169" s="58" t="s">
        <v>43</v>
      </c>
      <c r="B169" s="59">
        <v>0.8</v>
      </c>
      <c r="C169" s="24" t="str">
        <f t="shared" ref="C169:C232" si="7">D169&amp;""&amp;D170</f>
        <v>00</v>
      </c>
      <c r="D169" s="24">
        <f t="shared" si="6"/>
        <v>0</v>
      </c>
      <c r="E169" s="24"/>
      <c r="G169" s="83" t="str">
        <f>IF('INSCRIÇÃO-DEBCAD'!A132="","",'INSCRIÇÃO-DEBCAD'!A132)</f>
        <v/>
      </c>
      <c r="H169" s="75" t="str">
        <f>IF('INSCRIÇÃO-DEBCAD'!B132="","",$H$35*TRIM('INSCRIÇÃO-DEBCAD'!F132))</f>
        <v/>
      </c>
      <c r="I169" s="75" t="str">
        <f>IF('INSCRIÇÃO-DEBCAD'!C132="","",$I$35*TRIM('INSCRIÇÃO-DEBCAD'!G132))</f>
        <v/>
      </c>
      <c r="J169" s="75" t="str">
        <f>IF('INSCRIÇÃO-DEBCAD'!D132="","",$J$35*TRIM('INSCRIÇÃO-DEBCAD'!H132))</f>
        <v/>
      </c>
      <c r="K169" s="75" t="str">
        <f>IF('INSCRIÇÃO-DEBCAD'!E132="","",$K$35*TRIM('INSCRIÇÃO-DEBCAD'!I132))</f>
        <v/>
      </c>
      <c r="L169" s="76">
        <f t="shared" ref="L169:L232" si="8">IFERROR(SUM(H169:K169),"")</f>
        <v>0</v>
      </c>
    </row>
    <row r="170" spans="1:12" ht="15" thickBot="1" x14ac:dyDescent="0.4">
      <c r="A170" s="58" t="s">
        <v>1</v>
      </c>
      <c r="B170" s="59">
        <v>0.5</v>
      </c>
      <c r="C170" s="24" t="str">
        <f t="shared" si="7"/>
        <v>00</v>
      </c>
      <c r="D170" s="24">
        <f t="shared" si="6"/>
        <v>0</v>
      </c>
      <c r="E170" s="24"/>
      <c r="G170" s="83" t="str">
        <f>IF('INSCRIÇÃO-DEBCAD'!A133="","",'INSCRIÇÃO-DEBCAD'!A133)</f>
        <v/>
      </c>
      <c r="H170" s="75" t="str">
        <f>IF('INSCRIÇÃO-DEBCAD'!B133="","",$H$35*TRIM('INSCRIÇÃO-DEBCAD'!F133))</f>
        <v/>
      </c>
      <c r="I170" s="75" t="str">
        <f>IF('INSCRIÇÃO-DEBCAD'!C133="","",$I$35*TRIM('INSCRIÇÃO-DEBCAD'!G133))</f>
        <v/>
      </c>
      <c r="J170" s="75" t="str">
        <f>IF('INSCRIÇÃO-DEBCAD'!D133="","",$J$35*TRIM('INSCRIÇÃO-DEBCAD'!H133))</f>
        <v/>
      </c>
      <c r="K170" s="75" t="str">
        <f>IF('INSCRIÇÃO-DEBCAD'!E133="","",$K$35*TRIM('INSCRIÇÃO-DEBCAD'!I133))</f>
        <v/>
      </c>
      <c r="L170" s="76">
        <f t="shared" si="8"/>
        <v>0</v>
      </c>
    </row>
    <row r="171" spans="1:12" ht="15" thickBot="1" x14ac:dyDescent="0.4">
      <c r="A171" s="58" t="s">
        <v>2</v>
      </c>
      <c r="B171" s="59">
        <v>1</v>
      </c>
      <c r="C171" s="24" t="str">
        <f t="shared" si="7"/>
        <v>00</v>
      </c>
      <c r="D171" s="24">
        <f t="shared" si="6"/>
        <v>0</v>
      </c>
      <c r="E171" s="24"/>
      <c r="G171" s="83" t="str">
        <f>IF('INSCRIÇÃO-DEBCAD'!A134="","",'INSCRIÇÃO-DEBCAD'!A134)</f>
        <v/>
      </c>
      <c r="H171" s="75" t="str">
        <f>IF('INSCRIÇÃO-DEBCAD'!B134="","",$H$35*TRIM('INSCRIÇÃO-DEBCAD'!F134))</f>
        <v/>
      </c>
      <c r="I171" s="75" t="str">
        <f>IF('INSCRIÇÃO-DEBCAD'!C134="","",$I$35*TRIM('INSCRIÇÃO-DEBCAD'!G134))</f>
        <v/>
      </c>
      <c r="J171" s="75" t="str">
        <f>IF('INSCRIÇÃO-DEBCAD'!D134="","",$J$35*TRIM('INSCRIÇÃO-DEBCAD'!H134))</f>
        <v/>
      </c>
      <c r="K171" s="75" t="str">
        <f>IF('INSCRIÇÃO-DEBCAD'!E134="","",$K$35*TRIM('INSCRIÇÃO-DEBCAD'!I134))</f>
        <v/>
      </c>
      <c r="L171" s="76">
        <f t="shared" si="8"/>
        <v>0</v>
      </c>
    </row>
    <row r="172" spans="1:12" x14ac:dyDescent="0.35">
      <c r="A172" s="24"/>
      <c r="B172" s="24"/>
      <c r="C172" s="24" t="str">
        <f t="shared" si="7"/>
        <v>00</v>
      </c>
      <c r="D172" s="24">
        <f t="shared" si="6"/>
        <v>0</v>
      </c>
      <c r="E172" s="24"/>
      <c r="G172" s="83" t="str">
        <f>IF('INSCRIÇÃO-DEBCAD'!A135="","",'INSCRIÇÃO-DEBCAD'!A135)</f>
        <v/>
      </c>
      <c r="H172" s="75" t="str">
        <f>IF('INSCRIÇÃO-DEBCAD'!B135="","",$H$35*TRIM('INSCRIÇÃO-DEBCAD'!F135))</f>
        <v/>
      </c>
      <c r="I172" s="75" t="str">
        <f>IF('INSCRIÇÃO-DEBCAD'!C135="","",$I$35*TRIM('INSCRIÇÃO-DEBCAD'!G135))</f>
        <v/>
      </c>
      <c r="J172" s="75" t="str">
        <f>IF('INSCRIÇÃO-DEBCAD'!D135="","",$J$35*TRIM('INSCRIÇÃO-DEBCAD'!H135))</f>
        <v/>
      </c>
      <c r="K172" s="75" t="str">
        <f>IF('INSCRIÇÃO-DEBCAD'!E135="","",$K$35*TRIM('INSCRIÇÃO-DEBCAD'!I135))</f>
        <v/>
      </c>
      <c r="L172" s="76">
        <f t="shared" si="8"/>
        <v>0</v>
      </c>
    </row>
    <row r="173" spans="1:12" ht="15" thickBot="1" x14ac:dyDescent="0.4">
      <c r="A173" s="57" t="s">
        <v>96</v>
      </c>
      <c r="B173" s="51"/>
      <c r="C173" s="24" t="str">
        <f t="shared" si="7"/>
        <v>00</v>
      </c>
      <c r="D173" s="24">
        <f t="shared" si="6"/>
        <v>0</v>
      </c>
      <c r="E173" s="24"/>
      <c r="G173" s="83" t="str">
        <f>IF('INSCRIÇÃO-DEBCAD'!A136="","",'INSCRIÇÃO-DEBCAD'!A136)</f>
        <v/>
      </c>
      <c r="H173" s="75" t="str">
        <f>IF('INSCRIÇÃO-DEBCAD'!B136="","",$H$35*TRIM('INSCRIÇÃO-DEBCAD'!F136))</f>
        <v/>
      </c>
      <c r="I173" s="75" t="str">
        <f>IF('INSCRIÇÃO-DEBCAD'!C136="","",$I$35*TRIM('INSCRIÇÃO-DEBCAD'!G136))</f>
        <v/>
      </c>
      <c r="J173" s="75" t="str">
        <f>IF('INSCRIÇÃO-DEBCAD'!D136="","",$J$35*TRIM('INSCRIÇÃO-DEBCAD'!H136))</f>
        <v/>
      </c>
      <c r="K173" s="75" t="str">
        <f>IF('INSCRIÇÃO-DEBCAD'!E136="","",$K$35*TRIM('INSCRIÇÃO-DEBCAD'!I136))</f>
        <v/>
      </c>
      <c r="L173" s="76">
        <f t="shared" si="8"/>
        <v>0</v>
      </c>
    </row>
    <row r="174" spans="1:12" ht="15" thickBot="1" x14ac:dyDescent="0.4">
      <c r="A174" s="58" t="s">
        <v>42</v>
      </c>
      <c r="B174" s="59">
        <v>0.7</v>
      </c>
      <c r="C174" s="24" t="str">
        <f t="shared" si="7"/>
        <v>00</v>
      </c>
      <c r="D174" s="24">
        <f t="shared" si="6"/>
        <v>0</v>
      </c>
      <c r="E174" s="24"/>
      <c r="G174" s="83" t="str">
        <f>IF('INSCRIÇÃO-DEBCAD'!A137="","",'INSCRIÇÃO-DEBCAD'!A137)</f>
        <v/>
      </c>
      <c r="H174" s="75" t="str">
        <f>IF('INSCRIÇÃO-DEBCAD'!B137="","",$H$35*TRIM('INSCRIÇÃO-DEBCAD'!F137))</f>
        <v/>
      </c>
      <c r="I174" s="75" t="str">
        <f>IF('INSCRIÇÃO-DEBCAD'!C137="","",$I$35*TRIM('INSCRIÇÃO-DEBCAD'!G137))</f>
        <v/>
      </c>
      <c r="J174" s="75" t="str">
        <f>IF('INSCRIÇÃO-DEBCAD'!D137="","",$J$35*TRIM('INSCRIÇÃO-DEBCAD'!H137))</f>
        <v/>
      </c>
      <c r="K174" s="75" t="str">
        <f>IF('INSCRIÇÃO-DEBCAD'!E137="","",$K$35*TRIM('INSCRIÇÃO-DEBCAD'!I137))</f>
        <v/>
      </c>
      <c r="L174" s="76">
        <f t="shared" si="8"/>
        <v>0</v>
      </c>
    </row>
    <row r="175" spans="1:12" ht="15" thickBot="1" x14ac:dyDescent="0.4">
      <c r="A175" s="58" t="s">
        <v>43</v>
      </c>
      <c r="B175" s="59">
        <v>0.7</v>
      </c>
      <c r="C175" s="24" t="str">
        <f t="shared" si="7"/>
        <v>00</v>
      </c>
      <c r="D175" s="24">
        <f t="shared" si="6"/>
        <v>0</v>
      </c>
      <c r="E175" s="24"/>
      <c r="G175" s="83" t="str">
        <f>IF('INSCRIÇÃO-DEBCAD'!A138="","",'INSCRIÇÃO-DEBCAD'!A138)</f>
        <v/>
      </c>
      <c r="H175" s="75" t="str">
        <f>IF('INSCRIÇÃO-DEBCAD'!B138="","",$H$35*TRIM('INSCRIÇÃO-DEBCAD'!F138))</f>
        <v/>
      </c>
      <c r="I175" s="75" t="str">
        <f>IF('INSCRIÇÃO-DEBCAD'!C138="","",$I$35*TRIM('INSCRIÇÃO-DEBCAD'!G138))</f>
        <v/>
      </c>
      <c r="J175" s="75" t="str">
        <f>IF('INSCRIÇÃO-DEBCAD'!D138="","",$J$35*TRIM('INSCRIÇÃO-DEBCAD'!H138))</f>
        <v/>
      </c>
      <c r="K175" s="75" t="str">
        <f>IF('INSCRIÇÃO-DEBCAD'!E138="","",$K$35*TRIM('INSCRIÇÃO-DEBCAD'!I138))</f>
        <v/>
      </c>
      <c r="L175" s="76">
        <f t="shared" si="8"/>
        <v>0</v>
      </c>
    </row>
    <row r="176" spans="1:12" ht="15" thickBot="1" x14ac:dyDescent="0.4">
      <c r="A176" s="58" t="s">
        <v>1</v>
      </c>
      <c r="B176" s="59">
        <v>0.4</v>
      </c>
      <c r="C176" s="24" t="str">
        <f t="shared" si="7"/>
        <v>00</v>
      </c>
      <c r="D176" s="24">
        <f t="shared" ref="D176:D239" si="9">IFERROR(IF(SUM(H176:K176)&gt;0,1,0),0)</f>
        <v>0</v>
      </c>
      <c r="E176" s="24"/>
      <c r="G176" s="83" t="str">
        <f>IF('INSCRIÇÃO-DEBCAD'!A139="","",'INSCRIÇÃO-DEBCAD'!A139)</f>
        <v/>
      </c>
      <c r="H176" s="75" t="str">
        <f>IF('INSCRIÇÃO-DEBCAD'!B139="","",$H$35*TRIM('INSCRIÇÃO-DEBCAD'!F139))</f>
        <v/>
      </c>
      <c r="I176" s="75" t="str">
        <f>IF('INSCRIÇÃO-DEBCAD'!C139="","",$I$35*TRIM('INSCRIÇÃO-DEBCAD'!G139))</f>
        <v/>
      </c>
      <c r="J176" s="75" t="str">
        <f>IF('INSCRIÇÃO-DEBCAD'!D139="","",$J$35*TRIM('INSCRIÇÃO-DEBCAD'!H139))</f>
        <v/>
      </c>
      <c r="K176" s="75" t="str">
        <f>IF('INSCRIÇÃO-DEBCAD'!E139="","",$K$35*TRIM('INSCRIÇÃO-DEBCAD'!I139))</f>
        <v/>
      </c>
      <c r="L176" s="76">
        <f t="shared" si="8"/>
        <v>0</v>
      </c>
    </row>
    <row r="177" spans="1:12" ht="15" thickBot="1" x14ac:dyDescent="0.4">
      <c r="A177" s="58" t="s">
        <v>2</v>
      </c>
      <c r="B177" s="59">
        <v>1</v>
      </c>
      <c r="C177" s="24" t="str">
        <f t="shared" si="7"/>
        <v>00</v>
      </c>
      <c r="D177" s="24">
        <f t="shared" si="9"/>
        <v>0</v>
      </c>
      <c r="E177" s="24"/>
      <c r="G177" s="83" t="str">
        <f>IF('INSCRIÇÃO-DEBCAD'!A140="","",'INSCRIÇÃO-DEBCAD'!A140)</f>
        <v/>
      </c>
      <c r="H177" s="75" t="str">
        <f>IF('INSCRIÇÃO-DEBCAD'!B140="","",$H$35*TRIM('INSCRIÇÃO-DEBCAD'!F140))</f>
        <v/>
      </c>
      <c r="I177" s="75" t="str">
        <f>IF('INSCRIÇÃO-DEBCAD'!C140="","",$I$35*TRIM('INSCRIÇÃO-DEBCAD'!G140))</f>
        <v/>
      </c>
      <c r="J177" s="75" t="str">
        <f>IF('INSCRIÇÃO-DEBCAD'!D140="","",$J$35*TRIM('INSCRIÇÃO-DEBCAD'!H140))</f>
        <v/>
      </c>
      <c r="K177" s="75" t="str">
        <f>IF('INSCRIÇÃO-DEBCAD'!E140="","",$K$35*TRIM('INSCRIÇÃO-DEBCAD'!I140))</f>
        <v/>
      </c>
      <c r="L177" s="76">
        <f t="shared" si="8"/>
        <v>0</v>
      </c>
    </row>
    <row r="178" spans="1:12" x14ac:dyDescent="0.35">
      <c r="A178" s="24"/>
      <c r="B178" s="24"/>
      <c r="C178" s="24" t="str">
        <f t="shared" si="7"/>
        <v>00</v>
      </c>
      <c r="D178" s="24">
        <f t="shared" si="9"/>
        <v>0</v>
      </c>
      <c r="E178" s="24"/>
      <c r="G178" s="83" t="str">
        <f>IF('INSCRIÇÃO-DEBCAD'!A141="","",'INSCRIÇÃO-DEBCAD'!A141)</f>
        <v/>
      </c>
      <c r="H178" s="75" t="str">
        <f>IF('INSCRIÇÃO-DEBCAD'!B141="","",$H$35*TRIM('INSCRIÇÃO-DEBCAD'!F141))</f>
        <v/>
      </c>
      <c r="I178" s="75" t="str">
        <f>IF('INSCRIÇÃO-DEBCAD'!C141="","",$I$35*TRIM('INSCRIÇÃO-DEBCAD'!G141))</f>
        <v/>
      </c>
      <c r="J178" s="75" t="str">
        <f>IF('INSCRIÇÃO-DEBCAD'!D141="","",$J$35*TRIM('INSCRIÇÃO-DEBCAD'!H141))</f>
        <v/>
      </c>
      <c r="K178" s="75" t="str">
        <f>IF('INSCRIÇÃO-DEBCAD'!E141="","",$K$35*TRIM('INSCRIÇÃO-DEBCAD'!I141))</f>
        <v/>
      </c>
      <c r="L178" s="76">
        <f t="shared" si="8"/>
        <v>0</v>
      </c>
    </row>
    <row r="179" spans="1:12" x14ac:dyDescent="0.35">
      <c r="A179" s="24"/>
      <c r="B179" s="24"/>
      <c r="C179" s="24" t="str">
        <f t="shared" si="7"/>
        <v>00</v>
      </c>
      <c r="D179" s="24">
        <f t="shared" si="9"/>
        <v>0</v>
      </c>
      <c r="E179" s="24"/>
      <c r="G179" s="83" t="str">
        <f>IF('INSCRIÇÃO-DEBCAD'!A142="","",'INSCRIÇÃO-DEBCAD'!A142)</f>
        <v/>
      </c>
      <c r="H179" s="75" t="str">
        <f>IF('INSCRIÇÃO-DEBCAD'!B142="","",$H$35*TRIM('INSCRIÇÃO-DEBCAD'!F142))</f>
        <v/>
      </c>
      <c r="I179" s="75" t="str">
        <f>IF('INSCRIÇÃO-DEBCAD'!C142="","",$I$35*TRIM('INSCRIÇÃO-DEBCAD'!G142))</f>
        <v/>
      </c>
      <c r="J179" s="75" t="str">
        <f>IF('INSCRIÇÃO-DEBCAD'!D142="","",$J$35*TRIM('INSCRIÇÃO-DEBCAD'!H142))</f>
        <v/>
      </c>
      <c r="K179" s="75" t="str">
        <f>IF('INSCRIÇÃO-DEBCAD'!E142="","",$K$35*TRIM('INSCRIÇÃO-DEBCAD'!I142))</f>
        <v/>
      </c>
      <c r="L179" s="76">
        <f t="shared" si="8"/>
        <v>0</v>
      </c>
    </row>
    <row r="180" spans="1:12" x14ac:dyDescent="0.35">
      <c r="A180" s="24"/>
      <c r="B180" s="24"/>
      <c r="C180" s="24" t="str">
        <f t="shared" si="7"/>
        <v>00</v>
      </c>
      <c r="D180" s="24">
        <f t="shared" si="9"/>
        <v>0</v>
      </c>
      <c r="E180" s="24"/>
      <c r="G180" s="83" t="str">
        <f>IF('INSCRIÇÃO-DEBCAD'!A143="","",'INSCRIÇÃO-DEBCAD'!A143)</f>
        <v/>
      </c>
      <c r="H180" s="75" t="str">
        <f>IF('INSCRIÇÃO-DEBCAD'!B143="","",$H$35*TRIM('INSCRIÇÃO-DEBCAD'!F143))</f>
        <v/>
      </c>
      <c r="I180" s="75" t="str">
        <f>IF('INSCRIÇÃO-DEBCAD'!C143="","",$I$35*TRIM('INSCRIÇÃO-DEBCAD'!G143))</f>
        <v/>
      </c>
      <c r="J180" s="75" t="str">
        <f>IF('INSCRIÇÃO-DEBCAD'!D143="","",$J$35*TRIM('INSCRIÇÃO-DEBCAD'!H143))</f>
        <v/>
      </c>
      <c r="K180" s="75" t="str">
        <f>IF('INSCRIÇÃO-DEBCAD'!E143="","",$K$35*TRIM('INSCRIÇÃO-DEBCAD'!I143))</f>
        <v/>
      </c>
      <c r="L180" s="76">
        <f t="shared" si="8"/>
        <v>0</v>
      </c>
    </row>
    <row r="181" spans="1:12" x14ac:dyDescent="0.35">
      <c r="A181" s="24"/>
      <c r="B181" s="24"/>
      <c r="C181" s="24" t="str">
        <f t="shared" si="7"/>
        <v>00</v>
      </c>
      <c r="D181" s="24">
        <f t="shared" si="9"/>
        <v>0</v>
      </c>
      <c r="E181" s="24"/>
      <c r="G181" s="83" t="str">
        <f>IF('INSCRIÇÃO-DEBCAD'!A144="","",'INSCRIÇÃO-DEBCAD'!A144)</f>
        <v/>
      </c>
      <c r="H181" s="75" t="str">
        <f>IF('INSCRIÇÃO-DEBCAD'!B144="","",$H$35*TRIM('INSCRIÇÃO-DEBCAD'!F144))</f>
        <v/>
      </c>
      <c r="I181" s="75" t="str">
        <f>IF('INSCRIÇÃO-DEBCAD'!C144="","",$I$35*TRIM('INSCRIÇÃO-DEBCAD'!G144))</f>
        <v/>
      </c>
      <c r="J181" s="75" t="str">
        <f>IF('INSCRIÇÃO-DEBCAD'!D144="","",$J$35*TRIM('INSCRIÇÃO-DEBCAD'!H144))</f>
        <v/>
      </c>
      <c r="K181" s="75" t="str">
        <f>IF('INSCRIÇÃO-DEBCAD'!E144="","",$K$35*TRIM('INSCRIÇÃO-DEBCAD'!I144))</f>
        <v/>
      </c>
      <c r="L181" s="76">
        <f t="shared" si="8"/>
        <v>0</v>
      </c>
    </row>
    <row r="182" spans="1:12" x14ac:dyDescent="0.35">
      <c r="A182" s="24"/>
      <c r="B182" s="24"/>
      <c r="C182" s="24" t="str">
        <f t="shared" si="7"/>
        <v>00</v>
      </c>
      <c r="D182" s="24">
        <f t="shared" si="9"/>
        <v>0</v>
      </c>
      <c r="E182" s="24"/>
      <c r="G182" s="83" t="str">
        <f>IF('INSCRIÇÃO-DEBCAD'!A145="","",'INSCRIÇÃO-DEBCAD'!A145)</f>
        <v/>
      </c>
      <c r="H182" s="75" t="str">
        <f>IF('INSCRIÇÃO-DEBCAD'!B145="","",$H$35*TRIM('INSCRIÇÃO-DEBCAD'!F145))</f>
        <v/>
      </c>
      <c r="I182" s="75" t="str">
        <f>IF('INSCRIÇÃO-DEBCAD'!C145="","",$I$35*TRIM('INSCRIÇÃO-DEBCAD'!G145))</f>
        <v/>
      </c>
      <c r="J182" s="75" t="str">
        <f>IF('INSCRIÇÃO-DEBCAD'!D145="","",$J$35*TRIM('INSCRIÇÃO-DEBCAD'!H145))</f>
        <v/>
      </c>
      <c r="K182" s="75" t="str">
        <f>IF('INSCRIÇÃO-DEBCAD'!E145="","",$K$35*TRIM('INSCRIÇÃO-DEBCAD'!I145))</f>
        <v/>
      </c>
      <c r="L182" s="76">
        <f t="shared" si="8"/>
        <v>0</v>
      </c>
    </row>
    <row r="183" spans="1:12" x14ac:dyDescent="0.35">
      <c r="A183" s="24"/>
      <c r="B183" s="24"/>
      <c r="C183" s="24" t="str">
        <f t="shared" si="7"/>
        <v>00</v>
      </c>
      <c r="D183" s="24">
        <f t="shared" si="9"/>
        <v>0</v>
      </c>
      <c r="E183" s="24"/>
      <c r="G183" s="83" t="str">
        <f>IF('INSCRIÇÃO-DEBCAD'!A146="","",'INSCRIÇÃO-DEBCAD'!A146)</f>
        <v/>
      </c>
      <c r="H183" s="75" t="str">
        <f>IF('INSCRIÇÃO-DEBCAD'!B146="","",$H$35*TRIM('INSCRIÇÃO-DEBCAD'!F146))</f>
        <v/>
      </c>
      <c r="I183" s="75" t="str">
        <f>IF('INSCRIÇÃO-DEBCAD'!C146="","",$I$35*TRIM('INSCRIÇÃO-DEBCAD'!G146))</f>
        <v/>
      </c>
      <c r="J183" s="75" t="str">
        <f>IF('INSCRIÇÃO-DEBCAD'!D146="","",$J$35*TRIM('INSCRIÇÃO-DEBCAD'!H146))</f>
        <v/>
      </c>
      <c r="K183" s="75" t="str">
        <f>IF('INSCRIÇÃO-DEBCAD'!E146="","",$K$35*TRIM('INSCRIÇÃO-DEBCAD'!I146))</f>
        <v/>
      </c>
      <c r="L183" s="76">
        <f t="shared" si="8"/>
        <v>0</v>
      </c>
    </row>
    <row r="184" spans="1:12" x14ac:dyDescent="0.35">
      <c r="A184" s="24"/>
      <c r="B184" s="24"/>
      <c r="C184" s="24" t="str">
        <f t="shared" si="7"/>
        <v>00</v>
      </c>
      <c r="D184" s="24">
        <f t="shared" si="9"/>
        <v>0</v>
      </c>
      <c r="E184" s="24"/>
      <c r="G184" s="83" t="str">
        <f>IF('INSCRIÇÃO-DEBCAD'!A147="","",'INSCRIÇÃO-DEBCAD'!A147)</f>
        <v/>
      </c>
      <c r="H184" s="75" t="str">
        <f>IF('INSCRIÇÃO-DEBCAD'!B147="","",$H$35*TRIM('INSCRIÇÃO-DEBCAD'!F147))</f>
        <v/>
      </c>
      <c r="I184" s="75" t="str">
        <f>IF('INSCRIÇÃO-DEBCAD'!C147="","",$I$35*TRIM('INSCRIÇÃO-DEBCAD'!G147))</f>
        <v/>
      </c>
      <c r="J184" s="75" t="str">
        <f>IF('INSCRIÇÃO-DEBCAD'!D147="","",$J$35*TRIM('INSCRIÇÃO-DEBCAD'!H147))</f>
        <v/>
      </c>
      <c r="K184" s="75" t="str">
        <f>IF('INSCRIÇÃO-DEBCAD'!E147="","",$K$35*TRIM('INSCRIÇÃO-DEBCAD'!I147))</f>
        <v/>
      </c>
      <c r="L184" s="76">
        <f t="shared" si="8"/>
        <v>0</v>
      </c>
    </row>
    <row r="185" spans="1:12" x14ac:dyDescent="0.35">
      <c r="A185" s="24"/>
      <c r="B185" s="24"/>
      <c r="C185" s="24" t="str">
        <f t="shared" si="7"/>
        <v>00</v>
      </c>
      <c r="D185" s="24">
        <f t="shared" si="9"/>
        <v>0</v>
      </c>
      <c r="E185" s="24"/>
      <c r="G185" s="83" t="str">
        <f>IF('INSCRIÇÃO-DEBCAD'!A148="","",'INSCRIÇÃO-DEBCAD'!A148)</f>
        <v/>
      </c>
      <c r="H185" s="75" t="str">
        <f>IF('INSCRIÇÃO-DEBCAD'!B148="","",$H$35*TRIM('INSCRIÇÃO-DEBCAD'!F148))</f>
        <v/>
      </c>
      <c r="I185" s="75" t="str">
        <f>IF('INSCRIÇÃO-DEBCAD'!C148="","",$I$35*TRIM('INSCRIÇÃO-DEBCAD'!G148))</f>
        <v/>
      </c>
      <c r="J185" s="75" t="str">
        <f>IF('INSCRIÇÃO-DEBCAD'!D148="","",$J$35*TRIM('INSCRIÇÃO-DEBCAD'!H148))</f>
        <v/>
      </c>
      <c r="K185" s="75" t="str">
        <f>IF('INSCRIÇÃO-DEBCAD'!E148="","",$K$35*TRIM('INSCRIÇÃO-DEBCAD'!I148))</f>
        <v/>
      </c>
      <c r="L185" s="76">
        <f t="shared" si="8"/>
        <v>0</v>
      </c>
    </row>
    <row r="186" spans="1:12" x14ac:dyDescent="0.35">
      <c r="A186" s="24"/>
      <c r="B186" s="24"/>
      <c r="C186" s="24" t="str">
        <f t="shared" si="7"/>
        <v>00</v>
      </c>
      <c r="D186" s="24">
        <f t="shared" si="9"/>
        <v>0</v>
      </c>
      <c r="E186" s="24"/>
      <c r="G186" s="83" t="str">
        <f>IF('INSCRIÇÃO-DEBCAD'!A149="","",'INSCRIÇÃO-DEBCAD'!A149)</f>
        <v/>
      </c>
      <c r="H186" s="75" t="str">
        <f>IF('INSCRIÇÃO-DEBCAD'!B149="","",$H$35*TRIM('INSCRIÇÃO-DEBCAD'!F149))</f>
        <v/>
      </c>
      <c r="I186" s="75" t="str">
        <f>IF('INSCRIÇÃO-DEBCAD'!C149="","",$I$35*TRIM('INSCRIÇÃO-DEBCAD'!G149))</f>
        <v/>
      </c>
      <c r="J186" s="75" t="str">
        <f>IF('INSCRIÇÃO-DEBCAD'!D149="","",$J$35*TRIM('INSCRIÇÃO-DEBCAD'!H149))</f>
        <v/>
      </c>
      <c r="K186" s="75" t="str">
        <f>IF('INSCRIÇÃO-DEBCAD'!E149="","",$K$35*TRIM('INSCRIÇÃO-DEBCAD'!I149))</f>
        <v/>
      </c>
      <c r="L186" s="76">
        <f t="shared" si="8"/>
        <v>0</v>
      </c>
    </row>
    <row r="187" spans="1:12" x14ac:dyDescent="0.35">
      <c r="A187" s="24"/>
      <c r="B187" s="24"/>
      <c r="C187" s="24" t="str">
        <f t="shared" si="7"/>
        <v>00</v>
      </c>
      <c r="D187" s="24">
        <f t="shared" si="9"/>
        <v>0</v>
      </c>
      <c r="E187" s="24"/>
      <c r="G187" s="83" t="str">
        <f>IF('INSCRIÇÃO-DEBCAD'!A150="","",'INSCRIÇÃO-DEBCAD'!A150)</f>
        <v/>
      </c>
      <c r="H187" s="75" t="str">
        <f>IF('INSCRIÇÃO-DEBCAD'!B150="","",$H$35*TRIM('INSCRIÇÃO-DEBCAD'!F150))</f>
        <v/>
      </c>
      <c r="I187" s="75" t="str">
        <f>IF('INSCRIÇÃO-DEBCAD'!C150="","",$I$35*TRIM('INSCRIÇÃO-DEBCAD'!G150))</f>
        <v/>
      </c>
      <c r="J187" s="75" t="str">
        <f>IF('INSCRIÇÃO-DEBCAD'!D150="","",$J$35*TRIM('INSCRIÇÃO-DEBCAD'!H150))</f>
        <v/>
      </c>
      <c r="K187" s="75" t="str">
        <f>IF('INSCRIÇÃO-DEBCAD'!E150="","",$K$35*TRIM('INSCRIÇÃO-DEBCAD'!I150))</f>
        <v/>
      </c>
      <c r="L187" s="76">
        <f t="shared" si="8"/>
        <v>0</v>
      </c>
    </row>
    <row r="188" spans="1:12" x14ac:dyDescent="0.35">
      <c r="A188" s="24"/>
      <c r="B188" s="24"/>
      <c r="C188" s="24" t="str">
        <f t="shared" si="7"/>
        <v>00</v>
      </c>
      <c r="D188" s="24">
        <f t="shared" si="9"/>
        <v>0</v>
      </c>
      <c r="E188" s="24"/>
      <c r="G188" s="83" t="str">
        <f>IF('INSCRIÇÃO-DEBCAD'!A151="","",'INSCRIÇÃO-DEBCAD'!A151)</f>
        <v/>
      </c>
      <c r="H188" s="75" t="str">
        <f>IF('INSCRIÇÃO-DEBCAD'!B151="","",$H$35*TRIM('INSCRIÇÃO-DEBCAD'!F151))</f>
        <v/>
      </c>
      <c r="I188" s="75" t="str">
        <f>IF('INSCRIÇÃO-DEBCAD'!C151="","",$I$35*TRIM('INSCRIÇÃO-DEBCAD'!G151))</f>
        <v/>
      </c>
      <c r="J188" s="75" t="str">
        <f>IF('INSCRIÇÃO-DEBCAD'!D151="","",$J$35*TRIM('INSCRIÇÃO-DEBCAD'!H151))</f>
        <v/>
      </c>
      <c r="K188" s="75" t="str">
        <f>IF('INSCRIÇÃO-DEBCAD'!E151="","",$K$35*TRIM('INSCRIÇÃO-DEBCAD'!I151))</f>
        <v/>
      </c>
      <c r="L188" s="76">
        <f t="shared" si="8"/>
        <v>0</v>
      </c>
    </row>
    <row r="189" spans="1:12" x14ac:dyDescent="0.35">
      <c r="A189" s="24"/>
      <c r="B189" s="24"/>
      <c r="C189" s="24" t="str">
        <f t="shared" si="7"/>
        <v>00</v>
      </c>
      <c r="D189" s="24">
        <f t="shared" si="9"/>
        <v>0</v>
      </c>
      <c r="E189" s="24"/>
      <c r="G189" s="83" t="str">
        <f>IF('INSCRIÇÃO-DEBCAD'!A152="","",'INSCRIÇÃO-DEBCAD'!A152)</f>
        <v/>
      </c>
      <c r="H189" s="75" t="str">
        <f>IF('INSCRIÇÃO-DEBCAD'!B152="","",$H$35*TRIM('INSCRIÇÃO-DEBCAD'!F152))</f>
        <v/>
      </c>
      <c r="I189" s="75" t="str">
        <f>IF('INSCRIÇÃO-DEBCAD'!C152="","",$I$35*TRIM('INSCRIÇÃO-DEBCAD'!G152))</f>
        <v/>
      </c>
      <c r="J189" s="75" t="str">
        <f>IF('INSCRIÇÃO-DEBCAD'!D152="","",$J$35*TRIM('INSCRIÇÃO-DEBCAD'!H152))</f>
        <v/>
      </c>
      <c r="K189" s="75" t="str">
        <f>IF('INSCRIÇÃO-DEBCAD'!E152="","",$K$35*TRIM('INSCRIÇÃO-DEBCAD'!I152))</f>
        <v/>
      </c>
      <c r="L189" s="76">
        <f t="shared" si="8"/>
        <v>0</v>
      </c>
    </row>
    <row r="190" spans="1:12" x14ac:dyDescent="0.35">
      <c r="A190" s="24"/>
      <c r="B190" s="24"/>
      <c r="C190" s="24" t="str">
        <f t="shared" si="7"/>
        <v>00</v>
      </c>
      <c r="D190" s="24">
        <f t="shared" si="9"/>
        <v>0</v>
      </c>
      <c r="E190" s="24"/>
      <c r="G190" s="83" t="str">
        <f>IF('INSCRIÇÃO-DEBCAD'!A153="","",'INSCRIÇÃO-DEBCAD'!A153)</f>
        <v/>
      </c>
      <c r="H190" s="75" t="str">
        <f>IF('INSCRIÇÃO-DEBCAD'!B153="","",$H$35*TRIM('INSCRIÇÃO-DEBCAD'!F153))</f>
        <v/>
      </c>
      <c r="I190" s="75" t="str">
        <f>IF('INSCRIÇÃO-DEBCAD'!C153="","",$I$35*TRIM('INSCRIÇÃO-DEBCAD'!G153))</f>
        <v/>
      </c>
      <c r="J190" s="75" t="str">
        <f>IF('INSCRIÇÃO-DEBCAD'!D153="","",$J$35*TRIM('INSCRIÇÃO-DEBCAD'!H153))</f>
        <v/>
      </c>
      <c r="K190" s="75" t="str">
        <f>IF('INSCRIÇÃO-DEBCAD'!E153="","",$K$35*TRIM('INSCRIÇÃO-DEBCAD'!I153))</f>
        <v/>
      </c>
      <c r="L190" s="76">
        <f t="shared" si="8"/>
        <v>0</v>
      </c>
    </row>
    <row r="191" spans="1:12" x14ac:dyDescent="0.35">
      <c r="A191" s="24"/>
      <c r="B191" s="24"/>
      <c r="C191" s="24" t="str">
        <f t="shared" si="7"/>
        <v>00</v>
      </c>
      <c r="D191" s="24">
        <f t="shared" si="9"/>
        <v>0</v>
      </c>
      <c r="E191" s="24"/>
      <c r="G191" s="83" t="str">
        <f>IF('INSCRIÇÃO-DEBCAD'!A154="","",'INSCRIÇÃO-DEBCAD'!A154)</f>
        <v/>
      </c>
      <c r="H191" s="75" t="str">
        <f>IF('INSCRIÇÃO-DEBCAD'!B154="","",$H$35*TRIM('INSCRIÇÃO-DEBCAD'!F154))</f>
        <v/>
      </c>
      <c r="I191" s="75" t="str">
        <f>IF('INSCRIÇÃO-DEBCAD'!C154="","",$I$35*TRIM('INSCRIÇÃO-DEBCAD'!G154))</f>
        <v/>
      </c>
      <c r="J191" s="75" t="str">
        <f>IF('INSCRIÇÃO-DEBCAD'!D154="","",$J$35*TRIM('INSCRIÇÃO-DEBCAD'!H154))</f>
        <v/>
      </c>
      <c r="K191" s="75" t="str">
        <f>IF('INSCRIÇÃO-DEBCAD'!E154="","",$K$35*TRIM('INSCRIÇÃO-DEBCAD'!I154))</f>
        <v/>
      </c>
      <c r="L191" s="76">
        <f t="shared" si="8"/>
        <v>0</v>
      </c>
    </row>
    <row r="192" spans="1:12" x14ac:dyDescent="0.35">
      <c r="A192" s="24"/>
      <c r="B192" s="24"/>
      <c r="C192" s="24" t="str">
        <f t="shared" si="7"/>
        <v>00</v>
      </c>
      <c r="D192" s="24">
        <f t="shared" si="9"/>
        <v>0</v>
      </c>
      <c r="E192" s="24"/>
      <c r="G192" s="83" t="str">
        <f>IF('INSCRIÇÃO-DEBCAD'!A155="","",'INSCRIÇÃO-DEBCAD'!A155)</f>
        <v/>
      </c>
      <c r="H192" s="75" t="str">
        <f>IF('INSCRIÇÃO-DEBCAD'!B155="","",$H$35*TRIM('INSCRIÇÃO-DEBCAD'!F155))</f>
        <v/>
      </c>
      <c r="I192" s="75" t="str">
        <f>IF('INSCRIÇÃO-DEBCAD'!C155="","",$I$35*TRIM('INSCRIÇÃO-DEBCAD'!G155))</f>
        <v/>
      </c>
      <c r="J192" s="75" t="str">
        <f>IF('INSCRIÇÃO-DEBCAD'!D155="","",$J$35*TRIM('INSCRIÇÃO-DEBCAD'!H155))</f>
        <v/>
      </c>
      <c r="K192" s="75" t="str">
        <f>IF('INSCRIÇÃO-DEBCAD'!E155="","",$K$35*TRIM('INSCRIÇÃO-DEBCAD'!I155))</f>
        <v/>
      </c>
      <c r="L192" s="76">
        <f t="shared" si="8"/>
        <v>0</v>
      </c>
    </row>
    <row r="193" spans="1:12" x14ac:dyDescent="0.35">
      <c r="A193" s="24"/>
      <c r="B193" s="24"/>
      <c r="C193" s="24" t="str">
        <f t="shared" si="7"/>
        <v>00</v>
      </c>
      <c r="D193" s="24">
        <f t="shared" si="9"/>
        <v>0</v>
      </c>
      <c r="E193" s="24"/>
      <c r="G193" s="83" t="str">
        <f>IF('INSCRIÇÃO-DEBCAD'!A156="","",'INSCRIÇÃO-DEBCAD'!A156)</f>
        <v/>
      </c>
      <c r="H193" s="75" t="str">
        <f>IF('INSCRIÇÃO-DEBCAD'!B156="","",$H$35*TRIM('INSCRIÇÃO-DEBCAD'!F156))</f>
        <v/>
      </c>
      <c r="I193" s="75" t="str">
        <f>IF('INSCRIÇÃO-DEBCAD'!C156="","",$I$35*TRIM('INSCRIÇÃO-DEBCAD'!G156))</f>
        <v/>
      </c>
      <c r="J193" s="75" t="str">
        <f>IF('INSCRIÇÃO-DEBCAD'!D156="","",$J$35*TRIM('INSCRIÇÃO-DEBCAD'!H156))</f>
        <v/>
      </c>
      <c r="K193" s="75" t="str">
        <f>IF('INSCRIÇÃO-DEBCAD'!E156="","",$K$35*TRIM('INSCRIÇÃO-DEBCAD'!I156))</f>
        <v/>
      </c>
      <c r="L193" s="76">
        <f t="shared" si="8"/>
        <v>0</v>
      </c>
    </row>
    <row r="194" spans="1:12" x14ac:dyDescent="0.35">
      <c r="A194" s="24"/>
      <c r="B194" s="24"/>
      <c r="C194" s="24" t="str">
        <f t="shared" si="7"/>
        <v>00</v>
      </c>
      <c r="D194" s="24">
        <f t="shared" si="9"/>
        <v>0</v>
      </c>
      <c r="E194" s="24"/>
      <c r="G194" s="83" t="str">
        <f>IF('INSCRIÇÃO-DEBCAD'!A157="","",'INSCRIÇÃO-DEBCAD'!A157)</f>
        <v/>
      </c>
      <c r="H194" s="75" t="str">
        <f>IF('INSCRIÇÃO-DEBCAD'!B157="","",$H$35*TRIM('INSCRIÇÃO-DEBCAD'!F157))</f>
        <v/>
      </c>
      <c r="I194" s="75" t="str">
        <f>IF('INSCRIÇÃO-DEBCAD'!C157="","",$I$35*TRIM('INSCRIÇÃO-DEBCAD'!G157))</f>
        <v/>
      </c>
      <c r="J194" s="75" t="str">
        <f>IF('INSCRIÇÃO-DEBCAD'!D157="","",$J$35*TRIM('INSCRIÇÃO-DEBCAD'!H157))</f>
        <v/>
      </c>
      <c r="K194" s="75" t="str">
        <f>IF('INSCRIÇÃO-DEBCAD'!E157="","",$K$35*TRIM('INSCRIÇÃO-DEBCAD'!I157))</f>
        <v/>
      </c>
      <c r="L194" s="76">
        <f t="shared" si="8"/>
        <v>0</v>
      </c>
    </row>
    <row r="195" spans="1:12" x14ac:dyDescent="0.35">
      <c r="A195" s="24"/>
      <c r="B195" s="24"/>
      <c r="C195" s="24" t="str">
        <f t="shared" si="7"/>
        <v>00</v>
      </c>
      <c r="D195" s="24">
        <f t="shared" si="9"/>
        <v>0</v>
      </c>
      <c r="E195" s="24"/>
      <c r="G195" s="83" t="str">
        <f>IF('INSCRIÇÃO-DEBCAD'!A158="","",'INSCRIÇÃO-DEBCAD'!A158)</f>
        <v/>
      </c>
      <c r="H195" s="75" t="str">
        <f>IF('INSCRIÇÃO-DEBCAD'!B158="","",$H$35*TRIM('INSCRIÇÃO-DEBCAD'!F158))</f>
        <v/>
      </c>
      <c r="I195" s="75" t="str">
        <f>IF('INSCRIÇÃO-DEBCAD'!C158="","",$I$35*TRIM('INSCRIÇÃO-DEBCAD'!G158))</f>
        <v/>
      </c>
      <c r="J195" s="75" t="str">
        <f>IF('INSCRIÇÃO-DEBCAD'!D158="","",$J$35*TRIM('INSCRIÇÃO-DEBCAD'!H158))</f>
        <v/>
      </c>
      <c r="K195" s="75" t="str">
        <f>IF('INSCRIÇÃO-DEBCAD'!E158="","",$K$35*TRIM('INSCRIÇÃO-DEBCAD'!I158))</f>
        <v/>
      </c>
      <c r="L195" s="76">
        <f t="shared" si="8"/>
        <v>0</v>
      </c>
    </row>
    <row r="196" spans="1:12" x14ac:dyDescent="0.35">
      <c r="A196" s="24"/>
      <c r="B196" s="24"/>
      <c r="C196" s="24" t="str">
        <f t="shared" si="7"/>
        <v>00</v>
      </c>
      <c r="D196" s="24">
        <f t="shared" si="9"/>
        <v>0</v>
      </c>
      <c r="E196" s="24"/>
      <c r="G196" s="83" t="str">
        <f>IF('INSCRIÇÃO-DEBCAD'!A159="","",'INSCRIÇÃO-DEBCAD'!A159)</f>
        <v/>
      </c>
      <c r="H196" s="75" t="str">
        <f>IF('INSCRIÇÃO-DEBCAD'!B159="","",$H$35*TRIM('INSCRIÇÃO-DEBCAD'!F159))</f>
        <v/>
      </c>
      <c r="I196" s="75" t="str">
        <f>IF('INSCRIÇÃO-DEBCAD'!C159="","",$I$35*TRIM('INSCRIÇÃO-DEBCAD'!G159))</f>
        <v/>
      </c>
      <c r="J196" s="75" t="str">
        <f>IF('INSCRIÇÃO-DEBCAD'!D159="","",$J$35*TRIM('INSCRIÇÃO-DEBCAD'!H159))</f>
        <v/>
      </c>
      <c r="K196" s="75" t="str">
        <f>IF('INSCRIÇÃO-DEBCAD'!E159="","",$K$35*TRIM('INSCRIÇÃO-DEBCAD'!I159))</f>
        <v/>
      </c>
      <c r="L196" s="76">
        <f t="shared" si="8"/>
        <v>0</v>
      </c>
    </row>
    <row r="197" spans="1:12" x14ac:dyDescent="0.35">
      <c r="A197" s="24"/>
      <c r="B197" s="24"/>
      <c r="C197" s="24" t="str">
        <f t="shared" si="7"/>
        <v>00</v>
      </c>
      <c r="D197" s="24">
        <f t="shared" si="9"/>
        <v>0</v>
      </c>
      <c r="E197" s="24"/>
      <c r="G197" s="83" t="str">
        <f>IF('INSCRIÇÃO-DEBCAD'!A160="","",'INSCRIÇÃO-DEBCAD'!A160)</f>
        <v/>
      </c>
      <c r="H197" s="75" t="str">
        <f>IF('INSCRIÇÃO-DEBCAD'!B160="","",$H$35*TRIM('INSCRIÇÃO-DEBCAD'!F160))</f>
        <v/>
      </c>
      <c r="I197" s="75" t="str">
        <f>IF('INSCRIÇÃO-DEBCAD'!C160="","",$I$35*TRIM('INSCRIÇÃO-DEBCAD'!G160))</f>
        <v/>
      </c>
      <c r="J197" s="75" t="str">
        <f>IF('INSCRIÇÃO-DEBCAD'!D160="","",$J$35*TRIM('INSCRIÇÃO-DEBCAD'!H160))</f>
        <v/>
      </c>
      <c r="K197" s="75" t="str">
        <f>IF('INSCRIÇÃO-DEBCAD'!E160="","",$K$35*TRIM('INSCRIÇÃO-DEBCAD'!I160))</f>
        <v/>
      </c>
      <c r="L197" s="76">
        <f t="shared" si="8"/>
        <v>0</v>
      </c>
    </row>
    <row r="198" spans="1:12" x14ac:dyDescent="0.35">
      <c r="A198" s="24"/>
      <c r="B198" s="24"/>
      <c r="C198" s="24" t="str">
        <f t="shared" si="7"/>
        <v>00</v>
      </c>
      <c r="D198" s="24">
        <f t="shared" si="9"/>
        <v>0</v>
      </c>
      <c r="E198" s="24"/>
      <c r="G198" s="83" t="str">
        <f>IF('INSCRIÇÃO-DEBCAD'!A161="","",'INSCRIÇÃO-DEBCAD'!A161)</f>
        <v/>
      </c>
      <c r="H198" s="75" t="str">
        <f>IF('INSCRIÇÃO-DEBCAD'!B161="","",$H$35*TRIM('INSCRIÇÃO-DEBCAD'!F161))</f>
        <v/>
      </c>
      <c r="I198" s="75" t="str">
        <f>IF('INSCRIÇÃO-DEBCAD'!C161="","",$I$35*TRIM('INSCRIÇÃO-DEBCAD'!G161))</f>
        <v/>
      </c>
      <c r="J198" s="75" t="str">
        <f>IF('INSCRIÇÃO-DEBCAD'!D161="","",$J$35*TRIM('INSCRIÇÃO-DEBCAD'!H161))</f>
        <v/>
      </c>
      <c r="K198" s="75" t="str">
        <f>IF('INSCRIÇÃO-DEBCAD'!E161="","",$K$35*TRIM('INSCRIÇÃO-DEBCAD'!I161))</f>
        <v/>
      </c>
      <c r="L198" s="76">
        <f t="shared" si="8"/>
        <v>0</v>
      </c>
    </row>
    <row r="199" spans="1:12" x14ac:dyDescent="0.35">
      <c r="A199" s="24"/>
      <c r="B199" s="24"/>
      <c r="C199" s="24" t="str">
        <f t="shared" si="7"/>
        <v>00</v>
      </c>
      <c r="D199" s="24">
        <f t="shared" si="9"/>
        <v>0</v>
      </c>
      <c r="E199" s="24"/>
      <c r="G199" s="83" t="str">
        <f>IF('INSCRIÇÃO-DEBCAD'!A162="","",'INSCRIÇÃO-DEBCAD'!A162)</f>
        <v/>
      </c>
      <c r="H199" s="75" t="str">
        <f>IF('INSCRIÇÃO-DEBCAD'!B162="","",$H$35*TRIM('INSCRIÇÃO-DEBCAD'!F162))</f>
        <v/>
      </c>
      <c r="I199" s="75" t="str">
        <f>IF('INSCRIÇÃO-DEBCAD'!C162="","",$I$35*TRIM('INSCRIÇÃO-DEBCAD'!G162))</f>
        <v/>
      </c>
      <c r="J199" s="75" t="str">
        <f>IF('INSCRIÇÃO-DEBCAD'!D162="","",$J$35*TRIM('INSCRIÇÃO-DEBCAD'!H162))</f>
        <v/>
      </c>
      <c r="K199" s="75" t="str">
        <f>IF('INSCRIÇÃO-DEBCAD'!E162="","",$K$35*TRIM('INSCRIÇÃO-DEBCAD'!I162))</f>
        <v/>
      </c>
      <c r="L199" s="76">
        <f t="shared" si="8"/>
        <v>0</v>
      </c>
    </row>
    <row r="200" spans="1:12" x14ac:dyDescent="0.35">
      <c r="A200" s="24"/>
      <c r="B200" s="24"/>
      <c r="C200" s="24" t="str">
        <f t="shared" si="7"/>
        <v>00</v>
      </c>
      <c r="D200" s="24">
        <f t="shared" si="9"/>
        <v>0</v>
      </c>
      <c r="E200" s="24"/>
      <c r="G200" s="83" t="str">
        <f>IF('INSCRIÇÃO-DEBCAD'!A163="","",'INSCRIÇÃO-DEBCAD'!A163)</f>
        <v/>
      </c>
      <c r="H200" s="75" t="str">
        <f>IF('INSCRIÇÃO-DEBCAD'!B163="","",$H$35*TRIM('INSCRIÇÃO-DEBCAD'!F163))</f>
        <v/>
      </c>
      <c r="I200" s="75" t="str">
        <f>IF('INSCRIÇÃO-DEBCAD'!C163="","",$I$35*TRIM('INSCRIÇÃO-DEBCAD'!G163))</f>
        <v/>
      </c>
      <c r="J200" s="75" t="str">
        <f>IF('INSCRIÇÃO-DEBCAD'!D163="","",$J$35*TRIM('INSCRIÇÃO-DEBCAD'!H163))</f>
        <v/>
      </c>
      <c r="K200" s="75" t="str">
        <f>IF('INSCRIÇÃO-DEBCAD'!E163="","",$K$35*TRIM('INSCRIÇÃO-DEBCAD'!I163))</f>
        <v/>
      </c>
      <c r="L200" s="76">
        <f t="shared" si="8"/>
        <v>0</v>
      </c>
    </row>
    <row r="201" spans="1:12" x14ac:dyDescent="0.35">
      <c r="A201" s="24"/>
      <c r="B201" s="24"/>
      <c r="C201" s="24" t="str">
        <f t="shared" si="7"/>
        <v>00</v>
      </c>
      <c r="D201" s="24">
        <f t="shared" si="9"/>
        <v>0</v>
      </c>
      <c r="E201" s="24"/>
      <c r="G201" s="83" t="str">
        <f>IF('INSCRIÇÃO-DEBCAD'!A164="","",'INSCRIÇÃO-DEBCAD'!A164)</f>
        <v/>
      </c>
      <c r="H201" s="75" t="str">
        <f>IF('INSCRIÇÃO-DEBCAD'!B164="","",$H$35*TRIM('INSCRIÇÃO-DEBCAD'!F164))</f>
        <v/>
      </c>
      <c r="I201" s="75" t="str">
        <f>IF('INSCRIÇÃO-DEBCAD'!C164="","",$I$35*TRIM('INSCRIÇÃO-DEBCAD'!G164))</f>
        <v/>
      </c>
      <c r="J201" s="75" t="str">
        <f>IF('INSCRIÇÃO-DEBCAD'!D164="","",$J$35*TRIM('INSCRIÇÃO-DEBCAD'!H164))</f>
        <v/>
      </c>
      <c r="K201" s="75" t="str">
        <f>IF('INSCRIÇÃO-DEBCAD'!E164="","",$K$35*TRIM('INSCRIÇÃO-DEBCAD'!I164))</f>
        <v/>
      </c>
      <c r="L201" s="76">
        <f t="shared" si="8"/>
        <v>0</v>
      </c>
    </row>
    <row r="202" spans="1:12" x14ac:dyDescent="0.35">
      <c r="A202" s="24"/>
      <c r="B202" s="24"/>
      <c r="C202" s="24" t="str">
        <f t="shared" si="7"/>
        <v>00</v>
      </c>
      <c r="D202" s="24">
        <f t="shared" si="9"/>
        <v>0</v>
      </c>
      <c r="E202" s="24"/>
      <c r="G202" s="83" t="str">
        <f>IF('INSCRIÇÃO-DEBCAD'!A165="","",'INSCRIÇÃO-DEBCAD'!A165)</f>
        <v/>
      </c>
      <c r="H202" s="75" t="str">
        <f>IF('INSCRIÇÃO-DEBCAD'!B165="","",$H$35*TRIM('INSCRIÇÃO-DEBCAD'!F165))</f>
        <v/>
      </c>
      <c r="I202" s="75" t="str">
        <f>IF('INSCRIÇÃO-DEBCAD'!C165="","",$I$35*TRIM('INSCRIÇÃO-DEBCAD'!G165))</f>
        <v/>
      </c>
      <c r="J202" s="75" t="str">
        <f>IF('INSCRIÇÃO-DEBCAD'!D165="","",$J$35*TRIM('INSCRIÇÃO-DEBCAD'!H165))</f>
        <v/>
      </c>
      <c r="K202" s="75" t="str">
        <f>IF('INSCRIÇÃO-DEBCAD'!E165="","",$K$35*TRIM('INSCRIÇÃO-DEBCAD'!I165))</f>
        <v/>
      </c>
      <c r="L202" s="76">
        <f t="shared" si="8"/>
        <v>0</v>
      </c>
    </row>
    <row r="203" spans="1:12" x14ac:dyDescent="0.35">
      <c r="A203" s="24"/>
      <c r="B203" s="24"/>
      <c r="C203" s="24" t="str">
        <f t="shared" si="7"/>
        <v>00</v>
      </c>
      <c r="D203" s="24">
        <f t="shared" si="9"/>
        <v>0</v>
      </c>
      <c r="E203" s="24"/>
      <c r="G203" s="83" t="str">
        <f>IF('INSCRIÇÃO-DEBCAD'!A166="","",'INSCRIÇÃO-DEBCAD'!A166)</f>
        <v/>
      </c>
      <c r="H203" s="75" t="str">
        <f>IF('INSCRIÇÃO-DEBCAD'!B166="","",$H$35*TRIM('INSCRIÇÃO-DEBCAD'!F166))</f>
        <v/>
      </c>
      <c r="I203" s="75" t="str">
        <f>IF('INSCRIÇÃO-DEBCAD'!C166="","",$I$35*TRIM('INSCRIÇÃO-DEBCAD'!G166))</f>
        <v/>
      </c>
      <c r="J203" s="75" t="str">
        <f>IF('INSCRIÇÃO-DEBCAD'!D166="","",$J$35*TRIM('INSCRIÇÃO-DEBCAD'!H166))</f>
        <v/>
      </c>
      <c r="K203" s="75" t="str">
        <f>IF('INSCRIÇÃO-DEBCAD'!E166="","",$K$35*TRIM('INSCRIÇÃO-DEBCAD'!I166))</f>
        <v/>
      </c>
      <c r="L203" s="76">
        <f t="shared" si="8"/>
        <v>0</v>
      </c>
    </row>
    <row r="204" spans="1:12" x14ac:dyDescent="0.35">
      <c r="A204" s="24"/>
      <c r="B204" s="24"/>
      <c r="C204" s="24" t="str">
        <f t="shared" si="7"/>
        <v>00</v>
      </c>
      <c r="D204" s="24">
        <f t="shared" si="9"/>
        <v>0</v>
      </c>
      <c r="E204" s="24"/>
      <c r="G204" s="83" t="str">
        <f>IF('INSCRIÇÃO-DEBCAD'!A167="","",'INSCRIÇÃO-DEBCAD'!A167)</f>
        <v/>
      </c>
      <c r="H204" s="75" t="str">
        <f>IF('INSCRIÇÃO-DEBCAD'!B167="","",$H$35*TRIM('INSCRIÇÃO-DEBCAD'!F167))</f>
        <v/>
      </c>
      <c r="I204" s="75" t="str">
        <f>IF('INSCRIÇÃO-DEBCAD'!C167="","",$I$35*TRIM('INSCRIÇÃO-DEBCAD'!G167))</f>
        <v/>
      </c>
      <c r="J204" s="75" t="str">
        <f>IF('INSCRIÇÃO-DEBCAD'!D167="","",$J$35*TRIM('INSCRIÇÃO-DEBCAD'!H167))</f>
        <v/>
      </c>
      <c r="K204" s="75" t="str">
        <f>IF('INSCRIÇÃO-DEBCAD'!E167="","",$K$35*TRIM('INSCRIÇÃO-DEBCAD'!I167))</f>
        <v/>
      </c>
      <c r="L204" s="76">
        <f t="shared" si="8"/>
        <v>0</v>
      </c>
    </row>
    <row r="205" spans="1:12" x14ac:dyDescent="0.35">
      <c r="A205" s="24"/>
      <c r="B205" s="24"/>
      <c r="C205" s="24" t="str">
        <f t="shared" si="7"/>
        <v>00</v>
      </c>
      <c r="D205" s="24">
        <f t="shared" si="9"/>
        <v>0</v>
      </c>
      <c r="E205" s="24"/>
      <c r="G205" s="83" t="str">
        <f>IF('INSCRIÇÃO-DEBCAD'!A168="","",'INSCRIÇÃO-DEBCAD'!A168)</f>
        <v/>
      </c>
      <c r="H205" s="75" t="str">
        <f>IF('INSCRIÇÃO-DEBCAD'!B168="","",$H$35*TRIM('INSCRIÇÃO-DEBCAD'!F168))</f>
        <v/>
      </c>
      <c r="I205" s="75" t="str">
        <f>IF('INSCRIÇÃO-DEBCAD'!C168="","",$I$35*TRIM('INSCRIÇÃO-DEBCAD'!G168))</f>
        <v/>
      </c>
      <c r="J205" s="75" t="str">
        <f>IF('INSCRIÇÃO-DEBCAD'!D168="","",$J$35*TRIM('INSCRIÇÃO-DEBCAD'!H168))</f>
        <v/>
      </c>
      <c r="K205" s="75" t="str">
        <f>IF('INSCRIÇÃO-DEBCAD'!E168="","",$K$35*TRIM('INSCRIÇÃO-DEBCAD'!I168))</f>
        <v/>
      </c>
      <c r="L205" s="76">
        <f t="shared" si="8"/>
        <v>0</v>
      </c>
    </row>
    <row r="206" spans="1:12" x14ac:dyDescent="0.35">
      <c r="A206" s="24"/>
      <c r="B206" s="24"/>
      <c r="C206" s="24" t="str">
        <f t="shared" si="7"/>
        <v>00</v>
      </c>
      <c r="D206" s="24">
        <f t="shared" si="9"/>
        <v>0</v>
      </c>
      <c r="E206" s="24"/>
      <c r="G206" s="83" t="str">
        <f>IF('INSCRIÇÃO-DEBCAD'!A169="","",'INSCRIÇÃO-DEBCAD'!A169)</f>
        <v/>
      </c>
      <c r="H206" s="75" t="str">
        <f>IF('INSCRIÇÃO-DEBCAD'!B169="","",$H$35*TRIM('INSCRIÇÃO-DEBCAD'!F169))</f>
        <v/>
      </c>
      <c r="I206" s="75" t="str">
        <f>IF('INSCRIÇÃO-DEBCAD'!C169="","",$I$35*TRIM('INSCRIÇÃO-DEBCAD'!G169))</f>
        <v/>
      </c>
      <c r="J206" s="75" t="str">
        <f>IF('INSCRIÇÃO-DEBCAD'!D169="","",$J$35*TRIM('INSCRIÇÃO-DEBCAD'!H169))</f>
        <v/>
      </c>
      <c r="K206" s="75" t="str">
        <f>IF('INSCRIÇÃO-DEBCAD'!E169="","",$K$35*TRIM('INSCRIÇÃO-DEBCAD'!I169))</f>
        <v/>
      </c>
      <c r="L206" s="76">
        <f t="shared" si="8"/>
        <v>0</v>
      </c>
    </row>
    <row r="207" spans="1:12" x14ac:dyDescent="0.35">
      <c r="A207" s="24"/>
      <c r="B207" s="24"/>
      <c r="C207" s="24" t="str">
        <f t="shared" si="7"/>
        <v>00</v>
      </c>
      <c r="D207" s="24">
        <f t="shared" si="9"/>
        <v>0</v>
      </c>
      <c r="E207" s="24"/>
      <c r="G207" s="83" t="str">
        <f>IF('INSCRIÇÃO-DEBCAD'!A170="","",'INSCRIÇÃO-DEBCAD'!A170)</f>
        <v/>
      </c>
      <c r="H207" s="75" t="str">
        <f>IF('INSCRIÇÃO-DEBCAD'!B170="","",$H$35*TRIM('INSCRIÇÃO-DEBCAD'!F170))</f>
        <v/>
      </c>
      <c r="I207" s="75" t="str">
        <f>IF('INSCRIÇÃO-DEBCAD'!C170="","",$I$35*TRIM('INSCRIÇÃO-DEBCAD'!G170))</f>
        <v/>
      </c>
      <c r="J207" s="75" t="str">
        <f>IF('INSCRIÇÃO-DEBCAD'!D170="","",$J$35*TRIM('INSCRIÇÃO-DEBCAD'!H170))</f>
        <v/>
      </c>
      <c r="K207" s="75" t="str">
        <f>IF('INSCRIÇÃO-DEBCAD'!E170="","",$K$35*TRIM('INSCRIÇÃO-DEBCAD'!I170))</f>
        <v/>
      </c>
      <c r="L207" s="76">
        <f t="shared" si="8"/>
        <v>0</v>
      </c>
    </row>
    <row r="208" spans="1:12" x14ac:dyDescent="0.35">
      <c r="A208" s="24"/>
      <c r="B208" s="24"/>
      <c r="C208" s="24" t="str">
        <f t="shared" si="7"/>
        <v>00</v>
      </c>
      <c r="D208" s="24">
        <f t="shared" si="9"/>
        <v>0</v>
      </c>
      <c r="E208" s="24"/>
      <c r="G208" s="83" t="str">
        <f>IF('INSCRIÇÃO-DEBCAD'!A171="","",'INSCRIÇÃO-DEBCAD'!A171)</f>
        <v/>
      </c>
      <c r="H208" s="75" t="str">
        <f>IF('INSCRIÇÃO-DEBCAD'!B171="","",$H$35*TRIM('INSCRIÇÃO-DEBCAD'!F171))</f>
        <v/>
      </c>
      <c r="I208" s="75" t="str">
        <f>IF('INSCRIÇÃO-DEBCAD'!C171="","",$I$35*TRIM('INSCRIÇÃO-DEBCAD'!G171))</f>
        <v/>
      </c>
      <c r="J208" s="75" t="str">
        <f>IF('INSCRIÇÃO-DEBCAD'!D171="","",$J$35*TRIM('INSCRIÇÃO-DEBCAD'!H171))</f>
        <v/>
      </c>
      <c r="K208" s="75" t="str">
        <f>IF('INSCRIÇÃO-DEBCAD'!E171="","",$K$35*TRIM('INSCRIÇÃO-DEBCAD'!I171))</f>
        <v/>
      </c>
      <c r="L208" s="76">
        <f t="shared" si="8"/>
        <v>0</v>
      </c>
    </row>
    <row r="209" spans="1:12" x14ac:dyDescent="0.35">
      <c r="A209" s="24"/>
      <c r="B209" s="24"/>
      <c r="C209" s="24" t="str">
        <f t="shared" si="7"/>
        <v>00</v>
      </c>
      <c r="D209" s="24">
        <f t="shared" si="9"/>
        <v>0</v>
      </c>
      <c r="E209" s="24"/>
      <c r="G209" s="83" t="str">
        <f>IF('INSCRIÇÃO-DEBCAD'!A172="","",'INSCRIÇÃO-DEBCAD'!A172)</f>
        <v/>
      </c>
      <c r="H209" s="75" t="str">
        <f>IF('INSCRIÇÃO-DEBCAD'!B172="","",$H$35*TRIM('INSCRIÇÃO-DEBCAD'!F172))</f>
        <v/>
      </c>
      <c r="I209" s="75" t="str">
        <f>IF('INSCRIÇÃO-DEBCAD'!C172="","",$I$35*TRIM('INSCRIÇÃO-DEBCAD'!G172))</f>
        <v/>
      </c>
      <c r="J209" s="75" t="str">
        <f>IF('INSCRIÇÃO-DEBCAD'!D172="","",$J$35*TRIM('INSCRIÇÃO-DEBCAD'!H172))</f>
        <v/>
      </c>
      <c r="K209" s="75" t="str">
        <f>IF('INSCRIÇÃO-DEBCAD'!E172="","",$K$35*TRIM('INSCRIÇÃO-DEBCAD'!I172))</f>
        <v/>
      </c>
      <c r="L209" s="76">
        <f t="shared" si="8"/>
        <v>0</v>
      </c>
    </row>
    <row r="210" spans="1:12" x14ac:dyDescent="0.35">
      <c r="A210" s="24"/>
      <c r="B210" s="24"/>
      <c r="C210" s="24" t="str">
        <f t="shared" si="7"/>
        <v>00</v>
      </c>
      <c r="D210" s="24">
        <f t="shared" si="9"/>
        <v>0</v>
      </c>
      <c r="E210" s="24"/>
      <c r="G210" s="83" t="str">
        <f>IF('INSCRIÇÃO-DEBCAD'!A173="","",'INSCRIÇÃO-DEBCAD'!A173)</f>
        <v/>
      </c>
      <c r="H210" s="75" t="str">
        <f>IF('INSCRIÇÃO-DEBCAD'!B173="","",$H$35*TRIM('INSCRIÇÃO-DEBCAD'!F173))</f>
        <v/>
      </c>
      <c r="I210" s="75" t="str">
        <f>IF('INSCRIÇÃO-DEBCAD'!C173="","",$I$35*TRIM('INSCRIÇÃO-DEBCAD'!G173))</f>
        <v/>
      </c>
      <c r="J210" s="75" t="str">
        <f>IF('INSCRIÇÃO-DEBCAD'!D173="","",$J$35*TRIM('INSCRIÇÃO-DEBCAD'!H173))</f>
        <v/>
      </c>
      <c r="K210" s="75" t="str">
        <f>IF('INSCRIÇÃO-DEBCAD'!E173="","",$K$35*TRIM('INSCRIÇÃO-DEBCAD'!I173))</f>
        <v/>
      </c>
      <c r="L210" s="76">
        <f t="shared" si="8"/>
        <v>0</v>
      </c>
    </row>
    <row r="211" spans="1:12" x14ac:dyDescent="0.35">
      <c r="A211" s="24"/>
      <c r="B211" s="24"/>
      <c r="C211" s="24" t="str">
        <f t="shared" si="7"/>
        <v>00</v>
      </c>
      <c r="D211" s="24">
        <f t="shared" si="9"/>
        <v>0</v>
      </c>
      <c r="E211" s="24"/>
      <c r="G211" s="83" t="str">
        <f>IF('INSCRIÇÃO-DEBCAD'!A174="","",'INSCRIÇÃO-DEBCAD'!A174)</f>
        <v/>
      </c>
      <c r="H211" s="75" t="str">
        <f>IF('INSCRIÇÃO-DEBCAD'!B174="","",$H$35*TRIM('INSCRIÇÃO-DEBCAD'!F174))</f>
        <v/>
      </c>
      <c r="I211" s="75" t="str">
        <f>IF('INSCRIÇÃO-DEBCAD'!C174="","",$I$35*TRIM('INSCRIÇÃO-DEBCAD'!G174))</f>
        <v/>
      </c>
      <c r="J211" s="75" t="str">
        <f>IF('INSCRIÇÃO-DEBCAD'!D174="","",$J$35*TRIM('INSCRIÇÃO-DEBCAD'!H174))</f>
        <v/>
      </c>
      <c r="K211" s="75" t="str">
        <f>IF('INSCRIÇÃO-DEBCAD'!E174="","",$K$35*TRIM('INSCRIÇÃO-DEBCAD'!I174))</f>
        <v/>
      </c>
      <c r="L211" s="76">
        <f t="shared" si="8"/>
        <v>0</v>
      </c>
    </row>
    <row r="212" spans="1:12" x14ac:dyDescent="0.35">
      <c r="A212" s="24"/>
      <c r="B212" s="24"/>
      <c r="C212" s="24" t="str">
        <f t="shared" si="7"/>
        <v>00</v>
      </c>
      <c r="D212" s="24">
        <f t="shared" si="9"/>
        <v>0</v>
      </c>
      <c r="E212" s="24"/>
      <c r="G212" s="83" t="str">
        <f>IF('INSCRIÇÃO-DEBCAD'!A175="","",'INSCRIÇÃO-DEBCAD'!A175)</f>
        <v/>
      </c>
      <c r="H212" s="75" t="str">
        <f>IF('INSCRIÇÃO-DEBCAD'!B175="","",$H$35*TRIM('INSCRIÇÃO-DEBCAD'!F175))</f>
        <v/>
      </c>
      <c r="I212" s="75" t="str">
        <f>IF('INSCRIÇÃO-DEBCAD'!C175="","",$I$35*TRIM('INSCRIÇÃO-DEBCAD'!G175))</f>
        <v/>
      </c>
      <c r="J212" s="75" t="str">
        <f>IF('INSCRIÇÃO-DEBCAD'!D175="","",$J$35*TRIM('INSCRIÇÃO-DEBCAD'!H175))</f>
        <v/>
      </c>
      <c r="K212" s="75" t="str">
        <f>IF('INSCRIÇÃO-DEBCAD'!E175="","",$K$35*TRIM('INSCRIÇÃO-DEBCAD'!I175))</f>
        <v/>
      </c>
      <c r="L212" s="76">
        <f t="shared" si="8"/>
        <v>0</v>
      </c>
    </row>
    <row r="213" spans="1:12" x14ac:dyDescent="0.35">
      <c r="A213" s="24"/>
      <c r="B213" s="24"/>
      <c r="C213" s="24" t="str">
        <f t="shared" si="7"/>
        <v>00</v>
      </c>
      <c r="D213" s="24">
        <f t="shared" si="9"/>
        <v>0</v>
      </c>
      <c r="E213" s="24"/>
      <c r="G213" s="83" t="str">
        <f>IF('INSCRIÇÃO-DEBCAD'!A176="","",'INSCRIÇÃO-DEBCAD'!A176)</f>
        <v/>
      </c>
      <c r="H213" s="75" t="str">
        <f>IF('INSCRIÇÃO-DEBCAD'!B176="","",$H$35*TRIM('INSCRIÇÃO-DEBCAD'!F176))</f>
        <v/>
      </c>
      <c r="I213" s="75" t="str">
        <f>IF('INSCRIÇÃO-DEBCAD'!C176="","",$I$35*TRIM('INSCRIÇÃO-DEBCAD'!G176))</f>
        <v/>
      </c>
      <c r="J213" s="75" t="str">
        <f>IF('INSCRIÇÃO-DEBCAD'!D176="","",$J$35*TRIM('INSCRIÇÃO-DEBCAD'!H176))</f>
        <v/>
      </c>
      <c r="K213" s="75" t="str">
        <f>IF('INSCRIÇÃO-DEBCAD'!E176="","",$K$35*TRIM('INSCRIÇÃO-DEBCAD'!I176))</f>
        <v/>
      </c>
      <c r="L213" s="76">
        <f t="shared" si="8"/>
        <v>0</v>
      </c>
    </row>
    <row r="214" spans="1:12" x14ac:dyDescent="0.35">
      <c r="A214" s="24"/>
      <c r="B214" s="24"/>
      <c r="C214" s="24" t="str">
        <f t="shared" si="7"/>
        <v>00</v>
      </c>
      <c r="D214" s="24">
        <f t="shared" si="9"/>
        <v>0</v>
      </c>
      <c r="E214" s="24"/>
      <c r="G214" s="83" t="str">
        <f>IF('INSCRIÇÃO-DEBCAD'!A177="","",'INSCRIÇÃO-DEBCAD'!A177)</f>
        <v/>
      </c>
      <c r="H214" s="75" t="str">
        <f>IF('INSCRIÇÃO-DEBCAD'!B177="","",$H$35*TRIM('INSCRIÇÃO-DEBCAD'!F177))</f>
        <v/>
      </c>
      <c r="I214" s="75" t="str">
        <f>IF('INSCRIÇÃO-DEBCAD'!C177="","",$I$35*TRIM('INSCRIÇÃO-DEBCAD'!G177))</f>
        <v/>
      </c>
      <c r="J214" s="75" t="str">
        <f>IF('INSCRIÇÃO-DEBCAD'!D177="","",$J$35*TRIM('INSCRIÇÃO-DEBCAD'!H177))</f>
        <v/>
      </c>
      <c r="K214" s="75" t="str">
        <f>IF('INSCRIÇÃO-DEBCAD'!E177="","",$K$35*TRIM('INSCRIÇÃO-DEBCAD'!I177))</f>
        <v/>
      </c>
      <c r="L214" s="76">
        <f t="shared" si="8"/>
        <v>0</v>
      </c>
    </row>
    <row r="215" spans="1:12" x14ac:dyDescent="0.35">
      <c r="A215" s="24"/>
      <c r="B215" s="24"/>
      <c r="C215" s="24" t="str">
        <f t="shared" si="7"/>
        <v>00</v>
      </c>
      <c r="D215" s="24">
        <f t="shared" si="9"/>
        <v>0</v>
      </c>
      <c r="E215" s="24"/>
      <c r="G215" s="83" t="str">
        <f>IF('INSCRIÇÃO-DEBCAD'!A178="","",'INSCRIÇÃO-DEBCAD'!A178)</f>
        <v/>
      </c>
      <c r="H215" s="75" t="str">
        <f>IF('INSCRIÇÃO-DEBCAD'!B178="","",$H$35*TRIM('INSCRIÇÃO-DEBCAD'!F178))</f>
        <v/>
      </c>
      <c r="I215" s="75" t="str">
        <f>IF('INSCRIÇÃO-DEBCAD'!C178="","",$I$35*TRIM('INSCRIÇÃO-DEBCAD'!G178))</f>
        <v/>
      </c>
      <c r="J215" s="75" t="str">
        <f>IF('INSCRIÇÃO-DEBCAD'!D178="","",$J$35*TRIM('INSCRIÇÃO-DEBCAD'!H178))</f>
        <v/>
      </c>
      <c r="K215" s="75" t="str">
        <f>IF('INSCRIÇÃO-DEBCAD'!E178="","",$K$35*TRIM('INSCRIÇÃO-DEBCAD'!I178))</f>
        <v/>
      </c>
      <c r="L215" s="76">
        <f t="shared" si="8"/>
        <v>0</v>
      </c>
    </row>
    <row r="216" spans="1:12" x14ac:dyDescent="0.35">
      <c r="A216" s="24"/>
      <c r="B216" s="24"/>
      <c r="C216" s="24" t="str">
        <f t="shared" si="7"/>
        <v>00</v>
      </c>
      <c r="D216" s="24">
        <f t="shared" si="9"/>
        <v>0</v>
      </c>
      <c r="E216" s="24"/>
      <c r="G216" s="83" t="str">
        <f>IF('INSCRIÇÃO-DEBCAD'!A179="","",'INSCRIÇÃO-DEBCAD'!A179)</f>
        <v/>
      </c>
      <c r="H216" s="75" t="str">
        <f>IF('INSCRIÇÃO-DEBCAD'!B179="","",$H$35*TRIM('INSCRIÇÃO-DEBCAD'!F179))</f>
        <v/>
      </c>
      <c r="I216" s="75" t="str">
        <f>IF('INSCRIÇÃO-DEBCAD'!C179="","",$I$35*TRIM('INSCRIÇÃO-DEBCAD'!G179))</f>
        <v/>
      </c>
      <c r="J216" s="75" t="str">
        <f>IF('INSCRIÇÃO-DEBCAD'!D179="","",$J$35*TRIM('INSCRIÇÃO-DEBCAD'!H179))</f>
        <v/>
      </c>
      <c r="K216" s="75" t="str">
        <f>IF('INSCRIÇÃO-DEBCAD'!E179="","",$K$35*TRIM('INSCRIÇÃO-DEBCAD'!I179))</f>
        <v/>
      </c>
      <c r="L216" s="76">
        <f t="shared" si="8"/>
        <v>0</v>
      </c>
    </row>
    <row r="217" spans="1:12" x14ac:dyDescent="0.35">
      <c r="A217" s="24"/>
      <c r="B217" s="24"/>
      <c r="C217" s="24" t="str">
        <f t="shared" si="7"/>
        <v>00</v>
      </c>
      <c r="D217" s="24">
        <f t="shared" si="9"/>
        <v>0</v>
      </c>
      <c r="E217" s="24"/>
      <c r="G217" s="83" t="str">
        <f>IF('INSCRIÇÃO-DEBCAD'!A180="","",'INSCRIÇÃO-DEBCAD'!A180)</f>
        <v/>
      </c>
      <c r="H217" s="75" t="str">
        <f>IF('INSCRIÇÃO-DEBCAD'!B180="","",$H$35*TRIM('INSCRIÇÃO-DEBCAD'!F180))</f>
        <v/>
      </c>
      <c r="I217" s="75" t="str">
        <f>IF('INSCRIÇÃO-DEBCAD'!C180="","",$I$35*TRIM('INSCRIÇÃO-DEBCAD'!G180))</f>
        <v/>
      </c>
      <c r="J217" s="75" t="str">
        <f>IF('INSCRIÇÃO-DEBCAD'!D180="","",$J$35*TRIM('INSCRIÇÃO-DEBCAD'!H180))</f>
        <v/>
      </c>
      <c r="K217" s="75" t="str">
        <f>IF('INSCRIÇÃO-DEBCAD'!E180="","",$K$35*TRIM('INSCRIÇÃO-DEBCAD'!I180))</f>
        <v/>
      </c>
      <c r="L217" s="76">
        <f t="shared" si="8"/>
        <v>0</v>
      </c>
    </row>
    <row r="218" spans="1:12" x14ac:dyDescent="0.35">
      <c r="A218" s="24"/>
      <c r="B218" s="24"/>
      <c r="C218" s="24" t="str">
        <f t="shared" si="7"/>
        <v>00</v>
      </c>
      <c r="D218" s="24">
        <f t="shared" si="9"/>
        <v>0</v>
      </c>
      <c r="E218" s="24"/>
      <c r="G218" s="83" t="str">
        <f>IF('INSCRIÇÃO-DEBCAD'!A181="","",'INSCRIÇÃO-DEBCAD'!A181)</f>
        <v/>
      </c>
      <c r="H218" s="75" t="str">
        <f>IF('INSCRIÇÃO-DEBCAD'!B181="","",$H$35*TRIM('INSCRIÇÃO-DEBCAD'!F181))</f>
        <v/>
      </c>
      <c r="I218" s="75" t="str">
        <f>IF('INSCRIÇÃO-DEBCAD'!C181="","",$I$35*TRIM('INSCRIÇÃO-DEBCAD'!G181))</f>
        <v/>
      </c>
      <c r="J218" s="75" t="str">
        <f>IF('INSCRIÇÃO-DEBCAD'!D181="","",$J$35*TRIM('INSCRIÇÃO-DEBCAD'!H181))</f>
        <v/>
      </c>
      <c r="K218" s="75" t="str">
        <f>IF('INSCRIÇÃO-DEBCAD'!E181="","",$K$35*TRIM('INSCRIÇÃO-DEBCAD'!I181))</f>
        <v/>
      </c>
      <c r="L218" s="76">
        <f t="shared" si="8"/>
        <v>0</v>
      </c>
    </row>
    <row r="219" spans="1:12" x14ac:dyDescent="0.35">
      <c r="A219" s="24"/>
      <c r="B219" s="24"/>
      <c r="C219" s="24" t="str">
        <f t="shared" si="7"/>
        <v>00</v>
      </c>
      <c r="D219" s="24">
        <f t="shared" si="9"/>
        <v>0</v>
      </c>
      <c r="E219" s="24"/>
      <c r="G219" s="83" t="str">
        <f>IF('INSCRIÇÃO-DEBCAD'!A182="","",'INSCRIÇÃO-DEBCAD'!A182)</f>
        <v/>
      </c>
      <c r="H219" s="75" t="str">
        <f>IF('INSCRIÇÃO-DEBCAD'!B182="","",$H$35*TRIM('INSCRIÇÃO-DEBCAD'!F182))</f>
        <v/>
      </c>
      <c r="I219" s="75" t="str">
        <f>IF('INSCRIÇÃO-DEBCAD'!C182="","",$I$35*TRIM('INSCRIÇÃO-DEBCAD'!G182))</f>
        <v/>
      </c>
      <c r="J219" s="75" t="str">
        <f>IF('INSCRIÇÃO-DEBCAD'!D182="","",$J$35*TRIM('INSCRIÇÃO-DEBCAD'!H182))</f>
        <v/>
      </c>
      <c r="K219" s="75" t="str">
        <f>IF('INSCRIÇÃO-DEBCAD'!E182="","",$K$35*TRIM('INSCRIÇÃO-DEBCAD'!I182))</f>
        <v/>
      </c>
      <c r="L219" s="76">
        <f t="shared" si="8"/>
        <v>0</v>
      </c>
    </row>
    <row r="220" spans="1:12" x14ac:dyDescent="0.35">
      <c r="A220" s="24"/>
      <c r="B220" s="24"/>
      <c r="C220" s="24" t="str">
        <f t="shared" si="7"/>
        <v>00</v>
      </c>
      <c r="D220" s="24">
        <f t="shared" si="9"/>
        <v>0</v>
      </c>
      <c r="E220" s="24"/>
      <c r="G220" s="83" t="str">
        <f>IF('INSCRIÇÃO-DEBCAD'!A183="","",'INSCRIÇÃO-DEBCAD'!A183)</f>
        <v/>
      </c>
      <c r="H220" s="75" t="str">
        <f>IF('INSCRIÇÃO-DEBCAD'!B183="","",$H$35*TRIM('INSCRIÇÃO-DEBCAD'!F183))</f>
        <v/>
      </c>
      <c r="I220" s="75" t="str">
        <f>IF('INSCRIÇÃO-DEBCAD'!C183="","",$I$35*TRIM('INSCRIÇÃO-DEBCAD'!G183))</f>
        <v/>
      </c>
      <c r="J220" s="75" t="str">
        <f>IF('INSCRIÇÃO-DEBCAD'!D183="","",$J$35*TRIM('INSCRIÇÃO-DEBCAD'!H183))</f>
        <v/>
      </c>
      <c r="K220" s="75" t="str">
        <f>IF('INSCRIÇÃO-DEBCAD'!E183="","",$K$35*TRIM('INSCRIÇÃO-DEBCAD'!I183))</f>
        <v/>
      </c>
      <c r="L220" s="76">
        <f t="shared" si="8"/>
        <v>0</v>
      </c>
    </row>
    <row r="221" spans="1:12" x14ac:dyDescent="0.35">
      <c r="A221" s="24"/>
      <c r="B221" s="24"/>
      <c r="C221" s="24" t="str">
        <f t="shared" si="7"/>
        <v>00</v>
      </c>
      <c r="D221" s="24">
        <f t="shared" si="9"/>
        <v>0</v>
      </c>
      <c r="E221" s="24"/>
      <c r="G221" s="83" t="str">
        <f>IF('INSCRIÇÃO-DEBCAD'!A184="","",'INSCRIÇÃO-DEBCAD'!A184)</f>
        <v/>
      </c>
      <c r="H221" s="75" t="str">
        <f>IF('INSCRIÇÃO-DEBCAD'!B184="","",$H$35*TRIM('INSCRIÇÃO-DEBCAD'!F184))</f>
        <v/>
      </c>
      <c r="I221" s="75" t="str">
        <f>IF('INSCRIÇÃO-DEBCAD'!C184="","",$I$35*TRIM('INSCRIÇÃO-DEBCAD'!G184))</f>
        <v/>
      </c>
      <c r="J221" s="75" t="str">
        <f>IF('INSCRIÇÃO-DEBCAD'!D184="","",$J$35*TRIM('INSCRIÇÃO-DEBCAD'!H184))</f>
        <v/>
      </c>
      <c r="K221" s="75" t="str">
        <f>IF('INSCRIÇÃO-DEBCAD'!E184="","",$K$35*TRIM('INSCRIÇÃO-DEBCAD'!I184))</f>
        <v/>
      </c>
      <c r="L221" s="76">
        <f t="shared" si="8"/>
        <v>0</v>
      </c>
    </row>
    <row r="222" spans="1:12" x14ac:dyDescent="0.35">
      <c r="A222" s="24"/>
      <c r="B222" s="24"/>
      <c r="C222" s="24" t="str">
        <f t="shared" si="7"/>
        <v>00</v>
      </c>
      <c r="D222" s="24">
        <f t="shared" si="9"/>
        <v>0</v>
      </c>
      <c r="E222" s="24"/>
      <c r="G222" s="83" t="str">
        <f>IF('INSCRIÇÃO-DEBCAD'!A185="","",'INSCRIÇÃO-DEBCAD'!A185)</f>
        <v/>
      </c>
      <c r="H222" s="75" t="str">
        <f>IF('INSCRIÇÃO-DEBCAD'!B185="","",$H$35*TRIM('INSCRIÇÃO-DEBCAD'!F185))</f>
        <v/>
      </c>
      <c r="I222" s="75" t="str">
        <f>IF('INSCRIÇÃO-DEBCAD'!C185="","",$I$35*TRIM('INSCRIÇÃO-DEBCAD'!G185))</f>
        <v/>
      </c>
      <c r="J222" s="75" t="str">
        <f>IF('INSCRIÇÃO-DEBCAD'!D185="","",$J$35*TRIM('INSCRIÇÃO-DEBCAD'!H185))</f>
        <v/>
      </c>
      <c r="K222" s="75" t="str">
        <f>IF('INSCRIÇÃO-DEBCAD'!E185="","",$K$35*TRIM('INSCRIÇÃO-DEBCAD'!I185))</f>
        <v/>
      </c>
      <c r="L222" s="76">
        <f t="shared" si="8"/>
        <v>0</v>
      </c>
    </row>
    <row r="223" spans="1:12" x14ac:dyDescent="0.35">
      <c r="A223" s="24"/>
      <c r="B223" s="24"/>
      <c r="C223" s="24" t="str">
        <f t="shared" si="7"/>
        <v>00</v>
      </c>
      <c r="D223" s="24">
        <f t="shared" si="9"/>
        <v>0</v>
      </c>
      <c r="E223" s="24"/>
      <c r="G223" s="83" t="str">
        <f>IF('INSCRIÇÃO-DEBCAD'!A186="","",'INSCRIÇÃO-DEBCAD'!A186)</f>
        <v/>
      </c>
      <c r="H223" s="75" t="str">
        <f>IF('INSCRIÇÃO-DEBCAD'!B186="","",$H$35*TRIM('INSCRIÇÃO-DEBCAD'!F186))</f>
        <v/>
      </c>
      <c r="I223" s="75" t="str">
        <f>IF('INSCRIÇÃO-DEBCAD'!C186="","",$I$35*TRIM('INSCRIÇÃO-DEBCAD'!G186))</f>
        <v/>
      </c>
      <c r="J223" s="75" t="str">
        <f>IF('INSCRIÇÃO-DEBCAD'!D186="","",$J$35*TRIM('INSCRIÇÃO-DEBCAD'!H186))</f>
        <v/>
      </c>
      <c r="K223" s="75" t="str">
        <f>IF('INSCRIÇÃO-DEBCAD'!E186="","",$K$35*TRIM('INSCRIÇÃO-DEBCAD'!I186))</f>
        <v/>
      </c>
      <c r="L223" s="76">
        <f t="shared" si="8"/>
        <v>0</v>
      </c>
    </row>
    <row r="224" spans="1:12" x14ac:dyDescent="0.35">
      <c r="A224" s="24"/>
      <c r="B224" s="24"/>
      <c r="C224" s="24" t="str">
        <f t="shared" si="7"/>
        <v>00</v>
      </c>
      <c r="D224" s="24">
        <f t="shared" si="9"/>
        <v>0</v>
      </c>
      <c r="E224" s="24"/>
      <c r="G224" s="83" t="str">
        <f>IF('INSCRIÇÃO-DEBCAD'!A187="","",'INSCRIÇÃO-DEBCAD'!A187)</f>
        <v/>
      </c>
      <c r="H224" s="75" t="str">
        <f>IF('INSCRIÇÃO-DEBCAD'!B187="","",$H$35*TRIM('INSCRIÇÃO-DEBCAD'!F187))</f>
        <v/>
      </c>
      <c r="I224" s="75" t="str">
        <f>IF('INSCRIÇÃO-DEBCAD'!C187="","",$I$35*TRIM('INSCRIÇÃO-DEBCAD'!G187))</f>
        <v/>
      </c>
      <c r="J224" s="75" t="str">
        <f>IF('INSCRIÇÃO-DEBCAD'!D187="","",$J$35*TRIM('INSCRIÇÃO-DEBCAD'!H187))</f>
        <v/>
      </c>
      <c r="K224" s="75" t="str">
        <f>IF('INSCRIÇÃO-DEBCAD'!E187="","",$K$35*TRIM('INSCRIÇÃO-DEBCAD'!I187))</f>
        <v/>
      </c>
      <c r="L224" s="76">
        <f t="shared" si="8"/>
        <v>0</v>
      </c>
    </row>
    <row r="225" spans="1:12" x14ac:dyDescent="0.35">
      <c r="A225" s="24"/>
      <c r="B225" s="24"/>
      <c r="C225" s="24" t="str">
        <f t="shared" si="7"/>
        <v>00</v>
      </c>
      <c r="D225" s="24">
        <f t="shared" si="9"/>
        <v>0</v>
      </c>
      <c r="E225" s="24"/>
      <c r="G225" s="83" t="str">
        <f>IF('INSCRIÇÃO-DEBCAD'!A188="","",'INSCRIÇÃO-DEBCAD'!A188)</f>
        <v/>
      </c>
      <c r="H225" s="75" t="str">
        <f>IF('INSCRIÇÃO-DEBCAD'!B188="","",$H$35*TRIM('INSCRIÇÃO-DEBCAD'!F188))</f>
        <v/>
      </c>
      <c r="I225" s="75" t="str">
        <f>IF('INSCRIÇÃO-DEBCAD'!C188="","",$I$35*TRIM('INSCRIÇÃO-DEBCAD'!G188))</f>
        <v/>
      </c>
      <c r="J225" s="75" t="str">
        <f>IF('INSCRIÇÃO-DEBCAD'!D188="","",$J$35*TRIM('INSCRIÇÃO-DEBCAD'!H188))</f>
        <v/>
      </c>
      <c r="K225" s="75" t="str">
        <f>IF('INSCRIÇÃO-DEBCAD'!E188="","",$K$35*TRIM('INSCRIÇÃO-DEBCAD'!I188))</f>
        <v/>
      </c>
      <c r="L225" s="76">
        <f t="shared" si="8"/>
        <v>0</v>
      </c>
    </row>
    <row r="226" spans="1:12" x14ac:dyDescent="0.35">
      <c r="A226" s="24"/>
      <c r="B226" s="24"/>
      <c r="C226" s="24" t="str">
        <f t="shared" si="7"/>
        <v>00</v>
      </c>
      <c r="D226" s="24">
        <f t="shared" si="9"/>
        <v>0</v>
      </c>
      <c r="E226" s="24"/>
      <c r="G226" s="83" t="str">
        <f>IF('INSCRIÇÃO-DEBCAD'!A189="","",'INSCRIÇÃO-DEBCAD'!A189)</f>
        <v/>
      </c>
      <c r="H226" s="75" t="str">
        <f>IF('INSCRIÇÃO-DEBCAD'!B189="","",$H$35*TRIM('INSCRIÇÃO-DEBCAD'!F189))</f>
        <v/>
      </c>
      <c r="I226" s="75" t="str">
        <f>IF('INSCRIÇÃO-DEBCAD'!C189="","",$I$35*TRIM('INSCRIÇÃO-DEBCAD'!G189))</f>
        <v/>
      </c>
      <c r="J226" s="75" t="str">
        <f>IF('INSCRIÇÃO-DEBCAD'!D189="","",$J$35*TRIM('INSCRIÇÃO-DEBCAD'!H189))</f>
        <v/>
      </c>
      <c r="K226" s="75" t="str">
        <f>IF('INSCRIÇÃO-DEBCAD'!E189="","",$K$35*TRIM('INSCRIÇÃO-DEBCAD'!I189))</f>
        <v/>
      </c>
      <c r="L226" s="76">
        <f t="shared" si="8"/>
        <v>0</v>
      </c>
    </row>
    <row r="227" spans="1:12" x14ac:dyDescent="0.35">
      <c r="A227" s="24"/>
      <c r="B227" s="24"/>
      <c r="C227" s="24" t="str">
        <f t="shared" si="7"/>
        <v>00</v>
      </c>
      <c r="D227" s="24">
        <f t="shared" si="9"/>
        <v>0</v>
      </c>
      <c r="E227" s="24"/>
      <c r="G227" s="83" t="str">
        <f>IF('INSCRIÇÃO-DEBCAD'!A190="","",'INSCRIÇÃO-DEBCAD'!A190)</f>
        <v/>
      </c>
      <c r="H227" s="75" t="str">
        <f>IF('INSCRIÇÃO-DEBCAD'!B190="","",$H$35*TRIM('INSCRIÇÃO-DEBCAD'!F190))</f>
        <v/>
      </c>
      <c r="I227" s="75" t="str">
        <f>IF('INSCRIÇÃO-DEBCAD'!C190="","",$I$35*TRIM('INSCRIÇÃO-DEBCAD'!G190))</f>
        <v/>
      </c>
      <c r="J227" s="75" t="str">
        <f>IF('INSCRIÇÃO-DEBCAD'!D190="","",$J$35*TRIM('INSCRIÇÃO-DEBCAD'!H190))</f>
        <v/>
      </c>
      <c r="K227" s="75" t="str">
        <f>IF('INSCRIÇÃO-DEBCAD'!E190="","",$K$35*TRIM('INSCRIÇÃO-DEBCAD'!I190))</f>
        <v/>
      </c>
      <c r="L227" s="76">
        <f t="shared" si="8"/>
        <v>0</v>
      </c>
    </row>
    <row r="228" spans="1:12" x14ac:dyDescent="0.35">
      <c r="A228" s="24"/>
      <c r="B228" s="24"/>
      <c r="C228" s="24" t="str">
        <f t="shared" si="7"/>
        <v>00</v>
      </c>
      <c r="D228" s="24">
        <f t="shared" si="9"/>
        <v>0</v>
      </c>
      <c r="E228" s="24"/>
      <c r="G228" s="83" t="str">
        <f>IF('INSCRIÇÃO-DEBCAD'!A191="","",'INSCRIÇÃO-DEBCAD'!A191)</f>
        <v/>
      </c>
      <c r="H228" s="75" t="str">
        <f>IF('INSCRIÇÃO-DEBCAD'!B191="","",$H$35*TRIM('INSCRIÇÃO-DEBCAD'!F191))</f>
        <v/>
      </c>
      <c r="I228" s="75" t="str">
        <f>IF('INSCRIÇÃO-DEBCAD'!C191="","",$I$35*TRIM('INSCRIÇÃO-DEBCAD'!G191))</f>
        <v/>
      </c>
      <c r="J228" s="75" t="str">
        <f>IF('INSCRIÇÃO-DEBCAD'!D191="","",$J$35*TRIM('INSCRIÇÃO-DEBCAD'!H191))</f>
        <v/>
      </c>
      <c r="K228" s="75" t="str">
        <f>IF('INSCRIÇÃO-DEBCAD'!E191="","",$K$35*TRIM('INSCRIÇÃO-DEBCAD'!I191))</f>
        <v/>
      </c>
      <c r="L228" s="76">
        <f t="shared" si="8"/>
        <v>0</v>
      </c>
    </row>
    <row r="229" spans="1:12" x14ac:dyDescent="0.35">
      <c r="A229" s="24"/>
      <c r="B229" s="24"/>
      <c r="C229" s="24" t="str">
        <f t="shared" si="7"/>
        <v>00</v>
      </c>
      <c r="D229" s="24">
        <f t="shared" si="9"/>
        <v>0</v>
      </c>
      <c r="E229" s="24"/>
      <c r="G229" s="83" t="str">
        <f>IF('INSCRIÇÃO-DEBCAD'!A192="","",'INSCRIÇÃO-DEBCAD'!A192)</f>
        <v/>
      </c>
      <c r="H229" s="75" t="str">
        <f>IF('INSCRIÇÃO-DEBCAD'!B192="","",$H$35*TRIM('INSCRIÇÃO-DEBCAD'!F192))</f>
        <v/>
      </c>
      <c r="I229" s="75" t="str">
        <f>IF('INSCRIÇÃO-DEBCAD'!C192="","",$I$35*TRIM('INSCRIÇÃO-DEBCAD'!G192))</f>
        <v/>
      </c>
      <c r="J229" s="75" t="str">
        <f>IF('INSCRIÇÃO-DEBCAD'!D192="","",$J$35*TRIM('INSCRIÇÃO-DEBCAD'!H192))</f>
        <v/>
      </c>
      <c r="K229" s="75" t="str">
        <f>IF('INSCRIÇÃO-DEBCAD'!E192="","",$K$35*TRIM('INSCRIÇÃO-DEBCAD'!I192))</f>
        <v/>
      </c>
      <c r="L229" s="76">
        <f t="shared" si="8"/>
        <v>0</v>
      </c>
    </row>
    <row r="230" spans="1:12" x14ac:dyDescent="0.35">
      <c r="A230" s="24"/>
      <c r="B230" s="24"/>
      <c r="C230" s="24" t="str">
        <f t="shared" si="7"/>
        <v>00</v>
      </c>
      <c r="D230" s="24">
        <f t="shared" si="9"/>
        <v>0</v>
      </c>
      <c r="E230" s="24"/>
      <c r="G230" s="83" t="str">
        <f>IF('INSCRIÇÃO-DEBCAD'!A193="","",'INSCRIÇÃO-DEBCAD'!A193)</f>
        <v/>
      </c>
      <c r="H230" s="75" t="str">
        <f>IF('INSCRIÇÃO-DEBCAD'!B193="","",$H$35*TRIM('INSCRIÇÃO-DEBCAD'!F193))</f>
        <v/>
      </c>
      <c r="I230" s="75" t="str">
        <f>IF('INSCRIÇÃO-DEBCAD'!C193="","",$I$35*TRIM('INSCRIÇÃO-DEBCAD'!G193))</f>
        <v/>
      </c>
      <c r="J230" s="75" t="str">
        <f>IF('INSCRIÇÃO-DEBCAD'!D193="","",$J$35*TRIM('INSCRIÇÃO-DEBCAD'!H193))</f>
        <v/>
      </c>
      <c r="K230" s="75" t="str">
        <f>IF('INSCRIÇÃO-DEBCAD'!E193="","",$K$35*TRIM('INSCRIÇÃO-DEBCAD'!I193))</f>
        <v/>
      </c>
      <c r="L230" s="76">
        <f t="shared" si="8"/>
        <v>0</v>
      </c>
    </row>
    <row r="231" spans="1:12" x14ac:dyDescent="0.35">
      <c r="A231" s="24"/>
      <c r="B231" s="24"/>
      <c r="C231" s="24" t="str">
        <f t="shared" si="7"/>
        <v>00</v>
      </c>
      <c r="D231" s="24">
        <f t="shared" si="9"/>
        <v>0</v>
      </c>
      <c r="E231" s="24"/>
      <c r="G231" s="83" t="str">
        <f>IF('INSCRIÇÃO-DEBCAD'!A194="","",'INSCRIÇÃO-DEBCAD'!A194)</f>
        <v/>
      </c>
      <c r="H231" s="75" t="str">
        <f>IF('INSCRIÇÃO-DEBCAD'!B194="","",$H$35*TRIM('INSCRIÇÃO-DEBCAD'!F194))</f>
        <v/>
      </c>
      <c r="I231" s="75" t="str">
        <f>IF('INSCRIÇÃO-DEBCAD'!C194="","",$I$35*TRIM('INSCRIÇÃO-DEBCAD'!G194))</f>
        <v/>
      </c>
      <c r="J231" s="75" t="str">
        <f>IF('INSCRIÇÃO-DEBCAD'!D194="","",$J$35*TRIM('INSCRIÇÃO-DEBCAD'!H194))</f>
        <v/>
      </c>
      <c r="K231" s="75" t="str">
        <f>IF('INSCRIÇÃO-DEBCAD'!E194="","",$K$35*TRIM('INSCRIÇÃO-DEBCAD'!I194))</f>
        <v/>
      </c>
      <c r="L231" s="76">
        <f t="shared" si="8"/>
        <v>0</v>
      </c>
    </row>
    <row r="232" spans="1:12" x14ac:dyDescent="0.35">
      <c r="A232" s="24"/>
      <c r="B232" s="24"/>
      <c r="C232" s="24" t="str">
        <f t="shared" si="7"/>
        <v>00</v>
      </c>
      <c r="D232" s="24">
        <f t="shared" si="9"/>
        <v>0</v>
      </c>
      <c r="E232" s="24"/>
      <c r="G232" s="83" t="str">
        <f>IF('INSCRIÇÃO-DEBCAD'!A195="","",'INSCRIÇÃO-DEBCAD'!A195)</f>
        <v/>
      </c>
      <c r="H232" s="75" t="str">
        <f>IF('INSCRIÇÃO-DEBCAD'!B195="","",$H$35*TRIM('INSCRIÇÃO-DEBCAD'!F195))</f>
        <v/>
      </c>
      <c r="I232" s="75" t="str">
        <f>IF('INSCRIÇÃO-DEBCAD'!C195="","",$I$35*TRIM('INSCRIÇÃO-DEBCAD'!G195))</f>
        <v/>
      </c>
      <c r="J232" s="75" t="str">
        <f>IF('INSCRIÇÃO-DEBCAD'!D195="","",$J$35*TRIM('INSCRIÇÃO-DEBCAD'!H195))</f>
        <v/>
      </c>
      <c r="K232" s="75" t="str">
        <f>IF('INSCRIÇÃO-DEBCAD'!E195="","",$K$35*TRIM('INSCRIÇÃO-DEBCAD'!I195))</f>
        <v/>
      </c>
      <c r="L232" s="76">
        <f t="shared" si="8"/>
        <v>0</v>
      </c>
    </row>
    <row r="233" spans="1:12" x14ac:dyDescent="0.35">
      <c r="A233" s="24"/>
      <c r="B233" s="24"/>
      <c r="C233" s="24" t="str">
        <f t="shared" ref="C233:C296" si="10">D233&amp;""&amp;D234</f>
        <v>00</v>
      </c>
      <c r="D233" s="24">
        <f t="shared" si="9"/>
        <v>0</v>
      </c>
      <c r="E233" s="24"/>
      <c r="G233" s="83" t="str">
        <f>IF('INSCRIÇÃO-DEBCAD'!A196="","",'INSCRIÇÃO-DEBCAD'!A196)</f>
        <v/>
      </c>
      <c r="H233" s="75" t="str">
        <f>IF('INSCRIÇÃO-DEBCAD'!B196="","",$H$35*TRIM('INSCRIÇÃO-DEBCAD'!F196))</f>
        <v/>
      </c>
      <c r="I233" s="75" t="str">
        <f>IF('INSCRIÇÃO-DEBCAD'!C196="","",$I$35*TRIM('INSCRIÇÃO-DEBCAD'!G196))</f>
        <v/>
      </c>
      <c r="J233" s="75" t="str">
        <f>IF('INSCRIÇÃO-DEBCAD'!D196="","",$J$35*TRIM('INSCRIÇÃO-DEBCAD'!H196))</f>
        <v/>
      </c>
      <c r="K233" s="75" t="str">
        <f>IF('INSCRIÇÃO-DEBCAD'!E196="","",$K$35*TRIM('INSCRIÇÃO-DEBCAD'!I196))</f>
        <v/>
      </c>
      <c r="L233" s="76">
        <f t="shared" ref="L233:L296" si="11">IFERROR(SUM(H233:K233),"")</f>
        <v>0</v>
      </c>
    </row>
    <row r="234" spans="1:12" x14ac:dyDescent="0.35">
      <c r="A234" s="24"/>
      <c r="B234" s="24"/>
      <c r="C234" s="24" t="str">
        <f t="shared" si="10"/>
        <v>00</v>
      </c>
      <c r="D234" s="24">
        <f t="shared" si="9"/>
        <v>0</v>
      </c>
      <c r="E234" s="24"/>
      <c r="G234" s="83" t="str">
        <f>IF('INSCRIÇÃO-DEBCAD'!A197="","",'INSCRIÇÃO-DEBCAD'!A197)</f>
        <v/>
      </c>
      <c r="H234" s="75" t="str">
        <f>IF('INSCRIÇÃO-DEBCAD'!B197="","",$H$35*TRIM('INSCRIÇÃO-DEBCAD'!F197))</f>
        <v/>
      </c>
      <c r="I234" s="75" t="str">
        <f>IF('INSCRIÇÃO-DEBCAD'!C197="","",$I$35*TRIM('INSCRIÇÃO-DEBCAD'!G197))</f>
        <v/>
      </c>
      <c r="J234" s="75" t="str">
        <f>IF('INSCRIÇÃO-DEBCAD'!D197="","",$J$35*TRIM('INSCRIÇÃO-DEBCAD'!H197))</f>
        <v/>
      </c>
      <c r="K234" s="75" t="str">
        <f>IF('INSCRIÇÃO-DEBCAD'!E197="","",$K$35*TRIM('INSCRIÇÃO-DEBCAD'!I197))</f>
        <v/>
      </c>
      <c r="L234" s="76">
        <f t="shared" si="11"/>
        <v>0</v>
      </c>
    </row>
    <row r="235" spans="1:12" x14ac:dyDescent="0.35">
      <c r="A235" s="24"/>
      <c r="B235" s="24"/>
      <c r="C235" s="24" t="str">
        <f t="shared" si="10"/>
        <v>00</v>
      </c>
      <c r="D235" s="24">
        <f t="shared" si="9"/>
        <v>0</v>
      </c>
      <c r="E235" s="24"/>
      <c r="G235" s="83" t="str">
        <f>IF('INSCRIÇÃO-DEBCAD'!A198="","",'INSCRIÇÃO-DEBCAD'!A198)</f>
        <v/>
      </c>
      <c r="H235" s="75" t="str">
        <f>IF('INSCRIÇÃO-DEBCAD'!B198="","",$H$35*TRIM('INSCRIÇÃO-DEBCAD'!F198))</f>
        <v/>
      </c>
      <c r="I235" s="75" t="str">
        <f>IF('INSCRIÇÃO-DEBCAD'!C198="","",$I$35*TRIM('INSCRIÇÃO-DEBCAD'!G198))</f>
        <v/>
      </c>
      <c r="J235" s="75" t="str">
        <f>IF('INSCRIÇÃO-DEBCAD'!D198="","",$J$35*TRIM('INSCRIÇÃO-DEBCAD'!H198))</f>
        <v/>
      </c>
      <c r="K235" s="75" t="str">
        <f>IF('INSCRIÇÃO-DEBCAD'!E198="","",$K$35*TRIM('INSCRIÇÃO-DEBCAD'!I198))</f>
        <v/>
      </c>
      <c r="L235" s="76">
        <f t="shared" si="11"/>
        <v>0</v>
      </c>
    </row>
    <row r="236" spans="1:12" x14ac:dyDescent="0.35">
      <c r="A236" s="24"/>
      <c r="B236" s="24"/>
      <c r="C236" s="24" t="str">
        <f t="shared" si="10"/>
        <v>00</v>
      </c>
      <c r="D236" s="24">
        <f t="shared" si="9"/>
        <v>0</v>
      </c>
      <c r="E236" s="24"/>
      <c r="G236" s="83" t="str">
        <f>IF('INSCRIÇÃO-DEBCAD'!A199="","",'INSCRIÇÃO-DEBCAD'!A199)</f>
        <v/>
      </c>
      <c r="H236" s="75" t="str">
        <f>IF('INSCRIÇÃO-DEBCAD'!B199="","",$H$35*TRIM('INSCRIÇÃO-DEBCAD'!F199))</f>
        <v/>
      </c>
      <c r="I236" s="75" t="str">
        <f>IF('INSCRIÇÃO-DEBCAD'!C199="","",$I$35*TRIM('INSCRIÇÃO-DEBCAD'!G199))</f>
        <v/>
      </c>
      <c r="J236" s="75" t="str">
        <f>IF('INSCRIÇÃO-DEBCAD'!D199="","",$J$35*TRIM('INSCRIÇÃO-DEBCAD'!H199))</f>
        <v/>
      </c>
      <c r="K236" s="75" t="str">
        <f>IF('INSCRIÇÃO-DEBCAD'!E199="","",$K$35*TRIM('INSCRIÇÃO-DEBCAD'!I199))</f>
        <v/>
      </c>
      <c r="L236" s="76">
        <f t="shared" si="11"/>
        <v>0</v>
      </c>
    </row>
    <row r="237" spans="1:12" x14ac:dyDescent="0.35">
      <c r="A237" s="24"/>
      <c r="B237" s="24"/>
      <c r="C237" s="24" t="str">
        <f t="shared" si="10"/>
        <v>00</v>
      </c>
      <c r="D237" s="24">
        <f t="shared" si="9"/>
        <v>0</v>
      </c>
      <c r="E237" s="24"/>
      <c r="G237" s="83" t="str">
        <f>IF('INSCRIÇÃO-DEBCAD'!A200="","",'INSCRIÇÃO-DEBCAD'!A200)</f>
        <v/>
      </c>
      <c r="H237" s="75" t="str">
        <f>IF('INSCRIÇÃO-DEBCAD'!B200="","",$H$35*TRIM('INSCRIÇÃO-DEBCAD'!F200))</f>
        <v/>
      </c>
      <c r="I237" s="75" t="str">
        <f>IF('INSCRIÇÃO-DEBCAD'!C200="","",$I$35*TRIM('INSCRIÇÃO-DEBCAD'!G200))</f>
        <v/>
      </c>
      <c r="J237" s="75" t="str">
        <f>IF('INSCRIÇÃO-DEBCAD'!D200="","",$J$35*TRIM('INSCRIÇÃO-DEBCAD'!H200))</f>
        <v/>
      </c>
      <c r="K237" s="75" t="str">
        <f>IF('INSCRIÇÃO-DEBCAD'!E200="","",$K$35*TRIM('INSCRIÇÃO-DEBCAD'!I200))</f>
        <v/>
      </c>
      <c r="L237" s="76">
        <f t="shared" si="11"/>
        <v>0</v>
      </c>
    </row>
    <row r="238" spans="1:12" x14ac:dyDescent="0.35">
      <c r="A238" s="24"/>
      <c r="B238" s="24"/>
      <c r="C238" s="24" t="str">
        <f t="shared" si="10"/>
        <v>00</v>
      </c>
      <c r="D238" s="24">
        <f t="shared" si="9"/>
        <v>0</v>
      </c>
      <c r="E238" s="24"/>
      <c r="G238" s="83" t="str">
        <f>IF('INSCRIÇÃO-DEBCAD'!A201="","",'INSCRIÇÃO-DEBCAD'!A201)</f>
        <v/>
      </c>
      <c r="H238" s="75" t="str">
        <f>IF('INSCRIÇÃO-DEBCAD'!B201="","",$H$35*TRIM('INSCRIÇÃO-DEBCAD'!F201))</f>
        <v/>
      </c>
      <c r="I238" s="75" t="str">
        <f>IF('INSCRIÇÃO-DEBCAD'!C201="","",$I$35*TRIM('INSCRIÇÃO-DEBCAD'!G201))</f>
        <v/>
      </c>
      <c r="J238" s="75" t="str">
        <f>IF('INSCRIÇÃO-DEBCAD'!D201="","",$J$35*TRIM('INSCRIÇÃO-DEBCAD'!H201))</f>
        <v/>
      </c>
      <c r="K238" s="75" t="str">
        <f>IF('INSCRIÇÃO-DEBCAD'!E201="","",$K$35*TRIM('INSCRIÇÃO-DEBCAD'!I201))</f>
        <v/>
      </c>
      <c r="L238" s="76">
        <f t="shared" si="11"/>
        <v>0</v>
      </c>
    </row>
    <row r="239" spans="1:12" x14ac:dyDescent="0.35">
      <c r="A239" s="24"/>
      <c r="B239" s="24"/>
      <c r="C239" s="24" t="str">
        <f t="shared" si="10"/>
        <v>00</v>
      </c>
      <c r="D239" s="24">
        <f t="shared" si="9"/>
        <v>0</v>
      </c>
      <c r="E239" s="24"/>
      <c r="G239" s="83" t="str">
        <f>IF('INSCRIÇÃO-DEBCAD'!A202="","",'INSCRIÇÃO-DEBCAD'!A202)</f>
        <v/>
      </c>
      <c r="H239" s="75" t="str">
        <f>IF('INSCRIÇÃO-DEBCAD'!B202="","",$H$35*TRIM('INSCRIÇÃO-DEBCAD'!F202))</f>
        <v/>
      </c>
      <c r="I239" s="75" t="str">
        <f>IF('INSCRIÇÃO-DEBCAD'!C202="","",$I$35*TRIM('INSCRIÇÃO-DEBCAD'!G202))</f>
        <v/>
      </c>
      <c r="J239" s="75" t="str">
        <f>IF('INSCRIÇÃO-DEBCAD'!D202="","",$J$35*TRIM('INSCRIÇÃO-DEBCAD'!H202))</f>
        <v/>
      </c>
      <c r="K239" s="75" t="str">
        <f>IF('INSCRIÇÃO-DEBCAD'!E202="","",$K$35*TRIM('INSCRIÇÃO-DEBCAD'!I202))</f>
        <v/>
      </c>
      <c r="L239" s="76">
        <f t="shared" si="11"/>
        <v>0</v>
      </c>
    </row>
    <row r="240" spans="1:12" x14ac:dyDescent="0.35">
      <c r="A240" s="24"/>
      <c r="B240" s="24"/>
      <c r="C240" s="24" t="str">
        <f t="shared" si="10"/>
        <v>00</v>
      </c>
      <c r="D240" s="24">
        <f t="shared" ref="D240:D303" si="12">IFERROR(IF(SUM(H240:K240)&gt;0,1,0),0)</f>
        <v>0</v>
      </c>
      <c r="E240" s="24"/>
      <c r="G240" s="83" t="str">
        <f>IF('INSCRIÇÃO-DEBCAD'!A203="","",'INSCRIÇÃO-DEBCAD'!A203)</f>
        <v/>
      </c>
      <c r="H240" s="75" t="str">
        <f>IF('INSCRIÇÃO-DEBCAD'!B203="","",$H$35*TRIM('INSCRIÇÃO-DEBCAD'!F203))</f>
        <v/>
      </c>
      <c r="I240" s="75" t="str">
        <f>IF('INSCRIÇÃO-DEBCAD'!C203="","",$I$35*TRIM('INSCRIÇÃO-DEBCAD'!G203))</f>
        <v/>
      </c>
      <c r="J240" s="75" t="str">
        <f>IF('INSCRIÇÃO-DEBCAD'!D203="","",$J$35*TRIM('INSCRIÇÃO-DEBCAD'!H203))</f>
        <v/>
      </c>
      <c r="K240" s="75" t="str">
        <f>IF('INSCRIÇÃO-DEBCAD'!E203="","",$K$35*TRIM('INSCRIÇÃO-DEBCAD'!I203))</f>
        <v/>
      </c>
      <c r="L240" s="76">
        <f t="shared" si="11"/>
        <v>0</v>
      </c>
    </row>
    <row r="241" spans="1:12" x14ac:dyDescent="0.35">
      <c r="A241" s="24"/>
      <c r="B241" s="24"/>
      <c r="C241" s="24" t="str">
        <f t="shared" si="10"/>
        <v>00</v>
      </c>
      <c r="D241" s="24">
        <f t="shared" si="12"/>
        <v>0</v>
      </c>
      <c r="E241" s="24"/>
      <c r="G241" s="83" t="str">
        <f>IF('INSCRIÇÃO-DEBCAD'!A204="","",'INSCRIÇÃO-DEBCAD'!A204)</f>
        <v/>
      </c>
      <c r="H241" s="75" t="str">
        <f>IF('INSCRIÇÃO-DEBCAD'!B204="","",$H$35*TRIM('INSCRIÇÃO-DEBCAD'!F204))</f>
        <v/>
      </c>
      <c r="I241" s="75" t="str">
        <f>IF('INSCRIÇÃO-DEBCAD'!C204="","",$I$35*TRIM('INSCRIÇÃO-DEBCAD'!G204))</f>
        <v/>
      </c>
      <c r="J241" s="75" t="str">
        <f>IF('INSCRIÇÃO-DEBCAD'!D204="","",$J$35*TRIM('INSCRIÇÃO-DEBCAD'!H204))</f>
        <v/>
      </c>
      <c r="K241" s="75" t="str">
        <f>IF('INSCRIÇÃO-DEBCAD'!E204="","",$K$35*TRIM('INSCRIÇÃO-DEBCAD'!I204))</f>
        <v/>
      </c>
      <c r="L241" s="76">
        <f t="shared" si="11"/>
        <v>0</v>
      </c>
    </row>
    <row r="242" spans="1:12" x14ac:dyDescent="0.35">
      <c r="A242" s="24"/>
      <c r="B242" s="24"/>
      <c r="C242" s="24" t="str">
        <f t="shared" si="10"/>
        <v>00</v>
      </c>
      <c r="D242" s="24">
        <f t="shared" si="12"/>
        <v>0</v>
      </c>
      <c r="E242" s="24"/>
      <c r="G242" s="83" t="str">
        <f>IF('INSCRIÇÃO-DEBCAD'!A205="","",'INSCRIÇÃO-DEBCAD'!A205)</f>
        <v/>
      </c>
      <c r="H242" s="75" t="str">
        <f>IF('INSCRIÇÃO-DEBCAD'!B205="","",$H$35*TRIM('INSCRIÇÃO-DEBCAD'!F205))</f>
        <v/>
      </c>
      <c r="I242" s="75" t="str">
        <f>IF('INSCRIÇÃO-DEBCAD'!C205="","",$I$35*TRIM('INSCRIÇÃO-DEBCAD'!G205))</f>
        <v/>
      </c>
      <c r="J242" s="75" t="str">
        <f>IF('INSCRIÇÃO-DEBCAD'!D205="","",$J$35*TRIM('INSCRIÇÃO-DEBCAD'!H205))</f>
        <v/>
      </c>
      <c r="K242" s="75" t="str">
        <f>IF('INSCRIÇÃO-DEBCAD'!E205="","",$K$35*TRIM('INSCRIÇÃO-DEBCAD'!I205))</f>
        <v/>
      </c>
      <c r="L242" s="76">
        <f t="shared" si="11"/>
        <v>0</v>
      </c>
    </row>
    <row r="243" spans="1:12" x14ac:dyDescent="0.35">
      <c r="A243" s="24"/>
      <c r="B243" s="24"/>
      <c r="C243" s="24" t="str">
        <f t="shared" si="10"/>
        <v>00</v>
      </c>
      <c r="D243" s="24">
        <f t="shared" si="12"/>
        <v>0</v>
      </c>
      <c r="E243" s="24"/>
      <c r="G243" s="83" t="str">
        <f>IF('INSCRIÇÃO-DEBCAD'!A206="","",'INSCRIÇÃO-DEBCAD'!A206)</f>
        <v/>
      </c>
      <c r="H243" s="75" t="str">
        <f>IF('INSCRIÇÃO-DEBCAD'!B206="","",$H$35*TRIM('INSCRIÇÃO-DEBCAD'!F206))</f>
        <v/>
      </c>
      <c r="I243" s="75" t="str">
        <f>IF('INSCRIÇÃO-DEBCAD'!C206="","",$I$35*TRIM('INSCRIÇÃO-DEBCAD'!G206))</f>
        <v/>
      </c>
      <c r="J243" s="75" t="str">
        <f>IF('INSCRIÇÃO-DEBCAD'!D206="","",$J$35*TRIM('INSCRIÇÃO-DEBCAD'!H206))</f>
        <v/>
      </c>
      <c r="K243" s="75" t="str">
        <f>IF('INSCRIÇÃO-DEBCAD'!E206="","",$K$35*TRIM('INSCRIÇÃO-DEBCAD'!I206))</f>
        <v/>
      </c>
      <c r="L243" s="76">
        <f t="shared" si="11"/>
        <v>0</v>
      </c>
    </row>
    <row r="244" spans="1:12" x14ac:dyDescent="0.35">
      <c r="A244" s="24"/>
      <c r="B244" s="24"/>
      <c r="C244" s="24" t="str">
        <f t="shared" si="10"/>
        <v>00</v>
      </c>
      <c r="D244" s="24">
        <f t="shared" si="12"/>
        <v>0</v>
      </c>
      <c r="E244" s="24"/>
      <c r="G244" s="83" t="str">
        <f>IF('INSCRIÇÃO-DEBCAD'!A207="","",'INSCRIÇÃO-DEBCAD'!A207)</f>
        <v/>
      </c>
      <c r="H244" s="75" t="str">
        <f>IF('INSCRIÇÃO-DEBCAD'!B207="","",$H$35*TRIM('INSCRIÇÃO-DEBCAD'!F207))</f>
        <v/>
      </c>
      <c r="I244" s="75" t="str">
        <f>IF('INSCRIÇÃO-DEBCAD'!C207="","",$I$35*TRIM('INSCRIÇÃO-DEBCAD'!G207))</f>
        <v/>
      </c>
      <c r="J244" s="75" t="str">
        <f>IF('INSCRIÇÃO-DEBCAD'!D207="","",$J$35*TRIM('INSCRIÇÃO-DEBCAD'!H207))</f>
        <v/>
      </c>
      <c r="K244" s="75" t="str">
        <f>IF('INSCRIÇÃO-DEBCAD'!E207="","",$K$35*TRIM('INSCRIÇÃO-DEBCAD'!I207))</f>
        <v/>
      </c>
      <c r="L244" s="76">
        <f t="shared" si="11"/>
        <v>0</v>
      </c>
    </row>
    <row r="245" spans="1:12" x14ac:dyDescent="0.35">
      <c r="A245" s="24"/>
      <c r="B245" s="24"/>
      <c r="C245" s="24" t="str">
        <f t="shared" si="10"/>
        <v>00</v>
      </c>
      <c r="D245" s="24">
        <f t="shared" si="12"/>
        <v>0</v>
      </c>
      <c r="E245" s="24"/>
      <c r="G245" s="83" t="str">
        <f>IF('INSCRIÇÃO-DEBCAD'!A208="","",'INSCRIÇÃO-DEBCAD'!A208)</f>
        <v/>
      </c>
      <c r="H245" s="75" t="str">
        <f>IF('INSCRIÇÃO-DEBCAD'!B208="","",$H$35*TRIM('INSCRIÇÃO-DEBCAD'!F208))</f>
        <v/>
      </c>
      <c r="I245" s="75" t="str">
        <f>IF('INSCRIÇÃO-DEBCAD'!C208="","",$I$35*TRIM('INSCRIÇÃO-DEBCAD'!G208))</f>
        <v/>
      </c>
      <c r="J245" s="75" t="str">
        <f>IF('INSCRIÇÃO-DEBCAD'!D208="","",$J$35*TRIM('INSCRIÇÃO-DEBCAD'!H208))</f>
        <v/>
      </c>
      <c r="K245" s="75" t="str">
        <f>IF('INSCRIÇÃO-DEBCAD'!E208="","",$K$35*TRIM('INSCRIÇÃO-DEBCAD'!I208))</f>
        <v/>
      </c>
      <c r="L245" s="76">
        <f t="shared" si="11"/>
        <v>0</v>
      </c>
    </row>
    <row r="246" spans="1:12" x14ac:dyDescent="0.35">
      <c r="A246" s="24"/>
      <c r="B246" s="24"/>
      <c r="C246" s="24" t="str">
        <f t="shared" si="10"/>
        <v>00</v>
      </c>
      <c r="D246" s="24">
        <f t="shared" si="12"/>
        <v>0</v>
      </c>
      <c r="E246" s="24"/>
      <c r="G246" s="83" t="str">
        <f>IF('INSCRIÇÃO-DEBCAD'!A209="","",'INSCRIÇÃO-DEBCAD'!A209)</f>
        <v/>
      </c>
      <c r="H246" s="75" t="str">
        <f>IF('INSCRIÇÃO-DEBCAD'!B209="","",$H$35*TRIM('INSCRIÇÃO-DEBCAD'!F209))</f>
        <v/>
      </c>
      <c r="I246" s="75" t="str">
        <f>IF('INSCRIÇÃO-DEBCAD'!C209="","",$I$35*TRIM('INSCRIÇÃO-DEBCAD'!G209))</f>
        <v/>
      </c>
      <c r="J246" s="75" t="str">
        <f>IF('INSCRIÇÃO-DEBCAD'!D209="","",$J$35*TRIM('INSCRIÇÃO-DEBCAD'!H209))</f>
        <v/>
      </c>
      <c r="K246" s="75" t="str">
        <f>IF('INSCRIÇÃO-DEBCAD'!E209="","",$K$35*TRIM('INSCRIÇÃO-DEBCAD'!I209))</f>
        <v/>
      </c>
      <c r="L246" s="76">
        <f t="shared" si="11"/>
        <v>0</v>
      </c>
    </row>
    <row r="247" spans="1:12" x14ac:dyDescent="0.35">
      <c r="A247" s="24"/>
      <c r="B247" s="24"/>
      <c r="C247" s="24" t="str">
        <f t="shared" si="10"/>
        <v>00</v>
      </c>
      <c r="D247" s="24">
        <f t="shared" si="12"/>
        <v>0</v>
      </c>
      <c r="E247" s="24"/>
      <c r="G247" s="83" t="str">
        <f>IF('INSCRIÇÃO-DEBCAD'!A210="","",'INSCRIÇÃO-DEBCAD'!A210)</f>
        <v/>
      </c>
      <c r="H247" s="75" t="str">
        <f>IF('INSCRIÇÃO-DEBCAD'!B210="","",$H$35*TRIM('INSCRIÇÃO-DEBCAD'!F210))</f>
        <v/>
      </c>
      <c r="I247" s="75" t="str">
        <f>IF('INSCRIÇÃO-DEBCAD'!C210="","",$I$35*TRIM('INSCRIÇÃO-DEBCAD'!G210))</f>
        <v/>
      </c>
      <c r="J247" s="75" t="str">
        <f>IF('INSCRIÇÃO-DEBCAD'!D210="","",$J$35*TRIM('INSCRIÇÃO-DEBCAD'!H210))</f>
        <v/>
      </c>
      <c r="K247" s="75" t="str">
        <f>IF('INSCRIÇÃO-DEBCAD'!E210="","",$K$35*TRIM('INSCRIÇÃO-DEBCAD'!I210))</f>
        <v/>
      </c>
      <c r="L247" s="76">
        <f t="shared" si="11"/>
        <v>0</v>
      </c>
    </row>
    <row r="248" spans="1:12" x14ac:dyDescent="0.35">
      <c r="A248" s="24"/>
      <c r="B248" s="24"/>
      <c r="C248" s="24" t="str">
        <f t="shared" si="10"/>
        <v>00</v>
      </c>
      <c r="D248" s="24">
        <f t="shared" si="12"/>
        <v>0</v>
      </c>
      <c r="E248" s="24"/>
      <c r="G248" s="83" t="str">
        <f>IF('INSCRIÇÃO-DEBCAD'!A211="","",'INSCRIÇÃO-DEBCAD'!A211)</f>
        <v/>
      </c>
      <c r="H248" s="75" t="str">
        <f>IF('INSCRIÇÃO-DEBCAD'!B211="","",$H$35*TRIM('INSCRIÇÃO-DEBCAD'!F211))</f>
        <v/>
      </c>
      <c r="I248" s="75" t="str">
        <f>IF('INSCRIÇÃO-DEBCAD'!C211="","",$I$35*TRIM('INSCRIÇÃO-DEBCAD'!G211))</f>
        <v/>
      </c>
      <c r="J248" s="75" t="str">
        <f>IF('INSCRIÇÃO-DEBCAD'!D211="","",$J$35*TRIM('INSCRIÇÃO-DEBCAD'!H211))</f>
        <v/>
      </c>
      <c r="K248" s="75" t="str">
        <f>IF('INSCRIÇÃO-DEBCAD'!E211="","",$K$35*TRIM('INSCRIÇÃO-DEBCAD'!I211))</f>
        <v/>
      </c>
      <c r="L248" s="76">
        <f t="shared" si="11"/>
        <v>0</v>
      </c>
    </row>
    <row r="249" spans="1:12" x14ac:dyDescent="0.35">
      <c r="A249" s="24"/>
      <c r="B249" s="24"/>
      <c r="C249" s="24" t="str">
        <f t="shared" si="10"/>
        <v>00</v>
      </c>
      <c r="D249" s="24">
        <f t="shared" si="12"/>
        <v>0</v>
      </c>
      <c r="E249" s="24"/>
      <c r="G249" s="83" t="str">
        <f>IF('INSCRIÇÃO-DEBCAD'!A212="","",'INSCRIÇÃO-DEBCAD'!A212)</f>
        <v/>
      </c>
      <c r="H249" s="75" t="str">
        <f>IF('INSCRIÇÃO-DEBCAD'!B212="","",$H$35*TRIM('INSCRIÇÃO-DEBCAD'!F212))</f>
        <v/>
      </c>
      <c r="I249" s="75" t="str">
        <f>IF('INSCRIÇÃO-DEBCAD'!C212="","",$I$35*TRIM('INSCRIÇÃO-DEBCAD'!G212))</f>
        <v/>
      </c>
      <c r="J249" s="75" t="str">
        <f>IF('INSCRIÇÃO-DEBCAD'!D212="","",$J$35*TRIM('INSCRIÇÃO-DEBCAD'!H212))</f>
        <v/>
      </c>
      <c r="K249" s="75" t="str">
        <f>IF('INSCRIÇÃO-DEBCAD'!E212="","",$K$35*TRIM('INSCRIÇÃO-DEBCAD'!I212))</f>
        <v/>
      </c>
      <c r="L249" s="76">
        <f t="shared" si="11"/>
        <v>0</v>
      </c>
    </row>
    <row r="250" spans="1:12" x14ac:dyDescent="0.35">
      <c r="A250" s="24"/>
      <c r="B250" s="24"/>
      <c r="C250" s="24" t="str">
        <f t="shared" si="10"/>
        <v>00</v>
      </c>
      <c r="D250" s="24">
        <f t="shared" si="12"/>
        <v>0</v>
      </c>
      <c r="E250" s="24"/>
      <c r="G250" s="83" t="str">
        <f>IF('INSCRIÇÃO-DEBCAD'!A213="","",'INSCRIÇÃO-DEBCAD'!A213)</f>
        <v/>
      </c>
      <c r="H250" s="75" t="str">
        <f>IF('INSCRIÇÃO-DEBCAD'!B213="","",$H$35*TRIM('INSCRIÇÃO-DEBCAD'!F213))</f>
        <v/>
      </c>
      <c r="I250" s="75" t="str">
        <f>IF('INSCRIÇÃO-DEBCAD'!C213="","",$I$35*TRIM('INSCRIÇÃO-DEBCAD'!G213))</f>
        <v/>
      </c>
      <c r="J250" s="75" t="str">
        <f>IF('INSCRIÇÃO-DEBCAD'!D213="","",$J$35*TRIM('INSCRIÇÃO-DEBCAD'!H213))</f>
        <v/>
      </c>
      <c r="K250" s="75" t="str">
        <f>IF('INSCRIÇÃO-DEBCAD'!E213="","",$K$35*TRIM('INSCRIÇÃO-DEBCAD'!I213))</f>
        <v/>
      </c>
      <c r="L250" s="76">
        <f t="shared" si="11"/>
        <v>0</v>
      </c>
    </row>
    <row r="251" spans="1:12" x14ac:dyDescent="0.35">
      <c r="A251" s="24"/>
      <c r="B251" s="24"/>
      <c r="C251" s="24" t="str">
        <f t="shared" si="10"/>
        <v>00</v>
      </c>
      <c r="D251" s="24">
        <f t="shared" si="12"/>
        <v>0</v>
      </c>
      <c r="E251" s="24"/>
      <c r="G251" s="83" t="str">
        <f>IF('INSCRIÇÃO-DEBCAD'!A214="","",'INSCRIÇÃO-DEBCAD'!A214)</f>
        <v/>
      </c>
      <c r="H251" s="75" t="str">
        <f>IF('INSCRIÇÃO-DEBCAD'!B214="","",$H$35*TRIM('INSCRIÇÃO-DEBCAD'!F214))</f>
        <v/>
      </c>
      <c r="I251" s="75" t="str">
        <f>IF('INSCRIÇÃO-DEBCAD'!C214="","",$I$35*TRIM('INSCRIÇÃO-DEBCAD'!G214))</f>
        <v/>
      </c>
      <c r="J251" s="75" t="str">
        <f>IF('INSCRIÇÃO-DEBCAD'!D214="","",$J$35*TRIM('INSCRIÇÃO-DEBCAD'!H214))</f>
        <v/>
      </c>
      <c r="K251" s="75" t="str">
        <f>IF('INSCRIÇÃO-DEBCAD'!E214="","",$K$35*TRIM('INSCRIÇÃO-DEBCAD'!I214))</f>
        <v/>
      </c>
      <c r="L251" s="76">
        <f t="shared" si="11"/>
        <v>0</v>
      </c>
    </row>
    <row r="252" spans="1:12" x14ac:dyDescent="0.35">
      <c r="A252" s="24"/>
      <c r="B252" s="24"/>
      <c r="C252" s="24" t="str">
        <f t="shared" si="10"/>
        <v>00</v>
      </c>
      <c r="D252" s="24">
        <f t="shared" si="12"/>
        <v>0</v>
      </c>
      <c r="E252" s="24"/>
      <c r="G252" s="83" t="str">
        <f>IF('INSCRIÇÃO-DEBCAD'!A215="","",'INSCRIÇÃO-DEBCAD'!A215)</f>
        <v/>
      </c>
      <c r="H252" s="75" t="str">
        <f>IF('INSCRIÇÃO-DEBCAD'!B215="","",$H$35*TRIM('INSCRIÇÃO-DEBCAD'!F215))</f>
        <v/>
      </c>
      <c r="I252" s="75" t="str">
        <f>IF('INSCRIÇÃO-DEBCAD'!C215="","",$I$35*TRIM('INSCRIÇÃO-DEBCAD'!G215))</f>
        <v/>
      </c>
      <c r="J252" s="75" t="str">
        <f>IF('INSCRIÇÃO-DEBCAD'!D215="","",$J$35*TRIM('INSCRIÇÃO-DEBCAD'!H215))</f>
        <v/>
      </c>
      <c r="K252" s="75" t="str">
        <f>IF('INSCRIÇÃO-DEBCAD'!E215="","",$K$35*TRIM('INSCRIÇÃO-DEBCAD'!I215))</f>
        <v/>
      </c>
      <c r="L252" s="76">
        <f t="shared" si="11"/>
        <v>0</v>
      </c>
    </row>
    <row r="253" spans="1:12" x14ac:dyDescent="0.35">
      <c r="A253" s="24"/>
      <c r="B253" s="24"/>
      <c r="C253" s="24" t="str">
        <f t="shared" si="10"/>
        <v>00</v>
      </c>
      <c r="D253" s="24">
        <f t="shared" si="12"/>
        <v>0</v>
      </c>
      <c r="E253" s="24"/>
      <c r="G253" s="83" t="str">
        <f>IF('INSCRIÇÃO-DEBCAD'!A216="","",'INSCRIÇÃO-DEBCAD'!A216)</f>
        <v/>
      </c>
      <c r="H253" s="75" t="str">
        <f>IF('INSCRIÇÃO-DEBCAD'!B216="","",$H$35*TRIM('INSCRIÇÃO-DEBCAD'!F216))</f>
        <v/>
      </c>
      <c r="I253" s="75" t="str">
        <f>IF('INSCRIÇÃO-DEBCAD'!C216="","",$I$35*TRIM('INSCRIÇÃO-DEBCAD'!G216))</f>
        <v/>
      </c>
      <c r="J253" s="75" t="str">
        <f>IF('INSCRIÇÃO-DEBCAD'!D216="","",$J$35*TRIM('INSCRIÇÃO-DEBCAD'!H216))</f>
        <v/>
      </c>
      <c r="K253" s="75" t="str">
        <f>IF('INSCRIÇÃO-DEBCAD'!E216="","",$K$35*TRIM('INSCRIÇÃO-DEBCAD'!I216))</f>
        <v/>
      </c>
      <c r="L253" s="76">
        <f t="shared" si="11"/>
        <v>0</v>
      </c>
    </row>
    <row r="254" spans="1:12" x14ac:dyDescent="0.35">
      <c r="A254" s="24"/>
      <c r="B254" s="24"/>
      <c r="C254" s="24" t="str">
        <f t="shared" si="10"/>
        <v>00</v>
      </c>
      <c r="D254" s="24">
        <f t="shared" si="12"/>
        <v>0</v>
      </c>
      <c r="E254" s="24"/>
      <c r="G254" s="83" t="str">
        <f>IF('INSCRIÇÃO-DEBCAD'!A217="","",'INSCRIÇÃO-DEBCAD'!A217)</f>
        <v/>
      </c>
      <c r="H254" s="75" t="str">
        <f>IF('INSCRIÇÃO-DEBCAD'!B217="","",$H$35*TRIM('INSCRIÇÃO-DEBCAD'!F217))</f>
        <v/>
      </c>
      <c r="I254" s="75" t="str">
        <f>IF('INSCRIÇÃO-DEBCAD'!C217="","",$I$35*TRIM('INSCRIÇÃO-DEBCAD'!G217))</f>
        <v/>
      </c>
      <c r="J254" s="75" t="str">
        <f>IF('INSCRIÇÃO-DEBCAD'!D217="","",$J$35*TRIM('INSCRIÇÃO-DEBCAD'!H217))</f>
        <v/>
      </c>
      <c r="K254" s="75" t="str">
        <f>IF('INSCRIÇÃO-DEBCAD'!E217="","",$K$35*TRIM('INSCRIÇÃO-DEBCAD'!I217))</f>
        <v/>
      </c>
      <c r="L254" s="76">
        <f t="shared" si="11"/>
        <v>0</v>
      </c>
    </row>
    <row r="255" spans="1:12" x14ac:dyDescent="0.35">
      <c r="A255" s="24"/>
      <c r="B255" s="24"/>
      <c r="C255" s="24" t="str">
        <f t="shared" si="10"/>
        <v>00</v>
      </c>
      <c r="D255" s="24">
        <f t="shared" si="12"/>
        <v>0</v>
      </c>
      <c r="E255" s="24"/>
      <c r="G255" s="83" t="str">
        <f>IF('INSCRIÇÃO-DEBCAD'!A218="","",'INSCRIÇÃO-DEBCAD'!A218)</f>
        <v/>
      </c>
      <c r="H255" s="75" t="str">
        <f>IF('INSCRIÇÃO-DEBCAD'!B218="","",$H$35*TRIM('INSCRIÇÃO-DEBCAD'!F218))</f>
        <v/>
      </c>
      <c r="I255" s="75" t="str">
        <f>IF('INSCRIÇÃO-DEBCAD'!C218="","",$I$35*TRIM('INSCRIÇÃO-DEBCAD'!G218))</f>
        <v/>
      </c>
      <c r="J255" s="75" t="str">
        <f>IF('INSCRIÇÃO-DEBCAD'!D218="","",$J$35*TRIM('INSCRIÇÃO-DEBCAD'!H218))</f>
        <v/>
      </c>
      <c r="K255" s="75" t="str">
        <f>IF('INSCRIÇÃO-DEBCAD'!E218="","",$K$35*TRIM('INSCRIÇÃO-DEBCAD'!I218))</f>
        <v/>
      </c>
      <c r="L255" s="76">
        <f t="shared" si="11"/>
        <v>0</v>
      </c>
    </row>
    <row r="256" spans="1:12" x14ac:dyDescent="0.35">
      <c r="A256" s="24"/>
      <c r="B256" s="24"/>
      <c r="C256" s="24" t="str">
        <f t="shared" si="10"/>
        <v>00</v>
      </c>
      <c r="D256" s="24">
        <f t="shared" si="12"/>
        <v>0</v>
      </c>
      <c r="E256" s="24"/>
      <c r="G256" s="83" t="str">
        <f>IF('INSCRIÇÃO-DEBCAD'!A219="","",'INSCRIÇÃO-DEBCAD'!A219)</f>
        <v/>
      </c>
      <c r="H256" s="75" t="str">
        <f>IF('INSCRIÇÃO-DEBCAD'!B219="","",$H$35*TRIM('INSCRIÇÃO-DEBCAD'!F219))</f>
        <v/>
      </c>
      <c r="I256" s="75" t="str">
        <f>IF('INSCRIÇÃO-DEBCAD'!C219="","",$I$35*TRIM('INSCRIÇÃO-DEBCAD'!G219))</f>
        <v/>
      </c>
      <c r="J256" s="75" t="str">
        <f>IF('INSCRIÇÃO-DEBCAD'!D219="","",$J$35*TRIM('INSCRIÇÃO-DEBCAD'!H219))</f>
        <v/>
      </c>
      <c r="K256" s="75" t="str">
        <f>IF('INSCRIÇÃO-DEBCAD'!E219="","",$K$35*TRIM('INSCRIÇÃO-DEBCAD'!I219))</f>
        <v/>
      </c>
      <c r="L256" s="76">
        <f t="shared" si="11"/>
        <v>0</v>
      </c>
    </row>
    <row r="257" spans="1:12" x14ac:dyDescent="0.35">
      <c r="A257" s="24"/>
      <c r="B257" s="24"/>
      <c r="C257" s="24" t="str">
        <f t="shared" si="10"/>
        <v>00</v>
      </c>
      <c r="D257" s="24">
        <f t="shared" si="12"/>
        <v>0</v>
      </c>
      <c r="E257" s="24"/>
      <c r="G257" s="83" t="str">
        <f>IF('INSCRIÇÃO-DEBCAD'!A220="","",'INSCRIÇÃO-DEBCAD'!A220)</f>
        <v/>
      </c>
      <c r="H257" s="75" t="str">
        <f>IF('INSCRIÇÃO-DEBCAD'!B220="","",$H$35*TRIM('INSCRIÇÃO-DEBCAD'!F220))</f>
        <v/>
      </c>
      <c r="I257" s="75" t="str">
        <f>IF('INSCRIÇÃO-DEBCAD'!C220="","",$I$35*TRIM('INSCRIÇÃO-DEBCAD'!G220))</f>
        <v/>
      </c>
      <c r="J257" s="75" t="str">
        <f>IF('INSCRIÇÃO-DEBCAD'!D220="","",$J$35*TRIM('INSCRIÇÃO-DEBCAD'!H220))</f>
        <v/>
      </c>
      <c r="K257" s="75" t="str">
        <f>IF('INSCRIÇÃO-DEBCAD'!E220="","",$K$35*TRIM('INSCRIÇÃO-DEBCAD'!I220))</f>
        <v/>
      </c>
      <c r="L257" s="76">
        <f t="shared" si="11"/>
        <v>0</v>
      </c>
    </row>
    <row r="258" spans="1:12" x14ac:dyDescent="0.35">
      <c r="A258" s="24"/>
      <c r="B258" s="24"/>
      <c r="C258" s="24" t="str">
        <f t="shared" si="10"/>
        <v>00</v>
      </c>
      <c r="D258" s="24">
        <f t="shared" si="12"/>
        <v>0</v>
      </c>
      <c r="E258" s="24"/>
      <c r="G258" s="83" t="str">
        <f>IF('INSCRIÇÃO-DEBCAD'!A221="","",'INSCRIÇÃO-DEBCAD'!A221)</f>
        <v/>
      </c>
      <c r="H258" s="75" t="str">
        <f>IF('INSCRIÇÃO-DEBCAD'!B221="","",$H$35*TRIM('INSCRIÇÃO-DEBCAD'!F221))</f>
        <v/>
      </c>
      <c r="I258" s="75" t="str">
        <f>IF('INSCRIÇÃO-DEBCAD'!C221="","",$I$35*TRIM('INSCRIÇÃO-DEBCAD'!G221))</f>
        <v/>
      </c>
      <c r="J258" s="75" t="str">
        <f>IF('INSCRIÇÃO-DEBCAD'!D221="","",$J$35*TRIM('INSCRIÇÃO-DEBCAD'!H221))</f>
        <v/>
      </c>
      <c r="K258" s="75" t="str">
        <f>IF('INSCRIÇÃO-DEBCAD'!E221="","",$K$35*TRIM('INSCRIÇÃO-DEBCAD'!I221))</f>
        <v/>
      </c>
      <c r="L258" s="76">
        <f t="shared" si="11"/>
        <v>0</v>
      </c>
    </row>
    <row r="259" spans="1:12" x14ac:dyDescent="0.35">
      <c r="A259" s="24"/>
      <c r="B259" s="24"/>
      <c r="C259" s="24" t="str">
        <f t="shared" si="10"/>
        <v>00</v>
      </c>
      <c r="D259" s="24">
        <f t="shared" si="12"/>
        <v>0</v>
      </c>
      <c r="E259" s="24"/>
      <c r="G259" s="83" t="str">
        <f>IF('INSCRIÇÃO-DEBCAD'!A222="","",'INSCRIÇÃO-DEBCAD'!A222)</f>
        <v/>
      </c>
      <c r="H259" s="75" t="str">
        <f>IF('INSCRIÇÃO-DEBCAD'!B222="","",$H$35*TRIM('INSCRIÇÃO-DEBCAD'!F222))</f>
        <v/>
      </c>
      <c r="I259" s="75" t="str">
        <f>IF('INSCRIÇÃO-DEBCAD'!C222="","",$I$35*TRIM('INSCRIÇÃO-DEBCAD'!G222))</f>
        <v/>
      </c>
      <c r="J259" s="75" t="str">
        <f>IF('INSCRIÇÃO-DEBCAD'!D222="","",$J$35*TRIM('INSCRIÇÃO-DEBCAD'!H222))</f>
        <v/>
      </c>
      <c r="K259" s="75" t="str">
        <f>IF('INSCRIÇÃO-DEBCAD'!E222="","",$K$35*TRIM('INSCRIÇÃO-DEBCAD'!I222))</f>
        <v/>
      </c>
      <c r="L259" s="76">
        <f t="shared" si="11"/>
        <v>0</v>
      </c>
    </row>
    <row r="260" spans="1:12" x14ac:dyDescent="0.35">
      <c r="A260" s="24"/>
      <c r="B260" s="24"/>
      <c r="C260" s="24" t="str">
        <f t="shared" si="10"/>
        <v>00</v>
      </c>
      <c r="D260" s="24">
        <f t="shared" si="12"/>
        <v>0</v>
      </c>
      <c r="E260" s="24"/>
      <c r="G260" s="83" t="str">
        <f>IF('INSCRIÇÃO-DEBCAD'!A223="","",'INSCRIÇÃO-DEBCAD'!A223)</f>
        <v/>
      </c>
      <c r="H260" s="75" t="str">
        <f>IF('INSCRIÇÃO-DEBCAD'!B223="","",$H$35*TRIM('INSCRIÇÃO-DEBCAD'!F223))</f>
        <v/>
      </c>
      <c r="I260" s="75" t="str">
        <f>IF('INSCRIÇÃO-DEBCAD'!C223="","",$I$35*TRIM('INSCRIÇÃO-DEBCAD'!G223))</f>
        <v/>
      </c>
      <c r="J260" s="75" t="str">
        <f>IF('INSCRIÇÃO-DEBCAD'!D223="","",$J$35*TRIM('INSCRIÇÃO-DEBCAD'!H223))</f>
        <v/>
      </c>
      <c r="K260" s="75" t="str">
        <f>IF('INSCRIÇÃO-DEBCAD'!E223="","",$K$35*TRIM('INSCRIÇÃO-DEBCAD'!I223))</f>
        <v/>
      </c>
      <c r="L260" s="76">
        <f t="shared" si="11"/>
        <v>0</v>
      </c>
    </row>
    <row r="261" spans="1:12" x14ac:dyDescent="0.35">
      <c r="A261" s="24"/>
      <c r="B261" s="24"/>
      <c r="C261" s="24" t="str">
        <f t="shared" si="10"/>
        <v>00</v>
      </c>
      <c r="D261" s="24">
        <f t="shared" si="12"/>
        <v>0</v>
      </c>
      <c r="E261" s="24"/>
      <c r="G261" s="83" t="str">
        <f>IF('INSCRIÇÃO-DEBCAD'!A224="","",'INSCRIÇÃO-DEBCAD'!A224)</f>
        <v/>
      </c>
      <c r="H261" s="75" t="str">
        <f>IF('INSCRIÇÃO-DEBCAD'!B224="","",$H$35*TRIM('INSCRIÇÃO-DEBCAD'!F224))</f>
        <v/>
      </c>
      <c r="I261" s="75" t="str">
        <f>IF('INSCRIÇÃO-DEBCAD'!C224="","",$I$35*TRIM('INSCRIÇÃO-DEBCAD'!G224))</f>
        <v/>
      </c>
      <c r="J261" s="75" t="str">
        <f>IF('INSCRIÇÃO-DEBCAD'!D224="","",$J$35*TRIM('INSCRIÇÃO-DEBCAD'!H224))</f>
        <v/>
      </c>
      <c r="K261" s="75" t="str">
        <f>IF('INSCRIÇÃO-DEBCAD'!E224="","",$K$35*TRIM('INSCRIÇÃO-DEBCAD'!I224))</f>
        <v/>
      </c>
      <c r="L261" s="76">
        <f t="shared" si="11"/>
        <v>0</v>
      </c>
    </row>
    <row r="262" spans="1:12" x14ac:dyDescent="0.35">
      <c r="A262" s="24"/>
      <c r="B262" s="24"/>
      <c r="C262" s="24" t="str">
        <f t="shared" si="10"/>
        <v>00</v>
      </c>
      <c r="D262" s="24">
        <f t="shared" si="12"/>
        <v>0</v>
      </c>
      <c r="E262" s="24"/>
      <c r="G262" s="83" t="str">
        <f>IF('INSCRIÇÃO-DEBCAD'!A225="","",'INSCRIÇÃO-DEBCAD'!A225)</f>
        <v/>
      </c>
      <c r="H262" s="75" t="str">
        <f>IF('INSCRIÇÃO-DEBCAD'!B225="","",$H$35*TRIM('INSCRIÇÃO-DEBCAD'!F225))</f>
        <v/>
      </c>
      <c r="I262" s="75" t="str">
        <f>IF('INSCRIÇÃO-DEBCAD'!C225="","",$I$35*TRIM('INSCRIÇÃO-DEBCAD'!G225))</f>
        <v/>
      </c>
      <c r="J262" s="75" t="str">
        <f>IF('INSCRIÇÃO-DEBCAD'!D225="","",$J$35*TRIM('INSCRIÇÃO-DEBCAD'!H225))</f>
        <v/>
      </c>
      <c r="K262" s="75" t="str">
        <f>IF('INSCRIÇÃO-DEBCAD'!E225="","",$K$35*TRIM('INSCRIÇÃO-DEBCAD'!I225))</f>
        <v/>
      </c>
      <c r="L262" s="76">
        <f t="shared" si="11"/>
        <v>0</v>
      </c>
    </row>
    <row r="263" spans="1:12" x14ac:dyDescent="0.35">
      <c r="A263" s="24"/>
      <c r="B263" s="24"/>
      <c r="C263" s="24" t="str">
        <f t="shared" si="10"/>
        <v>00</v>
      </c>
      <c r="D263" s="24">
        <f t="shared" si="12"/>
        <v>0</v>
      </c>
      <c r="E263" s="24"/>
      <c r="G263" s="83" t="str">
        <f>IF('INSCRIÇÃO-DEBCAD'!A226="","",'INSCRIÇÃO-DEBCAD'!A226)</f>
        <v/>
      </c>
      <c r="H263" s="75" t="str">
        <f>IF('INSCRIÇÃO-DEBCAD'!B226="","",$H$35*TRIM('INSCRIÇÃO-DEBCAD'!F226))</f>
        <v/>
      </c>
      <c r="I263" s="75" t="str">
        <f>IF('INSCRIÇÃO-DEBCAD'!C226="","",$I$35*TRIM('INSCRIÇÃO-DEBCAD'!G226))</f>
        <v/>
      </c>
      <c r="J263" s="75" t="str">
        <f>IF('INSCRIÇÃO-DEBCAD'!D226="","",$J$35*TRIM('INSCRIÇÃO-DEBCAD'!H226))</f>
        <v/>
      </c>
      <c r="K263" s="75" t="str">
        <f>IF('INSCRIÇÃO-DEBCAD'!E226="","",$K$35*TRIM('INSCRIÇÃO-DEBCAD'!I226))</f>
        <v/>
      </c>
      <c r="L263" s="76">
        <f t="shared" si="11"/>
        <v>0</v>
      </c>
    </row>
    <row r="264" spans="1:12" x14ac:dyDescent="0.35">
      <c r="A264" s="24"/>
      <c r="B264" s="24"/>
      <c r="C264" s="24" t="str">
        <f t="shared" si="10"/>
        <v>00</v>
      </c>
      <c r="D264" s="24">
        <f t="shared" si="12"/>
        <v>0</v>
      </c>
      <c r="E264" s="24"/>
      <c r="G264" s="83" t="str">
        <f>IF('INSCRIÇÃO-DEBCAD'!A227="","",'INSCRIÇÃO-DEBCAD'!A227)</f>
        <v/>
      </c>
      <c r="H264" s="75" t="str">
        <f>IF('INSCRIÇÃO-DEBCAD'!B227="","",$H$35*TRIM('INSCRIÇÃO-DEBCAD'!F227))</f>
        <v/>
      </c>
      <c r="I264" s="75" t="str">
        <f>IF('INSCRIÇÃO-DEBCAD'!C227="","",$I$35*TRIM('INSCRIÇÃO-DEBCAD'!G227))</f>
        <v/>
      </c>
      <c r="J264" s="75" t="str">
        <f>IF('INSCRIÇÃO-DEBCAD'!D227="","",$J$35*TRIM('INSCRIÇÃO-DEBCAD'!H227))</f>
        <v/>
      </c>
      <c r="K264" s="75" t="str">
        <f>IF('INSCRIÇÃO-DEBCAD'!E227="","",$K$35*TRIM('INSCRIÇÃO-DEBCAD'!I227))</f>
        <v/>
      </c>
      <c r="L264" s="76">
        <f t="shared" si="11"/>
        <v>0</v>
      </c>
    </row>
    <row r="265" spans="1:12" x14ac:dyDescent="0.35">
      <c r="A265" s="24"/>
      <c r="B265" s="24"/>
      <c r="C265" s="24" t="str">
        <f t="shared" si="10"/>
        <v>00</v>
      </c>
      <c r="D265" s="24">
        <f t="shared" si="12"/>
        <v>0</v>
      </c>
      <c r="E265" s="24"/>
      <c r="G265" s="83" t="str">
        <f>IF('INSCRIÇÃO-DEBCAD'!A228="","",'INSCRIÇÃO-DEBCAD'!A228)</f>
        <v/>
      </c>
      <c r="H265" s="75" t="str">
        <f>IF('INSCRIÇÃO-DEBCAD'!B228="","",$H$35*TRIM('INSCRIÇÃO-DEBCAD'!F228))</f>
        <v/>
      </c>
      <c r="I265" s="75" t="str">
        <f>IF('INSCRIÇÃO-DEBCAD'!C228="","",$I$35*TRIM('INSCRIÇÃO-DEBCAD'!G228))</f>
        <v/>
      </c>
      <c r="J265" s="75" t="str">
        <f>IF('INSCRIÇÃO-DEBCAD'!D228="","",$J$35*TRIM('INSCRIÇÃO-DEBCAD'!H228))</f>
        <v/>
      </c>
      <c r="K265" s="75" t="str">
        <f>IF('INSCRIÇÃO-DEBCAD'!E228="","",$K$35*TRIM('INSCRIÇÃO-DEBCAD'!I228))</f>
        <v/>
      </c>
      <c r="L265" s="76">
        <f t="shared" si="11"/>
        <v>0</v>
      </c>
    </row>
    <row r="266" spans="1:12" x14ac:dyDescent="0.35">
      <c r="A266" s="24"/>
      <c r="B266" s="24"/>
      <c r="C266" s="24" t="str">
        <f t="shared" si="10"/>
        <v>00</v>
      </c>
      <c r="D266" s="24">
        <f t="shared" si="12"/>
        <v>0</v>
      </c>
      <c r="E266" s="24"/>
      <c r="G266" s="83" t="str">
        <f>IF('INSCRIÇÃO-DEBCAD'!A229="","",'INSCRIÇÃO-DEBCAD'!A229)</f>
        <v/>
      </c>
      <c r="H266" s="75" t="str">
        <f>IF('INSCRIÇÃO-DEBCAD'!B229="","",$H$35*TRIM('INSCRIÇÃO-DEBCAD'!F229))</f>
        <v/>
      </c>
      <c r="I266" s="75" t="str">
        <f>IF('INSCRIÇÃO-DEBCAD'!C229="","",$I$35*TRIM('INSCRIÇÃO-DEBCAD'!G229))</f>
        <v/>
      </c>
      <c r="J266" s="75" t="str">
        <f>IF('INSCRIÇÃO-DEBCAD'!D229="","",$J$35*TRIM('INSCRIÇÃO-DEBCAD'!H229))</f>
        <v/>
      </c>
      <c r="K266" s="75" t="str">
        <f>IF('INSCRIÇÃO-DEBCAD'!E229="","",$K$35*TRIM('INSCRIÇÃO-DEBCAD'!I229))</f>
        <v/>
      </c>
      <c r="L266" s="76">
        <f t="shared" si="11"/>
        <v>0</v>
      </c>
    </row>
    <row r="267" spans="1:12" x14ac:dyDescent="0.35">
      <c r="A267" s="24"/>
      <c r="B267" s="24"/>
      <c r="C267" s="24" t="str">
        <f t="shared" si="10"/>
        <v>00</v>
      </c>
      <c r="D267" s="24">
        <f t="shared" si="12"/>
        <v>0</v>
      </c>
      <c r="E267" s="24"/>
      <c r="G267" s="83" t="str">
        <f>IF('INSCRIÇÃO-DEBCAD'!A230="","",'INSCRIÇÃO-DEBCAD'!A230)</f>
        <v/>
      </c>
      <c r="H267" s="75" t="str">
        <f>IF('INSCRIÇÃO-DEBCAD'!B230="","",$H$35*TRIM('INSCRIÇÃO-DEBCAD'!F230))</f>
        <v/>
      </c>
      <c r="I267" s="75" t="str">
        <f>IF('INSCRIÇÃO-DEBCAD'!C230="","",$I$35*TRIM('INSCRIÇÃO-DEBCAD'!G230))</f>
        <v/>
      </c>
      <c r="J267" s="75" t="str">
        <f>IF('INSCRIÇÃO-DEBCAD'!D230="","",$J$35*TRIM('INSCRIÇÃO-DEBCAD'!H230))</f>
        <v/>
      </c>
      <c r="K267" s="75" t="str">
        <f>IF('INSCRIÇÃO-DEBCAD'!E230="","",$K$35*TRIM('INSCRIÇÃO-DEBCAD'!I230))</f>
        <v/>
      </c>
      <c r="L267" s="76">
        <f t="shared" si="11"/>
        <v>0</v>
      </c>
    </row>
    <row r="268" spans="1:12" x14ac:dyDescent="0.35">
      <c r="A268" s="24"/>
      <c r="B268" s="24"/>
      <c r="C268" s="24" t="str">
        <f t="shared" si="10"/>
        <v>00</v>
      </c>
      <c r="D268" s="24">
        <f t="shared" si="12"/>
        <v>0</v>
      </c>
      <c r="E268" s="24"/>
      <c r="G268" s="83" t="str">
        <f>IF('INSCRIÇÃO-DEBCAD'!A231="","",'INSCRIÇÃO-DEBCAD'!A231)</f>
        <v/>
      </c>
      <c r="H268" s="75" t="str">
        <f>IF('INSCRIÇÃO-DEBCAD'!B231="","",$H$35*TRIM('INSCRIÇÃO-DEBCAD'!F231))</f>
        <v/>
      </c>
      <c r="I268" s="75" t="str">
        <f>IF('INSCRIÇÃO-DEBCAD'!C231="","",$I$35*TRIM('INSCRIÇÃO-DEBCAD'!G231))</f>
        <v/>
      </c>
      <c r="J268" s="75" t="str">
        <f>IF('INSCRIÇÃO-DEBCAD'!D231="","",$J$35*TRIM('INSCRIÇÃO-DEBCAD'!H231))</f>
        <v/>
      </c>
      <c r="K268" s="75" t="str">
        <f>IF('INSCRIÇÃO-DEBCAD'!E231="","",$K$35*TRIM('INSCRIÇÃO-DEBCAD'!I231))</f>
        <v/>
      </c>
      <c r="L268" s="76">
        <f t="shared" si="11"/>
        <v>0</v>
      </c>
    </row>
    <row r="269" spans="1:12" x14ac:dyDescent="0.35">
      <c r="A269" s="24"/>
      <c r="B269" s="24"/>
      <c r="C269" s="24" t="str">
        <f t="shared" si="10"/>
        <v>00</v>
      </c>
      <c r="D269" s="24">
        <f t="shared" si="12"/>
        <v>0</v>
      </c>
      <c r="E269" s="24"/>
      <c r="G269" s="83" t="str">
        <f>IF('INSCRIÇÃO-DEBCAD'!A232="","",'INSCRIÇÃO-DEBCAD'!A232)</f>
        <v/>
      </c>
      <c r="H269" s="75" t="str">
        <f>IF('INSCRIÇÃO-DEBCAD'!B232="","",$H$35*TRIM('INSCRIÇÃO-DEBCAD'!F232))</f>
        <v/>
      </c>
      <c r="I269" s="75" t="str">
        <f>IF('INSCRIÇÃO-DEBCAD'!C232="","",$I$35*TRIM('INSCRIÇÃO-DEBCAD'!G232))</f>
        <v/>
      </c>
      <c r="J269" s="75" t="str">
        <f>IF('INSCRIÇÃO-DEBCAD'!D232="","",$J$35*TRIM('INSCRIÇÃO-DEBCAD'!H232))</f>
        <v/>
      </c>
      <c r="K269" s="75" t="str">
        <f>IF('INSCRIÇÃO-DEBCAD'!E232="","",$K$35*TRIM('INSCRIÇÃO-DEBCAD'!I232))</f>
        <v/>
      </c>
      <c r="L269" s="76">
        <f t="shared" si="11"/>
        <v>0</v>
      </c>
    </row>
    <row r="270" spans="1:12" x14ac:dyDescent="0.35">
      <c r="A270" s="24"/>
      <c r="B270" s="24"/>
      <c r="C270" s="24" t="str">
        <f t="shared" si="10"/>
        <v>00</v>
      </c>
      <c r="D270" s="24">
        <f t="shared" si="12"/>
        <v>0</v>
      </c>
      <c r="E270" s="24"/>
      <c r="G270" s="83" t="str">
        <f>IF('INSCRIÇÃO-DEBCAD'!A233="","",'INSCRIÇÃO-DEBCAD'!A233)</f>
        <v/>
      </c>
      <c r="H270" s="75" t="str">
        <f>IF('INSCRIÇÃO-DEBCAD'!B233="","",$H$35*TRIM('INSCRIÇÃO-DEBCAD'!F233))</f>
        <v/>
      </c>
      <c r="I270" s="75" t="str">
        <f>IF('INSCRIÇÃO-DEBCAD'!C233="","",$I$35*TRIM('INSCRIÇÃO-DEBCAD'!G233))</f>
        <v/>
      </c>
      <c r="J270" s="75" t="str">
        <f>IF('INSCRIÇÃO-DEBCAD'!D233="","",$J$35*TRIM('INSCRIÇÃO-DEBCAD'!H233))</f>
        <v/>
      </c>
      <c r="K270" s="75" t="str">
        <f>IF('INSCRIÇÃO-DEBCAD'!E233="","",$K$35*TRIM('INSCRIÇÃO-DEBCAD'!I233))</f>
        <v/>
      </c>
      <c r="L270" s="76">
        <f t="shared" si="11"/>
        <v>0</v>
      </c>
    </row>
    <row r="271" spans="1:12" x14ac:dyDescent="0.35">
      <c r="A271" s="24"/>
      <c r="B271" s="24"/>
      <c r="C271" s="24" t="str">
        <f t="shared" si="10"/>
        <v>00</v>
      </c>
      <c r="D271" s="24">
        <f t="shared" si="12"/>
        <v>0</v>
      </c>
      <c r="E271" s="24"/>
      <c r="G271" s="83" t="str">
        <f>IF('INSCRIÇÃO-DEBCAD'!A234="","",'INSCRIÇÃO-DEBCAD'!A234)</f>
        <v/>
      </c>
      <c r="H271" s="75" t="str">
        <f>IF('INSCRIÇÃO-DEBCAD'!B234="","",$H$35*TRIM('INSCRIÇÃO-DEBCAD'!F234))</f>
        <v/>
      </c>
      <c r="I271" s="75" t="str">
        <f>IF('INSCRIÇÃO-DEBCAD'!C234="","",$I$35*TRIM('INSCRIÇÃO-DEBCAD'!G234))</f>
        <v/>
      </c>
      <c r="J271" s="75" t="str">
        <f>IF('INSCRIÇÃO-DEBCAD'!D234="","",$J$35*TRIM('INSCRIÇÃO-DEBCAD'!H234))</f>
        <v/>
      </c>
      <c r="K271" s="75" t="str">
        <f>IF('INSCRIÇÃO-DEBCAD'!E234="","",$K$35*TRIM('INSCRIÇÃO-DEBCAD'!I234))</f>
        <v/>
      </c>
      <c r="L271" s="76">
        <f t="shared" si="11"/>
        <v>0</v>
      </c>
    </row>
    <row r="272" spans="1:12" x14ac:dyDescent="0.35">
      <c r="A272" s="24"/>
      <c r="B272" s="24"/>
      <c r="C272" s="24" t="str">
        <f t="shared" si="10"/>
        <v>00</v>
      </c>
      <c r="D272" s="24">
        <f t="shared" si="12"/>
        <v>0</v>
      </c>
      <c r="E272" s="24"/>
      <c r="G272" s="83" t="str">
        <f>IF('INSCRIÇÃO-DEBCAD'!A235="","",'INSCRIÇÃO-DEBCAD'!A235)</f>
        <v/>
      </c>
      <c r="H272" s="75" t="str">
        <f>IF('INSCRIÇÃO-DEBCAD'!B235="","",$H$35*TRIM('INSCRIÇÃO-DEBCAD'!F235))</f>
        <v/>
      </c>
      <c r="I272" s="75" t="str">
        <f>IF('INSCRIÇÃO-DEBCAD'!C235="","",$I$35*TRIM('INSCRIÇÃO-DEBCAD'!G235))</f>
        <v/>
      </c>
      <c r="J272" s="75" t="str">
        <f>IF('INSCRIÇÃO-DEBCAD'!D235="","",$J$35*TRIM('INSCRIÇÃO-DEBCAD'!H235))</f>
        <v/>
      </c>
      <c r="K272" s="75" t="str">
        <f>IF('INSCRIÇÃO-DEBCAD'!E235="","",$K$35*TRIM('INSCRIÇÃO-DEBCAD'!I235))</f>
        <v/>
      </c>
      <c r="L272" s="76">
        <f t="shared" si="11"/>
        <v>0</v>
      </c>
    </row>
    <row r="273" spans="1:12" x14ac:dyDescent="0.35">
      <c r="A273" s="24"/>
      <c r="B273" s="24"/>
      <c r="C273" s="24" t="str">
        <f t="shared" si="10"/>
        <v>00</v>
      </c>
      <c r="D273" s="24">
        <f t="shared" si="12"/>
        <v>0</v>
      </c>
      <c r="E273" s="24"/>
      <c r="G273" s="83" t="str">
        <f>IF('INSCRIÇÃO-DEBCAD'!A236="","",'INSCRIÇÃO-DEBCAD'!A236)</f>
        <v/>
      </c>
      <c r="H273" s="75" t="str">
        <f>IF('INSCRIÇÃO-DEBCAD'!B236="","",$H$35*TRIM('INSCRIÇÃO-DEBCAD'!F236))</f>
        <v/>
      </c>
      <c r="I273" s="75" t="str">
        <f>IF('INSCRIÇÃO-DEBCAD'!C236="","",$I$35*TRIM('INSCRIÇÃO-DEBCAD'!G236))</f>
        <v/>
      </c>
      <c r="J273" s="75" t="str">
        <f>IF('INSCRIÇÃO-DEBCAD'!D236="","",$J$35*TRIM('INSCRIÇÃO-DEBCAD'!H236))</f>
        <v/>
      </c>
      <c r="K273" s="75" t="str">
        <f>IF('INSCRIÇÃO-DEBCAD'!E236="","",$K$35*TRIM('INSCRIÇÃO-DEBCAD'!I236))</f>
        <v/>
      </c>
      <c r="L273" s="76">
        <f t="shared" si="11"/>
        <v>0</v>
      </c>
    </row>
    <row r="274" spans="1:12" x14ac:dyDescent="0.35">
      <c r="A274" s="24"/>
      <c r="B274" s="24"/>
      <c r="C274" s="24" t="str">
        <f t="shared" si="10"/>
        <v>00</v>
      </c>
      <c r="D274" s="24">
        <f t="shared" si="12"/>
        <v>0</v>
      </c>
      <c r="E274" s="24"/>
      <c r="G274" s="83" t="str">
        <f>IF('INSCRIÇÃO-DEBCAD'!A237="","",'INSCRIÇÃO-DEBCAD'!A237)</f>
        <v/>
      </c>
      <c r="H274" s="75" t="str">
        <f>IF('INSCRIÇÃO-DEBCAD'!B237="","",$H$35*TRIM('INSCRIÇÃO-DEBCAD'!F237))</f>
        <v/>
      </c>
      <c r="I274" s="75" t="str">
        <f>IF('INSCRIÇÃO-DEBCAD'!C237="","",$I$35*TRIM('INSCRIÇÃO-DEBCAD'!G237))</f>
        <v/>
      </c>
      <c r="J274" s="75" t="str">
        <f>IF('INSCRIÇÃO-DEBCAD'!D237="","",$J$35*TRIM('INSCRIÇÃO-DEBCAD'!H237))</f>
        <v/>
      </c>
      <c r="K274" s="75" t="str">
        <f>IF('INSCRIÇÃO-DEBCAD'!E237="","",$K$35*TRIM('INSCRIÇÃO-DEBCAD'!I237))</f>
        <v/>
      </c>
      <c r="L274" s="76">
        <f t="shared" si="11"/>
        <v>0</v>
      </c>
    </row>
    <row r="275" spans="1:12" x14ac:dyDescent="0.35">
      <c r="A275" s="24"/>
      <c r="B275" s="24"/>
      <c r="C275" s="24" t="str">
        <f t="shared" si="10"/>
        <v>00</v>
      </c>
      <c r="D275" s="24">
        <f t="shared" si="12"/>
        <v>0</v>
      </c>
      <c r="E275" s="24"/>
      <c r="G275" s="83" t="str">
        <f>IF('INSCRIÇÃO-DEBCAD'!A238="","",'INSCRIÇÃO-DEBCAD'!A238)</f>
        <v/>
      </c>
      <c r="H275" s="75" t="str">
        <f>IF('INSCRIÇÃO-DEBCAD'!B238="","",$H$35*TRIM('INSCRIÇÃO-DEBCAD'!F238))</f>
        <v/>
      </c>
      <c r="I275" s="75" t="str">
        <f>IF('INSCRIÇÃO-DEBCAD'!C238="","",$I$35*TRIM('INSCRIÇÃO-DEBCAD'!G238))</f>
        <v/>
      </c>
      <c r="J275" s="75" t="str">
        <f>IF('INSCRIÇÃO-DEBCAD'!D238="","",$J$35*TRIM('INSCRIÇÃO-DEBCAD'!H238))</f>
        <v/>
      </c>
      <c r="K275" s="75" t="str">
        <f>IF('INSCRIÇÃO-DEBCAD'!E238="","",$K$35*TRIM('INSCRIÇÃO-DEBCAD'!I238))</f>
        <v/>
      </c>
      <c r="L275" s="76">
        <f t="shared" si="11"/>
        <v>0</v>
      </c>
    </row>
    <row r="276" spans="1:12" x14ac:dyDescent="0.35">
      <c r="A276" s="24"/>
      <c r="B276" s="24"/>
      <c r="C276" s="24" t="str">
        <f t="shared" si="10"/>
        <v>00</v>
      </c>
      <c r="D276" s="24">
        <f t="shared" si="12"/>
        <v>0</v>
      </c>
      <c r="E276" s="24"/>
      <c r="G276" s="83" t="str">
        <f>IF('INSCRIÇÃO-DEBCAD'!A239="","",'INSCRIÇÃO-DEBCAD'!A239)</f>
        <v/>
      </c>
      <c r="H276" s="75" t="str">
        <f>IF('INSCRIÇÃO-DEBCAD'!B239="","",$H$35*TRIM('INSCRIÇÃO-DEBCAD'!F239))</f>
        <v/>
      </c>
      <c r="I276" s="75" t="str">
        <f>IF('INSCRIÇÃO-DEBCAD'!C239="","",$I$35*TRIM('INSCRIÇÃO-DEBCAD'!G239))</f>
        <v/>
      </c>
      <c r="J276" s="75" t="str">
        <f>IF('INSCRIÇÃO-DEBCAD'!D239="","",$J$35*TRIM('INSCRIÇÃO-DEBCAD'!H239))</f>
        <v/>
      </c>
      <c r="K276" s="75" t="str">
        <f>IF('INSCRIÇÃO-DEBCAD'!E239="","",$K$35*TRIM('INSCRIÇÃO-DEBCAD'!I239))</f>
        <v/>
      </c>
      <c r="L276" s="76">
        <f t="shared" si="11"/>
        <v>0</v>
      </c>
    </row>
    <row r="277" spans="1:12" x14ac:dyDescent="0.35">
      <c r="A277" s="24"/>
      <c r="B277" s="24"/>
      <c r="C277" s="24" t="str">
        <f t="shared" si="10"/>
        <v>00</v>
      </c>
      <c r="D277" s="24">
        <f t="shared" si="12"/>
        <v>0</v>
      </c>
      <c r="E277" s="24"/>
      <c r="G277" s="83" t="str">
        <f>IF('INSCRIÇÃO-DEBCAD'!A240="","",'INSCRIÇÃO-DEBCAD'!A240)</f>
        <v/>
      </c>
      <c r="H277" s="75" t="str">
        <f>IF('INSCRIÇÃO-DEBCAD'!B240="","",$H$35*TRIM('INSCRIÇÃO-DEBCAD'!F240))</f>
        <v/>
      </c>
      <c r="I277" s="75" t="str">
        <f>IF('INSCRIÇÃO-DEBCAD'!C240="","",$I$35*TRIM('INSCRIÇÃO-DEBCAD'!G240))</f>
        <v/>
      </c>
      <c r="J277" s="75" t="str">
        <f>IF('INSCRIÇÃO-DEBCAD'!D240="","",$J$35*TRIM('INSCRIÇÃO-DEBCAD'!H240))</f>
        <v/>
      </c>
      <c r="K277" s="75" t="str">
        <f>IF('INSCRIÇÃO-DEBCAD'!E240="","",$K$35*TRIM('INSCRIÇÃO-DEBCAD'!I240))</f>
        <v/>
      </c>
      <c r="L277" s="76">
        <f t="shared" si="11"/>
        <v>0</v>
      </c>
    </row>
    <row r="278" spans="1:12" x14ac:dyDescent="0.35">
      <c r="A278" s="24"/>
      <c r="B278" s="24"/>
      <c r="C278" s="24" t="str">
        <f t="shared" si="10"/>
        <v>00</v>
      </c>
      <c r="D278" s="24">
        <f t="shared" si="12"/>
        <v>0</v>
      </c>
      <c r="E278" s="24"/>
      <c r="G278" s="83" t="str">
        <f>IF('INSCRIÇÃO-DEBCAD'!A241="","",'INSCRIÇÃO-DEBCAD'!A241)</f>
        <v/>
      </c>
      <c r="H278" s="75" t="str">
        <f>IF('INSCRIÇÃO-DEBCAD'!B241="","",$H$35*TRIM('INSCRIÇÃO-DEBCAD'!F241))</f>
        <v/>
      </c>
      <c r="I278" s="75" t="str">
        <f>IF('INSCRIÇÃO-DEBCAD'!C241="","",$I$35*TRIM('INSCRIÇÃO-DEBCAD'!G241))</f>
        <v/>
      </c>
      <c r="J278" s="75" t="str">
        <f>IF('INSCRIÇÃO-DEBCAD'!D241="","",$J$35*TRIM('INSCRIÇÃO-DEBCAD'!H241))</f>
        <v/>
      </c>
      <c r="K278" s="75" t="str">
        <f>IF('INSCRIÇÃO-DEBCAD'!E241="","",$K$35*TRIM('INSCRIÇÃO-DEBCAD'!I241))</f>
        <v/>
      </c>
      <c r="L278" s="76">
        <f t="shared" si="11"/>
        <v>0</v>
      </c>
    </row>
    <row r="279" spans="1:12" x14ac:dyDescent="0.35">
      <c r="A279" s="24"/>
      <c r="B279" s="24"/>
      <c r="C279" s="24" t="str">
        <f t="shared" si="10"/>
        <v>00</v>
      </c>
      <c r="D279" s="24">
        <f t="shared" si="12"/>
        <v>0</v>
      </c>
      <c r="E279" s="24"/>
      <c r="G279" s="83" t="str">
        <f>IF('INSCRIÇÃO-DEBCAD'!A242="","",'INSCRIÇÃO-DEBCAD'!A242)</f>
        <v/>
      </c>
      <c r="H279" s="75" t="str">
        <f>IF('INSCRIÇÃO-DEBCAD'!B242="","",$H$35*TRIM('INSCRIÇÃO-DEBCAD'!F242))</f>
        <v/>
      </c>
      <c r="I279" s="75" t="str">
        <f>IF('INSCRIÇÃO-DEBCAD'!C242="","",$I$35*TRIM('INSCRIÇÃO-DEBCAD'!G242))</f>
        <v/>
      </c>
      <c r="J279" s="75" t="str">
        <f>IF('INSCRIÇÃO-DEBCAD'!D242="","",$J$35*TRIM('INSCRIÇÃO-DEBCAD'!H242))</f>
        <v/>
      </c>
      <c r="K279" s="75" t="str">
        <f>IF('INSCRIÇÃO-DEBCAD'!E242="","",$K$35*TRIM('INSCRIÇÃO-DEBCAD'!I242))</f>
        <v/>
      </c>
      <c r="L279" s="76">
        <f t="shared" si="11"/>
        <v>0</v>
      </c>
    </row>
    <row r="280" spans="1:12" x14ac:dyDescent="0.35">
      <c r="A280" s="24"/>
      <c r="B280" s="24"/>
      <c r="C280" s="24" t="str">
        <f t="shared" si="10"/>
        <v>00</v>
      </c>
      <c r="D280" s="24">
        <f t="shared" si="12"/>
        <v>0</v>
      </c>
      <c r="E280" s="24"/>
      <c r="G280" s="83" t="str">
        <f>IF('INSCRIÇÃO-DEBCAD'!A243="","",'INSCRIÇÃO-DEBCAD'!A243)</f>
        <v/>
      </c>
      <c r="H280" s="75" t="str">
        <f>IF('INSCRIÇÃO-DEBCAD'!B243="","",$H$35*TRIM('INSCRIÇÃO-DEBCAD'!F243))</f>
        <v/>
      </c>
      <c r="I280" s="75" t="str">
        <f>IF('INSCRIÇÃO-DEBCAD'!C243="","",$I$35*TRIM('INSCRIÇÃO-DEBCAD'!G243))</f>
        <v/>
      </c>
      <c r="J280" s="75" t="str">
        <f>IF('INSCRIÇÃO-DEBCAD'!D243="","",$J$35*TRIM('INSCRIÇÃO-DEBCAD'!H243))</f>
        <v/>
      </c>
      <c r="K280" s="75" t="str">
        <f>IF('INSCRIÇÃO-DEBCAD'!E243="","",$K$35*TRIM('INSCRIÇÃO-DEBCAD'!I243))</f>
        <v/>
      </c>
      <c r="L280" s="76">
        <f t="shared" si="11"/>
        <v>0</v>
      </c>
    </row>
    <row r="281" spans="1:12" x14ac:dyDescent="0.35">
      <c r="A281" s="24"/>
      <c r="B281" s="24"/>
      <c r="C281" s="24" t="str">
        <f t="shared" si="10"/>
        <v>00</v>
      </c>
      <c r="D281" s="24">
        <f t="shared" si="12"/>
        <v>0</v>
      </c>
      <c r="E281" s="24"/>
      <c r="G281" s="83" t="str">
        <f>IF('INSCRIÇÃO-DEBCAD'!A244="","",'INSCRIÇÃO-DEBCAD'!A244)</f>
        <v/>
      </c>
      <c r="H281" s="75" t="str">
        <f>IF('INSCRIÇÃO-DEBCAD'!B244="","",$H$35*TRIM('INSCRIÇÃO-DEBCAD'!F244))</f>
        <v/>
      </c>
      <c r="I281" s="75" t="str">
        <f>IF('INSCRIÇÃO-DEBCAD'!C244="","",$I$35*TRIM('INSCRIÇÃO-DEBCAD'!G244))</f>
        <v/>
      </c>
      <c r="J281" s="75" t="str">
        <f>IF('INSCRIÇÃO-DEBCAD'!D244="","",$J$35*TRIM('INSCRIÇÃO-DEBCAD'!H244))</f>
        <v/>
      </c>
      <c r="K281" s="75" t="str">
        <f>IF('INSCRIÇÃO-DEBCAD'!E244="","",$K$35*TRIM('INSCRIÇÃO-DEBCAD'!I244))</f>
        <v/>
      </c>
      <c r="L281" s="76">
        <f t="shared" si="11"/>
        <v>0</v>
      </c>
    </row>
    <row r="282" spans="1:12" x14ac:dyDescent="0.35">
      <c r="A282" s="24"/>
      <c r="B282" s="24"/>
      <c r="C282" s="24" t="str">
        <f t="shared" si="10"/>
        <v>00</v>
      </c>
      <c r="D282" s="24">
        <f t="shared" si="12"/>
        <v>0</v>
      </c>
      <c r="E282" s="24"/>
      <c r="G282" s="83" t="str">
        <f>IF('INSCRIÇÃO-DEBCAD'!A245="","",'INSCRIÇÃO-DEBCAD'!A245)</f>
        <v/>
      </c>
      <c r="H282" s="75" t="str">
        <f>IF('INSCRIÇÃO-DEBCAD'!B245="","",$H$35*TRIM('INSCRIÇÃO-DEBCAD'!F245))</f>
        <v/>
      </c>
      <c r="I282" s="75" t="str">
        <f>IF('INSCRIÇÃO-DEBCAD'!C245="","",$I$35*TRIM('INSCRIÇÃO-DEBCAD'!G245))</f>
        <v/>
      </c>
      <c r="J282" s="75" t="str">
        <f>IF('INSCRIÇÃO-DEBCAD'!D245="","",$J$35*TRIM('INSCRIÇÃO-DEBCAD'!H245))</f>
        <v/>
      </c>
      <c r="K282" s="75" t="str">
        <f>IF('INSCRIÇÃO-DEBCAD'!E245="","",$K$35*TRIM('INSCRIÇÃO-DEBCAD'!I245))</f>
        <v/>
      </c>
      <c r="L282" s="76">
        <f t="shared" si="11"/>
        <v>0</v>
      </c>
    </row>
    <row r="283" spans="1:12" x14ac:dyDescent="0.35">
      <c r="A283" s="24"/>
      <c r="B283" s="24"/>
      <c r="C283" s="24" t="str">
        <f t="shared" si="10"/>
        <v>00</v>
      </c>
      <c r="D283" s="24">
        <f t="shared" si="12"/>
        <v>0</v>
      </c>
      <c r="E283" s="24"/>
      <c r="G283" s="83" t="str">
        <f>IF('INSCRIÇÃO-DEBCAD'!A246="","",'INSCRIÇÃO-DEBCAD'!A246)</f>
        <v/>
      </c>
      <c r="H283" s="75" t="str">
        <f>IF('INSCRIÇÃO-DEBCAD'!B246="","",$H$35*TRIM('INSCRIÇÃO-DEBCAD'!F246))</f>
        <v/>
      </c>
      <c r="I283" s="75" t="str">
        <f>IF('INSCRIÇÃO-DEBCAD'!C246="","",$I$35*TRIM('INSCRIÇÃO-DEBCAD'!G246))</f>
        <v/>
      </c>
      <c r="J283" s="75" t="str">
        <f>IF('INSCRIÇÃO-DEBCAD'!D246="","",$J$35*TRIM('INSCRIÇÃO-DEBCAD'!H246))</f>
        <v/>
      </c>
      <c r="K283" s="75" t="str">
        <f>IF('INSCRIÇÃO-DEBCAD'!E246="","",$K$35*TRIM('INSCRIÇÃO-DEBCAD'!I246))</f>
        <v/>
      </c>
      <c r="L283" s="76">
        <f t="shared" si="11"/>
        <v>0</v>
      </c>
    </row>
    <row r="284" spans="1:12" x14ac:dyDescent="0.35">
      <c r="A284" s="24"/>
      <c r="B284" s="24"/>
      <c r="C284" s="24" t="str">
        <f t="shared" si="10"/>
        <v>00</v>
      </c>
      <c r="D284" s="24">
        <f t="shared" si="12"/>
        <v>0</v>
      </c>
      <c r="E284" s="24"/>
      <c r="G284" s="83" t="str">
        <f>IF('INSCRIÇÃO-DEBCAD'!A247="","",'INSCRIÇÃO-DEBCAD'!A247)</f>
        <v/>
      </c>
      <c r="H284" s="75" t="str">
        <f>IF('INSCRIÇÃO-DEBCAD'!B247="","",$H$35*TRIM('INSCRIÇÃO-DEBCAD'!F247))</f>
        <v/>
      </c>
      <c r="I284" s="75" t="str">
        <f>IF('INSCRIÇÃO-DEBCAD'!C247="","",$I$35*TRIM('INSCRIÇÃO-DEBCAD'!G247))</f>
        <v/>
      </c>
      <c r="J284" s="75" t="str">
        <f>IF('INSCRIÇÃO-DEBCAD'!D247="","",$J$35*TRIM('INSCRIÇÃO-DEBCAD'!H247))</f>
        <v/>
      </c>
      <c r="K284" s="75" t="str">
        <f>IF('INSCRIÇÃO-DEBCAD'!E247="","",$K$35*TRIM('INSCRIÇÃO-DEBCAD'!I247))</f>
        <v/>
      </c>
      <c r="L284" s="76">
        <f t="shared" si="11"/>
        <v>0</v>
      </c>
    </row>
    <row r="285" spans="1:12" x14ac:dyDescent="0.35">
      <c r="A285" s="24"/>
      <c r="B285" s="24"/>
      <c r="C285" s="24" t="str">
        <f t="shared" si="10"/>
        <v>00</v>
      </c>
      <c r="D285" s="24">
        <f t="shared" si="12"/>
        <v>0</v>
      </c>
      <c r="E285" s="24"/>
      <c r="G285" s="83" t="str">
        <f>IF('INSCRIÇÃO-DEBCAD'!A248="","",'INSCRIÇÃO-DEBCAD'!A248)</f>
        <v/>
      </c>
      <c r="H285" s="75" t="str">
        <f>IF('INSCRIÇÃO-DEBCAD'!B248="","",$H$35*TRIM('INSCRIÇÃO-DEBCAD'!F248))</f>
        <v/>
      </c>
      <c r="I285" s="75" t="str">
        <f>IF('INSCRIÇÃO-DEBCAD'!C248="","",$I$35*TRIM('INSCRIÇÃO-DEBCAD'!G248))</f>
        <v/>
      </c>
      <c r="J285" s="75" t="str">
        <f>IF('INSCRIÇÃO-DEBCAD'!D248="","",$J$35*TRIM('INSCRIÇÃO-DEBCAD'!H248))</f>
        <v/>
      </c>
      <c r="K285" s="75" t="str">
        <f>IF('INSCRIÇÃO-DEBCAD'!E248="","",$K$35*TRIM('INSCRIÇÃO-DEBCAD'!I248))</f>
        <v/>
      </c>
      <c r="L285" s="76">
        <f t="shared" si="11"/>
        <v>0</v>
      </c>
    </row>
    <row r="286" spans="1:12" x14ac:dyDescent="0.35">
      <c r="A286" s="24"/>
      <c r="B286" s="24"/>
      <c r="C286" s="24" t="str">
        <f t="shared" si="10"/>
        <v>00</v>
      </c>
      <c r="D286" s="24">
        <f t="shared" si="12"/>
        <v>0</v>
      </c>
      <c r="E286" s="24"/>
      <c r="G286" s="83" t="str">
        <f>IF('INSCRIÇÃO-DEBCAD'!A249="","",'INSCRIÇÃO-DEBCAD'!A249)</f>
        <v/>
      </c>
      <c r="H286" s="75" t="str">
        <f>IF('INSCRIÇÃO-DEBCAD'!B249="","",$H$35*TRIM('INSCRIÇÃO-DEBCAD'!F249))</f>
        <v/>
      </c>
      <c r="I286" s="75" t="str">
        <f>IF('INSCRIÇÃO-DEBCAD'!C249="","",$I$35*TRIM('INSCRIÇÃO-DEBCAD'!G249))</f>
        <v/>
      </c>
      <c r="J286" s="75" t="str">
        <f>IF('INSCRIÇÃO-DEBCAD'!D249="","",$J$35*TRIM('INSCRIÇÃO-DEBCAD'!H249))</f>
        <v/>
      </c>
      <c r="K286" s="75" t="str">
        <f>IF('INSCRIÇÃO-DEBCAD'!E249="","",$K$35*TRIM('INSCRIÇÃO-DEBCAD'!I249))</f>
        <v/>
      </c>
      <c r="L286" s="76">
        <f t="shared" si="11"/>
        <v>0</v>
      </c>
    </row>
    <row r="287" spans="1:12" x14ac:dyDescent="0.35">
      <c r="A287" s="24"/>
      <c r="B287" s="24"/>
      <c r="C287" s="24" t="str">
        <f t="shared" si="10"/>
        <v>00</v>
      </c>
      <c r="D287" s="24">
        <f t="shared" si="12"/>
        <v>0</v>
      </c>
      <c r="E287" s="24"/>
      <c r="G287" s="83" t="str">
        <f>IF('INSCRIÇÃO-DEBCAD'!A250="","",'INSCRIÇÃO-DEBCAD'!A250)</f>
        <v/>
      </c>
      <c r="H287" s="75" t="str">
        <f>IF('INSCRIÇÃO-DEBCAD'!B250="","",$H$35*TRIM('INSCRIÇÃO-DEBCAD'!F250))</f>
        <v/>
      </c>
      <c r="I287" s="75" t="str">
        <f>IF('INSCRIÇÃO-DEBCAD'!C250="","",$I$35*TRIM('INSCRIÇÃO-DEBCAD'!G250))</f>
        <v/>
      </c>
      <c r="J287" s="75" t="str">
        <f>IF('INSCRIÇÃO-DEBCAD'!D250="","",$J$35*TRIM('INSCRIÇÃO-DEBCAD'!H250))</f>
        <v/>
      </c>
      <c r="K287" s="75" t="str">
        <f>IF('INSCRIÇÃO-DEBCAD'!E250="","",$K$35*TRIM('INSCRIÇÃO-DEBCAD'!I250))</f>
        <v/>
      </c>
      <c r="L287" s="76">
        <f t="shared" si="11"/>
        <v>0</v>
      </c>
    </row>
    <row r="288" spans="1:12" x14ac:dyDescent="0.35">
      <c r="A288" s="24"/>
      <c r="B288" s="24"/>
      <c r="C288" s="24" t="str">
        <f t="shared" si="10"/>
        <v>00</v>
      </c>
      <c r="D288" s="24">
        <f t="shared" si="12"/>
        <v>0</v>
      </c>
      <c r="E288" s="24"/>
      <c r="G288" s="83" t="str">
        <f>IF('INSCRIÇÃO-DEBCAD'!A251="","",'INSCRIÇÃO-DEBCAD'!A251)</f>
        <v/>
      </c>
      <c r="H288" s="75" t="str">
        <f>IF('INSCRIÇÃO-DEBCAD'!B251="","",$H$35*TRIM('INSCRIÇÃO-DEBCAD'!F251))</f>
        <v/>
      </c>
      <c r="I288" s="75" t="str">
        <f>IF('INSCRIÇÃO-DEBCAD'!C251="","",$I$35*TRIM('INSCRIÇÃO-DEBCAD'!G251))</f>
        <v/>
      </c>
      <c r="J288" s="75" t="str">
        <f>IF('INSCRIÇÃO-DEBCAD'!D251="","",$J$35*TRIM('INSCRIÇÃO-DEBCAD'!H251))</f>
        <v/>
      </c>
      <c r="K288" s="75" t="str">
        <f>IF('INSCRIÇÃO-DEBCAD'!E251="","",$K$35*TRIM('INSCRIÇÃO-DEBCAD'!I251))</f>
        <v/>
      </c>
      <c r="L288" s="76">
        <f t="shared" si="11"/>
        <v>0</v>
      </c>
    </row>
    <row r="289" spans="1:12" x14ac:dyDescent="0.35">
      <c r="A289" s="24"/>
      <c r="B289" s="24"/>
      <c r="C289" s="24" t="str">
        <f t="shared" si="10"/>
        <v>00</v>
      </c>
      <c r="D289" s="24">
        <f t="shared" si="12"/>
        <v>0</v>
      </c>
      <c r="E289" s="24"/>
      <c r="G289" s="83" t="str">
        <f>IF('INSCRIÇÃO-DEBCAD'!A252="","",'INSCRIÇÃO-DEBCAD'!A252)</f>
        <v/>
      </c>
      <c r="H289" s="75" t="str">
        <f>IF('INSCRIÇÃO-DEBCAD'!B252="","",$H$35*TRIM('INSCRIÇÃO-DEBCAD'!F252))</f>
        <v/>
      </c>
      <c r="I289" s="75" t="str">
        <f>IF('INSCRIÇÃO-DEBCAD'!C252="","",$I$35*TRIM('INSCRIÇÃO-DEBCAD'!G252))</f>
        <v/>
      </c>
      <c r="J289" s="75" t="str">
        <f>IF('INSCRIÇÃO-DEBCAD'!D252="","",$J$35*TRIM('INSCRIÇÃO-DEBCAD'!H252))</f>
        <v/>
      </c>
      <c r="K289" s="75" t="str">
        <f>IF('INSCRIÇÃO-DEBCAD'!E252="","",$K$35*TRIM('INSCRIÇÃO-DEBCAD'!I252))</f>
        <v/>
      </c>
      <c r="L289" s="76">
        <f t="shared" si="11"/>
        <v>0</v>
      </c>
    </row>
    <row r="290" spans="1:12" x14ac:dyDescent="0.35">
      <c r="A290" s="24"/>
      <c r="B290" s="24"/>
      <c r="C290" s="24" t="str">
        <f t="shared" si="10"/>
        <v>00</v>
      </c>
      <c r="D290" s="24">
        <f t="shared" si="12"/>
        <v>0</v>
      </c>
      <c r="E290" s="24"/>
      <c r="G290" s="83" t="str">
        <f>IF('INSCRIÇÃO-DEBCAD'!A253="","",'INSCRIÇÃO-DEBCAD'!A253)</f>
        <v/>
      </c>
      <c r="H290" s="75" t="str">
        <f>IF('INSCRIÇÃO-DEBCAD'!B253="","",$H$35*TRIM('INSCRIÇÃO-DEBCAD'!F253))</f>
        <v/>
      </c>
      <c r="I290" s="75" t="str">
        <f>IF('INSCRIÇÃO-DEBCAD'!C253="","",$I$35*TRIM('INSCRIÇÃO-DEBCAD'!G253))</f>
        <v/>
      </c>
      <c r="J290" s="75" t="str">
        <f>IF('INSCRIÇÃO-DEBCAD'!D253="","",$J$35*TRIM('INSCRIÇÃO-DEBCAD'!H253))</f>
        <v/>
      </c>
      <c r="K290" s="75" t="str">
        <f>IF('INSCRIÇÃO-DEBCAD'!E253="","",$K$35*TRIM('INSCRIÇÃO-DEBCAD'!I253))</f>
        <v/>
      </c>
      <c r="L290" s="76">
        <f t="shared" si="11"/>
        <v>0</v>
      </c>
    </row>
    <row r="291" spans="1:12" x14ac:dyDescent="0.35">
      <c r="A291" s="24"/>
      <c r="B291" s="24"/>
      <c r="C291" s="24" t="str">
        <f t="shared" si="10"/>
        <v>00</v>
      </c>
      <c r="D291" s="24">
        <f t="shared" si="12"/>
        <v>0</v>
      </c>
      <c r="E291" s="24"/>
      <c r="G291" s="83" t="str">
        <f>IF('INSCRIÇÃO-DEBCAD'!A254="","",'INSCRIÇÃO-DEBCAD'!A254)</f>
        <v/>
      </c>
      <c r="H291" s="75" t="str">
        <f>IF('INSCRIÇÃO-DEBCAD'!B254="","",$H$35*TRIM('INSCRIÇÃO-DEBCAD'!F254))</f>
        <v/>
      </c>
      <c r="I291" s="75" t="str">
        <f>IF('INSCRIÇÃO-DEBCAD'!C254="","",$I$35*TRIM('INSCRIÇÃO-DEBCAD'!G254))</f>
        <v/>
      </c>
      <c r="J291" s="75" t="str">
        <f>IF('INSCRIÇÃO-DEBCAD'!D254="","",$J$35*TRIM('INSCRIÇÃO-DEBCAD'!H254))</f>
        <v/>
      </c>
      <c r="K291" s="75" t="str">
        <f>IF('INSCRIÇÃO-DEBCAD'!E254="","",$K$35*TRIM('INSCRIÇÃO-DEBCAD'!I254))</f>
        <v/>
      </c>
      <c r="L291" s="76">
        <f t="shared" si="11"/>
        <v>0</v>
      </c>
    </row>
    <row r="292" spans="1:12" x14ac:dyDescent="0.35">
      <c r="A292" s="24"/>
      <c r="B292" s="24"/>
      <c r="C292" s="24" t="str">
        <f t="shared" si="10"/>
        <v>00</v>
      </c>
      <c r="D292" s="24">
        <f t="shared" si="12"/>
        <v>0</v>
      </c>
      <c r="E292" s="24"/>
      <c r="G292" s="83" t="str">
        <f>IF('INSCRIÇÃO-DEBCAD'!A255="","",'INSCRIÇÃO-DEBCAD'!A255)</f>
        <v/>
      </c>
      <c r="H292" s="75" t="str">
        <f>IF('INSCRIÇÃO-DEBCAD'!B255="","",$H$35*TRIM('INSCRIÇÃO-DEBCAD'!F255))</f>
        <v/>
      </c>
      <c r="I292" s="75" t="str">
        <f>IF('INSCRIÇÃO-DEBCAD'!C255="","",$I$35*TRIM('INSCRIÇÃO-DEBCAD'!G255))</f>
        <v/>
      </c>
      <c r="J292" s="75" t="str">
        <f>IF('INSCRIÇÃO-DEBCAD'!D255="","",$J$35*TRIM('INSCRIÇÃO-DEBCAD'!H255))</f>
        <v/>
      </c>
      <c r="K292" s="75" t="str">
        <f>IF('INSCRIÇÃO-DEBCAD'!E255="","",$K$35*TRIM('INSCRIÇÃO-DEBCAD'!I255))</f>
        <v/>
      </c>
      <c r="L292" s="76">
        <f t="shared" si="11"/>
        <v>0</v>
      </c>
    </row>
    <row r="293" spans="1:12" x14ac:dyDescent="0.35">
      <c r="A293" s="24"/>
      <c r="B293" s="24"/>
      <c r="C293" s="24" t="str">
        <f t="shared" si="10"/>
        <v>00</v>
      </c>
      <c r="D293" s="24">
        <f t="shared" si="12"/>
        <v>0</v>
      </c>
      <c r="E293" s="24"/>
      <c r="G293" s="83" t="str">
        <f>IF('INSCRIÇÃO-DEBCAD'!A256="","",'INSCRIÇÃO-DEBCAD'!A256)</f>
        <v/>
      </c>
      <c r="H293" s="75" t="str">
        <f>IF('INSCRIÇÃO-DEBCAD'!B256="","",$H$35*TRIM('INSCRIÇÃO-DEBCAD'!F256))</f>
        <v/>
      </c>
      <c r="I293" s="75" t="str">
        <f>IF('INSCRIÇÃO-DEBCAD'!C256="","",$I$35*TRIM('INSCRIÇÃO-DEBCAD'!G256))</f>
        <v/>
      </c>
      <c r="J293" s="75" t="str">
        <f>IF('INSCRIÇÃO-DEBCAD'!D256="","",$J$35*TRIM('INSCRIÇÃO-DEBCAD'!H256))</f>
        <v/>
      </c>
      <c r="K293" s="75" t="str">
        <f>IF('INSCRIÇÃO-DEBCAD'!E256="","",$K$35*TRIM('INSCRIÇÃO-DEBCAD'!I256))</f>
        <v/>
      </c>
      <c r="L293" s="76">
        <f t="shared" si="11"/>
        <v>0</v>
      </c>
    </row>
    <row r="294" spans="1:12" x14ac:dyDescent="0.35">
      <c r="A294" s="24"/>
      <c r="B294" s="24"/>
      <c r="C294" s="24" t="str">
        <f t="shared" si="10"/>
        <v>00</v>
      </c>
      <c r="D294" s="24">
        <f t="shared" si="12"/>
        <v>0</v>
      </c>
      <c r="E294" s="24"/>
      <c r="G294" s="83" t="str">
        <f>IF('INSCRIÇÃO-DEBCAD'!A257="","",'INSCRIÇÃO-DEBCAD'!A257)</f>
        <v/>
      </c>
      <c r="H294" s="75" t="str">
        <f>IF('INSCRIÇÃO-DEBCAD'!B257="","",$H$35*TRIM('INSCRIÇÃO-DEBCAD'!F257))</f>
        <v/>
      </c>
      <c r="I294" s="75" t="str">
        <f>IF('INSCRIÇÃO-DEBCAD'!C257="","",$I$35*TRIM('INSCRIÇÃO-DEBCAD'!G257))</f>
        <v/>
      </c>
      <c r="J294" s="75" t="str">
        <f>IF('INSCRIÇÃO-DEBCAD'!D257="","",$J$35*TRIM('INSCRIÇÃO-DEBCAD'!H257))</f>
        <v/>
      </c>
      <c r="K294" s="75" t="str">
        <f>IF('INSCRIÇÃO-DEBCAD'!E257="","",$K$35*TRIM('INSCRIÇÃO-DEBCAD'!I257))</f>
        <v/>
      </c>
      <c r="L294" s="76">
        <f t="shared" si="11"/>
        <v>0</v>
      </c>
    </row>
    <row r="295" spans="1:12" x14ac:dyDescent="0.35">
      <c r="A295" s="24"/>
      <c r="B295" s="24"/>
      <c r="C295" s="24" t="str">
        <f t="shared" si="10"/>
        <v>00</v>
      </c>
      <c r="D295" s="24">
        <f t="shared" si="12"/>
        <v>0</v>
      </c>
      <c r="E295" s="24"/>
      <c r="G295" s="83" t="str">
        <f>IF('INSCRIÇÃO-DEBCAD'!A258="","",'INSCRIÇÃO-DEBCAD'!A258)</f>
        <v/>
      </c>
      <c r="H295" s="75" t="str">
        <f>IF('INSCRIÇÃO-DEBCAD'!B258="","",$H$35*TRIM('INSCRIÇÃO-DEBCAD'!F258))</f>
        <v/>
      </c>
      <c r="I295" s="75" t="str">
        <f>IF('INSCRIÇÃO-DEBCAD'!C258="","",$I$35*TRIM('INSCRIÇÃO-DEBCAD'!G258))</f>
        <v/>
      </c>
      <c r="J295" s="75" t="str">
        <f>IF('INSCRIÇÃO-DEBCAD'!D258="","",$J$35*TRIM('INSCRIÇÃO-DEBCAD'!H258))</f>
        <v/>
      </c>
      <c r="K295" s="75" t="str">
        <f>IF('INSCRIÇÃO-DEBCAD'!E258="","",$K$35*TRIM('INSCRIÇÃO-DEBCAD'!I258))</f>
        <v/>
      </c>
      <c r="L295" s="76">
        <f t="shared" si="11"/>
        <v>0</v>
      </c>
    </row>
    <row r="296" spans="1:12" x14ac:dyDescent="0.35">
      <c r="A296" s="24"/>
      <c r="B296" s="24"/>
      <c r="C296" s="24" t="str">
        <f t="shared" si="10"/>
        <v>00</v>
      </c>
      <c r="D296" s="24">
        <f t="shared" si="12"/>
        <v>0</v>
      </c>
      <c r="E296" s="24"/>
      <c r="G296" s="83" t="str">
        <f>IF('INSCRIÇÃO-DEBCAD'!A259="","",'INSCRIÇÃO-DEBCAD'!A259)</f>
        <v/>
      </c>
      <c r="H296" s="75" t="str">
        <f>IF('INSCRIÇÃO-DEBCAD'!B259="","",$H$35*TRIM('INSCRIÇÃO-DEBCAD'!F259))</f>
        <v/>
      </c>
      <c r="I296" s="75" t="str">
        <f>IF('INSCRIÇÃO-DEBCAD'!C259="","",$I$35*TRIM('INSCRIÇÃO-DEBCAD'!G259))</f>
        <v/>
      </c>
      <c r="J296" s="75" t="str">
        <f>IF('INSCRIÇÃO-DEBCAD'!D259="","",$J$35*TRIM('INSCRIÇÃO-DEBCAD'!H259))</f>
        <v/>
      </c>
      <c r="K296" s="75" t="str">
        <f>IF('INSCRIÇÃO-DEBCAD'!E259="","",$K$35*TRIM('INSCRIÇÃO-DEBCAD'!I259))</f>
        <v/>
      </c>
      <c r="L296" s="76">
        <f t="shared" si="11"/>
        <v>0</v>
      </c>
    </row>
    <row r="297" spans="1:12" x14ac:dyDescent="0.35">
      <c r="A297" s="24"/>
      <c r="B297" s="24"/>
      <c r="C297" s="24" t="str">
        <f t="shared" ref="C297:C360" si="13">D297&amp;""&amp;D298</f>
        <v>00</v>
      </c>
      <c r="D297" s="24">
        <f t="shared" si="12"/>
        <v>0</v>
      </c>
      <c r="E297" s="24"/>
      <c r="G297" s="83" t="str">
        <f>IF('INSCRIÇÃO-DEBCAD'!A260="","",'INSCRIÇÃO-DEBCAD'!A260)</f>
        <v/>
      </c>
      <c r="H297" s="75" t="str">
        <f>IF('INSCRIÇÃO-DEBCAD'!B260="","",$H$35*TRIM('INSCRIÇÃO-DEBCAD'!F260))</f>
        <v/>
      </c>
      <c r="I297" s="75" t="str">
        <f>IF('INSCRIÇÃO-DEBCAD'!C260="","",$I$35*TRIM('INSCRIÇÃO-DEBCAD'!G260))</f>
        <v/>
      </c>
      <c r="J297" s="75" t="str">
        <f>IF('INSCRIÇÃO-DEBCAD'!D260="","",$J$35*TRIM('INSCRIÇÃO-DEBCAD'!H260))</f>
        <v/>
      </c>
      <c r="K297" s="75" t="str">
        <f>IF('INSCRIÇÃO-DEBCAD'!E260="","",$K$35*TRIM('INSCRIÇÃO-DEBCAD'!I260))</f>
        <v/>
      </c>
      <c r="L297" s="76">
        <f t="shared" ref="L297:L360" si="14">IFERROR(SUM(H297:K297),"")</f>
        <v>0</v>
      </c>
    </row>
    <row r="298" spans="1:12" x14ac:dyDescent="0.35">
      <c r="A298" s="24"/>
      <c r="B298" s="24"/>
      <c r="C298" s="24" t="str">
        <f t="shared" si="13"/>
        <v>00</v>
      </c>
      <c r="D298" s="24">
        <f t="shared" si="12"/>
        <v>0</v>
      </c>
      <c r="E298" s="24"/>
      <c r="G298" s="83" t="str">
        <f>IF('INSCRIÇÃO-DEBCAD'!A261="","",'INSCRIÇÃO-DEBCAD'!A261)</f>
        <v/>
      </c>
      <c r="H298" s="75" t="str">
        <f>IF('INSCRIÇÃO-DEBCAD'!B261="","",$H$35*TRIM('INSCRIÇÃO-DEBCAD'!F261))</f>
        <v/>
      </c>
      <c r="I298" s="75" t="str">
        <f>IF('INSCRIÇÃO-DEBCAD'!C261="","",$I$35*TRIM('INSCRIÇÃO-DEBCAD'!G261))</f>
        <v/>
      </c>
      <c r="J298" s="75" t="str">
        <f>IF('INSCRIÇÃO-DEBCAD'!D261="","",$J$35*TRIM('INSCRIÇÃO-DEBCAD'!H261))</f>
        <v/>
      </c>
      <c r="K298" s="75" t="str">
        <f>IF('INSCRIÇÃO-DEBCAD'!E261="","",$K$35*TRIM('INSCRIÇÃO-DEBCAD'!I261))</f>
        <v/>
      </c>
      <c r="L298" s="76">
        <f t="shared" si="14"/>
        <v>0</v>
      </c>
    </row>
    <row r="299" spans="1:12" x14ac:dyDescent="0.35">
      <c r="A299" s="24"/>
      <c r="B299" s="24"/>
      <c r="C299" s="24" t="str">
        <f t="shared" si="13"/>
        <v>00</v>
      </c>
      <c r="D299" s="24">
        <f t="shared" si="12"/>
        <v>0</v>
      </c>
      <c r="E299" s="24"/>
      <c r="G299" s="83" t="str">
        <f>IF('INSCRIÇÃO-DEBCAD'!A262="","",'INSCRIÇÃO-DEBCAD'!A262)</f>
        <v/>
      </c>
      <c r="H299" s="75" t="str">
        <f>IF('INSCRIÇÃO-DEBCAD'!B262="","",$H$35*TRIM('INSCRIÇÃO-DEBCAD'!F262))</f>
        <v/>
      </c>
      <c r="I299" s="75" t="str">
        <f>IF('INSCRIÇÃO-DEBCAD'!C262="","",$I$35*TRIM('INSCRIÇÃO-DEBCAD'!G262))</f>
        <v/>
      </c>
      <c r="J299" s="75" t="str">
        <f>IF('INSCRIÇÃO-DEBCAD'!D262="","",$J$35*TRIM('INSCRIÇÃO-DEBCAD'!H262))</f>
        <v/>
      </c>
      <c r="K299" s="75" t="str">
        <f>IF('INSCRIÇÃO-DEBCAD'!E262="","",$K$35*TRIM('INSCRIÇÃO-DEBCAD'!I262))</f>
        <v/>
      </c>
      <c r="L299" s="76">
        <f t="shared" si="14"/>
        <v>0</v>
      </c>
    </row>
    <row r="300" spans="1:12" x14ac:dyDescent="0.35">
      <c r="A300" s="24"/>
      <c r="B300" s="24"/>
      <c r="C300" s="24" t="str">
        <f t="shared" si="13"/>
        <v>00</v>
      </c>
      <c r="D300" s="24">
        <f t="shared" si="12"/>
        <v>0</v>
      </c>
      <c r="E300" s="24"/>
      <c r="G300" s="83" t="str">
        <f>IF('INSCRIÇÃO-DEBCAD'!A263="","",'INSCRIÇÃO-DEBCAD'!A263)</f>
        <v/>
      </c>
      <c r="H300" s="75" t="str">
        <f>IF('INSCRIÇÃO-DEBCAD'!B263="","",$H$35*TRIM('INSCRIÇÃO-DEBCAD'!F263))</f>
        <v/>
      </c>
      <c r="I300" s="75" t="str">
        <f>IF('INSCRIÇÃO-DEBCAD'!C263="","",$I$35*TRIM('INSCRIÇÃO-DEBCAD'!G263))</f>
        <v/>
      </c>
      <c r="J300" s="75" t="str">
        <f>IF('INSCRIÇÃO-DEBCAD'!D263="","",$J$35*TRIM('INSCRIÇÃO-DEBCAD'!H263))</f>
        <v/>
      </c>
      <c r="K300" s="75" t="str">
        <f>IF('INSCRIÇÃO-DEBCAD'!E263="","",$K$35*TRIM('INSCRIÇÃO-DEBCAD'!I263))</f>
        <v/>
      </c>
      <c r="L300" s="76">
        <f t="shared" si="14"/>
        <v>0</v>
      </c>
    </row>
    <row r="301" spans="1:12" x14ac:dyDescent="0.35">
      <c r="A301" s="24"/>
      <c r="B301" s="24"/>
      <c r="C301" s="24" t="str">
        <f t="shared" si="13"/>
        <v>00</v>
      </c>
      <c r="D301" s="24">
        <f t="shared" si="12"/>
        <v>0</v>
      </c>
      <c r="E301" s="24"/>
      <c r="G301" s="83" t="str">
        <f>IF('INSCRIÇÃO-DEBCAD'!A264="","",'INSCRIÇÃO-DEBCAD'!A264)</f>
        <v/>
      </c>
      <c r="H301" s="75" t="str">
        <f>IF('INSCRIÇÃO-DEBCAD'!B264="","",$H$35*TRIM('INSCRIÇÃO-DEBCAD'!F264))</f>
        <v/>
      </c>
      <c r="I301" s="75" t="str">
        <f>IF('INSCRIÇÃO-DEBCAD'!C264="","",$I$35*TRIM('INSCRIÇÃO-DEBCAD'!G264))</f>
        <v/>
      </c>
      <c r="J301" s="75" t="str">
        <f>IF('INSCRIÇÃO-DEBCAD'!D264="","",$J$35*TRIM('INSCRIÇÃO-DEBCAD'!H264))</f>
        <v/>
      </c>
      <c r="K301" s="75" t="str">
        <f>IF('INSCRIÇÃO-DEBCAD'!E264="","",$K$35*TRIM('INSCRIÇÃO-DEBCAD'!I264))</f>
        <v/>
      </c>
      <c r="L301" s="76">
        <f t="shared" si="14"/>
        <v>0</v>
      </c>
    </row>
    <row r="302" spans="1:12" x14ac:dyDescent="0.35">
      <c r="A302" s="24"/>
      <c r="B302" s="24"/>
      <c r="C302" s="24" t="str">
        <f t="shared" si="13"/>
        <v>00</v>
      </c>
      <c r="D302" s="24">
        <f t="shared" si="12"/>
        <v>0</v>
      </c>
      <c r="E302" s="24"/>
      <c r="G302" s="83" t="str">
        <f>IF('INSCRIÇÃO-DEBCAD'!A265="","",'INSCRIÇÃO-DEBCAD'!A265)</f>
        <v/>
      </c>
      <c r="H302" s="75" t="str">
        <f>IF('INSCRIÇÃO-DEBCAD'!B265="","",$H$35*TRIM('INSCRIÇÃO-DEBCAD'!F265))</f>
        <v/>
      </c>
      <c r="I302" s="75" t="str">
        <f>IF('INSCRIÇÃO-DEBCAD'!C265="","",$I$35*TRIM('INSCRIÇÃO-DEBCAD'!G265))</f>
        <v/>
      </c>
      <c r="J302" s="75" t="str">
        <f>IF('INSCRIÇÃO-DEBCAD'!D265="","",$J$35*TRIM('INSCRIÇÃO-DEBCAD'!H265))</f>
        <v/>
      </c>
      <c r="K302" s="75" t="str">
        <f>IF('INSCRIÇÃO-DEBCAD'!E265="","",$K$35*TRIM('INSCRIÇÃO-DEBCAD'!I265))</f>
        <v/>
      </c>
      <c r="L302" s="76">
        <f t="shared" si="14"/>
        <v>0</v>
      </c>
    </row>
    <row r="303" spans="1:12" x14ac:dyDescent="0.35">
      <c r="A303" s="24"/>
      <c r="B303" s="24"/>
      <c r="C303" s="24" t="str">
        <f t="shared" si="13"/>
        <v>00</v>
      </c>
      <c r="D303" s="24">
        <f t="shared" si="12"/>
        <v>0</v>
      </c>
      <c r="E303" s="24"/>
      <c r="G303" s="83" t="str">
        <f>IF('INSCRIÇÃO-DEBCAD'!A266="","",'INSCRIÇÃO-DEBCAD'!A266)</f>
        <v/>
      </c>
      <c r="H303" s="75" t="str">
        <f>IF('INSCRIÇÃO-DEBCAD'!B266="","",$H$35*TRIM('INSCRIÇÃO-DEBCAD'!F266))</f>
        <v/>
      </c>
      <c r="I303" s="75" t="str">
        <f>IF('INSCRIÇÃO-DEBCAD'!C266="","",$I$35*TRIM('INSCRIÇÃO-DEBCAD'!G266))</f>
        <v/>
      </c>
      <c r="J303" s="75" t="str">
        <f>IF('INSCRIÇÃO-DEBCAD'!D266="","",$J$35*TRIM('INSCRIÇÃO-DEBCAD'!H266))</f>
        <v/>
      </c>
      <c r="K303" s="75" t="str">
        <f>IF('INSCRIÇÃO-DEBCAD'!E266="","",$K$35*TRIM('INSCRIÇÃO-DEBCAD'!I266))</f>
        <v/>
      </c>
      <c r="L303" s="76">
        <f t="shared" si="14"/>
        <v>0</v>
      </c>
    </row>
    <row r="304" spans="1:12" x14ac:dyDescent="0.35">
      <c r="A304" s="24"/>
      <c r="B304" s="24"/>
      <c r="C304" s="24" t="str">
        <f t="shared" si="13"/>
        <v>00</v>
      </c>
      <c r="D304" s="24">
        <f t="shared" ref="D304:D367" si="15">IFERROR(IF(SUM(H304:K304)&gt;0,1,0),0)</f>
        <v>0</v>
      </c>
      <c r="E304" s="24"/>
      <c r="G304" s="83" t="str">
        <f>IF('INSCRIÇÃO-DEBCAD'!A267="","",'INSCRIÇÃO-DEBCAD'!A267)</f>
        <v/>
      </c>
      <c r="H304" s="75" t="str">
        <f>IF('INSCRIÇÃO-DEBCAD'!B267="","",$H$35*TRIM('INSCRIÇÃO-DEBCAD'!F267))</f>
        <v/>
      </c>
      <c r="I304" s="75" t="str">
        <f>IF('INSCRIÇÃO-DEBCAD'!C267="","",$I$35*TRIM('INSCRIÇÃO-DEBCAD'!G267))</f>
        <v/>
      </c>
      <c r="J304" s="75" t="str">
        <f>IF('INSCRIÇÃO-DEBCAD'!D267="","",$J$35*TRIM('INSCRIÇÃO-DEBCAD'!H267))</f>
        <v/>
      </c>
      <c r="K304" s="75" t="str">
        <f>IF('INSCRIÇÃO-DEBCAD'!E267="","",$K$35*TRIM('INSCRIÇÃO-DEBCAD'!I267))</f>
        <v/>
      </c>
      <c r="L304" s="76">
        <f t="shared" si="14"/>
        <v>0</v>
      </c>
    </row>
    <row r="305" spans="1:12" x14ac:dyDescent="0.35">
      <c r="A305" s="24"/>
      <c r="B305" s="24"/>
      <c r="C305" s="24" t="str">
        <f t="shared" si="13"/>
        <v>00</v>
      </c>
      <c r="D305" s="24">
        <f t="shared" si="15"/>
        <v>0</v>
      </c>
      <c r="E305" s="24"/>
      <c r="G305" s="83" t="str">
        <f>IF('INSCRIÇÃO-DEBCAD'!A268="","",'INSCRIÇÃO-DEBCAD'!A268)</f>
        <v/>
      </c>
      <c r="H305" s="75" t="str">
        <f>IF('INSCRIÇÃO-DEBCAD'!B268="","",$H$35*TRIM('INSCRIÇÃO-DEBCAD'!F268))</f>
        <v/>
      </c>
      <c r="I305" s="75" t="str">
        <f>IF('INSCRIÇÃO-DEBCAD'!C268="","",$I$35*TRIM('INSCRIÇÃO-DEBCAD'!G268))</f>
        <v/>
      </c>
      <c r="J305" s="75" t="str">
        <f>IF('INSCRIÇÃO-DEBCAD'!D268="","",$J$35*TRIM('INSCRIÇÃO-DEBCAD'!H268))</f>
        <v/>
      </c>
      <c r="K305" s="75" t="str">
        <f>IF('INSCRIÇÃO-DEBCAD'!E268="","",$K$35*TRIM('INSCRIÇÃO-DEBCAD'!I268))</f>
        <v/>
      </c>
      <c r="L305" s="76">
        <f t="shared" si="14"/>
        <v>0</v>
      </c>
    </row>
    <row r="306" spans="1:12" x14ac:dyDescent="0.35">
      <c r="A306" s="24"/>
      <c r="B306" s="24"/>
      <c r="C306" s="24" t="str">
        <f t="shared" si="13"/>
        <v>00</v>
      </c>
      <c r="D306" s="24">
        <f t="shared" si="15"/>
        <v>0</v>
      </c>
      <c r="E306" s="24"/>
      <c r="G306" s="83" t="str">
        <f>IF('INSCRIÇÃO-DEBCAD'!A269="","",'INSCRIÇÃO-DEBCAD'!A269)</f>
        <v/>
      </c>
      <c r="H306" s="75" t="str">
        <f>IF('INSCRIÇÃO-DEBCAD'!B269="","",$H$35*TRIM('INSCRIÇÃO-DEBCAD'!F269))</f>
        <v/>
      </c>
      <c r="I306" s="75" t="str">
        <f>IF('INSCRIÇÃO-DEBCAD'!C269="","",$I$35*TRIM('INSCRIÇÃO-DEBCAD'!G269))</f>
        <v/>
      </c>
      <c r="J306" s="75" t="str">
        <f>IF('INSCRIÇÃO-DEBCAD'!D269="","",$J$35*TRIM('INSCRIÇÃO-DEBCAD'!H269))</f>
        <v/>
      </c>
      <c r="K306" s="75" t="str">
        <f>IF('INSCRIÇÃO-DEBCAD'!E269="","",$K$35*TRIM('INSCRIÇÃO-DEBCAD'!I269))</f>
        <v/>
      </c>
      <c r="L306" s="76">
        <f t="shared" si="14"/>
        <v>0</v>
      </c>
    </row>
    <row r="307" spans="1:12" x14ac:dyDescent="0.35">
      <c r="A307" s="24"/>
      <c r="B307" s="24"/>
      <c r="C307" s="24" t="str">
        <f t="shared" si="13"/>
        <v>00</v>
      </c>
      <c r="D307" s="24">
        <f t="shared" si="15"/>
        <v>0</v>
      </c>
      <c r="E307" s="24"/>
      <c r="G307" s="83" t="str">
        <f>IF('INSCRIÇÃO-DEBCAD'!A270="","",'INSCRIÇÃO-DEBCAD'!A270)</f>
        <v/>
      </c>
      <c r="H307" s="75" t="str">
        <f>IF('INSCRIÇÃO-DEBCAD'!B270="","",$H$35*TRIM('INSCRIÇÃO-DEBCAD'!F270))</f>
        <v/>
      </c>
      <c r="I307" s="75" t="str">
        <f>IF('INSCRIÇÃO-DEBCAD'!C270="","",$I$35*TRIM('INSCRIÇÃO-DEBCAD'!G270))</f>
        <v/>
      </c>
      <c r="J307" s="75" t="str">
        <f>IF('INSCRIÇÃO-DEBCAD'!D270="","",$J$35*TRIM('INSCRIÇÃO-DEBCAD'!H270))</f>
        <v/>
      </c>
      <c r="K307" s="75" t="str">
        <f>IF('INSCRIÇÃO-DEBCAD'!E270="","",$K$35*TRIM('INSCRIÇÃO-DEBCAD'!I270))</f>
        <v/>
      </c>
      <c r="L307" s="76">
        <f t="shared" si="14"/>
        <v>0</v>
      </c>
    </row>
    <row r="308" spans="1:12" x14ac:dyDescent="0.35">
      <c r="A308" s="24"/>
      <c r="B308" s="24"/>
      <c r="C308" s="24" t="str">
        <f t="shared" si="13"/>
        <v>00</v>
      </c>
      <c r="D308" s="24">
        <f t="shared" si="15"/>
        <v>0</v>
      </c>
      <c r="E308" s="24"/>
      <c r="G308" s="83" t="str">
        <f>IF('INSCRIÇÃO-DEBCAD'!A271="","",'INSCRIÇÃO-DEBCAD'!A271)</f>
        <v/>
      </c>
      <c r="H308" s="75" t="str">
        <f>IF('INSCRIÇÃO-DEBCAD'!B271="","",$H$35*TRIM('INSCRIÇÃO-DEBCAD'!F271))</f>
        <v/>
      </c>
      <c r="I308" s="75" t="str">
        <f>IF('INSCRIÇÃO-DEBCAD'!C271="","",$I$35*TRIM('INSCRIÇÃO-DEBCAD'!G271))</f>
        <v/>
      </c>
      <c r="J308" s="75" t="str">
        <f>IF('INSCRIÇÃO-DEBCAD'!D271="","",$J$35*TRIM('INSCRIÇÃO-DEBCAD'!H271))</f>
        <v/>
      </c>
      <c r="K308" s="75" t="str">
        <f>IF('INSCRIÇÃO-DEBCAD'!E271="","",$K$35*TRIM('INSCRIÇÃO-DEBCAD'!I271))</f>
        <v/>
      </c>
      <c r="L308" s="76">
        <f t="shared" si="14"/>
        <v>0</v>
      </c>
    </row>
    <row r="309" spans="1:12" x14ac:dyDescent="0.35">
      <c r="A309" s="24"/>
      <c r="B309" s="24"/>
      <c r="C309" s="24" t="str">
        <f t="shared" si="13"/>
        <v>00</v>
      </c>
      <c r="D309" s="24">
        <f t="shared" si="15"/>
        <v>0</v>
      </c>
      <c r="E309" s="24"/>
      <c r="G309" s="83" t="str">
        <f>IF('INSCRIÇÃO-DEBCAD'!A272="","",'INSCRIÇÃO-DEBCAD'!A272)</f>
        <v/>
      </c>
      <c r="H309" s="75" t="str">
        <f>IF('INSCRIÇÃO-DEBCAD'!B272="","",$H$35*TRIM('INSCRIÇÃO-DEBCAD'!F272))</f>
        <v/>
      </c>
      <c r="I309" s="75" t="str">
        <f>IF('INSCRIÇÃO-DEBCAD'!C272="","",$I$35*TRIM('INSCRIÇÃO-DEBCAD'!G272))</f>
        <v/>
      </c>
      <c r="J309" s="75" t="str">
        <f>IF('INSCRIÇÃO-DEBCAD'!D272="","",$J$35*TRIM('INSCRIÇÃO-DEBCAD'!H272))</f>
        <v/>
      </c>
      <c r="K309" s="75" t="str">
        <f>IF('INSCRIÇÃO-DEBCAD'!E272="","",$K$35*TRIM('INSCRIÇÃO-DEBCAD'!I272))</f>
        <v/>
      </c>
      <c r="L309" s="76">
        <f t="shared" si="14"/>
        <v>0</v>
      </c>
    </row>
    <row r="310" spans="1:12" x14ac:dyDescent="0.35">
      <c r="A310" s="24"/>
      <c r="B310" s="24"/>
      <c r="C310" s="24" t="str">
        <f t="shared" si="13"/>
        <v>00</v>
      </c>
      <c r="D310" s="24">
        <f t="shared" si="15"/>
        <v>0</v>
      </c>
      <c r="E310" s="24"/>
      <c r="G310" s="83" t="str">
        <f>IF('INSCRIÇÃO-DEBCAD'!A273="","",'INSCRIÇÃO-DEBCAD'!A273)</f>
        <v/>
      </c>
      <c r="H310" s="75" t="str">
        <f>IF('INSCRIÇÃO-DEBCAD'!B273="","",$H$35*TRIM('INSCRIÇÃO-DEBCAD'!F273))</f>
        <v/>
      </c>
      <c r="I310" s="75" t="str">
        <f>IF('INSCRIÇÃO-DEBCAD'!C273="","",$I$35*TRIM('INSCRIÇÃO-DEBCAD'!G273))</f>
        <v/>
      </c>
      <c r="J310" s="75" t="str">
        <f>IF('INSCRIÇÃO-DEBCAD'!D273="","",$J$35*TRIM('INSCRIÇÃO-DEBCAD'!H273))</f>
        <v/>
      </c>
      <c r="K310" s="75" t="str">
        <f>IF('INSCRIÇÃO-DEBCAD'!E273="","",$K$35*TRIM('INSCRIÇÃO-DEBCAD'!I273))</f>
        <v/>
      </c>
      <c r="L310" s="76">
        <f t="shared" si="14"/>
        <v>0</v>
      </c>
    </row>
    <row r="311" spans="1:12" x14ac:dyDescent="0.35">
      <c r="A311" s="24"/>
      <c r="B311" s="24"/>
      <c r="C311" s="24" t="str">
        <f t="shared" si="13"/>
        <v>00</v>
      </c>
      <c r="D311" s="24">
        <f t="shared" si="15"/>
        <v>0</v>
      </c>
      <c r="E311" s="24"/>
      <c r="G311" s="83" t="str">
        <f>IF('INSCRIÇÃO-DEBCAD'!A274="","",'INSCRIÇÃO-DEBCAD'!A274)</f>
        <v/>
      </c>
      <c r="H311" s="75" t="str">
        <f>IF('INSCRIÇÃO-DEBCAD'!B274="","",$H$35*TRIM('INSCRIÇÃO-DEBCAD'!F274))</f>
        <v/>
      </c>
      <c r="I311" s="75" t="str">
        <f>IF('INSCRIÇÃO-DEBCAD'!C274="","",$I$35*TRIM('INSCRIÇÃO-DEBCAD'!G274))</f>
        <v/>
      </c>
      <c r="J311" s="75" t="str">
        <f>IF('INSCRIÇÃO-DEBCAD'!D274="","",$J$35*TRIM('INSCRIÇÃO-DEBCAD'!H274))</f>
        <v/>
      </c>
      <c r="K311" s="75" t="str">
        <f>IF('INSCRIÇÃO-DEBCAD'!E274="","",$K$35*TRIM('INSCRIÇÃO-DEBCAD'!I274))</f>
        <v/>
      </c>
      <c r="L311" s="76">
        <f t="shared" si="14"/>
        <v>0</v>
      </c>
    </row>
    <row r="312" spans="1:12" x14ac:dyDescent="0.35">
      <c r="A312" s="24"/>
      <c r="B312" s="24"/>
      <c r="C312" s="24" t="str">
        <f t="shared" si="13"/>
        <v>00</v>
      </c>
      <c r="D312" s="24">
        <f t="shared" si="15"/>
        <v>0</v>
      </c>
      <c r="E312" s="24"/>
      <c r="G312" s="83" t="str">
        <f>IF('INSCRIÇÃO-DEBCAD'!A275="","",'INSCRIÇÃO-DEBCAD'!A275)</f>
        <v/>
      </c>
      <c r="H312" s="75" t="str">
        <f>IF('INSCRIÇÃO-DEBCAD'!B275="","",$H$35*TRIM('INSCRIÇÃO-DEBCAD'!F275))</f>
        <v/>
      </c>
      <c r="I312" s="75" t="str">
        <f>IF('INSCRIÇÃO-DEBCAD'!C275="","",$I$35*TRIM('INSCRIÇÃO-DEBCAD'!G275))</f>
        <v/>
      </c>
      <c r="J312" s="75" t="str">
        <f>IF('INSCRIÇÃO-DEBCAD'!D275="","",$J$35*TRIM('INSCRIÇÃO-DEBCAD'!H275))</f>
        <v/>
      </c>
      <c r="K312" s="75" t="str">
        <f>IF('INSCRIÇÃO-DEBCAD'!E275="","",$K$35*TRIM('INSCRIÇÃO-DEBCAD'!I275))</f>
        <v/>
      </c>
      <c r="L312" s="76">
        <f t="shared" si="14"/>
        <v>0</v>
      </c>
    </row>
    <row r="313" spans="1:12" x14ac:dyDescent="0.35">
      <c r="A313" s="24"/>
      <c r="B313" s="24"/>
      <c r="C313" s="24" t="str">
        <f t="shared" si="13"/>
        <v>00</v>
      </c>
      <c r="D313" s="24">
        <f t="shared" si="15"/>
        <v>0</v>
      </c>
      <c r="E313" s="24"/>
      <c r="G313" s="83" t="str">
        <f>IF('INSCRIÇÃO-DEBCAD'!A276="","",'INSCRIÇÃO-DEBCAD'!A276)</f>
        <v/>
      </c>
      <c r="H313" s="75" t="str">
        <f>IF('INSCRIÇÃO-DEBCAD'!B276="","",$H$35*TRIM('INSCRIÇÃO-DEBCAD'!F276))</f>
        <v/>
      </c>
      <c r="I313" s="75" t="str">
        <f>IF('INSCRIÇÃO-DEBCAD'!C276="","",$I$35*TRIM('INSCRIÇÃO-DEBCAD'!G276))</f>
        <v/>
      </c>
      <c r="J313" s="75" t="str">
        <f>IF('INSCRIÇÃO-DEBCAD'!D276="","",$J$35*TRIM('INSCRIÇÃO-DEBCAD'!H276))</f>
        <v/>
      </c>
      <c r="K313" s="75" t="str">
        <f>IF('INSCRIÇÃO-DEBCAD'!E276="","",$K$35*TRIM('INSCRIÇÃO-DEBCAD'!I276))</f>
        <v/>
      </c>
      <c r="L313" s="76">
        <f t="shared" si="14"/>
        <v>0</v>
      </c>
    </row>
    <row r="314" spans="1:12" x14ac:dyDescent="0.35">
      <c r="A314" s="24"/>
      <c r="B314" s="24"/>
      <c r="C314" s="24" t="str">
        <f t="shared" si="13"/>
        <v>00</v>
      </c>
      <c r="D314" s="24">
        <f t="shared" si="15"/>
        <v>0</v>
      </c>
      <c r="E314" s="24"/>
      <c r="G314" s="83" t="str">
        <f>IF('INSCRIÇÃO-DEBCAD'!A277="","",'INSCRIÇÃO-DEBCAD'!A277)</f>
        <v/>
      </c>
      <c r="H314" s="75" t="str">
        <f>IF('INSCRIÇÃO-DEBCAD'!B277="","",$H$35*TRIM('INSCRIÇÃO-DEBCAD'!F277))</f>
        <v/>
      </c>
      <c r="I314" s="75" t="str">
        <f>IF('INSCRIÇÃO-DEBCAD'!C277="","",$I$35*TRIM('INSCRIÇÃO-DEBCAD'!G277))</f>
        <v/>
      </c>
      <c r="J314" s="75" t="str">
        <f>IF('INSCRIÇÃO-DEBCAD'!D277="","",$J$35*TRIM('INSCRIÇÃO-DEBCAD'!H277))</f>
        <v/>
      </c>
      <c r="K314" s="75" t="str">
        <f>IF('INSCRIÇÃO-DEBCAD'!E277="","",$K$35*TRIM('INSCRIÇÃO-DEBCAD'!I277))</f>
        <v/>
      </c>
      <c r="L314" s="76">
        <f t="shared" si="14"/>
        <v>0</v>
      </c>
    </row>
    <row r="315" spans="1:12" x14ac:dyDescent="0.35">
      <c r="A315" s="24"/>
      <c r="B315" s="24"/>
      <c r="C315" s="24" t="str">
        <f t="shared" si="13"/>
        <v>00</v>
      </c>
      <c r="D315" s="24">
        <f t="shared" si="15"/>
        <v>0</v>
      </c>
      <c r="E315" s="24"/>
      <c r="G315" s="83" t="str">
        <f>IF('INSCRIÇÃO-DEBCAD'!A278="","",'INSCRIÇÃO-DEBCAD'!A278)</f>
        <v/>
      </c>
      <c r="H315" s="75" t="str">
        <f>IF('INSCRIÇÃO-DEBCAD'!B278="","",$H$35*TRIM('INSCRIÇÃO-DEBCAD'!F278))</f>
        <v/>
      </c>
      <c r="I315" s="75" t="str">
        <f>IF('INSCRIÇÃO-DEBCAD'!C278="","",$I$35*TRIM('INSCRIÇÃO-DEBCAD'!G278))</f>
        <v/>
      </c>
      <c r="J315" s="75" t="str">
        <f>IF('INSCRIÇÃO-DEBCAD'!D278="","",$J$35*TRIM('INSCRIÇÃO-DEBCAD'!H278))</f>
        <v/>
      </c>
      <c r="K315" s="75" t="str">
        <f>IF('INSCRIÇÃO-DEBCAD'!E278="","",$K$35*TRIM('INSCRIÇÃO-DEBCAD'!I278))</f>
        <v/>
      </c>
      <c r="L315" s="76">
        <f t="shared" si="14"/>
        <v>0</v>
      </c>
    </row>
    <row r="316" spans="1:12" x14ac:dyDescent="0.35">
      <c r="A316" s="24"/>
      <c r="B316" s="24"/>
      <c r="C316" s="24" t="str">
        <f t="shared" si="13"/>
        <v>00</v>
      </c>
      <c r="D316" s="24">
        <f t="shared" si="15"/>
        <v>0</v>
      </c>
      <c r="E316" s="24"/>
      <c r="G316" s="83" t="str">
        <f>IF('INSCRIÇÃO-DEBCAD'!A279="","",'INSCRIÇÃO-DEBCAD'!A279)</f>
        <v/>
      </c>
      <c r="H316" s="75" t="str">
        <f>IF('INSCRIÇÃO-DEBCAD'!B279="","",$H$35*TRIM('INSCRIÇÃO-DEBCAD'!F279))</f>
        <v/>
      </c>
      <c r="I316" s="75" t="str">
        <f>IF('INSCRIÇÃO-DEBCAD'!C279="","",$I$35*TRIM('INSCRIÇÃO-DEBCAD'!G279))</f>
        <v/>
      </c>
      <c r="J316" s="75" t="str">
        <f>IF('INSCRIÇÃO-DEBCAD'!D279="","",$J$35*TRIM('INSCRIÇÃO-DEBCAD'!H279))</f>
        <v/>
      </c>
      <c r="K316" s="75" t="str">
        <f>IF('INSCRIÇÃO-DEBCAD'!E279="","",$K$35*TRIM('INSCRIÇÃO-DEBCAD'!I279))</f>
        <v/>
      </c>
      <c r="L316" s="76">
        <f t="shared" si="14"/>
        <v>0</v>
      </c>
    </row>
    <row r="317" spans="1:12" x14ac:dyDescent="0.35">
      <c r="A317" s="24"/>
      <c r="B317" s="24"/>
      <c r="C317" s="24" t="str">
        <f t="shared" si="13"/>
        <v>00</v>
      </c>
      <c r="D317" s="24">
        <f t="shared" si="15"/>
        <v>0</v>
      </c>
      <c r="E317" s="24"/>
      <c r="G317" s="83" t="str">
        <f>IF('INSCRIÇÃO-DEBCAD'!A280="","",'INSCRIÇÃO-DEBCAD'!A280)</f>
        <v/>
      </c>
      <c r="H317" s="75" t="str">
        <f>IF('INSCRIÇÃO-DEBCAD'!B280="","",$H$35*TRIM('INSCRIÇÃO-DEBCAD'!F280))</f>
        <v/>
      </c>
      <c r="I317" s="75" t="str">
        <f>IF('INSCRIÇÃO-DEBCAD'!C280="","",$I$35*TRIM('INSCRIÇÃO-DEBCAD'!G280))</f>
        <v/>
      </c>
      <c r="J317" s="75" t="str">
        <f>IF('INSCRIÇÃO-DEBCAD'!D280="","",$J$35*TRIM('INSCRIÇÃO-DEBCAD'!H280))</f>
        <v/>
      </c>
      <c r="K317" s="75" t="str">
        <f>IF('INSCRIÇÃO-DEBCAD'!E280="","",$K$35*TRIM('INSCRIÇÃO-DEBCAD'!I280))</f>
        <v/>
      </c>
      <c r="L317" s="76">
        <f t="shared" si="14"/>
        <v>0</v>
      </c>
    </row>
    <row r="318" spans="1:12" x14ac:dyDescent="0.35">
      <c r="A318" s="24"/>
      <c r="B318" s="24"/>
      <c r="C318" s="24" t="str">
        <f t="shared" si="13"/>
        <v>00</v>
      </c>
      <c r="D318" s="24">
        <f t="shared" si="15"/>
        <v>0</v>
      </c>
      <c r="E318" s="24"/>
      <c r="G318" s="83" t="str">
        <f>IF('INSCRIÇÃO-DEBCAD'!A281="","",'INSCRIÇÃO-DEBCAD'!A281)</f>
        <v/>
      </c>
      <c r="H318" s="75" t="str">
        <f>IF('INSCRIÇÃO-DEBCAD'!B281="","",$H$35*TRIM('INSCRIÇÃO-DEBCAD'!F281))</f>
        <v/>
      </c>
      <c r="I318" s="75" t="str">
        <f>IF('INSCRIÇÃO-DEBCAD'!C281="","",$I$35*TRIM('INSCRIÇÃO-DEBCAD'!G281))</f>
        <v/>
      </c>
      <c r="J318" s="75" t="str">
        <f>IF('INSCRIÇÃO-DEBCAD'!D281="","",$J$35*TRIM('INSCRIÇÃO-DEBCAD'!H281))</f>
        <v/>
      </c>
      <c r="K318" s="75" t="str">
        <f>IF('INSCRIÇÃO-DEBCAD'!E281="","",$K$35*TRIM('INSCRIÇÃO-DEBCAD'!I281))</f>
        <v/>
      </c>
      <c r="L318" s="76">
        <f t="shared" si="14"/>
        <v>0</v>
      </c>
    </row>
    <row r="319" spans="1:12" x14ac:dyDescent="0.35">
      <c r="A319" s="24"/>
      <c r="B319" s="24"/>
      <c r="C319" s="24" t="str">
        <f t="shared" si="13"/>
        <v>00</v>
      </c>
      <c r="D319" s="24">
        <f t="shared" si="15"/>
        <v>0</v>
      </c>
      <c r="E319" s="24"/>
      <c r="G319" s="83" t="str">
        <f>IF('INSCRIÇÃO-DEBCAD'!A282="","",'INSCRIÇÃO-DEBCAD'!A282)</f>
        <v/>
      </c>
      <c r="H319" s="75" t="str">
        <f>IF('INSCRIÇÃO-DEBCAD'!B282="","",$H$35*TRIM('INSCRIÇÃO-DEBCAD'!F282))</f>
        <v/>
      </c>
      <c r="I319" s="75" t="str">
        <f>IF('INSCRIÇÃO-DEBCAD'!C282="","",$I$35*TRIM('INSCRIÇÃO-DEBCAD'!G282))</f>
        <v/>
      </c>
      <c r="J319" s="75" t="str">
        <f>IF('INSCRIÇÃO-DEBCAD'!D282="","",$J$35*TRIM('INSCRIÇÃO-DEBCAD'!H282))</f>
        <v/>
      </c>
      <c r="K319" s="75" t="str">
        <f>IF('INSCRIÇÃO-DEBCAD'!E282="","",$K$35*TRIM('INSCRIÇÃO-DEBCAD'!I282))</f>
        <v/>
      </c>
      <c r="L319" s="76">
        <f t="shared" si="14"/>
        <v>0</v>
      </c>
    </row>
    <row r="320" spans="1:12" x14ac:dyDescent="0.35">
      <c r="A320" s="24"/>
      <c r="B320" s="24"/>
      <c r="C320" s="24" t="str">
        <f t="shared" si="13"/>
        <v>00</v>
      </c>
      <c r="D320" s="24">
        <f t="shared" si="15"/>
        <v>0</v>
      </c>
      <c r="E320" s="24"/>
      <c r="G320" s="83" t="str">
        <f>IF('INSCRIÇÃO-DEBCAD'!A283="","",'INSCRIÇÃO-DEBCAD'!A283)</f>
        <v/>
      </c>
      <c r="H320" s="75" t="str">
        <f>IF('INSCRIÇÃO-DEBCAD'!B283="","",$H$35*TRIM('INSCRIÇÃO-DEBCAD'!F283))</f>
        <v/>
      </c>
      <c r="I320" s="75" t="str">
        <f>IF('INSCRIÇÃO-DEBCAD'!C283="","",$I$35*TRIM('INSCRIÇÃO-DEBCAD'!G283))</f>
        <v/>
      </c>
      <c r="J320" s="75" t="str">
        <f>IF('INSCRIÇÃO-DEBCAD'!D283="","",$J$35*TRIM('INSCRIÇÃO-DEBCAD'!H283))</f>
        <v/>
      </c>
      <c r="K320" s="75" t="str">
        <f>IF('INSCRIÇÃO-DEBCAD'!E283="","",$K$35*TRIM('INSCRIÇÃO-DEBCAD'!I283))</f>
        <v/>
      </c>
      <c r="L320" s="76">
        <f t="shared" si="14"/>
        <v>0</v>
      </c>
    </row>
    <row r="321" spans="1:12" x14ac:dyDescent="0.35">
      <c r="A321" s="24"/>
      <c r="B321" s="24"/>
      <c r="C321" s="24" t="str">
        <f t="shared" si="13"/>
        <v>00</v>
      </c>
      <c r="D321" s="24">
        <f t="shared" si="15"/>
        <v>0</v>
      </c>
      <c r="E321" s="24"/>
      <c r="G321" s="83" t="str">
        <f>IF('INSCRIÇÃO-DEBCAD'!A284="","",'INSCRIÇÃO-DEBCAD'!A284)</f>
        <v/>
      </c>
      <c r="H321" s="75" t="str">
        <f>IF('INSCRIÇÃO-DEBCAD'!B284="","",$H$35*TRIM('INSCRIÇÃO-DEBCAD'!F284))</f>
        <v/>
      </c>
      <c r="I321" s="75" t="str">
        <f>IF('INSCRIÇÃO-DEBCAD'!C284="","",$I$35*TRIM('INSCRIÇÃO-DEBCAD'!G284))</f>
        <v/>
      </c>
      <c r="J321" s="75" t="str">
        <f>IF('INSCRIÇÃO-DEBCAD'!D284="","",$J$35*TRIM('INSCRIÇÃO-DEBCAD'!H284))</f>
        <v/>
      </c>
      <c r="K321" s="75" t="str">
        <f>IF('INSCRIÇÃO-DEBCAD'!E284="","",$K$35*TRIM('INSCRIÇÃO-DEBCAD'!I284))</f>
        <v/>
      </c>
      <c r="L321" s="76">
        <f t="shared" si="14"/>
        <v>0</v>
      </c>
    </row>
    <row r="322" spans="1:12" x14ac:dyDescent="0.35">
      <c r="A322" s="24"/>
      <c r="B322" s="24"/>
      <c r="C322" s="24" t="str">
        <f t="shared" si="13"/>
        <v>00</v>
      </c>
      <c r="D322" s="24">
        <f t="shared" si="15"/>
        <v>0</v>
      </c>
      <c r="E322" s="24"/>
      <c r="G322" s="83" t="str">
        <f>IF('INSCRIÇÃO-DEBCAD'!A285="","",'INSCRIÇÃO-DEBCAD'!A285)</f>
        <v/>
      </c>
      <c r="H322" s="75" t="str">
        <f>IF('INSCRIÇÃO-DEBCAD'!B285="","",$H$35*TRIM('INSCRIÇÃO-DEBCAD'!F285))</f>
        <v/>
      </c>
      <c r="I322" s="75" t="str">
        <f>IF('INSCRIÇÃO-DEBCAD'!C285="","",$I$35*TRIM('INSCRIÇÃO-DEBCAD'!G285))</f>
        <v/>
      </c>
      <c r="J322" s="75" t="str">
        <f>IF('INSCRIÇÃO-DEBCAD'!D285="","",$J$35*TRIM('INSCRIÇÃO-DEBCAD'!H285))</f>
        <v/>
      </c>
      <c r="K322" s="75" t="str">
        <f>IF('INSCRIÇÃO-DEBCAD'!E285="","",$K$35*TRIM('INSCRIÇÃO-DEBCAD'!I285))</f>
        <v/>
      </c>
      <c r="L322" s="76">
        <f t="shared" si="14"/>
        <v>0</v>
      </c>
    </row>
    <row r="323" spans="1:12" x14ac:dyDescent="0.35">
      <c r="A323" s="24"/>
      <c r="B323" s="24"/>
      <c r="C323" s="24" t="str">
        <f t="shared" si="13"/>
        <v>00</v>
      </c>
      <c r="D323" s="24">
        <f t="shared" si="15"/>
        <v>0</v>
      </c>
      <c r="E323" s="24"/>
      <c r="G323" s="83" t="str">
        <f>IF('INSCRIÇÃO-DEBCAD'!A286="","",'INSCRIÇÃO-DEBCAD'!A286)</f>
        <v/>
      </c>
      <c r="H323" s="75" t="str">
        <f>IF('INSCRIÇÃO-DEBCAD'!B286="","",$H$35*TRIM('INSCRIÇÃO-DEBCAD'!F286))</f>
        <v/>
      </c>
      <c r="I323" s="75" t="str">
        <f>IF('INSCRIÇÃO-DEBCAD'!C286="","",$I$35*TRIM('INSCRIÇÃO-DEBCAD'!G286))</f>
        <v/>
      </c>
      <c r="J323" s="75" t="str">
        <f>IF('INSCRIÇÃO-DEBCAD'!D286="","",$J$35*TRIM('INSCRIÇÃO-DEBCAD'!H286))</f>
        <v/>
      </c>
      <c r="K323" s="75" t="str">
        <f>IF('INSCRIÇÃO-DEBCAD'!E286="","",$K$35*TRIM('INSCRIÇÃO-DEBCAD'!I286))</f>
        <v/>
      </c>
      <c r="L323" s="76">
        <f t="shared" si="14"/>
        <v>0</v>
      </c>
    </row>
    <row r="324" spans="1:12" x14ac:dyDescent="0.35">
      <c r="A324" s="24"/>
      <c r="B324" s="24"/>
      <c r="C324" s="24" t="str">
        <f t="shared" si="13"/>
        <v>00</v>
      </c>
      <c r="D324" s="24">
        <f t="shared" si="15"/>
        <v>0</v>
      </c>
      <c r="E324" s="24"/>
      <c r="G324" s="83" t="str">
        <f>IF('INSCRIÇÃO-DEBCAD'!A287="","",'INSCRIÇÃO-DEBCAD'!A287)</f>
        <v/>
      </c>
      <c r="H324" s="75" t="str">
        <f>IF('INSCRIÇÃO-DEBCAD'!B287="","",$H$35*TRIM('INSCRIÇÃO-DEBCAD'!F287))</f>
        <v/>
      </c>
      <c r="I324" s="75" t="str">
        <f>IF('INSCRIÇÃO-DEBCAD'!C287="","",$I$35*TRIM('INSCRIÇÃO-DEBCAD'!G287))</f>
        <v/>
      </c>
      <c r="J324" s="75" t="str">
        <f>IF('INSCRIÇÃO-DEBCAD'!D287="","",$J$35*TRIM('INSCRIÇÃO-DEBCAD'!H287))</f>
        <v/>
      </c>
      <c r="K324" s="75" t="str">
        <f>IF('INSCRIÇÃO-DEBCAD'!E287="","",$K$35*TRIM('INSCRIÇÃO-DEBCAD'!I287))</f>
        <v/>
      </c>
      <c r="L324" s="76">
        <f t="shared" si="14"/>
        <v>0</v>
      </c>
    </row>
    <row r="325" spans="1:12" x14ac:dyDescent="0.35">
      <c r="A325" s="24"/>
      <c r="B325" s="24"/>
      <c r="C325" s="24" t="str">
        <f t="shared" si="13"/>
        <v>00</v>
      </c>
      <c r="D325" s="24">
        <f t="shared" si="15"/>
        <v>0</v>
      </c>
      <c r="E325" s="24"/>
      <c r="G325" s="83" t="str">
        <f>IF('INSCRIÇÃO-DEBCAD'!A288="","",'INSCRIÇÃO-DEBCAD'!A288)</f>
        <v/>
      </c>
      <c r="H325" s="75" t="str">
        <f>IF('INSCRIÇÃO-DEBCAD'!B288="","",$H$35*TRIM('INSCRIÇÃO-DEBCAD'!F288))</f>
        <v/>
      </c>
      <c r="I325" s="75" t="str">
        <f>IF('INSCRIÇÃO-DEBCAD'!C288="","",$I$35*TRIM('INSCRIÇÃO-DEBCAD'!G288))</f>
        <v/>
      </c>
      <c r="J325" s="75" t="str">
        <f>IF('INSCRIÇÃO-DEBCAD'!D288="","",$J$35*TRIM('INSCRIÇÃO-DEBCAD'!H288))</f>
        <v/>
      </c>
      <c r="K325" s="75" t="str">
        <f>IF('INSCRIÇÃO-DEBCAD'!E288="","",$K$35*TRIM('INSCRIÇÃO-DEBCAD'!I288))</f>
        <v/>
      </c>
      <c r="L325" s="76">
        <f t="shared" si="14"/>
        <v>0</v>
      </c>
    </row>
    <row r="326" spans="1:12" x14ac:dyDescent="0.35">
      <c r="A326" s="24"/>
      <c r="B326" s="24"/>
      <c r="C326" s="24" t="str">
        <f t="shared" si="13"/>
        <v>00</v>
      </c>
      <c r="D326" s="24">
        <f t="shared" si="15"/>
        <v>0</v>
      </c>
      <c r="E326" s="24"/>
      <c r="G326" s="83" t="str">
        <f>IF('INSCRIÇÃO-DEBCAD'!A289="","",'INSCRIÇÃO-DEBCAD'!A289)</f>
        <v/>
      </c>
      <c r="H326" s="75" t="str">
        <f>IF('INSCRIÇÃO-DEBCAD'!B289="","",$H$35*TRIM('INSCRIÇÃO-DEBCAD'!F289))</f>
        <v/>
      </c>
      <c r="I326" s="75" t="str">
        <f>IF('INSCRIÇÃO-DEBCAD'!C289="","",$I$35*TRIM('INSCRIÇÃO-DEBCAD'!G289))</f>
        <v/>
      </c>
      <c r="J326" s="75" t="str">
        <f>IF('INSCRIÇÃO-DEBCAD'!D289="","",$J$35*TRIM('INSCRIÇÃO-DEBCAD'!H289))</f>
        <v/>
      </c>
      <c r="K326" s="75" t="str">
        <f>IF('INSCRIÇÃO-DEBCAD'!E289="","",$K$35*TRIM('INSCRIÇÃO-DEBCAD'!I289))</f>
        <v/>
      </c>
      <c r="L326" s="76">
        <f t="shared" si="14"/>
        <v>0</v>
      </c>
    </row>
    <row r="327" spans="1:12" x14ac:dyDescent="0.35">
      <c r="A327" s="24"/>
      <c r="B327" s="24"/>
      <c r="C327" s="24" t="str">
        <f t="shared" si="13"/>
        <v>00</v>
      </c>
      <c r="D327" s="24">
        <f t="shared" si="15"/>
        <v>0</v>
      </c>
      <c r="E327" s="24"/>
      <c r="G327" s="83" t="str">
        <f>IF('INSCRIÇÃO-DEBCAD'!A290="","",'INSCRIÇÃO-DEBCAD'!A290)</f>
        <v/>
      </c>
      <c r="H327" s="75" t="str">
        <f>IF('INSCRIÇÃO-DEBCAD'!B290="","",$H$35*TRIM('INSCRIÇÃO-DEBCAD'!F290))</f>
        <v/>
      </c>
      <c r="I327" s="75" t="str">
        <f>IF('INSCRIÇÃO-DEBCAD'!C290="","",$I$35*TRIM('INSCRIÇÃO-DEBCAD'!G290))</f>
        <v/>
      </c>
      <c r="J327" s="75" t="str">
        <f>IF('INSCRIÇÃO-DEBCAD'!D290="","",$J$35*TRIM('INSCRIÇÃO-DEBCAD'!H290))</f>
        <v/>
      </c>
      <c r="K327" s="75" t="str">
        <f>IF('INSCRIÇÃO-DEBCAD'!E290="","",$K$35*TRIM('INSCRIÇÃO-DEBCAD'!I290))</f>
        <v/>
      </c>
      <c r="L327" s="76">
        <f t="shared" si="14"/>
        <v>0</v>
      </c>
    </row>
    <row r="328" spans="1:12" x14ac:dyDescent="0.35">
      <c r="A328" s="24"/>
      <c r="B328" s="24"/>
      <c r="C328" s="24" t="str">
        <f t="shared" si="13"/>
        <v>00</v>
      </c>
      <c r="D328" s="24">
        <f t="shared" si="15"/>
        <v>0</v>
      </c>
      <c r="E328" s="24"/>
      <c r="G328" s="83" t="str">
        <f>IF('INSCRIÇÃO-DEBCAD'!A291="","",'INSCRIÇÃO-DEBCAD'!A291)</f>
        <v/>
      </c>
      <c r="H328" s="75" t="str">
        <f>IF('INSCRIÇÃO-DEBCAD'!B291="","",$H$35*TRIM('INSCRIÇÃO-DEBCAD'!F291))</f>
        <v/>
      </c>
      <c r="I328" s="75" t="str">
        <f>IF('INSCRIÇÃO-DEBCAD'!C291="","",$I$35*TRIM('INSCRIÇÃO-DEBCAD'!G291))</f>
        <v/>
      </c>
      <c r="J328" s="75" t="str">
        <f>IF('INSCRIÇÃO-DEBCAD'!D291="","",$J$35*TRIM('INSCRIÇÃO-DEBCAD'!H291))</f>
        <v/>
      </c>
      <c r="K328" s="75" t="str">
        <f>IF('INSCRIÇÃO-DEBCAD'!E291="","",$K$35*TRIM('INSCRIÇÃO-DEBCAD'!I291))</f>
        <v/>
      </c>
      <c r="L328" s="76">
        <f t="shared" si="14"/>
        <v>0</v>
      </c>
    </row>
    <row r="329" spans="1:12" x14ac:dyDescent="0.35">
      <c r="A329" s="24"/>
      <c r="B329" s="24"/>
      <c r="C329" s="24" t="str">
        <f t="shared" si="13"/>
        <v>00</v>
      </c>
      <c r="D329" s="24">
        <f t="shared" si="15"/>
        <v>0</v>
      </c>
      <c r="E329" s="24"/>
      <c r="G329" s="83" t="str">
        <f>IF('INSCRIÇÃO-DEBCAD'!A292="","",'INSCRIÇÃO-DEBCAD'!A292)</f>
        <v/>
      </c>
      <c r="H329" s="75" t="str">
        <f>IF('INSCRIÇÃO-DEBCAD'!B292="","",$H$35*TRIM('INSCRIÇÃO-DEBCAD'!F292))</f>
        <v/>
      </c>
      <c r="I329" s="75" t="str">
        <f>IF('INSCRIÇÃO-DEBCAD'!C292="","",$I$35*TRIM('INSCRIÇÃO-DEBCAD'!G292))</f>
        <v/>
      </c>
      <c r="J329" s="75" t="str">
        <f>IF('INSCRIÇÃO-DEBCAD'!D292="","",$J$35*TRIM('INSCRIÇÃO-DEBCAD'!H292))</f>
        <v/>
      </c>
      <c r="K329" s="75" t="str">
        <f>IF('INSCRIÇÃO-DEBCAD'!E292="","",$K$35*TRIM('INSCRIÇÃO-DEBCAD'!I292))</f>
        <v/>
      </c>
      <c r="L329" s="76">
        <f t="shared" si="14"/>
        <v>0</v>
      </c>
    </row>
    <row r="330" spans="1:12" x14ac:dyDescent="0.35">
      <c r="A330" s="24"/>
      <c r="B330" s="24"/>
      <c r="C330" s="24" t="str">
        <f t="shared" si="13"/>
        <v>00</v>
      </c>
      <c r="D330" s="24">
        <f t="shared" si="15"/>
        <v>0</v>
      </c>
      <c r="E330" s="24"/>
      <c r="G330" s="83" t="str">
        <f>IF('INSCRIÇÃO-DEBCAD'!A293="","",'INSCRIÇÃO-DEBCAD'!A293)</f>
        <v/>
      </c>
      <c r="H330" s="75" t="str">
        <f>IF('INSCRIÇÃO-DEBCAD'!B293="","",$H$35*TRIM('INSCRIÇÃO-DEBCAD'!F293))</f>
        <v/>
      </c>
      <c r="I330" s="75" t="str">
        <f>IF('INSCRIÇÃO-DEBCAD'!C293="","",$I$35*TRIM('INSCRIÇÃO-DEBCAD'!G293))</f>
        <v/>
      </c>
      <c r="J330" s="75" t="str">
        <f>IF('INSCRIÇÃO-DEBCAD'!D293="","",$J$35*TRIM('INSCRIÇÃO-DEBCAD'!H293))</f>
        <v/>
      </c>
      <c r="K330" s="75" t="str">
        <f>IF('INSCRIÇÃO-DEBCAD'!E293="","",$K$35*TRIM('INSCRIÇÃO-DEBCAD'!I293))</f>
        <v/>
      </c>
      <c r="L330" s="76">
        <f t="shared" si="14"/>
        <v>0</v>
      </c>
    </row>
    <row r="331" spans="1:12" x14ac:dyDescent="0.35">
      <c r="A331" s="24"/>
      <c r="B331" s="24"/>
      <c r="C331" s="24" t="str">
        <f t="shared" si="13"/>
        <v>00</v>
      </c>
      <c r="D331" s="24">
        <f t="shared" si="15"/>
        <v>0</v>
      </c>
      <c r="E331" s="24"/>
      <c r="G331" s="83" t="str">
        <f>IF('INSCRIÇÃO-DEBCAD'!A294="","",'INSCRIÇÃO-DEBCAD'!A294)</f>
        <v/>
      </c>
      <c r="H331" s="75" t="str">
        <f>IF('INSCRIÇÃO-DEBCAD'!B294="","",$H$35*TRIM('INSCRIÇÃO-DEBCAD'!F294))</f>
        <v/>
      </c>
      <c r="I331" s="75" t="str">
        <f>IF('INSCRIÇÃO-DEBCAD'!C294="","",$I$35*TRIM('INSCRIÇÃO-DEBCAD'!G294))</f>
        <v/>
      </c>
      <c r="J331" s="75" t="str">
        <f>IF('INSCRIÇÃO-DEBCAD'!D294="","",$J$35*TRIM('INSCRIÇÃO-DEBCAD'!H294))</f>
        <v/>
      </c>
      <c r="K331" s="75" t="str">
        <f>IF('INSCRIÇÃO-DEBCAD'!E294="","",$K$35*TRIM('INSCRIÇÃO-DEBCAD'!I294))</f>
        <v/>
      </c>
      <c r="L331" s="76">
        <f t="shared" si="14"/>
        <v>0</v>
      </c>
    </row>
    <row r="332" spans="1:12" x14ac:dyDescent="0.35">
      <c r="A332" s="24"/>
      <c r="B332" s="24"/>
      <c r="C332" s="24" t="str">
        <f t="shared" si="13"/>
        <v>00</v>
      </c>
      <c r="D332" s="24">
        <f t="shared" si="15"/>
        <v>0</v>
      </c>
      <c r="E332" s="24"/>
      <c r="G332" s="83" t="str">
        <f>IF('INSCRIÇÃO-DEBCAD'!A295="","",'INSCRIÇÃO-DEBCAD'!A295)</f>
        <v/>
      </c>
      <c r="H332" s="75" t="str">
        <f>IF('INSCRIÇÃO-DEBCAD'!B295="","",$H$35*TRIM('INSCRIÇÃO-DEBCAD'!F295))</f>
        <v/>
      </c>
      <c r="I332" s="75" t="str">
        <f>IF('INSCRIÇÃO-DEBCAD'!C295="","",$I$35*TRIM('INSCRIÇÃO-DEBCAD'!G295))</f>
        <v/>
      </c>
      <c r="J332" s="75" t="str">
        <f>IF('INSCRIÇÃO-DEBCAD'!D295="","",$J$35*TRIM('INSCRIÇÃO-DEBCAD'!H295))</f>
        <v/>
      </c>
      <c r="K332" s="75" t="str">
        <f>IF('INSCRIÇÃO-DEBCAD'!E295="","",$K$35*TRIM('INSCRIÇÃO-DEBCAD'!I295))</f>
        <v/>
      </c>
      <c r="L332" s="76">
        <f t="shared" si="14"/>
        <v>0</v>
      </c>
    </row>
    <row r="333" spans="1:12" x14ac:dyDescent="0.35">
      <c r="A333" s="24"/>
      <c r="B333" s="24"/>
      <c r="C333" s="24" t="str">
        <f t="shared" si="13"/>
        <v>00</v>
      </c>
      <c r="D333" s="24">
        <f t="shared" si="15"/>
        <v>0</v>
      </c>
      <c r="E333" s="24"/>
      <c r="G333" s="83" t="str">
        <f>IF('INSCRIÇÃO-DEBCAD'!A296="","",'INSCRIÇÃO-DEBCAD'!A296)</f>
        <v/>
      </c>
      <c r="H333" s="75" t="str">
        <f>IF('INSCRIÇÃO-DEBCAD'!B296="","",$H$35*TRIM('INSCRIÇÃO-DEBCAD'!F296))</f>
        <v/>
      </c>
      <c r="I333" s="75" t="str">
        <f>IF('INSCRIÇÃO-DEBCAD'!C296="","",$I$35*TRIM('INSCRIÇÃO-DEBCAD'!G296))</f>
        <v/>
      </c>
      <c r="J333" s="75" t="str">
        <f>IF('INSCRIÇÃO-DEBCAD'!D296="","",$J$35*TRIM('INSCRIÇÃO-DEBCAD'!H296))</f>
        <v/>
      </c>
      <c r="K333" s="75" t="str">
        <f>IF('INSCRIÇÃO-DEBCAD'!E296="","",$K$35*TRIM('INSCRIÇÃO-DEBCAD'!I296))</f>
        <v/>
      </c>
      <c r="L333" s="76">
        <f t="shared" si="14"/>
        <v>0</v>
      </c>
    </row>
    <row r="334" spans="1:12" x14ac:dyDescent="0.35">
      <c r="A334" s="24"/>
      <c r="B334" s="24"/>
      <c r="C334" s="24" t="str">
        <f t="shared" si="13"/>
        <v>00</v>
      </c>
      <c r="D334" s="24">
        <f t="shared" si="15"/>
        <v>0</v>
      </c>
      <c r="E334" s="24"/>
      <c r="G334" s="83" t="str">
        <f>IF('INSCRIÇÃO-DEBCAD'!A297="","",'INSCRIÇÃO-DEBCAD'!A297)</f>
        <v/>
      </c>
      <c r="H334" s="75" t="str">
        <f>IF('INSCRIÇÃO-DEBCAD'!B297="","",$H$35*TRIM('INSCRIÇÃO-DEBCAD'!F297))</f>
        <v/>
      </c>
      <c r="I334" s="75" t="str">
        <f>IF('INSCRIÇÃO-DEBCAD'!C297="","",$I$35*TRIM('INSCRIÇÃO-DEBCAD'!G297))</f>
        <v/>
      </c>
      <c r="J334" s="75" t="str">
        <f>IF('INSCRIÇÃO-DEBCAD'!D297="","",$J$35*TRIM('INSCRIÇÃO-DEBCAD'!H297))</f>
        <v/>
      </c>
      <c r="K334" s="75" t="str">
        <f>IF('INSCRIÇÃO-DEBCAD'!E297="","",$K$35*TRIM('INSCRIÇÃO-DEBCAD'!I297))</f>
        <v/>
      </c>
      <c r="L334" s="76">
        <f t="shared" si="14"/>
        <v>0</v>
      </c>
    </row>
    <row r="335" spans="1:12" x14ac:dyDescent="0.35">
      <c r="A335" s="24"/>
      <c r="B335" s="24"/>
      <c r="C335" s="24" t="str">
        <f t="shared" si="13"/>
        <v>00</v>
      </c>
      <c r="D335" s="24">
        <f t="shared" si="15"/>
        <v>0</v>
      </c>
      <c r="E335" s="24"/>
      <c r="G335" s="83" t="str">
        <f>IF('INSCRIÇÃO-DEBCAD'!A298="","",'INSCRIÇÃO-DEBCAD'!A298)</f>
        <v/>
      </c>
      <c r="H335" s="75" t="str">
        <f>IF('INSCRIÇÃO-DEBCAD'!B298="","",$H$35*TRIM('INSCRIÇÃO-DEBCAD'!F298))</f>
        <v/>
      </c>
      <c r="I335" s="75" t="str">
        <f>IF('INSCRIÇÃO-DEBCAD'!C298="","",$I$35*TRIM('INSCRIÇÃO-DEBCAD'!G298))</f>
        <v/>
      </c>
      <c r="J335" s="75" t="str">
        <f>IF('INSCRIÇÃO-DEBCAD'!D298="","",$J$35*TRIM('INSCRIÇÃO-DEBCAD'!H298))</f>
        <v/>
      </c>
      <c r="K335" s="75" t="str">
        <f>IF('INSCRIÇÃO-DEBCAD'!E298="","",$K$35*TRIM('INSCRIÇÃO-DEBCAD'!I298))</f>
        <v/>
      </c>
      <c r="L335" s="76">
        <f t="shared" si="14"/>
        <v>0</v>
      </c>
    </row>
    <row r="336" spans="1:12" x14ac:dyDescent="0.35">
      <c r="A336" s="24"/>
      <c r="B336" s="24"/>
      <c r="C336" s="24" t="str">
        <f t="shared" si="13"/>
        <v>00</v>
      </c>
      <c r="D336" s="24">
        <f t="shared" si="15"/>
        <v>0</v>
      </c>
      <c r="E336" s="24"/>
      <c r="G336" s="83" t="str">
        <f>IF('INSCRIÇÃO-DEBCAD'!A299="","",'INSCRIÇÃO-DEBCAD'!A299)</f>
        <v/>
      </c>
      <c r="H336" s="75" t="str">
        <f>IF('INSCRIÇÃO-DEBCAD'!B299="","",$H$35*TRIM('INSCRIÇÃO-DEBCAD'!F299))</f>
        <v/>
      </c>
      <c r="I336" s="75" t="str">
        <f>IF('INSCRIÇÃO-DEBCAD'!C299="","",$I$35*TRIM('INSCRIÇÃO-DEBCAD'!G299))</f>
        <v/>
      </c>
      <c r="J336" s="75" t="str">
        <f>IF('INSCRIÇÃO-DEBCAD'!D299="","",$J$35*TRIM('INSCRIÇÃO-DEBCAD'!H299))</f>
        <v/>
      </c>
      <c r="K336" s="75" t="str">
        <f>IF('INSCRIÇÃO-DEBCAD'!E299="","",$K$35*TRIM('INSCRIÇÃO-DEBCAD'!I299))</f>
        <v/>
      </c>
      <c r="L336" s="76">
        <f t="shared" si="14"/>
        <v>0</v>
      </c>
    </row>
    <row r="337" spans="1:12" x14ac:dyDescent="0.35">
      <c r="A337" s="24"/>
      <c r="B337" s="24"/>
      <c r="C337" s="24" t="str">
        <f t="shared" si="13"/>
        <v>00</v>
      </c>
      <c r="D337" s="24">
        <f t="shared" si="15"/>
        <v>0</v>
      </c>
      <c r="E337" s="24"/>
      <c r="G337" s="83" t="str">
        <f>IF('INSCRIÇÃO-DEBCAD'!A300="","",'INSCRIÇÃO-DEBCAD'!A300)</f>
        <v/>
      </c>
      <c r="H337" s="75" t="str">
        <f>IF('INSCRIÇÃO-DEBCAD'!B300="","",$H$35*TRIM('INSCRIÇÃO-DEBCAD'!F300))</f>
        <v/>
      </c>
      <c r="I337" s="75" t="str">
        <f>IF('INSCRIÇÃO-DEBCAD'!C300="","",$I$35*TRIM('INSCRIÇÃO-DEBCAD'!G300))</f>
        <v/>
      </c>
      <c r="J337" s="75" t="str">
        <f>IF('INSCRIÇÃO-DEBCAD'!D300="","",$J$35*TRIM('INSCRIÇÃO-DEBCAD'!H300))</f>
        <v/>
      </c>
      <c r="K337" s="75" t="str">
        <f>IF('INSCRIÇÃO-DEBCAD'!E300="","",$K$35*TRIM('INSCRIÇÃO-DEBCAD'!I300))</f>
        <v/>
      </c>
      <c r="L337" s="76">
        <f t="shared" si="14"/>
        <v>0</v>
      </c>
    </row>
    <row r="338" spans="1:12" x14ac:dyDescent="0.35">
      <c r="A338" s="24"/>
      <c r="B338" s="24"/>
      <c r="C338" s="24" t="str">
        <f t="shared" si="13"/>
        <v>00</v>
      </c>
      <c r="D338" s="24">
        <f t="shared" si="15"/>
        <v>0</v>
      </c>
      <c r="E338" s="24"/>
      <c r="G338" s="83" t="str">
        <f>IF('INSCRIÇÃO-DEBCAD'!A301="","",'INSCRIÇÃO-DEBCAD'!A301)</f>
        <v/>
      </c>
      <c r="H338" s="75" t="str">
        <f>IF('INSCRIÇÃO-DEBCAD'!B301="","",$H$35*TRIM('INSCRIÇÃO-DEBCAD'!F301))</f>
        <v/>
      </c>
      <c r="I338" s="75" t="str">
        <f>IF('INSCRIÇÃO-DEBCAD'!C301="","",$I$35*TRIM('INSCRIÇÃO-DEBCAD'!G301))</f>
        <v/>
      </c>
      <c r="J338" s="75" t="str">
        <f>IF('INSCRIÇÃO-DEBCAD'!D301="","",$J$35*TRIM('INSCRIÇÃO-DEBCAD'!H301))</f>
        <v/>
      </c>
      <c r="K338" s="75" t="str">
        <f>IF('INSCRIÇÃO-DEBCAD'!E301="","",$K$35*TRIM('INSCRIÇÃO-DEBCAD'!I301))</f>
        <v/>
      </c>
      <c r="L338" s="76">
        <f t="shared" si="14"/>
        <v>0</v>
      </c>
    </row>
    <row r="339" spans="1:12" x14ac:dyDescent="0.35">
      <c r="A339" s="24"/>
      <c r="B339" s="24"/>
      <c r="C339" s="24" t="str">
        <f t="shared" si="13"/>
        <v>00</v>
      </c>
      <c r="D339" s="24">
        <f t="shared" si="15"/>
        <v>0</v>
      </c>
      <c r="E339" s="24"/>
      <c r="G339" s="83" t="str">
        <f>IF('INSCRIÇÃO-DEBCAD'!A302="","",'INSCRIÇÃO-DEBCAD'!A302)</f>
        <v/>
      </c>
      <c r="H339" s="75" t="str">
        <f>IF('INSCRIÇÃO-DEBCAD'!B302="","",$H$35*TRIM('INSCRIÇÃO-DEBCAD'!F302))</f>
        <v/>
      </c>
      <c r="I339" s="75" t="str">
        <f>IF('INSCRIÇÃO-DEBCAD'!C302="","",$I$35*TRIM('INSCRIÇÃO-DEBCAD'!G302))</f>
        <v/>
      </c>
      <c r="J339" s="75" t="str">
        <f>IF('INSCRIÇÃO-DEBCAD'!D302="","",$J$35*TRIM('INSCRIÇÃO-DEBCAD'!H302))</f>
        <v/>
      </c>
      <c r="K339" s="75" t="str">
        <f>IF('INSCRIÇÃO-DEBCAD'!E302="","",$K$35*TRIM('INSCRIÇÃO-DEBCAD'!I302))</f>
        <v/>
      </c>
      <c r="L339" s="76">
        <f t="shared" si="14"/>
        <v>0</v>
      </c>
    </row>
    <row r="340" spans="1:12" x14ac:dyDescent="0.35">
      <c r="A340" s="24"/>
      <c r="B340" s="24"/>
      <c r="C340" s="24" t="str">
        <f t="shared" si="13"/>
        <v>00</v>
      </c>
      <c r="D340" s="24">
        <f t="shared" si="15"/>
        <v>0</v>
      </c>
      <c r="E340" s="24"/>
      <c r="G340" s="83" t="str">
        <f>IF('INSCRIÇÃO-DEBCAD'!A303="","",'INSCRIÇÃO-DEBCAD'!A303)</f>
        <v/>
      </c>
      <c r="H340" s="75" t="str">
        <f>IF('INSCRIÇÃO-DEBCAD'!B303="","",$H$35*TRIM('INSCRIÇÃO-DEBCAD'!F303))</f>
        <v/>
      </c>
      <c r="I340" s="75" t="str">
        <f>IF('INSCRIÇÃO-DEBCAD'!C303="","",$I$35*TRIM('INSCRIÇÃO-DEBCAD'!G303))</f>
        <v/>
      </c>
      <c r="J340" s="75" t="str">
        <f>IF('INSCRIÇÃO-DEBCAD'!D303="","",$J$35*TRIM('INSCRIÇÃO-DEBCAD'!H303))</f>
        <v/>
      </c>
      <c r="K340" s="75" t="str">
        <f>IF('INSCRIÇÃO-DEBCAD'!E303="","",$K$35*TRIM('INSCRIÇÃO-DEBCAD'!I303))</f>
        <v/>
      </c>
      <c r="L340" s="76">
        <f t="shared" si="14"/>
        <v>0</v>
      </c>
    </row>
    <row r="341" spans="1:12" x14ac:dyDescent="0.35">
      <c r="A341" s="24"/>
      <c r="B341" s="24"/>
      <c r="C341" s="24" t="str">
        <f t="shared" si="13"/>
        <v>00</v>
      </c>
      <c r="D341" s="24">
        <f t="shared" si="15"/>
        <v>0</v>
      </c>
      <c r="E341" s="24"/>
      <c r="G341" s="83" t="str">
        <f>IF('INSCRIÇÃO-DEBCAD'!A304="","",'INSCRIÇÃO-DEBCAD'!A304)</f>
        <v/>
      </c>
      <c r="H341" s="75" t="str">
        <f>IF('INSCRIÇÃO-DEBCAD'!B304="","",$H$35*TRIM('INSCRIÇÃO-DEBCAD'!F304))</f>
        <v/>
      </c>
      <c r="I341" s="75" t="str">
        <f>IF('INSCRIÇÃO-DEBCAD'!C304="","",$I$35*TRIM('INSCRIÇÃO-DEBCAD'!G304))</f>
        <v/>
      </c>
      <c r="J341" s="75" t="str">
        <f>IF('INSCRIÇÃO-DEBCAD'!D304="","",$J$35*TRIM('INSCRIÇÃO-DEBCAD'!H304))</f>
        <v/>
      </c>
      <c r="K341" s="75" t="str">
        <f>IF('INSCRIÇÃO-DEBCAD'!E304="","",$K$35*TRIM('INSCRIÇÃO-DEBCAD'!I304))</f>
        <v/>
      </c>
      <c r="L341" s="76">
        <f t="shared" si="14"/>
        <v>0</v>
      </c>
    </row>
    <row r="342" spans="1:12" x14ac:dyDescent="0.35">
      <c r="A342" s="24"/>
      <c r="B342" s="24"/>
      <c r="C342" s="24" t="str">
        <f t="shared" si="13"/>
        <v>00</v>
      </c>
      <c r="D342" s="24">
        <f t="shared" si="15"/>
        <v>0</v>
      </c>
      <c r="E342" s="24"/>
      <c r="G342" s="83" t="str">
        <f>IF('INSCRIÇÃO-DEBCAD'!A305="","",'INSCRIÇÃO-DEBCAD'!A305)</f>
        <v/>
      </c>
      <c r="H342" s="75" t="str">
        <f>IF('INSCRIÇÃO-DEBCAD'!B305="","",$H$35*TRIM('INSCRIÇÃO-DEBCAD'!F305))</f>
        <v/>
      </c>
      <c r="I342" s="75" t="str">
        <f>IF('INSCRIÇÃO-DEBCAD'!C305="","",$I$35*TRIM('INSCRIÇÃO-DEBCAD'!G305))</f>
        <v/>
      </c>
      <c r="J342" s="75" t="str">
        <f>IF('INSCRIÇÃO-DEBCAD'!D305="","",$J$35*TRIM('INSCRIÇÃO-DEBCAD'!H305))</f>
        <v/>
      </c>
      <c r="K342" s="75" t="str">
        <f>IF('INSCRIÇÃO-DEBCAD'!E305="","",$K$35*TRIM('INSCRIÇÃO-DEBCAD'!I305))</f>
        <v/>
      </c>
      <c r="L342" s="76">
        <f t="shared" si="14"/>
        <v>0</v>
      </c>
    </row>
    <row r="343" spans="1:12" x14ac:dyDescent="0.35">
      <c r="A343" s="24"/>
      <c r="B343" s="24"/>
      <c r="C343" s="24" t="str">
        <f t="shared" si="13"/>
        <v>00</v>
      </c>
      <c r="D343" s="24">
        <f t="shared" si="15"/>
        <v>0</v>
      </c>
      <c r="E343" s="24"/>
      <c r="G343" s="83" t="str">
        <f>IF('INSCRIÇÃO-DEBCAD'!A306="","",'INSCRIÇÃO-DEBCAD'!A306)</f>
        <v/>
      </c>
      <c r="H343" s="75" t="str">
        <f>IF('INSCRIÇÃO-DEBCAD'!B306="","",$H$35*TRIM('INSCRIÇÃO-DEBCAD'!F306))</f>
        <v/>
      </c>
      <c r="I343" s="75" t="str">
        <f>IF('INSCRIÇÃO-DEBCAD'!C306="","",$I$35*TRIM('INSCRIÇÃO-DEBCAD'!G306))</f>
        <v/>
      </c>
      <c r="J343" s="75" t="str">
        <f>IF('INSCRIÇÃO-DEBCAD'!D306="","",$J$35*TRIM('INSCRIÇÃO-DEBCAD'!H306))</f>
        <v/>
      </c>
      <c r="K343" s="75" t="str">
        <f>IF('INSCRIÇÃO-DEBCAD'!E306="","",$K$35*TRIM('INSCRIÇÃO-DEBCAD'!I306))</f>
        <v/>
      </c>
      <c r="L343" s="76">
        <f t="shared" si="14"/>
        <v>0</v>
      </c>
    </row>
    <row r="344" spans="1:12" x14ac:dyDescent="0.35">
      <c r="A344" s="24"/>
      <c r="B344" s="24"/>
      <c r="C344" s="24" t="str">
        <f t="shared" si="13"/>
        <v>00</v>
      </c>
      <c r="D344" s="24">
        <f t="shared" si="15"/>
        <v>0</v>
      </c>
      <c r="E344" s="24"/>
      <c r="G344" s="83" t="str">
        <f>IF('INSCRIÇÃO-DEBCAD'!A307="","",'INSCRIÇÃO-DEBCAD'!A307)</f>
        <v/>
      </c>
      <c r="H344" s="75" t="str">
        <f>IF('INSCRIÇÃO-DEBCAD'!B307="","",$H$35*TRIM('INSCRIÇÃO-DEBCAD'!F307))</f>
        <v/>
      </c>
      <c r="I344" s="75" t="str">
        <f>IF('INSCRIÇÃO-DEBCAD'!C307="","",$I$35*TRIM('INSCRIÇÃO-DEBCAD'!G307))</f>
        <v/>
      </c>
      <c r="J344" s="75" t="str">
        <f>IF('INSCRIÇÃO-DEBCAD'!D307="","",$J$35*TRIM('INSCRIÇÃO-DEBCAD'!H307))</f>
        <v/>
      </c>
      <c r="K344" s="75" t="str">
        <f>IF('INSCRIÇÃO-DEBCAD'!E307="","",$K$35*TRIM('INSCRIÇÃO-DEBCAD'!I307))</f>
        <v/>
      </c>
      <c r="L344" s="76">
        <f t="shared" si="14"/>
        <v>0</v>
      </c>
    </row>
    <row r="345" spans="1:12" x14ac:dyDescent="0.35">
      <c r="A345" s="24"/>
      <c r="B345" s="24"/>
      <c r="C345" s="24" t="str">
        <f t="shared" si="13"/>
        <v>00</v>
      </c>
      <c r="D345" s="24">
        <f t="shared" si="15"/>
        <v>0</v>
      </c>
      <c r="E345" s="24"/>
      <c r="G345" s="83" t="str">
        <f>IF('INSCRIÇÃO-DEBCAD'!A308="","",'INSCRIÇÃO-DEBCAD'!A308)</f>
        <v/>
      </c>
      <c r="H345" s="75" t="str">
        <f>IF('INSCRIÇÃO-DEBCAD'!B308="","",$H$35*TRIM('INSCRIÇÃO-DEBCAD'!F308))</f>
        <v/>
      </c>
      <c r="I345" s="75" t="str">
        <f>IF('INSCRIÇÃO-DEBCAD'!C308="","",$I$35*TRIM('INSCRIÇÃO-DEBCAD'!G308))</f>
        <v/>
      </c>
      <c r="J345" s="75" t="str">
        <f>IF('INSCRIÇÃO-DEBCAD'!D308="","",$J$35*TRIM('INSCRIÇÃO-DEBCAD'!H308))</f>
        <v/>
      </c>
      <c r="K345" s="75" t="str">
        <f>IF('INSCRIÇÃO-DEBCAD'!E308="","",$K$35*TRIM('INSCRIÇÃO-DEBCAD'!I308))</f>
        <v/>
      </c>
      <c r="L345" s="76">
        <f t="shared" si="14"/>
        <v>0</v>
      </c>
    </row>
    <row r="346" spans="1:12" x14ac:dyDescent="0.35">
      <c r="A346" s="24"/>
      <c r="B346" s="24"/>
      <c r="C346" s="24" t="str">
        <f t="shared" si="13"/>
        <v>00</v>
      </c>
      <c r="D346" s="24">
        <f t="shared" si="15"/>
        <v>0</v>
      </c>
      <c r="E346" s="24"/>
      <c r="G346" s="83" t="str">
        <f>IF('INSCRIÇÃO-DEBCAD'!A309="","",'INSCRIÇÃO-DEBCAD'!A309)</f>
        <v/>
      </c>
      <c r="H346" s="75" t="str">
        <f>IF('INSCRIÇÃO-DEBCAD'!B309="","",$H$35*TRIM('INSCRIÇÃO-DEBCAD'!F309))</f>
        <v/>
      </c>
      <c r="I346" s="75" t="str">
        <f>IF('INSCRIÇÃO-DEBCAD'!C309="","",$I$35*TRIM('INSCRIÇÃO-DEBCAD'!G309))</f>
        <v/>
      </c>
      <c r="J346" s="75" t="str">
        <f>IF('INSCRIÇÃO-DEBCAD'!D309="","",$J$35*TRIM('INSCRIÇÃO-DEBCAD'!H309))</f>
        <v/>
      </c>
      <c r="K346" s="75" t="str">
        <f>IF('INSCRIÇÃO-DEBCAD'!E309="","",$K$35*TRIM('INSCRIÇÃO-DEBCAD'!I309))</f>
        <v/>
      </c>
      <c r="L346" s="76">
        <f t="shared" si="14"/>
        <v>0</v>
      </c>
    </row>
    <row r="347" spans="1:12" x14ac:dyDescent="0.35">
      <c r="A347" s="24"/>
      <c r="B347" s="24"/>
      <c r="C347" s="24" t="str">
        <f t="shared" si="13"/>
        <v>00</v>
      </c>
      <c r="D347" s="24">
        <f t="shared" si="15"/>
        <v>0</v>
      </c>
      <c r="E347" s="24"/>
      <c r="G347" s="83" t="str">
        <f>IF('INSCRIÇÃO-DEBCAD'!A310="","",'INSCRIÇÃO-DEBCAD'!A310)</f>
        <v/>
      </c>
      <c r="H347" s="75" t="str">
        <f>IF('INSCRIÇÃO-DEBCAD'!B310="","",$H$35*TRIM('INSCRIÇÃO-DEBCAD'!F310))</f>
        <v/>
      </c>
      <c r="I347" s="75" t="str">
        <f>IF('INSCRIÇÃO-DEBCAD'!C310="","",$I$35*TRIM('INSCRIÇÃO-DEBCAD'!G310))</f>
        <v/>
      </c>
      <c r="J347" s="75" t="str">
        <f>IF('INSCRIÇÃO-DEBCAD'!D310="","",$J$35*TRIM('INSCRIÇÃO-DEBCAD'!H310))</f>
        <v/>
      </c>
      <c r="K347" s="75" t="str">
        <f>IF('INSCRIÇÃO-DEBCAD'!E310="","",$K$35*TRIM('INSCRIÇÃO-DEBCAD'!I310))</f>
        <v/>
      </c>
      <c r="L347" s="76">
        <f t="shared" si="14"/>
        <v>0</v>
      </c>
    </row>
    <row r="348" spans="1:12" x14ac:dyDescent="0.35">
      <c r="A348" s="24"/>
      <c r="B348" s="24"/>
      <c r="C348" s="24" t="str">
        <f t="shared" si="13"/>
        <v>00</v>
      </c>
      <c r="D348" s="24">
        <f t="shared" si="15"/>
        <v>0</v>
      </c>
      <c r="E348" s="24"/>
      <c r="G348" s="83" t="str">
        <f>IF('INSCRIÇÃO-DEBCAD'!A311="","",'INSCRIÇÃO-DEBCAD'!A311)</f>
        <v/>
      </c>
      <c r="H348" s="75" t="str">
        <f>IF('INSCRIÇÃO-DEBCAD'!B311="","",$H$35*TRIM('INSCRIÇÃO-DEBCAD'!F311))</f>
        <v/>
      </c>
      <c r="I348" s="75" t="str">
        <f>IF('INSCRIÇÃO-DEBCAD'!C311="","",$I$35*TRIM('INSCRIÇÃO-DEBCAD'!G311))</f>
        <v/>
      </c>
      <c r="J348" s="75" t="str">
        <f>IF('INSCRIÇÃO-DEBCAD'!D311="","",$J$35*TRIM('INSCRIÇÃO-DEBCAD'!H311))</f>
        <v/>
      </c>
      <c r="K348" s="75" t="str">
        <f>IF('INSCRIÇÃO-DEBCAD'!E311="","",$K$35*TRIM('INSCRIÇÃO-DEBCAD'!I311))</f>
        <v/>
      </c>
      <c r="L348" s="76">
        <f t="shared" si="14"/>
        <v>0</v>
      </c>
    </row>
    <row r="349" spans="1:12" x14ac:dyDescent="0.35">
      <c r="A349" s="24"/>
      <c r="B349" s="24"/>
      <c r="C349" s="24" t="str">
        <f t="shared" si="13"/>
        <v>00</v>
      </c>
      <c r="D349" s="24">
        <f t="shared" si="15"/>
        <v>0</v>
      </c>
      <c r="E349" s="24"/>
      <c r="G349" s="83" t="str">
        <f>IF('INSCRIÇÃO-DEBCAD'!A312="","",'INSCRIÇÃO-DEBCAD'!A312)</f>
        <v/>
      </c>
      <c r="H349" s="75" t="str">
        <f>IF('INSCRIÇÃO-DEBCAD'!B312="","",$H$35*TRIM('INSCRIÇÃO-DEBCAD'!F312))</f>
        <v/>
      </c>
      <c r="I349" s="75" t="str">
        <f>IF('INSCRIÇÃO-DEBCAD'!C312="","",$I$35*TRIM('INSCRIÇÃO-DEBCAD'!G312))</f>
        <v/>
      </c>
      <c r="J349" s="75" t="str">
        <f>IF('INSCRIÇÃO-DEBCAD'!D312="","",$J$35*TRIM('INSCRIÇÃO-DEBCAD'!H312))</f>
        <v/>
      </c>
      <c r="K349" s="75" t="str">
        <f>IF('INSCRIÇÃO-DEBCAD'!E312="","",$K$35*TRIM('INSCRIÇÃO-DEBCAD'!I312))</f>
        <v/>
      </c>
      <c r="L349" s="76">
        <f t="shared" si="14"/>
        <v>0</v>
      </c>
    </row>
    <row r="350" spans="1:12" x14ac:dyDescent="0.35">
      <c r="A350" s="24"/>
      <c r="B350" s="24"/>
      <c r="C350" s="24" t="str">
        <f t="shared" si="13"/>
        <v>00</v>
      </c>
      <c r="D350" s="24">
        <f t="shared" si="15"/>
        <v>0</v>
      </c>
      <c r="E350" s="24"/>
      <c r="G350" s="83" t="str">
        <f>IF('INSCRIÇÃO-DEBCAD'!A313="","",'INSCRIÇÃO-DEBCAD'!A313)</f>
        <v/>
      </c>
      <c r="H350" s="75" t="str">
        <f>IF('INSCRIÇÃO-DEBCAD'!B313="","",$H$35*TRIM('INSCRIÇÃO-DEBCAD'!F313))</f>
        <v/>
      </c>
      <c r="I350" s="75" t="str">
        <f>IF('INSCRIÇÃO-DEBCAD'!C313="","",$I$35*TRIM('INSCRIÇÃO-DEBCAD'!G313))</f>
        <v/>
      </c>
      <c r="J350" s="75" t="str">
        <f>IF('INSCRIÇÃO-DEBCAD'!D313="","",$J$35*TRIM('INSCRIÇÃO-DEBCAD'!H313))</f>
        <v/>
      </c>
      <c r="K350" s="75" t="str">
        <f>IF('INSCRIÇÃO-DEBCAD'!E313="","",$K$35*TRIM('INSCRIÇÃO-DEBCAD'!I313))</f>
        <v/>
      </c>
      <c r="L350" s="76">
        <f t="shared" si="14"/>
        <v>0</v>
      </c>
    </row>
    <row r="351" spans="1:12" x14ac:dyDescent="0.35">
      <c r="A351" s="24"/>
      <c r="B351" s="24"/>
      <c r="C351" s="24" t="str">
        <f t="shared" si="13"/>
        <v>00</v>
      </c>
      <c r="D351" s="24">
        <f t="shared" si="15"/>
        <v>0</v>
      </c>
      <c r="E351" s="24"/>
      <c r="G351" s="83" t="str">
        <f>IF('INSCRIÇÃO-DEBCAD'!A314="","",'INSCRIÇÃO-DEBCAD'!A314)</f>
        <v/>
      </c>
      <c r="H351" s="75" t="str">
        <f>IF('INSCRIÇÃO-DEBCAD'!B314="","",$H$35*TRIM('INSCRIÇÃO-DEBCAD'!F314))</f>
        <v/>
      </c>
      <c r="I351" s="75" t="str">
        <f>IF('INSCRIÇÃO-DEBCAD'!C314="","",$I$35*TRIM('INSCRIÇÃO-DEBCAD'!G314))</f>
        <v/>
      </c>
      <c r="J351" s="75" t="str">
        <f>IF('INSCRIÇÃO-DEBCAD'!D314="","",$J$35*TRIM('INSCRIÇÃO-DEBCAD'!H314))</f>
        <v/>
      </c>
      <c r="K351" s="75" t="str">
        <f>IF('INSCRIÇÃO-DEBCAD'!E314="","",$K$35*TRIM('INSCRIÇÃO-DEBCAD'!I314))</f>
        <v/>
      </c>
      <c r="L351" s="76">
        <f t="shared" si="14"/>
        <v>0</v>
      </c>
    </row>
    <row r="352" spans="1:12" x14ac:dyDescent="0.35">
      <c r="A352" s="24"/>
      <c r="B352" s="24"/>
      <c r="C352" s="24" t="str">
        <f t="shared" si="13"/>
        <v>00</v>
      </c>
      <c r="D352" s="24">
        <f t="shared" si="15"/>
        <v>0</v>
      </c>
      <c r="E352" s="24"/>
      <c r="G352" s="83" t="str">
        <f>IF('INSCRIÇÃO-DEBCAD'!A315="","",'INSCRIÇÃO-DEBCAD'!A315)</f>
        <v/>
      </c>
      <c r="H352" s="75" t="str">
        <f>IF('INSCRIÇÃO-DEBCAD'!B315="","",$H$35*TRIM('INSCRIÇÃO-DEBCAD'!F315))</f>
        <v/>
      </c>
      <c r="I352" s="75" t="str">
        <f>IF('INSCRIÇÃO-DEBCAD'!C315="","",$I$35*TRIM('INSCRIÇÃO-DEBCAD'!G315))</f>
        <v/>
      </c>
      <c r="J352" s="75" t="str">
        <f>IF('INSCRIÇÃO-DEBCAD'!D315="","",$J$35*TRIM('INSCRIÇÃO-DEBCAD'!H315))</f>
        <v/>
      </c>
      <c r="K352" s="75" t="str">
        <f>IF('INSCRIÇÃO-DEBCAD'!E315="","",$K$35*TRIM('INSCRIÇÃO-DEBCAD'!I315))</f>
        <v/>
      </c>
      <c r="L352" s="76">
        <f t="shared" si="14"/>
        <v>0</v>
      </c>
    </row>
    <row r="353" spans="1:12" x14ac:dyDescent="0.35">
      <c r="A353" s="24"/>
      <c r="B353" s="24"/>
      <c r="C353" s="24" t="str">
        <f t="shared" si="13"/>
        <v>00</v>
      </c>
      <c r="D353" s="24">
        <f t="shared" si="15"/>
        <v>0</v>
      </c>
      <c r="E353" s="24"/>
      <c r="G353" s="83" t="str">
        <f>IF('INSCRIÇÃO-DEBCAD'!A316="","",'INSCRIÇÃO-DEBCAD'!A316)</f>
        <v/>
      </c>
      <c r="H353" s="75" t="str">
        <f>IF('INSCRIÇÃO-DEBCAD'!B316="","",$H$35*TRIM('INSCRIÇÃO-DEBCAD'!F316))</f>
        <v/>
      </c>
      <c r="I353" s="75" t="str">
        <f>IF('INSCRIÇÃO-DEBCAD'!C316="","",$I$35*TRIM('INSCRIÇÃO-DEBCAD'!G316))</f>
        <v/>
      </c>
      <c r="J353" s="75" t="str">
        <f>IF('INSCRIÇÃO-DEBCAD'!D316="","",$J$35*TRIM('INSCRIÇÃO-DEBCAD'!H316))</f>
        <v/>
      </c>
      <c r="K353" s="75" t="str">
        <f>IF('INSCRIÇÃO-DEBCAD'!E316="","",$K$35*TRIM('INSCRIÇÃO-DEBCAD'!I316))</f>
        <v/>
      </c>
      <c r="L353" s="76">
        <f t="shared" si="14"/>
        <v>0</v>
      </c>
    </row>
    <row r="354" spans="1:12" x14ac:dyDescent="0.35">
      <c r="A354" s="24"/>
      <c r="B354" s="24"/>
      <c r="C354" s="24" t="str">
        <f t="shared" si="13"/>
        <v>00</v>
      </c>
      <c r="D354" s="24">
        <f t="shared" si="15"/>
        <v>0</v>
      </c>
      <c r="E354" s="24"/>
      <c r="G354" s="83" t="str">
        <f>IF('INSCRIÇÃO-DEBCAD'!A317="","",'INSCRIÇÃO-DEBCAD'!A317)</f>
        <v/>
      </c>
      <c r="H354" s="75" t="str">
        <f>IF('INSCRIÇÃO-DEBCAD'!B317="","",$H$35*TRIM('INSCRIÇÃO-DEBCAD'!F317))</f>
        <v/>
      </c>
      <c r="I354" s="75" t="str">
        <f>IF('INSCRIÇÃO-DEBCAD'!C317="","",$I$35*TRIM('INSCRIÇÃO-DEBCAD'!G317))</f>
        <v/>
      </c>
      <c r="J354" s="75" t="str">
        <f>IF('INSCRIÇÃO-DEBCAD'!D317="","",$J$35*TRIM('INSCRIÇÃO-DEBCAD'!H317))</f>
        <v/>
      </c>
      <c r="K354" s="75" t="str">
        <f>IF('INSCRIÇÃO-DEBCAD'!E317="","",$K$35*TRIM('INSCRIÇÃO-DEBCAD'!I317))</f>
        <v/>
      </c>
      <c r="L354" s="76">
        <f t="shared" si="14"/>
        <v>0</v>
      </c>
    </row>
    <row r="355" spans="1:12" x14ac:dyDescent="0.35">
      <c r="A355" s="24"/>
      <c r="B355" s="24"/>
      <c r="C355" s="24" t="str">
        <f t="shared" si="13"/>
        <v>00</v>
      </c>
      <c r="D355" s="24">
        <f t="shared" si="15"/>
        <v>0</v>
      </c>
      <c r="E355" s="24"/>
      <c r="G355" s="83" t="str">
        <f>IF('INSCRIÇÃO-DEBCAD'!A318="","",'INSCRIÇÃO-DEBCAD'!A318)</f>
        <v/>
      </c>
      <c r="H355" s="75" t="str">
        <f>IF('INSCRIÇÃO-DEBCAD'!B318="","",$H$35*TRIM('INSCRIÇÃO-DEBCAD'!F318))</f>
        <v/>
      </c>
      <c r="I355" s="75" t="str">
        <f>IF('INSCRIÇÃO-DEBCAD'!C318="","",$I$35*TRIM('INSCRIÇÃO-DEBCAD'!G318))</f>
        <v/>
      </c>
      <c r="J355" s="75" t="str">
        <f>IF('INSCRIÇÃO-DEBCAD'!D318="","",$J$35*TRIM('INSCRIÇÃO-DEBCAD'!H318))</f>
        <v/>
      </c>
      <c r="K355" s="75" t="str">
        <f>IF('INSCRIÇÃO-DEBCAD'!E318="","",$K$35*TRIM('INSCRIÇÃO-DEBCAD'!I318))</f>
        <v/>
      </c>
      <c r="L355" s="76">
        <f t="shared" si="14"/>
        <v>0</v>
      </c>
    </row>
    <row r="356" spans="1:12" x14ac:dyDescent="0.35">
      <c r="A356" s="24"/>
      <c r="B356" s="24"/>
      <c r="C356" s="24" t="str">
        <f t="shared" si="13"/>
        <v>00</v>
      </c>
      <c r="D356" s="24">
        <f t="shared" si="15"/>
        <v>0</v>
      </c>
      <c r="E356" s="24"/>
      <c r="G356" s="83" t="str">
        <f>IF('INSCRIÇÃO-DEBCAD'!A319="","",'INSCRIÇÃO-DEBCAD'!A319)</f>
        <v/>
      </c>
      <c r="H356" s="75" t="str">
        <f>IF('INSCRIÇÃO-DEBCAD'!B319="","",$H$35*TRIM('INSCRIÇÃO-DEBCAD'!F319))</f>
        <v/>
      </c>
      <c r="I356" s="75" t="str">
        <f>IF('INSCRIÇÃO-DEBCAD'!C319="","",$I$35*TRIM('INSCRIÇÃO-DEBCAD'!G319))</f>
        <v/>
      </c>
      <c r="J356" s="75" t="str">
        <f>IF('INSCRIÇÃO-DEBCAD'!D319="","",$J$35*TRIM('INSCRIÇÃO-DEBCAD'!H319))</f>
        <v/>
      </c>
      <c r="K356" s="75" t="str">
        <f>IF('INSCRIÇÃO-DEBCAD'!E319="","",$K$35*TRIM('INSCRIÇÃO-DEBCAD'!I319))</f>
        <v/>
      </c>
      <c r="L356" s="76">
        <f t="shared" si="14"/>
        <v>0</v>
      </c>
    </row>
    <row r="357" spans="1:12" x14ac:dyDescent="0.35">
      <c r="A357" s="24"/>
      <c r="B357" s="24"/>
      <c r="C357" s="24" t="str">
        <f t="shared" si="13"/>
        <v>00</v>
      </c>
      <c r="D357" s="24">
        <f t="shared" si="15"/>
        <v>0</v>
      </c>
      <c r="E357" s="24"/>
      <c r="G357" s="83" t="str">
        <f>IF('INSCRIÇÃO-DEBCAD'!A320="","",'INSCRIÇÃO-DEBCAD'!A320)</f>
        <v/>
      </c>
      <c r="H357" s="75" t="str">
        <f>IF('INSCRIÇÃO-DEBCAD'!B320="","",$H$35*TRIM('INSCRIÇÃO-DEBCAD'!F320))</f>
        <v/>
      </c>
      <c r="I357" s="75" t="str">
        <f>IF('INSCRIÇÃO-DEBCAD'!C320="","",$I$35*TRIM('INSCRIÇÃO-DEBCAD'!G320))</f>
        <v/>
      </c>
      <c r="J357" s="75" t="str">
        <f>IF('INSCRIÇÃO-DEBCAD'!D320="","",$J$35*TRIM('INSCRIÇÃO-DEBCAD'!H320))</f>
        <v/>
      </c>
      <c r="K357" s="75" t="str">
        <f>IF('INSCRIÇÃO-DEBCAD'!E320="","",$K$35*TRIM('INSCRIÇÃO-DEBCAD'!I320))</f>
        <v/>
      </c>
      <c r="L357" s="76">
        <f t="shared" si="14"/>
        <v>0</v>
      </c>
    </row>
    <row r="358" spans="1:12" x14ac:dyDescent="0.35">
      <c r="A358" s="24"/>
      <c r="B358" s="24"/>
      <c r="C358" s="24" t="str">
        <f t="shared" si="13"/>
        <v>00</v>
      </c>
      <c r="D358" s="24">
        <f t="shared" si="15"/>
        <v>0</v>
      </c>
      <c r="E358" s="24"/>
      <c r="G358" s="83" t="str">
        <f>IF('INSCRIÇÃO-DEBCAD'!A321="","",'INSCRIÇÃO-DEBCAD'!A321)</f>
        <v/>
      </c>
      <c r="H358" s="75" t="str">
        <f>IF('INSCRIÇÃO-DEBCAD'!B321="","",$H$35*TRIM('INSCRIÇÃO-DEBCAD'!F321))</f>
        <v/>
      </c>
      <c r="I358" s="75" t="str">
        <f>IF('INSCRIÇÃO-DEBCAD'!C321="","",$I$35*TRIM('INSCRIÇÃO-DEBCAD'!G321))</f>
        <v/>
      </c>
      <c r="J358" s="75" t="str">
        <f>IF('INSCRIÇÃO-DEBCAD'!D321="","",$J$35*TRIM('INSCRIÇÃO-DEBCAD'!H321))</f>
        <v/>
      </c>
      <c r="K358" s="75" t="str">
        <f>IF('INSCRIÇÃO-DEBCAD'!E321="","",$K$35*TRIM('INSCRIÇÃO-DEBCAD'!I321))</f>
        <v/>
      </c>
      <c r="L358" s="76">
        <f t="shared" si="14"/>
        <v>0</v>
      </c>
    </row>
    <row r="359" spans="1:12" x14ac:dyDescent="0.35">
      <c r="A359" s="24"/>
      <c r="B359" s="24"/>
      <c r="C359" s="24" t="str">
        <f t="shared" si="13"/>
        <v>00</v>
      </c>
      <c r="D359" s="24">
        <f t="shared" si="15"/>
        <v>0</v>
      </c>
      <c r="E359" s="24"/>
      <c r="G359" s="83" t="str">
        <f>IF('INSCRIÇÃO-DEBCAD'!A322="","",'INSCRIÇÃO-DEBCAD'!A322)</f>
        <v/>
      </c>
      <c r="H359" s="75" t="str">
        <f>IF('INSCRIÇÃO-DEBCAD'!B322="","",$H$35*TRIM('INSCRIÇÃO-DEBCAD'!F322))</f>
        <v/>
      </c>
      <c r="I359" s="75" t="str">
        <f>IF('INSCRIÇÃO-DEBCAD'!C322="","",$I$35*TRIM('INSCRIÇÃO-DEBCAD'!G322))</f>
        <v/>
      </c>
      <c r="J359" s="75" t="str">
        <f>IF('INSCRIÇÃO-DEBCAD'!D322="","",$J$35*TRIM('INSCRIÇÃO-DEBCAD'!H322))</f>
        <v/>
      </c>
      <c r="K359" s="75" t="str">
        <f>IF('INSCRIÇÃO-DEBCAD'!E322="","",$K$35*TRIM('INSCRIÇÃO-DEBCAD'!I322))</f>
        <v/>
      </c>
      <c r="L359" s="76">
        <f t="shared" si="14"/>
        <v>0</v>
      </c>
    </row>
    <row r="360" spans="1:12" x14ac:dyDescent="0.35">
      <c r="A360" s="24"/>
      <c r="B360" s="24"/>
      <c r="C360" s="24" t="str">
        <f t="shared" si="13"/>
        <v>00</v>
      </c>
      <c r="D360" s="24">
        <f t="shared" si="15"/>
        <v>0</v>
      </c>
      <c r="E360" s="24"/>
      <c r="G360" s="83" t="str">
        <f>IF('INSCRIÇÃO-DEBCAD'!A323="","",'INSCRIÇÃO-DEBCAD'!A323)</f>
        <v/>
      </c>
      <c r="H360" s="75" t="str">
        <f>IF('INSCRIÇÃO-DEBCAD'!B323="","",$H$35*TRIM('INSCRIÇÃO-DEBCAD'!F323))</f>
        <v/>
      </c>
      <c r="I360" s="75" t="str">
        <f>IF('INSCRIÇÃO-DEBCAD'!C323="","",$I$35*TRIM('INSCRIÇÃO-DEBCAD'!G323))</f>
        <v/>
      </c>
      <c r="J360" s="75" t="str">
        <f>IF('INSCRIÇÃO-DEBCAD'!D323="","",$J$35*TRIM('INSCRIÇÃO-DEBCAD'!H323))</f>
        <v/>
      </c>
      <c r="K360" s="75" t="str">
        <f>IF('INSCRIÇÃO-DEBCAD'!E323="","",$K$35*TRIM('INSCRIÇÃO-DEBCAD'!I323))</f>
        <v/>
      </c>
      <c r="L360" s="76">
        <f t="shared" si="14"/>
        <v>0</v>
      </c>
    </row>
    <row r="361" spans="1:12" x14ac:dyDescent="0.35">
      <c r="A361" s="24"/>
      <c r="B361" s="24"/>
      <c r="C361" s="24" t="str">
        <f t="shared" ref="C361:C424" si="16">D361&amp;""&amp;D362</f>
        <v>00</v>
      </c>
      <c r="D361" s="24">
        <f t="shared" si="15"/>
        <v>0</v>
      </c>
      <c r="E361" s="24"/>
      <c r="G361" s="83" t="str">
        <f>IF('INSCRIÇÃO-DEBCAD'!A324="","",'INSCRIÇÃO-DEBCAD'!A324)</f>
        <v/>
      </c>
      <c r="H361" s="75" t="str">
        <f>IF('INSCRIÇÃO-DEBCAD'!B324="","",$H$35*TRIM('INSCRIÇÃO-DEBCAD'!F324))</f>
        <v/>
      </c>
      <c r="I361" s="75" t="str">
        <f>IF('INSCRIÇÃO-DEBCAD'!C324="","",$I$35*TRIM('INSCRIÇÃO-DEBCAD'!G324))</f>
        <v/>
      </c>
      <c r="J361" s="75" t="str">
        <f>IF('INSCRIÇÃO-DEBCAD'!D324="","",$J$35*TRIM('INSCRIÇÃO-DEBCAD'!H324))</f>
        <v/>
      </c>
      <c r="K361" s="75" t="str">
        <f>IF('INSCRIÇÃO-DEBCAD'!E324="","",$K$35*TRIM('INSCRIÇÃO-DEBCAD'!I324))</f>
        <v/>
      </c>
      <c r="L361" s="76">
        <f t="shared" ref="L361:L424" si="17">IFERROR(SUM(H361:K361),"")</f>
        <v>0</v>
      </c>
    </row>
    <row r="362" spans="1:12" x14ac:dyDescent="0.35">
      <c r="A362" s="24"/>
      <c r="B362" s="24"/>
      <c r="C362" s="24" t="str">
        <f t="shared" si="16"/>
        <v>00</v>
      </c>
      <c r="D362" s="24">
        <f t="shared" si="15"/>
        <v>0</v>
      </c>
      <c r="E362" s="24"/>
      <c r="G362" s="83" t="str">
        <f>IF('INSCRIÇÃO-DEBCAD'!A325="","",'INSCRIÇÃO-DEBCAD'!A325)</f>
        <v/>
      </c>
      <c r="H362" s="75" t="str">
        <f>IF('INSCRIÇÃO-DEBCAD'!B325="","",$H$35*TRIM('INSCRIÇÃO-DEBCAD'!F325))</f>
        <v/>
      </c>
      <c r="I362" s="75" t="str">
        <f>IF('INSCRIÇÃO-DEBCAD'!C325="","",$I$35*TRIM('INSCRIÇÃO-DEBCAD'!G325))</f>
        <v/>
      </c>
      <c r="J362" s="75" t="str">
        <f>IF('INSCRIÇÃO-DEBCAD'!D325="","",$J$35*TRIM('INSCRIÇÃO-DEBCAD'!H325))</f>
        <v/>
      </c>
      <c r="K362" s="75" t="str">
        <f>IF('INSCRIÇÃO-DEBCAD'!E325="","",$K$35*TRIM('INSCRIÇÃO-DEBCAD'!I325))</f>
        <v/>
      </c>
      <c r="L362" s="76">
        <f t="shared" si="17"/>
        <v>0</v>
      </c>
    </row>
    <row r="363" spans="1:12" x14ac:dyDescent="0.35">
      <c r="A363" s="24"/>
      <c r="B363" s="24"/>
      <c r="C363" s="24" t="str">
        <f t="shared" si="16"/>
        <v>00</v>
      </c>
      <c r="D363" s="24">
        <f t="shared" si="15"/>
        <v>0</v>
      </c>
      <c r="E363" s="24"/>
      <c r="G363" s="83" t="str">
        <f>IF('INSCRIÇÃO-DEBCAD'!A326="","",'INSCRIÇÃO-DEBCAD'!A326)</f>
        <v/>
      </c>
      <c r="H363" s="75" t="str">
        <f>IF('INSCRIÇÃO-DEBCAD'!B326="","",$H$35*TRIM('INSCRIÇÃO-DEBCAD'!F326))</f>
        <v/>
      </c>
      <c r="I363" s="75" t="str">
        <f>IF('INSCRIÇÃO-DEBCAD'!C326="","",$I$35*TRIM('INSCRIÇÃO-DEBCAD'!G326))</f>
        <v/>
      </c>
      <c r="J363" s="75" t="str">
        <f>IF('INSCRIÇÃO-DEBCAD'!D326="","",$J$35*TRIM('INSCRIÇÃO-DEBCAD'!H326))</f>
        <v/>
      </c>
      <c r="K363" s="75" t="str">
        <f>IF('INSCRIÇÃO-DEBCAD'!E326="","",$K$35*TRIM('INSCRIÇÃO-DEBCAD'!I326))</f>
        <v/>
      </c>
      <c r="L363" s="76">
        <f t="shared" si="17"/>
        <v>0</v>
      </c>
    </row>
    <row r="364" spans="1:12" x14ac:dyDescent="0.35">
      <c r="A364" s="24"/>
      <c r="B364" s="24"/>
      <c r="C364" s="24" t="str">
        <f t="shared" si="16"/>
        <v>00</v>
      </c>
      <c r="D364" s="24">
        <f t="shared" si="15"/>
        <v>0</v>
      </c>
      <c r="E364" s="24"/>
      <c r="G364" s="83" t="str">
        <f>IF('INSCRIÇÃO-DEBCAD'!A327="","",'INSCRIÇÃO-DEBCAD'!A327)</f>
        <v/>
      </c>
      <c r="H364" s="75" t="str">
        <f>IF('INSCRIÇÃO-DEBCAD'!B327="","",$H$35*TRIM('INSCRIÇÃO-DEBCAD'!F327))</f>
        <v/>
      </c>
      <c r="I364" s="75" t="str">
        <f>IF('INSCRIÇÃO-DEBCAD'!C327="","",$I$35*TRIM('INSCRIÇÃO-DEBCAD'!G327))</f>
        <v/>
      </c>
      <c r="J364" s="75" t="str">
        <f>IF('INSCRIÇÃO-DEBCAD'!D327="","",$J$35*TRIM('INSCRIÇÃO-DEBCAD'!H327))</f>
        <v/>
      </c>
      <c r="K364" s="75" t="str">
        <f>IF('INSCRIÇÃO-DEBCAD'!E327="","",$K$35*TRIM('INSCRIÇÃO-DEBCAD'!I327))</f>
        <v/>
      </c>
      <c r="L364" s="76">
        <f t="shared" si="17"/>
        <v>0</v>
      </c>
    </row>
    <row r="365" spans="1:12" x14ac:dyDescent="0.35">
      <c r="A365" s="24"/>
      <c r="B365" s="24"/>
      <c r="C365" s="24" t="str">
        <f t="shared" si="16"/>
        <v>00</v>
      </c>
      <c r="D365" s="24">
        <f t="shared" si="15"/>
        <v>0</v>
      </c>
      <c r="E365" s="24"/>
      <c r="G365" s="83" t="str">
        <f>IF('INSCRIÇÃO-DEBCAD'!A328="","",'INSCRIÇÃO-DEBCAD'!A328)</f>
        <v/>
      </c>
      <c r="H365" s="75" t="str">
        <f>IF('INSCRIÇÃO-DEBCAD'!B328="","",$H$35*TRIM('INSCRIÇÃO-DEBCAD'!F328))</f>
        <v/>
      </c>
      <c r="I365" s="75" t="str">
        <f>IF('INSCRIÇÃO-DEBCAD'!C328="","",$I$35*TRIM('INSCRIÇÃO-DEBCAD'!G328))</f>
        <v/>
      </c>
      <c r="J365" s="75" t="str">
        <f>IF('INSCRIÇÃO-DEBCAD'!D328="","",$J$35*TRIM('INSCRIÇÃO-DEBCAD'!H328))</f>
        <v/>
      </c>
      <c r="K365" s="75" t="str">
        <f>IF('INSCRIÇÃO-DEBCAD'!E328="","",$K$35*TRIM('INSCRIÇÃO-DEBCAD'!I328))</f>
        <v/>
      </c>
      <c r="L365" s="76">
        <f t="shared" si="17"/>
        <v>0</v>
      </c>
    </row>
    <row r="366" spans="1:12" x14ac:dyDescent="0.35">
      <c r="A366" s="24"/>
      <c r="B366" s="24"/>
      <c r="C366" s="24" t="str">
        <f t="shared" si="16"/>
        <v>00</v>
      </c>
      <c r="D366" s="24">
        <f t="shared" si="15"/>
        <v>0</v>
      </c>
      <c r="E366" s="24"/>
      <c r="G366" s="83" t="str">
        <f>IF('INSCRIÇÃO-DEBCAD'!A329="","",'INSCRIÇÃO-DEBCAD'!A329)</f>
        <v/>
      </c>
      <c r="H366" s="75" t="str">
        <f>IF('INSCRIÇÃO-DEBCAD'!B329="","",$H$35*TRIM('INSCRIÇÃO-DEBCAD'!F329))</f>
        <v/>
      </c>
      <c r="I366" s="75" t="str">
        <f>IF('INSCRIÇÃO-DEBCAD'!C329="","",$I$35*TRIM('INSCRIÇÃO-DEBCAD'!G329))</f>
        <v/>
      </c>
      <c r="J366" s="75" t="str">
        <f>IF('INSCRIÇÃO-DEBCAD'!D329="","",$J$35*TRIM('INSCRIÇÃO-DEBCAD'!H329))</f>
        <v/>
      </c>
      <c r="K366" s="75" t="str">
        <f>IF('INSCRIÇÃO-DEBCAD'!E329="","",$K$35*TRIM('INSCRIÇÃO-DEBCAD'!I329))</f>
        <v/>
      </c>
      <c r="L366" s="76">
        <f t="shared" si="17"/>
        <v>0</v>
      </c>
    </row>
    <row r="367" spans="1:12" x14ac:dyDescent="0.35">
      <c r="A367" s="24"/>
      <c r="B367" s="24"/>
      <c r="C367" s="24" t="str">
        <f t="shared" si="16"/>
        <v>00</v>
      </c>
      <c r="D367" s="24">
        <f t="shared" si="15"/>
        <v>0</v>
      </c>
      <c r="E367" s="24"/>
      <c r="G367" s="83" t="str">
        <f>IF('INSCRIÇÃO-DEBCAD'!A330="","",'INSCRIÇÃO-DEBCAD'!A330)</f>
        <v/>
      </c>
      <c r="H367" s="75" t="str">
        <f>IF('INSCRIÇÃO-DEBCAD'!B330="","",$H$35*TRIM('INSCRIÇÃO-DEBCAD'!F330))</f>
        <v/>
      </c>
      <c r="I367" s="75" t="str">
        <f>IF('INSCRIÇÃO-DEBCAD'!C330="","",$I$35*TRIM('INSCRIÇÃO-DEBCAD'!G330))</f>
        <v/>
      </c>
      <c r="J367" s="75" t="str">
        <f>IF('INSCRIÇÃO-DEBCAD'!D330="","",$J$35*TRIM('INSCRIÇÃO-DEBCAD'!H330))</f>
        <v/>
      </c>
      <c r="K367" s="75" t="str">
        <f>IF('INSCRIÇÃO-DEBCAD'!E330="","",$K$35*TRIM('INSCRIÇÃO-DEBCAD'!I330))</f>
        <v/>
      </c>
      <c r="L367" s="76">
        <f t="shared" si="17"/>
        <v>0</v>
      </c>
    </row>
    <row r="368" spans="1:12" x14ac:dyDescent="0.35">
      <c r="A368" s="24"/>
      <c r="B368" s="24"/>
      <c r="C368" s="24" t="str">
        <f t="shared" si="16"/>
        <v>00</v>
      </c>
      <c r="D368" s="24">
        <f t="shared" ref="D368:D431" si="18">IFERROR(IF(SUM(H368:K368)&gt;0,1,0),0)</f>
        <v>0</v>
      </c>
      <c r="E368" s="24"/>
      <c r="G368" s="83" t="str">
        <f>IF('INSCRIÇÃO-DEBCAD'!A331="","",'INSCRIÇÃO-DEBCAD'!A331)</f>
        <v/>
      </c>
      <c r="H368" s="75" t="str">
        <f>IF('INSCRIÇÃO-DEBCAD'!B331="","",$H$35*TRIM('INSCRIÇÃO-DEBCAD'!F331))</f>
        <v/>
      </c>
      <c r="I368" s="75" t="str">
        <f>IF('INSCRIÇÃO-DEBCAD'!C331="","",$I$35*TRIM('INSCRIÇÃO-DEBCAD'!G331))</f>
        <v/>
      </c>
      <c r="J368" s="75" t="str">
        <f>IF('INSCRIÇÃO-DEBCAD'!D331="","",$J$35*TRIM('INSCRIÇÃO-DEBCAD'!H331))</f>
        <v/>
      </c>
      <c r="K368" s="75" t="str">
        <f>IF('INSCRIÇÃO-DEBCAD'!E331="","",$K$35*TRIM('INSCRIÇÃO-DEBCAD'!I331))</f>
        <v/>
      </c>
      <c r="L368" s="76">
        <f t="shared" si="17"/>
        <v>0</v>
      </c>
    </row>
    <row r="369" spans="1:12" x14ac:dyDescent="0.35">
      <c r="A369" s="24"/>
      <c r="B369" s="24"/>
      <c r="C369" s="24" t="str">
        <f t="shared" si="16"/>
        <v>00</v>
      </c>
      <c r="D369" s="24">
        <f t="shared" si="18"/>
        <v>0</v>
      </c>
      <c r="E369" s="24"/>
      <c r="G369" s="83" t="str">
        <f>IF('INSCRIÇÃO-DEBCAD'!A332="","",'INSCRIÇÃO-DEBCAD'!A332)</f>
        <v/>
      </c>
      <c r="H369" s="75" t="str">
        <f>IF('INSCRIÇÃO-DEBCAD'!B332="","",$H$35*TRIM('INSCRIÇÃO-DEBCAD'!F332))</f>
        <v/>
      </c>
      <c r="I369" s="75" t="str">
        <f>IF('INSCRIÇÃO-DEBCAD'!C332="","",$I$35*TRIM('INSCRIÇÃO-DEBCAD'!G332))</f>
        <v/>
      </c>
      <c r="J369" s="75" t="str">
        <f>IF('INSCRIÇÃO-DEBCAD'!D332="","",$J$35*TRIM('INSCRIÇÃO-DEBCAD'!H332))</f>
        <v/>
      </c>
      <c r="K369" s="75" t="str">
        <f>IF('INSCRIÇÃO-DEBCAD'!E332="","",$K$35*TRIM('INSCRIÇÃO-DEBCAD'!I332))</f>
        <v/>
      </c>
      <c r="L369" s="76">
        <f t="shared" si="17"/>
        <v>0</v>
      </c>
    </row>
    <row r="370" spans="1:12" x14ac:dyDescent="0.35">
      <c r="A370" s="24"/>
      <c r="B370" s="24"/>
      <c r="C370" s="24" t="str">
        <f t="shared" si="16"/>
        <v>00</v>
      </c>
      <c r="D370" s="24">
        <f t="shared" si="18"/>
        <v>0</v>
      </c>
      <c r="E370" s="24"/>
      <c r="G370" s="83" t="str">
        <f>IF('INSCRIÇÃO-DEBCAD'!A333="","",'INSCRIÇÃO-DEBCAD'!A333)</f>
        <v/>
      </c>
      <c r="H370" s="75" t="str">
        <f>IF('INSCRIÇÃO-DEBCAD'!B333="","",$H$35*TRIM('INSCRIÇÃO-DEBCAD'!F333))</f>
        <v/>
      </c>
      <c r="I370" s="75" t="str">
        <f>IF('INSCRIÇÃO-DEBCAD'!C333="","",$I$35*TRIM('INSCRIÇÃO-DEBCAD'!G333))</f>
        <v/>
      </c>
      <c r="J370" s="75" t="str">
        <f>IF('INSCRIÇÃO-DEBCAD'!D333="","",$J$35*TRIM('INSCRIÇÃO-DEBCAD'!H333))</f>
        <v/>
      </c>
      <c r="K370" s="75" t="str">
        <f>IF('INSCRIÇÃO-DEBCAD'!E333="","",$K$35*TRIM('INSCRIÇÃO-DEBCAD'!I333))</f>
        <v/>
      </c>
      <c r="L370" s="76">
        <f t="shared" si="17"/>
        <v>0</v>
      </c>
    </row>
    <row r="371" spans="1:12" x14ac:dyDescent="0.35">
      <c r="A371" s="24"/>
      <c r="B371" s="24"/>
      <c r="C371" s="24" t="str">
        <f t="shared" si="16"/>
        <v>00</v>
      </c>
      <c r="D371" s="24">
        <f t="shared" si="18"/>
        <v>0</v>
      </c>
      <c r="E371" s="24"/>
      <c r="G371" s="83" t="str">
        <f>IF('INSCRIÇÃO-DEBCAD'!A334="","",'INSCRIÇÃO-DEBCAD'!A334)</f>
        <v/>
      </c>
      <c r="H371" s="75" t="str">
        <f>IF('INSCRIÇÃO-DEBCAD'!B334="","",$H$35*TRIM('INSCRIÇÃO-DEBCAD'!F334))</f>
        <v/>
      </c>
      <c r="I371" s="75" t="str">
        <f>IF('INSCRIÇÃO-DEBCAD'!C334="","",$I$35*TRIM('INSCRIÇÃO-DEBCAD'!G334))</f>
        <v/>
      </c>
      <c r="J371" s="75" t="str">
        <f>IF('INSCRIÇÃO-DEBCAD'!D334="","",$J$35*TRIM('INSCRIÇÃO-DEBCAD'!H334))</f>
        <v/>
      </c>
      <c r="K371" s="75" t="str">
        <f>IF('INSCRIÇÃO-DEBCAD'!E334="","",$K$35*TRIM('INSCRIÇÃO-DEBCAD'!I334))</f>
        <v/>
      </c>
      <c r="L371" s="76">
        <f t="shared" si="17"/>
        <v>0</v>
      </c>
    </row>
    <row r="372" spans="1:12" x14ac:dyDescent="0.35">
      <c r="A372" s="24"/>
      <c r="B372" s="24"/>
      <c r="C372" s="24" t="str">
        <f t="shared" si="16"/>
        <v>00</v>
      </c>
      <c r="D372" s="24">
        <f t="shared" si="18"/>
        <v>0</v>
      </c>
      <c r="E372" s="24"/>
      <c r="G372" s="83" t="str">
        <f>IF('INSCRIÇÃO-DEBCAD'!A335="","",'INSCRIÇÃO-DEBCAD'!A335)</f>
        <v/>
      </c>
      <c r="H372" s="75" t="str">
        <f>IF('INSCRIÇÃO-DEBCAD'!B335="","",$H$35*TRIM('INSCRIÇÃO-DEBCAD'!F335))</f>
        <v/>
      </c>
      <c r="I372" s="75" t="str">
        <f>IF('INSCRIÇÃO-DEBCAD'!C335="","",$I$35*TRIM('INSCRIÇÃO-DEBCAD'!G335))</f>
        <v/>
      </c>
      <c r="J372" s="75" t="str">
        <f>IF('INSCRIÇÃO-DEBCAD'!D335="","",$J$35*TRIM('INSCRIÇÃO-DEBCAD'!H335))</f>
        <v/>
      </c>
      <c r="K372" s="75" t="str">
        <f>IF('INSCRIÇÃO-DEBCAD'!E335="","",$K$35*TRIM('INSCRIÇÃO-DEBCAD'!I335))</f>
        <v/>
      </c>
      <c r="L372" s="76">
        <f t="shared" si="17"/>
        <v>0</v>
      </c>
    </row>
    <row r="373" spans="1:12" x14ac:dyDescent="0.35">
      <c r="A373" s="24"/>
      <c r="B373" s="24"/>
      <c r="C373" s="24" t="str">
        <f t="shared" si="16"/>
        <v>00</v>
      </c>
      <c r="D373" s="24">
        <f t="shared" si="18"/>
        <v>0</v>
      </c>
      <c r="E373" s="24"/>
      <c r="G373" s="83" t="str">
        <f>IF('INSCRIÇÃO-DEBCAD'!A336="","",'INSCRIÇÃO-DEBCAD'!A336)</f>
        <v/>
      </c>
      <c r="H373" s="75" t="str">
        <f>IF('INSCRIÇÃO-DEBCAD'!B336="","",$H$35*TRIM('INSCRIÇÃO-DEBCAD'!F336))</f>
        <v/>
      </c>
      <c r="I373" s="75" t="str">
        <f>IF('INSCRIÇÃO-DEBCAD'!C336="","",$I$35*TRIM('INSCRIÇÃO-DEBCAD'!G336))</f>
        <v/>
      </c>
      <c r="J373" s="75" t="str">
        <f>IF('INSCRIÇÃO-DEBCAD'!D336="","",$J$35*TRIM('INSCRIÇÃO-DEBCAD'!H336))</f>
        <v/>
      </c>
      <c r="K373" s="75" t="str">
        <f>IF('INSCRIÇÃO-DEBCAD'!E336="","",$K$35*TRIM('INSCRIÇÃO-DEBCAD'!I336))</f>
        <v/>
      </c>
      <c r="L373" s="76">
        <f t="shared" si="17"/>
        <v>0</v>
      </c>
    </row>
    <row r="374" spans="1:12" x14ac:dyDescent="0.35">
      <c r="A374" s="24"/>
      <c r="B374" s="24"/>
      <c r="C374" s="24" t="str">
        <f t="shared" si="16"/>
        <v>00</v>
      </c>
      <c r="D374" s="24">
        <f t="shared" si="18"/>
        <v>0</v>
      </c>
      <c r="E374" s="24"/>
      <c r="G374" s="83" t="str">
        <f>IF('INSCRIÇÃO-DEBCAD'!A337="","",'INSCRIÇÃO-DEBCAD'!A337)</f>
        <v/>
      </c>
      <c r="H374" s="75" t="str">
        <f>IF('INSCRIÇÃO-DEBCAD'!B337="","",$H$35*TRIM('INSCRIÇÃO-DEBCAD'!F337))</f>
        <v/>
      </c>
      <c r="I374" s="75" t="str">
        <f>IF('INSCRIÇÃO-DEBCAD'!C337="","",$I$35*TRIM('INSCRIÇÃO-DEBCAD'!G337))</f>
        <v/>
      </c>
      <c r="J374" s="75" t="str">
        <f>IF('INSCRIÇÃO-DEBCAD'!D337="","",$J$35*TRIM('INSCRIÇÃO-DEBCAD'!H337))</f>
        <v/>
      </c>
      <c r="K374" s="75" t="str">
        <f>IF('INSCRIÇÃO-DEBCAD'!E337="","",$K$35*TRIM('INSCRIÇÃO-DEBCAD'!I337))</f>
        <v/>
      </c>
      <c r="L374" s="76">
        <f t="shared" si="17"/>
        <v>0</v>
      </c>
    </row>
    <row r="375" spans="1:12" x14ac:dyDescent="0.35">
      <c r="A375" s="24"/>
      <c r="B375" s="24"/>
      <c r="C375" s="24" t="str">
        <f t="shared" si="16"/>
        <v>00</v>
      </c>
      <c r="D375" s="24">
        <f t="shared" si="18"/>
        <v>0</v>
      </c>
      <c r="E375" s="24"/>
      <c r="G375" s="83" t="str">
        <f>IF('INSCRIÇÃO-DEBCAD'!A338="","",'INSCRIÇÃO-DEBCAD'!A338)</f>
        <v/>
      </c>
      <c r="H375" s="75" t="str">
        <f>IF('INSCRIÇÃO-DEBCAD'!B338="","",$H$35*TRIM('INSCRIÇÃO-DEBCAD'!F338))</f>
        <v/>
      </c>
      <c r="I375" s="75" t="str">
        <f>IF('INSCRIÇÃO-DEBCAD'!C338="","",$I$35*TRIM('INSCRIÇÃO-DEBCAD'!G338))</f>
        <v/>
      </c>
      <c r="J375" s="75" t="str">
        <f>IF('INSCRIÇÃO-DEBCAD'!D338="","",$J$35*TRIM('INSCRIÇÃO-DEBCAD'!H338))</f>
        <v/>
      </c>
      <c r="K375" s="75" t="str">
        <f>IF('INSCRIÇÃO-DEBCAD'!E338="","",$K$35*TRIM('INSCRIÇÃO-DEBCAD'!I338))</f>
        <v/>
      </c>
      <c r="L375" s="76">
        <f t="shared" si="17"/>
        <v>0</v>
      </c>
    </row>
    <row r="376" spans="1:12" x14ac:dyDescent="0.35">
      <c r="A376" s="24"/>
      <c r="B376" s="24"/>
      <c r="C376" s="24" t="str">
        <f t="shared" si="16"/>
        <v>00</v>
      </c>
      <c r="D376" s="24">
        <f t="shared" si="18"/>
        <v>0</v>
      </c>
      <c r="E376" s="24"/>
      <c r="G376" s="83" t="str">
        <f>IF('INSCRIÇÃO-DEBCAD'!A339="","",'INSCRIÇÃO-DEBCAD'!A339)</f>
        <v/>
      </c>
      <c r="H376" s="75" t="str">
        <f>IF('INSCRIÇÃO-DEBCAD'!B339="","",$H$35*TRIM('INSCRIÇÃO-DEBCAD'!F339))</f>
        <v/>
      </c>
      <c r="I376" s="75" t="str">
        <f>IF('INSCRIÇÃO-DEBCAD'!C339="","",$I$35*TRIM('INSCRIÇÃO-DEBCAD'!G339))</f>
        <v/>
      </c>
      <c r="J376" s="75" t="str">
        <f>IF('INSCRIÇÃO-DEBCAD'!D339="","",$J$35*TRIM('INSCRIÇÃO-DEBCAD'!H339))</f>
        <v/>
      </c>
      <c r="K376" s="75" t="str">
        <f>IF('INSCRIÇÃO-DEBCAD'!E339="","",$K$35*TRIM('INSCRIÇÃO-DEBCAD'!I339))</f>
        <v/>
      </c>
      <c r="L376" s="76">
        <f t="shared" si="17"/>
        <v>0</v>
      </c>
    </row>
    <row r="377" spans="1:12" x14ac:dyDescent="0.35">
      <c r="A377" s="24"/>
      <c r="B377" s="24"/>
      <c r="C377" s="24" t="str">
        <f t="shared" si="16"/>
        <v>00</v>
      </c>
      <c r="D377" s="24">
        <f t="shared" si="18"/>
        <v>0</v>
      </c>
      <c r="E377" s="24"/>
      <c r="G377" s="83" t="str">
        <f>IF('INSCRIÇÃO-DEBCAD'!A340="","",'INSCRIÇÃO-DEBCAD'!A340)</f>
        <v/>
      </c>
      <c r="H377" s="75" t="str">
        <f>IF('INSCRIÇÃO-DEBCAD'!B340="","",$H$35*TRIM('INSCRIÇÃO-DEBCAD'!F340))</f>
        <v/>
      </c>
      <c r="I377" s="75" t="str">
        <f>IF('INSCRIÇÃO-DEBCAD'!C340="","",$I$35*TRIM('INSCRIÇÃO-DEBCAD'!G340))</f>
        <v/>
      </c>
      <c r="J377" s="75" t="str">
        <f>IF('INSCRIÇÃO-DEBCAD'!D340="","",$J$35*TRIM('INSCRIÇÃO-DEBCAD'!H340))</f>
        <v/>
      </c>
      <c r="K377" s="75" t="str">
        <f>IF('INSCRIÇÃO-DEBCAD'!E340="","",$K$35*TRIM('INSCRIÇÃO-DEBCAD'!I340))</f>
        <v/>
      </c>
      <c r="L377" s="76">
        <f t="shared" si="17"/>
        <v>0</v>
      </c>
    </row>
    <row r="378" spans="1:12" x14ac:dyDescent="0.35">
      <c r="A378" s="24"/>
      <c r="B378" s="24"/>
      <c r="C378" s="24" t="str">
        <f t="shared" si="16"/>
        <v>00</v>
      </c>
      <c r="D378" s="24">
        <f t="shared" si="18"/>
        <v>0</v>
      </c>
      <c r="E378" s="24"/>
      <c r="G378" s="83" t="str">
        <f>IF('INSCRIÇÃO-DEBCAD'!A341="","",'INSCRIÇÃO-DEBCAD'!A341)</f>
        <v/>
      </c>
      <c r="H378" s="75" t="str">
        <f>IF('INSCRIÇÃO-DEBCAD'!B341="","",$H$35*TRIM('INSCRIÇÃO-DEBCAD'!F341))</f>
        <v/>
      </c>
      <c r="I378" s="75" t="str">
        <f>IF('INSCRIÇÃO-DEBCAD'!C341="","",$I$35*TRIM('INSCRIÇÃO-DEBCAD'!G341))</f>
        <v/>
      </c>
      <c r="J378" s="75" t="str">
        <f>IF('INSCRIÇÃO-DEBCAD'!D341="","",$J$35*TRIM('INSCRIÇÃO-DEBCAD'!H341))</f>
        <v/>
      </c>
      <c r="K378" s="75" t="str">
        <f>IF('INSCRIÇÃO-DEBCAD'!E341="","",$K$35*TRIM('INSCRIÇÃO-DEBCAD'!I341))</f>
        <v/>
      </c>
      <c r="L378" s="76">
        <f t="shared" si="17"/>
        <v>0</v>
      </c>
    </row>
    <row r="379" spans="1:12" x14ac:dyDescent="0.35">
      <c r="A379" s="24"/>
      <c r="B379" s="24"/>
      <c r="C379" s="24" t="str">
        <f t="shared" si="16"/>
        <v>00</v>
      </c>
      <c r="D379" s="24">
        <f t="shared" si="18"/>
        <v>0</v>
      </c>
      <c r="E379" s="24"/>
      <c r="G379" s="83" t="str">
        <f>IF('INSCRIÇÃO-DEBCAD'!A342="","",'INSCRIÇÃO-DEBCAD'!A342)</f>
        <v/>
      </c>
      <c r="H379" s="75" t="str">
        <f>IF('INSCRIÇÃO-DEBCAD'!B342="","",$H$35*TRIM('INSCRIÇÃO-DEBCAD'!F342))</f>
        <v/>
      </c>
      <c r="I379" s="75" t="str">
        <f>IF('INSCRIÇÃO-DEBCAD'!C342="","",$I$35*TRIM('INSCRIÇÃO-DEBCAD'!G342))</f>
        <v/>
      </c>
      <c r="J379" s="75" t="str">
        <f>IF('INSCRIÇÃO-DEBCAD'!D342="","",$J$35*TRIM('INSCRIÇÃO-DEBCAD'!H342))</f>
        <v/>
      </c>
      <c r="K379" s="75" t="str">
        <f>IF('INSCRIÇÃO-DEBCAD'!E342="","",$K$35*TRIM('INSCRIÇÃO-DEBCAD'!I342))</f>
        <v/>
      </c>
      <c r="L379" s="76">
        <f t="shared" si="17"/>
        <v>0</v>
      </c>
    </row>
    <row r="380" spans="1:12" x14ac:dyDescent="0.35">
      <c r="A380" s="24"/>
      <c r="B380" s="24"/>
      <c r="C380" s="24" t="str">
        <f t="shared" si="16"/>
        <v>00</v>
      </c>
      <c r="D380" s="24">
        <f t="shared" si="18"/>
        <v>0</v>
      </c>
      <c r="E380" s="24"/>
      <c r="G380" s="83" t="str">
        <f>IF('INSCRIÇÃO-DEBCAD'!A343="","",'INSCRIÇÃO-DEBCAD'!A343)</f>
        <v/>
      </c>
      <c r="H380" s="75" t="str">
        <f>IF('INSCRIÇÃO-DEBCAD'!B343="","",$H$35*TRIM('INSCRIÇÃO-DEBCAD'!F343))</f>
        <v/>
      </c>
      <c r="I380" s="75" t="str">
        <f>IF('INSCRIÇÃO-DEBCAD'!C343="","",$I$35*TRIM('INSCRIÇÃO-DEBCAD'!G343))</f>
        <v/>
      </c>
      <c r="J380" s="75" t="str">
        <f>IF('INSCRIÇÃO-DEBCAD'!D343="","",$J$35*TRIM('INSCRIÇÃO-DEBCAD'!H343))</f>
        <v/>
      </c>
      <c r="K380" s="75" t="str">
        <f>IF('INSCRIÇÃO-DEBCAD'!E343="","",$K$35*TRIM('INSCRIÇÃO-DEBCAD'!I343))</f>
        <v/>
      </c>
      <c r="L380" s="76">
        <f t="shared" si="17"/>
        <v>0</v>
      </c>
    </row>
    <row r="381" spans="1:12" x14ac:dyDescent="0.35">
      <c r="A381" s="24"/>
      <c r="B381" s="24"/>
      <c r="C381" s="24" t="str">
        <f t="shared" si="16"/>
        <v>00</v>
      </c>
      <c r="D381" s="24">
        <f t="shared" si="18"/>
        <v>0</v>
      </c>
      <c r="E381" s="24"/>
      <c r="G381" s="83" t="str">
        <f>IF('INSCRIÇÃO-DEBCAD'!A344="","",'INSCRIÇÃO-DEBCAD'!A344)</f>
        <v/>
      </c>
      <c r="H381" s="75" t="str">
        <f>IF('INSCRIÇÃO-DEBCAD'!B344="","",$H$35*TRIM('INSCRIÇÃO-DEBCAD'!F344))</f>
        <v/>
      </c>
      <c r="I381" s="75" t="str">
        <f>IF('INSCRIÇÃO-DEBCAD'!C344="","",$I$35*TRIM('INSCRIÇÃO-DEBCAD'!G344))</f>
        <v/>
      </c>
      <c r="J381" s="75" t="str">
        <f>IF('INSCRIÇÃO-DEBCAD'!D344="","",$J$35*TRIM('INSCRIÇÃO-DEBCAD'!H344))</f>
        <v/>
      </c>
      <c r="K381" s="75" t="str">
        <f>IF('INSCRIÇÃO-DEBCAD'!E344="","",$K$35*TRIM('INSCRIÇÃO-DEBCAD'!I344))</f>
        <v/>
      </c>
      <c r="L381" s="76">
        <f t="shared" si="17"/>
        <v>0</v>
      </c>
    </row>
    <row r="382" spans="1:12" x14ac:dyDescent="0.35">
      <c r="A382" s="24"/>
      <c r="B382" s="24"/>
      <c r="C382" s="24" t="str">
        <f t="shared" si="16"/>
        <v>00</v>
      </c>
      <c r="D382" s="24">
        <f t="shared" si="18"/>
        <v>0</v>
      </c>
      <c r="E382" s="24"/>
      <c r="G382" s="83" t="str">
        <f>IF('INSCRIÇÃO-DEBCAD'!A345="","",'INSCRIÇÃO-DEBCAD'!A345)</f>
        <v/>
      </c>
      <c r="H382" s="75" t="str">
        <f>IF('INSCRIÇÃO-DEBCAD'!B345="","",$H$35*TRIM('INSCRIÇÃO-DEBCAD'!F345))</f>
        <v/>
      </c>
      <c r="I382" s="75" t="str">
        <f>IF('INSCRIÇÃO-DEBCAD'!C345="","",$I$35*TRIM('INSCRIÇÃO-DEBCAD'!G345))</f>
        <v/>
      </c>
      <c r="J382" s="75" t="str">
        <f>IF('INSCRIÇÃO-DEBCAD'!D345="","",$J$35*TRIM('INSCRIÇÃO-DEBCAD'!H345))</f>
        <v/>
      </c>
      <c r="K382" s="75" t="str">
        <f>IF('INSCRIÇÃO-DEBCAD'!E345="","",$K$35*TRIM('INSCRIÇÃO-DEBCAD'!I345))</f>
        <v/>
      </c>
      <c r="L382" s="76">
        <f t="shared" si="17"/>
        <v>0</v>
      </c>
    </row>
    <row r="383" spans="1:12" x14ac:dyDescent="0.35">
      <c r="A383" s="24"/>
      <c r="B383" s="24"/>
      <c r="C383" s="24" t="str">
        <f t="shared" si="16"/>
        <v>00</v>
      </c>
      <c r="D383" s="24">
        <f t="shared" si="18"/>
        <v>0</v>
      </c>
      <c r="E383" s="24"/>
      <c r="G383" s="83" t="str">
        <f>IF('INSCRIÇÃO-DEBCAD'!A346="","",'INSCRIÇÃO-DEBCAD'!A346)</f>
        <v/>
      </c>
      <c r="H383" s="75" t="str">
        <f>IF('INSCRIÇÃO-DEBCAD'!B346="","",$H$35*TRIM('INSCRIÇÃO-DEBCAD'!F346))</f>
        <v/>
      </c>
      <c r="I383" s="75" t="str">
        <f>IF('INSCRIÇÃO-DEBCAD'!C346="","",$I$35*TRIM('INSCRIÇÃO-DEBCAD'!G346))</f>
        <v/>
      </c>
      <c r="J383" s="75" t="str">
        <f>IF('INSCRIÇÃO-DEBCAD'!D346="","",$J$35*TRIM('INSCRIÇÃO-DEBCAD'!H346))</f>
        <v/>
      </c>
      <c r="K383" s="75" t="str">
        <f>IF('INSCRIÇÃO-DEBCAD'!E346="","",$K$35*TRIM('INSCRIÇÃO-DEBCAD'!I346))</f>
        <v/>
      </c>
      <c r="L383" s="76">
        <f t="shared" si="17"/>
        <v>0</v>
      </c>
    </row>
    <row r="384" spans="1:12" x14ac:dyDescent="0.35">
      <c r="A384" s="24"/>
      <c r="B384" s="24"/>
      <c r="C384" s="24" t="str">
        <f t="shared" si="16"/>
        <v>00</v>
      </c>
      <c r="D384" s="24">
        <f t="shared" si="18"/>
        <v>0</v>
      </c>
      <c r="E384" s="24"/>
      <c r="G384" s="83" t="str">
        <f>IF('INSCRIÇÃO-DEBCAD'!A347="","",'INSCRIÇÃO-DEBCAD'!A347)</f>
        <v/>
      </c>
      <c r="H384" s="75" t="str">
        <f>IF('INSCRIÇÃO-DEBCAD'!B347="","",$H$35*TRIM('INSCRIÇÃO-DEBCAD'!F347))</f>
        <v/>
      </c>
      <c r="I384" s="75" t="str">
        <f>IF('INSCRIÇÃO-DEBCAD'!C347="","",$I$35*TRIM('INSCRIÇÃO-DEBCAD'!G347))</f>
        <v/>
      </c>
      <c r="J384" s="75" t="str">
        <f>IF('INSCRIÇÃO-DEBCAD'!D347="","",$J$35*TRIM('INSCRIÇÃO-DEBCAD'!H347))</f>
        <v/>
      </c>
      <c r="K384" s="75" t="str">
        <f>IF('INSCRIÇÃO-DEBCAD'!E347="","",$K$35*TRIM('INSCRIÇÃO-DEBCAD'!I347))</f>
        <v/>
      </c>
      <c r="L384" s="76">
        <f t="shared" si="17"/>
        <v>0</v>
      </c>
    </row>
    <row r="385" spans="1:12" x14ac:dyDescent="0.35">
      <c r="A385" s="24"/>
      <c r="B385" s="24"/>
      <c r="C385" s="24" t="str">
        <f t="shared" si="16"/>
        <v>00</v>
      </c>
      <c r="D385" s="24">
        <f t="shared" si="18"/>
        <v>0</v>
      </c>
      <c r="E385" s="24"/>
      <c r="G385" s="83" t="str">
        <f>IF('INSCRIÇÃO-DEBCAD'!A348="","",'INSCRIÇÃO-DEBCAD'!A348)</f>
        <v/>
      </c>
      <c r="H385" s="75" t="str">
        <f>IF('INSCRIÇÃO-DEBCAD'!B348="","",$H$35*TRIM('INSCRIÇÃO-DEBCAD'!F348))</f>
        <v/>
      </c>
      <c r="I385" s="75" t="str">
        <f>IF('INSCRIÇÃO-DEBCAD'!C348="","",$I$35*TRIM('INSCRIÇÃO-DEBCAD'!G348))</f>
        <v/>
      </c>
      <c r="J385" s="75" t="str">
        <f>IF('INSCRIÇÃO-DEBCAD'!D348="","",$J$35*TRIM('INSCRIÇÃO-DEBCAD'!H348))</f>
        <v/>
      </c>
      <c r="K385" s="75" t="str">
        <f>IF('INSCRIÇÃO-DEBCAD'!E348="","",$K$35*TRIM('INSCRIÇÃO-DEBCAD'!I348))</f>
        <v/>
      </c>
      <c r="L385" s="76">
        <f t="shared" si="17"/>
        <v>0</v>
      </c>
    </row>
    <row r="386" spans="1:12" x14ac:dyDescent="0.35">
      <c r="A386" s="24"/>
      <c r="B386" s="24"/>
      <c r="C386" s="24" t="str">
        <f t="shared" si="16"/>
        <v>00</v>
      </c>
      <c r="D386" s="24">
        <f t="shared" si="18"/>
        <v>0</v>
      </c>
      <c r="E386" s="24"/>
      <c r="G386" s="83" t="str">
        <f>IF('INSCRIÇÃO-DEBCAD'!A349="","",'INSCRIÇÃO-DEBCAD'!A349)</f>
        <v/>
      </c>
      <c r="H386" s="75" t="str">
        <f>IF('INSCRIÇÃO-DEBCAD'!B349="","",$H$35*TRIM('INSCRIÇÃO-DEBCAD'!F349))</f>
        <v/>
      </c>
      <c r="I386" s="75" t="str">
        <f>IF('INSCRIÇÃO-DEBCAD'!C349="","",$I$35*TRIM('INSCRIÇÃO-DEBCAD'!G349))</f>
        <v/>
      </c>
      <c r="J386" s="75" t="str">
        <f>IF('INSCRIÇÃO-DEBCAD'!D349="","",$J$35*TRIM('INSCRIÇÃO-DEBCAD'!H349))</f>
        <v/>
      </c>
      <c r="K386" s="75" t="str">
        <f>IF('INSCRIÇÃO-DEBCAD'!E349="","",$K$35*TRIM('INSCRIÇÃO-DEBCAD'!I349))</f>
        <v/>
      </c>
      <c r="L386" s="76">
        <f t="shared" si="17"/>
        <v>0</v>
      </c>
    </row>
    <row r="387" spans="1:12" x14ac:dyDescent="0.35">
      <c r="A387" s="24"/>
      <c r="B387" s="24"/>
      <c r="C387" s="24" t="str">
        <f t="shared" si="16"/>
        <v>00</v>
      </c>
      <c r="D387" s="24">
        <f t="shared" si="18"/>
        <v>0</v>
      </c>
      <c r="E387" s="24"/>
      <c r="G387" s="83" t="str">
        <f>IF('INSCRIÇÃO-DEBCAD'!A350="","",'INSCRIÇÃO-DEBCAD'!A350)</f>
        <v/>
      </c>
      <c r="H387" s="75" t="str">
        <f>IF('INSCRIÇÃO-DEBCAD'!B350="","",$H$35*TRIM('INSCRIÇÃO-DEBCAD'!F350))</f>
        <v/>
      </c>
      <c r="I387" s="75" t="str">
        <f>IF('INSCRIÇÃO-DEBCAD'!C350="","",$I$35*TRIM('INSCRIÇÃO-DEBCAD'!G350))</f>
        <v/>
      </c>
      <c r="J387" s="75" t="str">
        <f>IF('INSCRIÇÃO-DEBCAD'!D350="","",$J$35*TRIM('INSCRIÇÃO-DEBCAD'!H350))</f>
        <v/>
      </c>
      <c r="K387" s="75" t="str">
        <f>IF('INSCRIÇÃO-DEBCAD'!E350="","",$K$35*TRIM('INSCRIÇÃO-DEBCAD'!I350))</f>
        <v/>
      </c>
      <c r="L387" s="76">
        <f t="shared" si="17"/>
        <v>0</v>
      </c>
    </row>
    <row r="388" spans="1:12" x14ac:dyDescent="0.35">
      <c r="A388" s="24"/>
      <c r="B388" s="24"/>
      <c r="C388" s="24" t="str">
        <f t="shared" si="16"/>
        <v>00</v>
      </c>
      <c r="D388" s="24">
        <f t="shared" si="18"/>
        <v>0</v>
      </c>
      <c r="E388" s="24"/>
      <c r="G388" s="83" t="str">
        <f>IF('INSCRIÇÃO-DEBCAD'!A351="","",'INSCRIÇÃO-DEBCAD'!A351)</f>
        <v/>
      </c>
      <c r="H388" s="75" t="str">
        <f>IF('INSCRIÇÃO-DEBCAD'!B351="","",$H$35*TRIM('INSCRIÇÃO-DEBCAD'!F351))</f>
        <v/>
      </c>
      <c r="I388" s="75" t="str">
        <f>IF('INSCRIÇÃO-DEBCAD'!C351="","",$I$35*TRIM('INSCRIÇÃO-DEBCAD'!G351))</f>
        <v/>
      </c>
      <c r="J388" s="75" t="str">
        <f>IF('INSCRIÇÃO-DEBCAD'!D351="","",$J$35*TRIM('INSCRIÇÃO-DEBCAD'!H351))</f>
        <v/>
      </c>
      <c r="K388" s="75" t="str">
        <f>IF('INSCRIÇÃO-DEBCAD'!E351="","",$K$35*TRIM('INSCRIÇÃO-DEBCAD'!I351))</f>
        <v/>
      </c>
      <c r="L388" s="76">
        <f t="shared" si="17"/>
        <v>0</v>
      </c>
    </row>
    <row r="389" spans="1:12" x14ac:dyDescent="0.35">
      <c r="A389" s="24"/>
      <c r="B389" s="24"/>
      <c r="C389" s="24" t="str">
        <f t="shared" si="16"/>
        <v>00</v>
      </c>
      <c r="D389" s="24">
        <f t="shared" si="18"/>
        <v>0</v>
      </c>
      <c r="E389" s="24"/>
      <c r="G389" s="83" t="str">
        <f>IF('INSCRIÇÃO-DEBCAD'!A352="","",'INSCRIÇÃO-DEBCAD'!A352)</f>
        <v/>
      </c>
      <c r="H389" s="75" t="str">
        <f>IF('INSCRIÇÃO-DEBCAD'!B352="","",$H$35*TRIM('INSCRIÇÃO-DEBCAD'!F352))</f>
        <v/>
      </c>
      <c r="I389" s="75" t="str">
        <f>IF('INSCRIÇÃO-DEBCAD'!C352="","",$I$35*TRIM('INSCRIÇÃO-DEBCAD'!G352))</f>
        <v/>
      </c>
      <c r="J389" s="75" t="str">
        <f>IF('INSCRIÇÃO-DEBCAD'!D352="","",$J$35*TRIM('INSCRIÇÃO-DEBCAD'!H352))</f>
        <v/>
      </c>
      <c r="K389" s="75" t="str">
        <f>IF('INSCRIÇÃO-DEBCAD'!E352="","",$K$35*TRIM('INSCRIÇÃO-DEBCAD'!I352))</f>
        <v/>
      </c>
      <c r="L389" s="76">
        <f t="shared" si="17"/>
        <v>0</v>
      </c>
    </row>
    <row r="390" spans="1:12" x14ac:dyDescent="0.35">
      <c r="A390" s="24"/>
      <c r="B390" s="24"/>
      <c r="C390" s="24" t="str">
        <f t="shared" si="16"/>
        <v>00</v>
      </c>
      <c r="D390" s="24">
        <f t="shared" si="18"/>
        <v>0</v>
      </c>
      <c r="E390" s="24"/>
      <c r="G390" s="83" t="str">
        <f>IF('INSCRIÇÃO-DEBCAD'!A353="","",'INSCRIÇÃO-DEBCAD'!A353)</f>
        <v/>
      </c>
      <c r="H390" s="75" t="str">
        <f>IF('INSCRIÇÃO-DEBCAD'!B353="","",$H$35*TRIM('INSCRIÇÃO-DEBCAD'!F353))</f>
        <v/>
      </c>
      <c r="I390" s="75" t="str">
        <f>IF('INSCRIÇÃO-DEBCAD'!C353="","",$I$35*TRIM('INSCRIÇÃO-DEBCAD'!G353))</f>
        <v/>
      </c>
      <c r="J390" s="75" t="str">
        <f>IF('INSCRIÇÃO-DEBCAD'!D353="","",$J$35*TRIM('INSCRIÇÃO-DEBCAD'!H353))</f>
        <v/>
      </c>
      <c r="K390" s="75" t="str">
        <f>IF('INSCRIÇÃO-DEBCAD'!E353="","",$K$35*TRIM('INSCRIÇÃO-DEBCAD'!I353))</f>
        <v/>
      </c>
      <c r="L390" s="76">
        <f t="shared" si="17"/>
        <v>0</v>
      </c>
    </row>
    <row r="391" spans="1:12" x14ac:dyDescent="0.35">
      <c r="A391" s="24"/>
      <c r="B391" s="24"/>
      <c r="C391" s="24" t="str">
        <f t="shared" si="16"/>
        <v>00</v>
      </c>
      <c r="D391" s="24">
        <f t="shared" si="18"/>
        <v>0</v>
      </c>
      <c r="E391" s="24"/>
      <c r="G391" s="83" t="str">
        <f>IF('INSCRIÇÃO-DEBCAD'!A354="","",'INSCRIÇÃO-DEBCAD'!A354)</f>
        <v/>
      </c>
      <c r="H391" s="75" t="str">
        <f>IF('INSCRIÇÃO-DEBCAD'!B354="","",$H$35*TRIM('INSCRIÇÃO-DEBCAD'!F354))</f>
        <v/>
      </c>
      <c r="I391" s="75" t="str">
        <f>IF('INSCRIÇÃO-DEBCAD'!C354="","",$I$35*TRIM('INSCRIÇÃO-DEBCAD'!G354))</f>
        <v/>
      </c>
      <c r="J391" s="75" t="str">
        <f>IF('INSCRIÇÃO-DEBCAD'!D354="","",$J$35*TRIM('INSCRIÇÃO-DEBCAD'!H354))</f>
        <v/>
      </c>
      <c r="K391" s="75" t="str">
        <f>IF('INSCRIÇÃO-DEBCAD'!E354="","",$K$35*TRIM('INSCRIÇÃO-DEBCAD'!I354))</f>
        <v/>
      </c>
      <c r="L391" s="76">
        <f t="shared" si="17"/>
        <v>0</v>
      </c>
    </row>
    <row r="392" spans="1:12" x14ac:dyDescent="0.35">
      <c r="A392" s="24"/>
      <c r="B392" s="24"/>
      <c r="C392" s="24" t="str">
        <f t="shared" si="16"/>
        <v>00</v>
      </c>
      <c r="D392" s="24">
        <f t="shared" si="18"/>
        <v>0</v>
      </c>
      <c r="E392" s="24"/>
      <c r="G392" s="83" t="str">
        <f>IF('INSCRIÇÃO-DEBCAD'!A355="","",'INSCRIÇÃO-DEBCAD'!A355)</f>
        <v/>
      </c>
      <c r="H392" s="75" t="str">
        <f>IF('INSCRIÇÃO-DEBCAD'!B355="","",$H$35*TRIM('INSCRIÇÃO-DEBCAD'!F355))</f>
        <v/>
      </c>
      <c r="I392" s="75" t="str">
        <f>IF('INSCRIÇÃO-DEBCAD'!C355="","",$I$35*TRIM('INSCRIÇÃO-DEBCAD'!G355))</f>
        <v/>
      </c>
      <c r="J392" s="75" t="str">
        <f>IF('INSCRIÇÃO-DEBCAD'!D355="","",$J$35*TRIM('INSCRIÇÃO-DEBCAD'!H355))</f>
        <v/>
      </c>
      <c r="K392" s="75" t="str">
        <f>IF('INSCRIÇÃO-DEBCAD'!E355="","",$K$35*TRIM('INSCRIÇÃO-DEBCAD'!I355))</f>
        <v/>
      </c>
      <c r="L392" s="76">
        <f t="shared" si="17"/>
        <v>0</v>
      </c>
    </row>
    <row r="393" spans="1:12" x14ac:dyDescent="0.35">
      <c r="A393" s="24"/>
      <c r="B393" s="24"/>
      <c r="C393" s="24" t="str">
        <f t="shared" si="16"/>
        <v>00</v>
      </c>
      <c r="D393" s="24">
        <f t="shared" si="18"/>
        <v>0</v>
      </c>
      <c r="E393" s="24"/>
      <c r="G393" s="83" t="str">
        <f>IF('INSCRIÇÃO-DEBCAD'!A356="","",'INSCRIÇÃO-DEBCAD'!A356)</f>
        <v/>
      </c>
      <c r="H393" s="75" t="str">
        <f>IF('INSCRIÇÃO-DEBCAD'!B356="","",$H$35*TRIM('INSCRIÇÃO-DEBCAD'!F356))</f>
        <v/>
      </c>
      <c r="I393" s="75" t="str">
        <f>IF('INSCRIÇÃO-DEBCAD'!C356="","",$I$35*TRIM('INSCRIÇÃO-DEBCAD'!G356))</f>
        <v/>
      </c>
      <c r="J393" s="75" t="str">
        <f>IF('INSCRIÇÃO-DEBCAD'!D356="","",$J$35*TRIM('INSCRIÇÃO-DEBCAD'!H356))</f>
        <v/>
      </c>
      <c r="K393" s="75" t="str">
        <f>IF('INSCRIÇÃO-DEBCAD'!E356="","",$K$35*TRIM('INSCRIÇÃO-DEBCAD'!I356))</f>
        <v/>
      </c>
      <c r="L393" s="76">
        <f t="shared" si="17"/>
        <v>0</v>
      </c>
    </row>
    <row r="394" spans="1:12" x14ac:dyDescent="0.35">
      <c r="A394" s="24"/>
      <c r="B394" s="24"/>
      <c r="C394" s="24" t="str">
        <f t="shared" si="16"/>
        <v>00</v>
      </c>
      <c r="D394" s="24">
        <f t="shared" si="18"/>
        <v>0</v>
      </c>
      <c r="E394" s="24"/>
      <c r="G394" s="83" t="str">
        <f>IF('INSCRIÇÃO-DEBCAD'!A357="","",'INSCRIÇÃO-DEBCAD'!A357)</f>
        <v/>
      </c>
      <c r="H394" s="75" t="str">
        <f>IF('INSCRIÇÃO-DEBCAD'!B357="","",$H$35*TRIM('INSCRIÇÃO-DEBCAD'!F357))</f>
        <v/>
      </c>
      <c r="I394" s="75" t="str">
        <f>IF('INSCRIÇÃO-DEBCAD'!C357="","",$I$35*TRIM('INSCRIÇÃO-DEBCAD'!G357))</f>
        <v/>
      </c>
      <c r="J394" s="75" t="str">
        <f>IF('INSCRIÇÃO-DEBCAD'!D357="","",$J$35*TRIM('INSCRIÇÃO-DEBCAD'!H357))</f>
        <v/>
      </c>
      <c r="K394" s="75" t="str">
        <f>IF('INSCRIÇÃO-DEBCAD'!E357="","",$K$35*TRIM('INSCRIÇÃO-DEBCAD'!I357))</f>
        <v/>
      </c>
      <c r="L394" s="76">
        <f t="shared" si="17"/>
        <v>0</v>
      </c>
    </row>
    <row r="395" spans="1:12" x14ac:dyDescent="0.35">
      <c r="A395" s="24"/>
      <c r="B395" s="24"/>
      <c r="C395" s="24" t="str">
        <f t="shared" si="16"/>
        <v>00</v>
      </c>
      <c r="D395" s="24">
        <f t="shared" si="18"/>
        <v>0</v>
      </c>
      <c r="E395" s="24"/>
      <c r="G395" s="83" t="str">
        <f>IF('INSCRIÇÃO-DEBCAD'!A358="","",'INSCRIÇÃO-DEBCAD'!A358)</f>
        <v/>
      </c>
      <c r="H395" s="75" t="str">
        <f>IF('INSCRIÇÃO-DEBCAD'!B358="","",$H$35*TRIM('INSCRIÇÃO-DEBCAD'!F358))</f>
        <v/>
      </c>
      <c r="I395" s="75" t="str">
        <f>IF('INSCRIÇÃO-DEBCAD'!C358="","",$I$35*TRIM('INSCRIÇÃO-DEBCAD'!G358))</f>
        <v/>
      </c>
      <c r="J395" s="75" t="str">
        <f>IF('INSCRIÇÃO-DEBCAD'!D358="","",$J$35*TRIM('INSCRIÇÃO-DEBCAD'!H358))</f>
        <v/>
      </c>
      <c r="K395" s="75" t="str">
        <f>IF('INSCRIÇÃO-DEBCAD'!E358="","",$K$35*TRIM('INSCRIÇÃO-DEBCAD'!I358))</f>
        <v/>
      </c>
      <c r="L395" s="76">
        <f t="shared" si="17"/>
        <v>0</v>
      </c>
    </row>
    <row r="396" spans="1:12" x14ac:dyDescent="0.35">
      <c r="A396" s="24"/>
      <c r="B396" s="24"/>
      <c r="C396" s="24" t="str">
        <f t="shared" si="16"/>
        <v>00</v>
      </c>
      <c r="D396" s="24">
        <f t="shared" si="18"/>
        <v>0</v>
      </c>
      <c r="E396" s="24"/>
      <c r="G396" s="83" t="str">
        <f>IF('INSCRIÇÃO-DEBCAD'!A359="","",'INSCRIÇÃO-DEBCAD'!A359)</f>
        <v/>
      </c>
      <c r="H396" s="75" t="str">
        <f>IF('INSCRIÇÃO-DEBCAD'!B359="","",$H$35*TRIM('INSCRIÇÃO-DEBCAD'!F359))</f>
        <v/>
      </c>
      <c r="I396" s="75" t="str">
        <f>IF('INSCRIÇÃO-DEBCAD'!C359="","",$I$35*TRIM('INSCRIÇÃO-DEBCAD'!G359))</f>
        <v/>
      </c>
      <c r="J396" s="75" t="str">
        <f>IF('INSCRIÇÃO-DEBCAD'!D359="","",$J$35*TRIM('INSCRIÇÃO-DEBCAD'!H359))</f>
        <v/>
      </c>
      <c r="K396" s="75" t="str">
        <f>IF('INSCRIÇÃO-DEBCAD'!E359="","",$K$35*TRIM('INSCRIÇÃO-DEBCAD'!I359))</f>
        <v/>
      </c>
      <c r="L396" s="76">
        <f t="shared" si="17"/>
        <v>0</v>
      </c>
    </row>
    <row r="397" spans="1:12" x14ac:dyDescent="0.35">
      <c r="A397" s="24"/>
      <c r="B397" s="24"/>
      <c r="C397" s="24" t="str">
        <f t="shared" si="16"/>
        <v>00</v>
      </c>
      <c r="D397" s="24">
        <f t="shared" si="18"/>
        <v>0</v>
      </c>
      <c r="E397" s="24"/>
      <c r="G397" s="83" t="str">
        <f>IF('INSCRIÇÃO-DEBCAD'!A360="","",'INSCRIÇÃO-DEBCAD'!A360)</f>
        <v/>
      </c>
      <c r="H397" s="75" t="str">
        <f>IF('INSCRIÇÃO-DEBCAD'!B360="","",$H$35*TRIM('INSCRIÇÃO-DEBCAD'!F360))</f>
        <v/>
      </c>
      <c r="I397" s="75" t="str">
        <f>IF('INSCRIÇÃO-DEBCAD'!C360="","",$I$35*TRIM('INSCRIÇÃO-DEBCAD'!G360))</f>
        <v/>
      </c>
      <c r="J397" s="75" t="str">
        <f>IF('INSCRIÇÃO-DEBCAD'!D360="","",$J$35*TRIM('INSCRIÇÃO-DEBCAD'!H360))</f>
        <v/>
      </c>
      <c r="K397" s="75" t="str">
        <f>IF('INSCRIÇÃO-DEBCAD'!E360="","",$K$35*TRIM('INSCRIÇÃO-DEBCAD'!I360))</f>
        <v/>
      </c>
      <c r="L397" s="76">
        <f t="shared" si="17"/>
        <v>0</v>
      </c>
    </row>
    <row r="398" spans="1:12" x14ac:dyDescent="0.35">
      <c r="A398" s="24"/>
      <c r="B398" s="24"/>
      <c r="C398" s="24" t="str">
        <f t="shared" si="16"/>
        <v>00</v>
      </c>
      <c r="D398" s="24">
        <f t="shared" si="18"/>
        <v>0</v>
      </c>
      <c r="E398" s="24"/>
      <c r="G398" s="83" t="str">
        <f>IF('INSCRIÇÃO-DEBCAD'!A361="","",'INSCRIÇÃO-DEBCAD'!A361)</f>
        <v/>
      </c>
      <c r="H398" s="75" t="str">
        <f>IF('INSCRIÇÃO-DEBCAD'!B361="","",$H$35*TRIM('INSCRIÇÃO-DEBCAD'!F361))</f>
        <v/>
      </c>
      <c r="I398" s="75" t="str">
        <f>IF('INSCRIÇÃO-DEBCAD'!C361="","",$I$35*TRIM('INSCRIÇÃO-DEBCAD'!G361))</f>
        <v/>
      </c>
      <c r="J398" s="75" t="str">
        <f>IF('INSCRIÇÃO-DEBCAD'!D361="","",$J$35*TRIM('INSCRIÇÃO-DEBCAD'!H361))</f>
        <v/>
      </c>
      <c r="K398" s="75" t="str">
        <f>IF('INSCRIÇÃO-DEBCAD'!E361="","",$K$35*TRIM('INSCRIÇÃO-DEBCAD'!I361))</f>
        <v/>
      </c>
      <c r="L398" s="76">
        <f t="shared" si="17"/>
        <v>0</v>
      </c>
    </row>
    <row r="399" spans="1:12" x14ac:dyDescent="0.35">
      <c r="A399" s="24"/>
      <c r="B399" s="24"/>
      <c r="C399" s="24" t="str">
        <f t="shared" si="16"/>
        <v>00</v>
      </c>
      <c r="D399" s="24">
        <f t="shared" si="18"/>
        <v>0</v>
      </c>
      <c r="E399" s="24"/>
      <c r="G399" s="83" t="str">
        <f>IF('INSCRIÇÃO-DEBCAD'!A362="","",'INSCRIÇÃO-DEBCAD'!A362)</f>
        <v/>
      </c>
      <c r="H399" s="75" t="str">
        <f>IF('INSCRIÇÃO-DEBCAD'!B362="","",$H$35*TRIM('INSCRIÇÃO-DEBCAD'!F362))</f>
        <v/>
      </c>
      <c r="I399" s="75" t="str">
        <f>IF('INSCRIÇÃO-DEBCAD'!C362="","",$I$35*TRIM('INSCRIÇÃO-DEBCAD'!G362))</f>
        <v/>
      </c>
      <c r="J399" s="75" t="str">
        <f>IF('INSCRIÇÃO-DEBCAD'!D362="","",$J$35*TRIM('INSCRIÇÃO-DEBCAD'!H362))</f>
        <v/>
      </c>
      <c r="K399" s="75" t="str">
        <f>IF('INSCRIÇÃO-DEBCAD'!E362="","",$K$35*TRIM('INSCRIÇÃO-DEBCAD'!I362))</f>
        <v/>
      </c>
      <c r="L399" s="76">
        <f t="shared" si="17"/>
        <v>0</v>
      </c>
    </row>
    <row r="400" spans="1:12" x14ac:dyDescent="0.35">
      <c r="A400" s="24"/>
      <c r="B400" s="24"/>
      <c r="C400" s="24" t="str">
        <f t="shared" si="16"/>
        <v>00</v>
      </c>
      <c r="D400" s="24">
        <f t="shared" si="18"/>
        <v>0</v>
      </c>
      <c r="E400" s="24"/>
      <c r="G400" s="83" t="str">
        <f>IF('INSCRIÇÃO-DEBCAD'!A363="","",'INSCRIÇÃO-DEBCAD'!A363)</f>
        <v/>
      </c>
      <c r="H400" s="75" t="str">
        <f>IF('INSCRIÇÃO-DEBCAD'!B363="","",$H$35*TRIM('INSCRIÇÃO-DEBCAD'!F363))</f>
        <v/>
      </c>
      <c r="I400" s="75" t="str">
        <f>IF('INSCRIÇÃO-DEBCAD'!C363="","",$I$35*TRIM('INSCRIÇÃO-DEBCAD'!G363))</f>
        <v/>
      </c>
      <c r="J400" s="75" t="str">
        <f>IF('INSCRIÇÃO-DEBCAD'!D363="","",$J$35*TRIM('INSCRIÇÃO-DEBCAD'!H363))</f>
        <v/>
      </c>
      <c r="K400" s="75" t="str">
        <f>IF('INSCRIÇÃO-DEBCAD'!E363="","",$K$35*TRIM('INSCRIÇÃO-DEBCAD'!I363))</f>
        <v/>
      </c>
      <c r="L400" s="76">
        <f t="shared" si="17"/>
        <v>0</v>
      </c>
    </row>
    <row r="401" spans="1:12" x14ac:dyDescent="0.35">
      <c r="A401" s="24"/>
      <c r="B401" s="24"/>
      <c r="C401" s="24" t="str">
        <f t="shared" si="16"/>
        <v>00</v>
      </c>
      <c r="D401" s="24">
        <f t="shared" si="18"/>
        <v>0</v>
      </c>
      <c r="E401" s="24"/>
      <c r="G401" s="83" t="str">
        <f>IF('INSCRIÇÃO-DEBCAD'!A364="","",'INSCRIÇÃO-DEBCAD'!A364)</f>
        <v/>
      </c>
      <c r="H401" s="75" t="str">
        <f>IF('INSCRIÇÃO-DEBCAD'!B364="","",$H$35*TRIM('INSCRIÇÃO-DEBCAD'!F364))</f>
        <v/>
      </c>
      <c r="I401" s="75" t="str">
        <f>IF('INSCRIÇÃO-DEBCAD'!C364="","",$I$35*TRIM('INSCRIÇÃO-DEBCAD'!G364))</f>
        <v/>
      </c>
      <c r="J401" s="75" t="str">
        <f>IF('INSCRIÇÃO-DEBCAD'!D364="","",$J$35*TRIM('INSCRIÇÃO-DEBCAD'!H364))</f>
        <v/>
      </c>
      <c r="K401" s="75" t="str">
        <f>IF('INSCRIÇÃO-DEBCAD'!E364="","",$K$35*TRIM('INSCRIÇÃO-DEBCAD'!I364))</f>
        <v/>
      </c>
      <c r="L401" s="76">
        <f t="shared" si="17"/>
        <v>0</v>
      </c>
    </row>
    <row r="402" spans="1:12" x14ac:dyDescent="0.35">
      <c r="A402" s="24"/>
      <c r="B402" s="24"/>
      <c r="C402" s="24" t="str">
        <f t="shared" si="16"/>
        <v>00</v>
      </c>
      <c r="D402" s="24">
        <f t="shared" si="18"/>
        <v>0</v>
      </c>
      <c r="E402" s="24"/>
      <c r="G402" s="83" t="str">
        <f>IF('INSCRIÇÃO-DEBCAD'!A365="","",'INSCRIÇÃO-DEBCAD'!A365)</f>
        <v/>
      </c>
      <c r="H402" s="75" t="str">
        <f>IF('INSCRIÇÃO-DEBCAD'!B365="","",$H$35*TRIM('INSCRIÇÃO-DEBCAD'!F365))</f>
        <v/>
      </c>
      <c r="I402" s="75" t="str">
        <f>IF('INSCRIÇÃO-DEBCAD'!C365="","",$I$35*TRIM('INSCRIÇÃO-DEBCAD'!G365))</f>
        <v/>
      </c>
      <c r="J402" s="75" t="str">
        <f>IF('INSCRIÇÃO-DEBCAD'!D365="","",$J$35*TRIM('INSCRIÇÃO-DEBCAD'!H365))</f>
        <v/>
      </c>
      <c r="K402" s="75" t="str">
        <f>IF('INSCRIÇÃO-DEBCAD'!E365="","",$K$35*TRIM('INSCRIÇÃO-DEBCAD'!I365))</f>
        <v/>
      </c>
      <c r="L402" s="76">
        <f t="shared" si="17"/>
        <v>0</v>
      </c>
    </row>
    <row r="403" spans="1:12" x14ac:dyDescent="0.35">
      <c r="A403" s="24"/>
      <c r="B403" s="24"/>
      <c r="C403" s="24" t="str">
        <f t="shared" si="16"/>
        <v>00</v>
      </c>
      <c r="D403" s="24">
        <f t="shared" si="18"/>
        <v>0</v>
      </c>
      <c r="E403" s="24"/>
      <c r="G403" s="83" t="str">
        <f>IF('INSCRIÇÃO-DEBCAD'!A366="","",'INSCRIÇÃO-DEBCAD'!A366)</f>
        <v/>
      </c>
      <c r="H403" s="75" t="str">
        <f>IF('INSCRIÇÃO-DEBCAD'!B366="","",$H$35*TRIM('INSCRIÇÃO-DEBCAD'!F366))</f>
        <v/>
      </c>
      <c r="I403" s="75" t="str">
        <f>IF('INSCRIÇÃO-DEBCAD'!C366="","",$I$35*TRIM('INSCRIÇÃO-DEBCAD'!G366))</f>
        <v/>
      </c>
      <c r="J403" s="75" t="str">
        <f>IF('INSCRIÇÃO-DEBCAD'!D366="","",$J$35*TRIM('INSCRIÇÃO-DEBCAD'!H366))</f>
        <v/>
      </c>
      <c r="K403" s="75" t="str">
        <f>IF('INSCRIÇÃO-DEBCAD'!E366="","",$K$35*TRIM('INSCRIÇÃO-DEBCAD'!I366))</f>
        <v/>
      </c>
      <c r="L403" s="76">
        <f t="shared" si="17"/>
        <v>0</v>
      </c>
    </row>
    <row r="404" spans="1:12" x14ac:dyDescent="0.35">
      <c r="A404" s="24"/>
      <c r="B404" s="24"/>
      <c r="C404" s="24" t="str">
        <f t="shared" si="16"/>
        <v>00</v>
      </c>
      <c r="D404" s="24">
        <f t="shared" si="18"/>
        <v>0</v>
      </c>
      <c r="E404" s="24"/>
      <c r="G404" s="83" t="str">
        <f>IF('INSCRIÇÃO-DEBCAD'!A367="","",'INSCRIÇÃO-DEBCAD'!A367)</f>
        <v/>
      </c>
      <c r="H404" s="75" t="str">
        <f>IF('INSCRIÇÃO-DEBCAD'!B367="","",$H$35*TRIM('INSCRIÇÃO-DEBCAD'!F367))</f>
        <v/>
      </c>
      <c r="I404" s="75" t="str">
        <f>IF('INSCRIÇÃO-DEBCAD'!C367="","",$I$35*TRIM('INSCRIÇÃO-DEBCAD'!G367))</f>
        <v/>
      </c>
      <c r="J404" s="75" t="str">
        <f>IF('INSCRIÇÃO-DEBCAD'!D367="","",$J$35*TRIM('INSCRIÇÃO-DEBCAD'!H367))</f>
        <v/>
      </c>
      <c r="K404" s="75" t="str">
        <f>IF('INSCRIÇÃO-DEBCAD'!E367="","",$K$35*TRIM('INSCRIÇÃO-DEBCAD'!I367))</f>
        <v/>
      </c>
      <c r="L404" s="76">
        <f t="shared" si="17"/>
        <v>0</v>
      </c>
    </row>
    <row r="405" spans="1:12" x14ac:dyDescent="0.35">
      <c r="A405" s="24"/>
      <c r="B405" s="24"/>
      <c r="C405" s="24" t="str">
        <f t="shared" si="16"/>
        <v>00</v>
      </c>
      <c r="D405" s="24">
        <f t="shared" si="18"/>
        <v>0</v>
      </c>
      <c r="E405" s="24"/>
      <c r="G405" s="83" t="str">
        <f>IF('INSCRIÇÃO-DEBCAD'!A368="","",'INSCRIÇÃO-DEBCAD'!A368)</f>
        <v/>
      </c>
      <c r="H405" s="75" t="str">
        <f>IF('INSCRIÇÃO-DEBCAD'!B368="","",$H$35*TRIM('INSCRIÇÃO-DEBCAD'!F368))</f>
        <v/>
      </c>
      <c r="I405" s="75" t="str">
        <f>IF('INSCRIÇÃO-DEBCAD'!C368="","",$I$35*TRIM('INSCRIÇÃO-DEBCAD'!G368))</f>
        <v/>
      </c>
      <c r="J405" s="75" t="str">
        <f>IF('INSCRIÇÃO-DEBCAD'!D368="","",$J$35*TRIM('INSCRIÇÃO-DEBCAD'!H368))</f>
        <v/>
      </c>
      <c r="K405" s="75" t="str">
        <f>IF('INSCRIÇÃO-DEBCAD'!E368="","",$K$35*TRIM('INSCRIÇÃO-DEBCAD'!I368))</f>
        <v/>
      </c>
      <c r="L405" s="76">
        <f t="shared" si="17"/>
        <v>0</v>
      </c>
    </row>
    <row r="406" spans="1:12" x14ac:dyDescent="0.35">
      <c r="A406" s="24"/>
      <c r="B406" s="24"/>
      <c r="C406" s="24" t="str">
        <f t="shared" si="16"/>
        <v>00</v>
      </c>
      <c r="D406" s="24">
        <f t="shared" si="18"/>
        <v>0</v>
      </c>
      <c r="E406" s="24"/>
      <c r="G406" s="83" t="str">
        <f>IF('INSCRIÇÃO-DEBCAD'!A369="","",'INSCRIÇÃO-DEBCAD'!A369)</f>
        <v/>
      </c>
      <c r="H406" s="75" t="str">
        <f>IF('INSCRIÇÃO-DEBCAD'!B369="","",$H$35*TRIM('INSCRIÇÃO-DEBCAD'!F369))</f>
        <v/>
      </c>
      <c r="I406" s="75" t="str">
        <f>IF('INSCRIÇÃO-DEBCAD'!C369="","",$I$35*TRIM('INSCRIÇÃO-DEBCAD'!G369))</f>
        <v/>
      </c>
      <c r="J406" s="75" t="str">
        <f>IF('INSCRIÇÃO-DEBCAD'!D369="","",$J$35*TRIM('INSCRIÇÃO-DEBCAD'!H369))</f>
        <v/>
      </c>
      <c r="K406" s="75" t="str">
        <f>IF('INSCRIÇÃO-DEBCAD'!E369="","",$K$35*TRIM('INSCRIÇÃO-DEBCAD'!I369))</f>
        <v/>
      </c>
      <c r="L406" s="76">
        <f t="shared" si="17"/>
        <v>0</v>
      </c>
    </row>
    <row r="407" spans="1:12" x14ac:dyDescent="0.35">
      <c r="A407" s="24"/>
      <c r="B407" s="24"/>
      <c r="C407" s="24" t="str">
        <f t="shared" si="16"/>
        <v>00</v>
      </c>
      <c r="D407" s="24">
        <f t="shared" si="18"/>
        <v>0</v>
      </c>
      <c r="E407" s="24"/>
      <c r="G407" s="83" t="str">
        <f>IF('INSCRIÇÃO-DEBCAD'!A370="","",'INSCRIÇÃO-DEBCAD'!A370)</f>
        <v/>
      </c>
      <c r="H407" s="75" t="str">
        <f>IF('INSCRIÇÃO-DEBCAD'!B370="","",$H$35*TRIM('INSCRIÇÃO-DEBCAD'!F370))</f>
        <v/>
      </c>
      <c r="I407" s="75" t="str">
        <f>IF('INSCRIÇÃO-DEBCAD'!C370="","",$I$35*TRIM('INSCRIÇÃO-DEBCAD'!G370))</f>
        <v/>
      </c>
      <c r="J407" s="75" t="str">
        <f>IF('INSCRIÇÃO-DEBCAD'!D370="","",$J$35*TRIM('INSCRIÇÃO-DEBCAD'!H370))</f>
        <v/>
      </c>
      <c r="K407" s="75" t="str">
        <f>IF('INSCRIÇÃO-DEBCAD'!E370="","",$K$35*TRIM('INSCRIÇÃO-DEBCAD'!I370))</f>
        <v/>
      </c>
      <c r="L407" s="76">
        <f t="shared" si="17"/>
        <v>0</v>
      </c>
    </row>
    <row r="408" spans="1:12" x14ac:dyDescent="0.35">
      <c r="A408" s="24"/>
      <c r="B408" s="24"/>
      <c r="C408" s="24" t="str">
        <f t="shared" si="16"/>
        <v>00</v>
      </c>
      <c r="D408" s="24">
        <f t="shared" si="18"/>
        <v>0</v>
      </c>
      <c r="E408" s="24"/>
      <c r="G408" s="83" t="str">
        <f>IF('INSCRIÇÃO-DEBCAD'!A371="","",'INSCRIÇÃO-DEBCAD'!A371)</f>
        <v/>
      </c>
      <c r="H408" s="75" t="str">
        <f>IF('INSCRIÇÃO-DEBCAD'!B371="","",$H$35*TRIM('INSCRIÇÃO-DEBCAD'!F371))</f>
        <v/>
      </c>
      <c r="I408" s="75" t="str">
        <f>IF('INSCRIÇÃO-DEBCAD'!C371="","",$I$35*TRIM('INSCRIÇÃO-DEBCAD'!G371))</f>
        <v/>
      </c>
      <c r="J408" s="75" t="str">
        <f>IF('INSCRIÇÃO-DEBCAD'!D371="","",$J$35*TRIM('INSCRIÇÃO-DEBCAD'!H371))</f>
        <v/>
      </c>
      <c r="K408" s="75" t="str">
        <f>IF('INSCRIÇÃO-DEBCAD'!E371="","",$K$35*TRIM('INSCRIÇÃO-DEBCAD'!I371))</f>
        <v/>
      </c>
      <c r="L408" s="76">
        <f t="shared" si="17"/>
        <v>0</v>
      </c>
    </row>
    <row r="409" spans="1:12" x14ac:dyDescent="0.35">
      <c r="A409" s="24"/>
      <c r="B409" s="24"/>
      <c r="C409" s="24" t="str">
        <f t="shared" si="16"/>
        <v>00</v>
      </c>
      <c r="D409" s="24">
        <f t="shared" si="18"/>
        <v>0</v>
      </c>
      <c r="E409" s="24"/>
      <c r="G409" s="83" t="str">
        <f>IF('INSCRIÇÃO-DEBCAD'!A372="","",'INSCRIÇÃO-DEBCAD'!A372)</f>
        <v/>
      </c>
      <c r="H409" s="75" t="str">
        <f>IF('INSCRIÇÃO-DEBCAD'!B372="","",$H$35*TRIM('INSCRIÇÃO-DEBCAD'!F372))</f>
        <v/>
      </c>
      <c r="I409" s="75" t="str">
        <f>IF('INSCRIÇÃO-DEBCAD'!C372="","",$I$35*TRIM('INSCRIÇÃO-DEBCAD'!G372))</f>
        <v/>
      </c>
      <c r="J409" s="75" t="str">
        <f>IF('INSCRIÇÃO-DEBCAD'!D372="","",$J$35*TRIM('INSCRIÇÃO-DEBCAD'!H372))</f>
        <v/>
      </c>
      <c r="K409" s="75" t="str">
        <f>IF('INSCRIÇÃO-DEBCAD'!E372="","",$K$35*TRIM('INSCRIÇÃO-DEBCAD'!I372))</f>
        <v/>
      </c>
      <c r="L409" s="76">
        <f t="shared" si="17"/>
        <v>0</v>
      </c>
    </row>
    <row r="410" spans="1:12" x14ac:dyDescent="0.35">
      <c r="A410" s="24"/>
      <c r="B410" s="24"/>
      <c r="C410" s="24" t="str">
        <f t="shared" si="16"/>
        <v>00</v>
      </c>
      <c r="D410" s="24">
        <f t="shared" si="18"/>
        <v>0</v>
      </c>
      <c r="E410" s="24"/>
      <c r="G410" s="83" t="str">
        <f>IF('INSCRIÇÃO-DEBCAD'!A373="","",'INSCRIÇÃO-DEBCAD'!A373)</f>
        <v/>
      </c>
      <c r="H410" s="75" t="str">
        <f>IF('INSCRIÇÃO-DEBCAD'!B373="","",$H$35*TRIM('INSCRIÇÃO-DEBCAD'!F373))</f>
        <v/>
      </c>
      <c r="I410" s="75" t="str">
        <f>IF('INSCRIÇÃO-DEBCAD'!C373="","",$I$35*TRIM('INSCRIÇÃO-DEBCAD'!G373))</f>
        <v/>
      </c>
      <c r="J410" s="75" t="str">
        <f>IF('INSCRIÇÃO-DEBCAD'!D373="","",$J$35*TRIM('INSCRIÇÃO-DEBCAD'!H373))</f>
        <v/>
      </c>
      <c r="K410" s="75" t="str">
        <f>IF('INSCRIÇÃO-DEBCAD'!E373="","",$K$35*TRIM('INSCRIÇÃO-DEBCAD'!I373))</f>
        <v/>
      </c>
      <c r="L410" s="76">
        <f t="shared" si="17"/>
        <v>0</v>
      </c>
    </row>
    <row r="411" spans="1:12" x14ac:dyDescent="0.35">
      <c r="A411" s="24"/>
      <c r="B411" s="24"/>
      <c r="C411" s="24" t="str">
        <f t="shared" si="16"/>
        <v>00</v>
      </c>
      <c r="D411" s="24">
        <f t="shared" si="18"/>
        <v>0</v>
      </c>
      <c r="E411" s="24"/>
      <c r="G411" s="83" t="str">
        <f>IF('INSCRIÇÃO-DEBCAD'!A374="","",'INSCRIÇÃO-DEBCAD'!A374)</f>
        <v/>
      </c>
      <c r="H411" s="75" t="str">
        <f>IF('INSCRIÇÃO-DEBCAD'!B374="","",$H$35*TRIM('INSCRIÇÃO-DEBCAD'!F374))</f>
        <v/>
      </c>
      <c r="I411" s="75" t="str">
        <f>IF('INSCRIÇÃO-DEBCAD'!C374="","",$I$35*TRIM('INSCRIÇÃO-DEBCAD'!G374))</f>
        <v/>
      </c>
      <c r="J411" s="75" t="str">
        <f>IF('INSCRIÇÃO-DEBCAD'!D374="","",$J$35*TRIM('INSCRIÇÃO-DEBCAD'!H374))</f>
        <v/>
      </c>
      <c r="K411" s="75" t="str">
        <f>IF('INSCRIÇÃO-DEBCAD'!E374="","",$K$35*TRIM('INSCRIÇÃO-DEBCAD'!I374))</f>
        <v/>
      </c>
      <c r="L411" s="76">
        <f t="shared" si="17"/>
        <v>0</v>
      </c>
    </row>
    <row r="412" spans="1:12" x14ac:dyDescent="0.35">
      <c r="A412" s="24"/>
      <c r="B412" s="24"/>
      <c r="C412" s="24" t="str">
        <f t="shared" si="16"/>
        <v>00</v>
      </c>
      <c r="D412" s="24">
        <f t="shared" si="18"/>
        <v>0</v>
      </c>
      <c r="E412" s="24"/>
      <c r="G412" s="83" t="str">
        <f>IF('INSCRIÇÃO-DEBCAD'!A375="","",'INSCRIÇÃO-DEBCAD'!A375)</f>
        <v/>
      </c>
      <c r="H412" s="75" t="str">
        <f>IF('INSCRIÇÃO-DEBCAD'!B375="","",$H$35*TRIM('INSCRIÇÃO-DEBCAD'!F375))</f>
        <v/>
      </c>
      <c r="I412" s="75" t="str">
        <f>IF('INSCRIÇÃO-DEBCAD'!C375="","",$I$35*TRIM('INSCRIÇÃO-DEBCAD'!G375))</f>
        <v/>
      </c>
      <c r="J412" s="75" t="str">
        <f>IF('INSCRIÇÃO-DEBCAD'!D375="","",$J$35*TRIM('INSCRIÇÃO-DEBCAD'!H375))</f>
        <v/>
      </c>
      <c r="K412" s="75" t="str">
        <f>IF('INSCRIÇÃO-DEBCAD'!E375="","",$K$35*TRIM('INSCRIÇÃO-DEBCAD'!I375))</f>
        <v/>
      </c>
      <c r="L412" s="76">
        <f t="shared" si="17"/>
        <v>0</v>
      </c>
    </row>
    <row r="413" spans="1:12" x14ac:dyDescent="0.35">
      <c r="A413" s="24"/>
      <c r="B413" s="24"/>
      <c r="C413" s="24" t="str">
        <f t="shared" si="16"/>
        <v>00</v>
      </c>
      <c r="D413" s="24">
        <f t="shared" si="18"/>
        <v>0</v>
      </c>
      <c r="E413" s="24"/>
      <c r="G413" s="83" t="str">
        <f>IF('INSCRIÇÃO-DEBCAD'!A376="","",'INSCRIÇÃO-DEBCAD'!A376)</f>
        <v/>
      </c>
      <c r="H413" s="75" t="str">
        <f>IF('INSCRIÇÃO-DEBCAD'!B376="","",$H$35*TRIM('INSCRIÇÃO-DEBCAD'!F376))</f>
        <v/>
      </c>
      <c r="I413" s="75" t="str">
        <f>IF('INSCRIÇÃO-DEBCAD'!C376="","",$I$35*TRIM('INSCRIÇÃO-DEBCAD'!G376))</f>
        <v/>
      </c>
      <c r="J413" s="75" t="str">
        <f>IF('INSCRIÇÃO-DEBCAD'!D376="","",$J$35*TRIM('INSCRIÇÃO-DEBCAD'!H376))</f>
        <v/>
      </c>
      <c r="K413" s="75" t="str">
        <f>IF('INSCRIÇÃO-DEBCAD'!E376="","",$K$35*TRIM('INSCRIÇÃO-DEBCAD'!I376))</f>
        <v/>
      </c>
      <c r="L413" s="76">
        <f t="shared" si="17"/>
        <v>0</v>
      </c>
    </row>
    <row r="414" spans="1:12" x14ac:dyDescent="0.35">
      <c r="A414" s="24"/>
      <c r="B414" s="24"/>
      <c r="C414" s="24" t="str">
        <f t="shared" si="16"/>
        <v>00</v>
      </c>
      <c r="D414" s="24">
        <f t="shared" si="18"/>
        <v>0</v>
      </c>
      <c r="E414" s="24"/>
      <c r="G414" s="83" t="str">
        <f>IF('INSCRIÇÃO-DEBCAD'!A377="","",'INSCRIÇÃO-DEBCAD'!A377)</f>
        <v/>
      </c>
      <c r="H414" s="75" t="str">
        <f>IF('INSCRIÇÃO-DEBCAD'!B377="","",$H$35*TRIM('INSCRIÇÃO-DEBCAD'!F377))</f>
        <v/>
      </c>
      <c r="I414" s="75" t="str">
        <f>IF('INSCRIÇÃO-DEBCAD'!C377="","",$I$35*TRIM('INSCRIÇÃO-DEBCAD'!G377))</f>
        <v/>
      </c>
      <c r="J414" s="75" t="str">
        <f>IF('INSCRIÇÃO-DEBCAD'!D377="","",$J$35*TRIM('INSCRIÇÃO-DEBCAD'!H377))</f>
        <v/>
      </c>
      <c r="K414" s="75" t="str">
        <f>IF('INSCRIÇÃO-DEBCAD'!E377="","",$K$35*TRIM('INSCRIÇÃO-DEBCAD'!I377))</f>
        <v/>
      </c>
      <c r="L414" s="76">
        <f t="shared" si="17"/>
        <v>0</v>
      </c>
    </row>
    <row r="415" spans="1:12" x14ac:dyDescent="0.35">
      <c r="A415" s="24"/>
      <c r="B415" s="24"/>
      <c r="C415" s="24" t="str">
        <f t="shared" si="16"/>
        <v>00</v>
      </c>
      <c r="D415" s="24">
        <f t="shared" si="18"/>
        <v>0</v>
      </c>
      <c r="E415" s="24"/>
      <c r="G415" s="83" t="str">
        <f>IF('INSCRIÇÃO-DEBCAD'!A378="","",'INSCRIÇÃO-DEBCAD'!A378)</f>
        <v/>
      </c>
      <c r="H415" s="75" t="str">
        <f>IF('INSCRIÇÃO-DEBCAD'!B378="","",$H$35*TRIM('INSCRIÇÃO-DEBCAD'!F378))</f>
        <v/>
      </c>
      <c r="I415" s="75" t="str">
        <f>IF('INSCRIÇÃO-DEBCAD'!C378="","",$I$35*TRIM('INSCRIÇÃO-DEBCAD'!G378))</f>
        <v/>
      </c>
      <c r="J415" s="75" t="str">
        <f>IF('INSCRIÇÃO-DEBCAD'!D378="","",$J$35*TRIM('INSCRIÇÃO-DEBCAD'!H378))</f>
        <v/>
      </c>
      <c r="K415" s="75" t="str">
        <f>IF('INSCRIÇÃO-DEBCAD'!E378="","",$K$35*TRIM('INSCRIÇÃO-DEBCAD'!I378))</f>
        <v/>
      </c>
      <c r="L415" s="76">
        <f t="shared" si="17"/>
        <v>0</v>
      </c>
    </row>
    <row r="416" spans="1:12" x14ac:dyDescent="0.35">
      <c r="A416" s="24"/>
      <c r="B416" s="24"/>
      <c r="C416" s="24" t="str">
        <f t="shared" si="16"/>
        <v>00</v>
      </c>
      <c r="D416" s="24">
        <f t="shared" si="18"/>
        <v>0</v>
      </c>
      <c r="E416" s="24"/>
      <c r="G416" s="83" t="str">
        <f>IF('INSCRIÇÃO-DEBCAD'!A379="","",'INSCRIÇÃO-DEBCAD'!A379)</f>
        <v/>
      </c>
      <c r="H416" s="75" t="str">
        <f>IF('INSCRIÇÃO-DEBCAD'!B379="","",$H$35*TRIM('INSCRIÇÃO-DEBCAD'!F379))</f>
        <v/>
      </c>
      <c r="I416" s="75" t="str">
        <f>IF('INSCRIÇÃO-DEBCAD'!C379="","",$I$35*TRIM('INSCRIÇÃO-DEBCAD'!G379))</f>
        <v/>
      </c>
      <c r="J416" s="75" t="str">
        <f>IF('INSCRIÇÃO-DEBCAD'!D379="","",$J$35*TRIM('INSCRIÇÃO-DEBCAD'!H379))</f>
        <v/>
      </c>
      <c r="K416" s="75" t="str">
        <f>IF('INSCRIÇÃO-DEBCAD'!E379="","",$K$35*TRIM('INSCRIÇÃO-DEBCAD'!I379))</f>
        <v/>
      </c>
      <c r="L416" s="76">
        <f t="shared" si="17"/>
        <v>0</v>
      </c>
    </row>
    <row r="417" spans="1:12" x14ac:dyDescent="0.35">
      <c r="A417" s="24"/>
      <c r="B417" s="24"/>
      <c r="C417" s="24" t="str">
        <f t="shared" si="16"/>
        <v>00</v>
      </c>
      <c r="D417" s="24">
        <f t="shared" si="18"/>
        <v>0</v>
      </c>
      <c r="E417" s="24"/>
      <c r="G417" s="83" t="str">
        <f>IF('INSCRIÇÃO-DEBCAD'!A380="","",'INSCRIÇÃO-DEBCAD'!A380)</f>
        <v/>
      </c>
      <c r="H417" s="75" t="str">
        <f>IF('INSCRIÇÃO-DEBCAD'!B380="","",$H$35*TRIM('INSCRIÇÃO-DEBCAD'!F380))</f>
        <v/>
      </c>
      <c r="I417" s="75" t="str">
        <f>IF('INSCRIÇÃO-DEBCAD'!C380="","",$I$35*TRIM('INSCRIÇÃO-DEBCAD'!G380))</f>
        <v/>
      </c>
      <c r="J417" s="75" t="str">
        <f>IF('INSCRIÇÃO-DEBCAD'!D380="","",$J$35*TRIM('INSCRIÇÃO-DEBCAD'!H380))</f>
        <v/>
      </c>
      <c r="K417" s="75" t="str">
        <f>IF('INSCRIÇÃO-DEBCAD'!E380="","",$K$35*TRIM('INSCRIÇÃO-DEBCAD'!I380))</f>
        <v/>
      </c>
      <c r="L417" s="76">
        <f t="shared" si="17"/>
        <v>0</v>
      </c>
    </row>
    <row r="418" spans="1:12" x14ac:dyDescent="0.35">
      <c r="A418" s="24"/>
      <c r="B418" s="24"/>
      <c r="C418" s="24" t="str">
        <f t="shared" si="16"/>
        <v>00</v>
      </c>
      <c r="D418" s="24">
        <f t="shared" si="18"/>
        <v>0</v>
      </c>
      <c r="E418" s="24"/>
      <c r="G418" s="83" t="str">
        <f>IF('INSCRIÇÃO-DEBCAD'!A381="","",'INSCRIÇÃO-DEBCAD'!A381)</f>
        <v/>
      </c>
      <c r="H418" s="75" t="str">
        <f>IF('INSCRIÇÃO-DEBCAD'!B381="","",$H$35*TRIM('INSCRIÇÃO-DEBCAD'!F381))</f>
        <v/>
      </c>
      <c r="I418" s="75" t="str">
        <f>IF('INSCRIÇÃO-DEBCAD'!C381="","",$I$35*TRIM('INSCRIÇÃO-DEBCAD'!G381))</f>
        <v/>
      </c>
      <c r="J418" s="75" t="str">
        <f>IF('INSCRIÇÃO-DEBCAD'!D381="","",$J$35*TRIM('INSCRIÇÃO-DEBCAD'!H381))</f>
        <v/>
      </c>
      <c r="K418" s="75" t="str">
        <f>IF('INSCRIÇÃO-DEBCAD'!E381="","",$K$35*TRIM('INSCRIÇÃO-DEBCAD'!I381))</f>
        <v/>
      </c>
      <c r="L418" s="76">
        <f t="shared" si="17"/>
        <v>0</v>
      </c>
    </row>
    <row r="419" spans="1:12" x14ac:dyDescent="0.35">
      <c r="A419" s="24"/>
      <c r="B419" s="24"/>
      <c r="C419" s="24" t="str">
        <f t="shared" si="16"/>
        <v>00</v>
      </c>
      <c r="D419" s="24">
        <f t="shared" si="18"/>
        <v>0</v>
      </c>
      <c r="E419" s="24"/>
      <c r="G419" s="83" t="str">
        <f>IF('INSCRIÇÃO-DEBCAD'!A382="","",'INSCRIÇÃO-DEBCAD'!A382)</f>
        <v/>
      </c>
      <c r="H419" s="75" t="str">
        <f>IF('INSCRIÇÃO-DEBCAD'!B382="","",$H$35*TRIM('INSCRIÇÃO-DEBCAD'!F382))</f>
        <v/>
      </c>
      <c r="I419" s="75" t="str">
        <f>IF('INSCRIÇÃO-DEBCAD'!C382="","",$I$35*TRIM('INSCRIÇÃO-DEBCAD'!G382))</f>
        <v/>
      </c>
      <c r="J419" s="75" t="str">
        <f>IF('INSCRIÇÃO-DEBCAD'!D382="","",$J$35*TRIM('INSCRIÇÃO-DEBCAD'!H382))</f>
        <v/>
      </c>
      <c r="K419" s="75" t="str">
        <f>IF('INSCRIÇÃO-DEBCAD'!E382="","",$K$35*TRIM('INSCRIÇÃO-DEBCAD'!I382))</f>
        <v/>
      </c>
      <c r="L419" s="76">
        <f t="shared" si="17"/>
        <v>0</v>
      </c>
    </row>
    <row r="420" spans="1:12" x14ac:dyDescent="0.35">
      <c r="A420" s="24"/>
      <c r="B420" s="24"/>
      <c r="C420" s="24" t="str">
        <f t="shared" si="16"/>
        <v>00</v>
      </c>
      <c r="D420" s="24">
        <f t="shared" si="18"/>
        <v>0</v>
      </c>
      <c r="E420" s="24"/>
      <c r="G420" s="83" t="str">
        <f>IF('INSCRIÇÃO-DEBCAD'!A383="","",'INSCRIÇÃO-DEBCAD'!A383)</f>
        <v/>
      </c>
      <c r="H420" s="75" t="str">
        <f>IF('INSCRIÇÃO-DEBCAD'!B383="","",$H$35*TRIM('INSCRIÇÃO-DEBCAD'!F383))</f>
        <v/>
      </c>
      <c r="I420" s="75" t="str">
        <f>IF('INSCRIÇÃO-DEBCAD'!C383="","",$I$35*TRIM('INSCRIÇÃO-DEBCAD'!G383))</f>
        <v/>
      </c>
      <c r="J420" s="75" t="str">
        <f>IF('INSCRIÇÃO-DEBCAD'!D383="","",$J$35*TRIM('INSCRIÇÃO-DEBCAD'!H383))</f>
        <v/>
      </c>
      <c r="K420" s="75" t="str">
        <f>IF('INSCRIÇÃO-DEBCAD'!E383="","",$K$35*TRIM('INSCRIÇÃO-DEBCAD'!I383))</f>
        <v/>
      </c>
      <c r="L420" s="76">
        <f t="shared" si="17"/>
        <v>0</v>
      </c>
    </row>
    <row r="421" spans="1:12" x14ac:dyDescent="0.35">
      <c r="A421" s="24"/>
      <c r="B421" s="24"/>
      <c r="C421" s="24" t="str">
        <f t="shared" si="16"/>
        <v>00</v>
      </c>
      <c r="D421" s="24">
        <f t="shared" si="18"/>
        <v>0</v>
      </c>
      <c r="E421" s="24"/>
      <c r="G421" s="83" t="str">
        <f>IF('INSCRIÇÃO-DEBCAD'!A384="","",'INSCRIÇÃO-DEBCAD'!A384)</f>
        <v/>
      </c>
      <c r="H421" s="75" t="str">
        <f>IF('INSCRIÇÃO-DEBCAD'!B384="","",$H$35*TRIM('INSCRIÇÃO-DEBCAD'!F384))</f>
        <v/>
      </c>
      <c r="I421" s="75" t="str">
        <f>IF('INSCRIÇÃO-DEBCAD'!C384="","",$I$35*TRIM('INSCRIÇÃO-DEBCAD'!G384))</f>
        <v/>
      </c>
      <c r="J421" s="75" t="str">
        <f>IF('INSCRIÇÃO-DEBCAD'!D384="","",$J$35*TRIM('INSCRIÇÃO-DEBCAD'!H384))</f>
        <v/>
      </c>
      <c r="K421" s="75" t="str">
        <f>IF('INSCRIÇÃO-DEBCAD'!E384="","",$K$35*TRIM('INSCRIÇÃO-DEBCAD'!I384))</f>
        <v/>
      </c>
      <c r="L421" s="76">
        <f t="shared" si="17"/>
        <v>0</v>
      </c>
    </row>
    <row r="422" spans="1:12" x14ac:dyDescent="0.35">
      <c r="A422" s="24"/>
      <c r="B422" s="24"/>
      <c r="C422" s="24" t="str">
        <f t="shared" si="16"/>
        <v>00</v>
      </c>
      <c r="D422" s="24">
        <f t="shared" si="18"/>
        <v>0</v>
      </c>
      <c r="E422" s="24"/>
      <c r="G422" s="83" t="str">
        <f>IF('INSCRIÇÃO-DEBCAD'!A385="","",'INSCRIÇÃO-DEBCAD'!A385)</f>
        <v/>
      </c>
      <c r="H422" s="75" t="str">
        <f>IF('INSCRIÇÃO-DEBCAD'!B385="","",$H$35*TRIM('INSCRIÇÃO-DEBCAD'!F385))</f>
        <v/>
      </c>
      <c r="I422" s="75" t="str">
        <f>IF('INSCRIÇÃO-DEBCAD'!C385="","",$I$35*TRIM('INSCRIÇÃO-DEBCAD'!G385))</f>
        <v/>
      </c>
      <c r="J422" s="75" t="str">
        <f>IF('INSCRIÇÃO-DEBCAD'!D385="","",$J$35*TRIM('INSCRIÇÃO-DEBCAD'!H385))</f>
        <v/>
      </c>
      <c r="K422" s="75" t="str">
        <f>IF('INSCRIÇÃO-DEBCAD'!E385="","",$K$35*TRIM('INSCRIÇÃO-DEBCAD'!I385))</f>
        <v/>
      </c>
      <c r="L422" s="76">
        <f t="shared" si="17"/>
        <v>0</v>
      </c>
    </row>
    <row r="423" spans="1:12" x14ac:dyDescent="0.35">
      <c r="A423" s="24"/>
      <c r="B423" s="24"/>
      <c r="C423" s="24" t="str">
        <f t="shared" si="16"/>
        <v>00</v>
      </c>
      <c r="D423" s="24">
        <f t="shared" si="18"/>
        <v>0</v>
      </c>
      <c r="E423" s="24"/>
      <c r="G423" s="83" t="str">
        <f>IF('INSCRIÇÃO-DEBCAD'!A386="","",'INSCRIÇÃO-DEBCAD'!A386)</f>
        <v/>
      </c>
      <c r="H423" s="75" t="str">
        <f>IF('INSCRIÇÃO-DEBCAD'!B386="","",$H$35*TRIM('INSCRIÇÃO-DEBCAD'!F386))</f>
        <v/>
      </c>
      <c r="I423" s="75" t="str">
        <f>IF('INSCRIÇÃO-DEBCAD'!C386="","",$I$35*TRIM('INSCRIÇÃO-DEBCAD'!G386))</f>
        <v/>
      </c>
      <c r="J423" s="75" t="str">
        <f>IF('INSCRIÇÃO-DEBCAD'!D386="","",$J$35*TRIM('INSCRIÇÃO-DEBCAD'!H386))</f>
        <v/>
      </c>
      <c r="K423" s="75" t="str">
        <f>IF('INSCRIÇÃO-DEBCAD'!E386="","",$K$35*TRIM('INSCRIÇÃO-DEBCAD'!I386))</f>
        <v/>
      </c>
      <c r="L423" s="76">
        <f t="shared" si="17"/>
        <v>0</v>
      </c>
    </row>
    <row r="424" spans="1:12" x14ac:dyDescent="0.35">
      <c r="A424" s="24"/>
      <c r="B424" s="24"/>
      <c r="C424" s="24" t="str">
        <f t="shared" si="16"/>
        <v>00</v>
      </c>
      <c r="D424" s="24">
        <f t="shared" si="18"/>
        <v>0</v>
      </c>
      <c r="E424" s="24"/>
      <c r="G424" s="83" t="str">
        <f>IF('INSCRIÇÃO-DEBCAD'!A387="","",'INSCRIÇÃO-DEBCAD'!A387)</f>
        <v/>
      </c>
      <c r="H424" s="75" t="str">
        <f>IF('INSCRIÇÃO-DEBCAD'!B387="","",$H$35*TRIM('INSCRIÇÃO-DEBCAD'!F387))</f>
        <v/>
      </c>
      <c r="I424" s="75" t="str">
        <f>IF('INSCRIÇÃO-DEBCAD'!C387="","",$I$35*TRIM('INSCRIÇÃO-DEBCAD'!G387))</f>
        <v/>
      </c>
      <c r="J424" s="75" t="str">
        <f>IF('INSCRIÇÃO-DEBCAD'!D387="","",$J$35*TRIM('INSCRIÇÃO-DEBCAD'!H387))</f>
        <v/>
      </c>
      <c r="K424" s="75" t="str">
        <f>IF('INSCRIÇÃO-DEBCAD'!E387="","",$K$35*TRIM('INSCRIÇÃO-DEBCAD'!I387))</f>
        <v/>
      </c>
      <c r="L424" s="76">
        <f t="shared" si="17"/>
        <v>0</v>
      </c>
    </row>
    <row r="425" spans="1:12" x14ac:dyDescent="0.35">
      <c r="A425" s="24"/>
      <c r="B425" s="24"/>
      <c r="C425" s="24" t="str">
        <f t="shared" ref="C425:C488" si="19">D425&amp;""&amp;D426</f>
        <v>00</v>
      </c>
      <c r="D425" s="24">
        <f t="shared" si="18"/>
        <v>0</v>
      </c>
      <c r="E425" s="24"/>
      <c r="G425" s="83" t="str">
        <f>IF('INSCRIÇÃO-DEBCAD'!A388="","",'INSCRIÇÃO-DEBCAD'!A388)</f>
        <v/>
      </c>
      <c r="H425" s="75" t="str">
        <f>IF('INSCRIÇÃO-DEBCAD'!B388="","",$H$35*TRIM('INSCRIÇÃO-DEBCAD'!F388))</f>
        <v/>
      </c>
      <c r="I425" s="75" t="str">
        <f>IF('INSCRIÇÃO-DEBCAD'!C388="","",$I$35*TRIM('INSCRIÇÃO-DEBCAD'!G388))</f>
        <v/>
      </c>
      <c r="J425" s="75" t="str">
        <f>IF('INSCRIÇÃO-DEBCAD'!D388="","",$J$35*TRIM('INSCRIÇÃO-DEBCAD'!H388))</f>
        <v/>
      </c>
      <c r="K425" s="75" t="str">
        <f>IF('INSCRIÇÃO-DEBCAD'!E388="","",$K$35*TRIM('INSCRIÇÃO-DEBCAD'!I388))</f>
        <v/>
      </c>
      <c r="L425" s="76">
        <f t="shared" ref="L425:L488" si="20">IFERROR(SUM(H425:K425),"")</f>
        <v>0</v>
      </c>
    </row>
    <row r="426" spans="1:12" x14ac:dyDescent="0.35">
      <c r="A426" s="24"/>
      <c r="B426" s="24"/>
      <c r="C426" s="24" t="str">
        <f t="shared" si="19"/>
        <v>00</v>
      </c>
      <c r="D426" s="24">
        <f t="shared" si="18"/>
        <v>0</v>
      </c>
      <c r="E426" s="24"/>
      <c r="G426" s="83" t="str">
        <f>IF('INSCRIÇÃO-DEBCAD'!A389="","",'INSCRIÇÃO-DEBCAD'!A389)</f>
        <v/>
      </c>
      <c r="H426" s="75" t="str">
        <f>IF('INSCRIÇÃO-DEBCAD'!B389="","",$H$35*TRIM('INSCRIÇÃO-DEBCAD'!F389))</f>
        <v/>
      </c>
      <c r="I426" s="75" t="str">
        <f>IF('INSCRIÇÃO-DEBCAD'!C389="","",$I$35*TRIM('INSCRIÇÃO-DEBCAD'!G389))</f>
        <v/>
      </c>
      <c r="J426" s="75" t="str">
        <f>IF('INSCRIÇÃO-DEBCAD'!D389="","",$J$35*TRIM('INSCRIÇÃO-DEBCAD'!H389))</f>
        <v/>
      </c>
      <c r="K426" s="75" t="str">
        <f>IF('INSCRIÇÃO-DEBCAD'!E389="","",$K$35*TRIM('INSCRIÇÃO-DEBCAD'!I389))</f>
        <v/>
      </c>
      <c r="L426" s="76">
        <f t="shared" si="20"/>
        <v>0</v>
      </c>
    </row>
    <row r="427" spans="1:12" x14ac:dyDescent="0.35">
      <c r="A427" s="24"/>
      <c r="B427" s="24"/>
      <c r="C427" s="24" t="str">
        <f t="shared" si="19"/>
        <v>00</v>
      </c>
      <c r="D427" s="24">
        <f t="shared" si="18"/>
        <v>0</v>
      </c>
      <c r="E427" s="24"/>
      <c r="G427" s="83" t="str">
        <f>IF('INSCRIÇÃO-DEBCAD'!A390="","",'INSCRIÇÃO-DEBCAD'!A390)</f>
        <v/>
      </c>
      <c r="H427" s="75" t="str">
        <f>IF('INSCRIÇÃO-DEBCAD'!B390="","",$H$35*TRIM('INSCRIÇÃO-DEBCAD'!F390))</f>
        <v/>
      </c>
      <c r="I427" s="75" t="str">
        <f>IF('INSCRIÇÃO-DEBCAD'!C390="","",$I$35*TRIM('INSCRIÇÃO-DEBCAD'!G390))</f>
        <v/>
      </c>
      <c r="J427" s="75" t="str">
        <f>IF('INSCRIÇÃO-DEBCAD'!D390="","",$J$35*TRIM('INSCRIÇÃO-DEBCAD'!H390))</f>
        <v/>
      </c>
      <c r="K427" s="75" t="str">
        <f>IF('INSCRIÇÃO-DEBCAD'!E390="","",$K$35*TRIM('INSCRIÇÃO-DEBCAD'!I390))</f>
        <v/>
      </c>
      <c r="L427" s="76">
        <f t="shared" si="20"/>
        <v>0</v>
      </c>
    </row>
    <row r="428" spans="1:12" x14ac:dyDescent="0.35">
      <c r="A428" s="24"/>
      <c r="B428" s="24"/>
      <c r="C428" s="24" t="str">
        <f t="shared" si="19"/>
        <v>00</v>
      </c>
      <c r="D428" s="24">
        <f t="shared" si="18"/>
        <v>0</v>
      </c>
      <c r="E428" s="24"/>
      <c r="G428" s="83" t="str">
        <f>IF('INSCRIÇÃO-DEBCAD'!A391="","",'INSCRIÇÃO-DEBCAD'!A391)</f>
        <v/>
      </c>
      <c r="H428" s="75" t="str">
        <f>IF('INSCRIÇÃO-DEBCAD'!B391="","",$H$35*TRIM('INSCRIÇÃO-DEBCAD'!F391))</f>
        <v/>
      </c>
      <c r="I428" s="75" t="str">
        <f>IF('INSCRIÇÃO-DEBCAD'!C391="","",$I$35*TRIM('INSCRIÇÃO-DEBCAD'!G391))</f>
        <v/>
      </c>
      <c r="J428" s="75" t="str">
        <f>IF('INSCRIÇÃO-DEBCAD'!D391="","",$J$35*TRIM('INSCRIÇÃO-DEBCAD'!H391))</f>
        <v/>
      </c>
      <c r="K428" s="75" t="str">
        <f>IF('INSCRIÇÃO-DEBCAD'!E391="","",$K$35*TRIM('INSCRIÇÃO-DEBCAD'!I391))</f>
        <v/>
      </c>
      <c r="L428" s="76">
        <f t="shared" si="20"/>
        <v>0</v>
      </c>
    </row>
    <row r="429" spans="1:12" x14ac:dyDescent="0.35">
      <c r="A429" s="24"/>
      <c r="B429" s="24"/>
      <c r="C429" s="24" t="str">
        <f t="shared" si="19"/>
        <v>00</v>
      </c>
      <c r="D429" s="24">
        <f t="shared" si="18"/>
        <v>0</v>
      </c>
      <c r="E429" s="24"/>
      <c r="G429" s="83" t="str">
        <f>IF('INSCRIÇÃO-DEBCAD'!A392="","",'INSCRIÇÃO-DEBCAD'!A392)</f>
        <v/>
      </c>
      <c r="H429" s="75" t="str">
        <f>IF('INSCRIÇÃO-DEBCAD'!B392="","",$H$35*TRIM('INSCRIÇÃO-DEBCAD'!F392))</f>
        <v/>
      </c>
      <c r="I429" s="75" t="str">
        <f>IF('INSCRIÇÃO-DEBCAD'!C392="","",$I$35*TRIM('INSCRIÇÃO-DEBCAD'!G392))</f>
        <v/>
      </c>
      <c r="J429" s="75" t="str">
        <f>IF('INSCRIÇÃO-DEBCAD'!D392="","",$J$35*TRIM('INSCRIÇÃO-DEBCAD'!H392))</f>
        <v/>
      </c>
      <c r="K429" s="75" t="str">
        <f>IF('INSCRIÇÃO-DEBCAD'!E392="","",$K$35*TRIM('INSCRIÇÃO-DEBCAD'!I392))</f>
        <v/>
      </c>
      <c r="L429" s="76">
        <f t="shared" si="20"/>
        <v>0</v>
      </c>
    </row>
    <row r="430" spans="1:12" x14ac:dyDescent="0.35">
      <c r="A430" s="24"/>
      <c r="B430" s="24"/>
      <c r="C430" s="24" t="str">
        <f t="shared" si="19"/>
        <v>00</v>
      </c>
      <c r="D430" s="24">
        <f t="shared" si="18"/>
        <v>0</v>
      </c>
      <c r="E430" s="24"/>
      <c r="G430" s="83" t="str">
        <f>IF('INSCRIÇÃO-DEBCAD'!A393="","",'INSCRIÇÃO-DEBCAD'!A393)</f>
        <v/>
      </c>
      <c r="H430" s="75" t="str">
        <f>IF('INSCRIÇÃO-DEBCAD'!B393="","",$H$35*TRIM('INSCRIÇÃO-DEBCAD'!F393))</f>
        <v/>
      </c>
      <c r="I430" s="75" t="str">
        <f>IF('INSCRIÇÃO-DEBCAD'!C393="","",$I$35*TRIM('INSCRIÇÃO-DEBCAD'!G393))</f>
        <v/>
      </c>
      <c r="J430" s="75" t="str">
        <f>IF('INSCRIÇÃO-DEBCAD'!D393="","",$J$35*TRIM('INSCRIÇÃO-DEBCAD'!H393))</f>
        <v/>
      </c>
      <c r="K430" s="75" t="str">
        <f>IF('INSCRIÇÃO-DEBCAD'!E393="","",$K$35*TRIM('INSCRIÇÃO-DEBCAD'!I393))</f>
        <v/>
      </c>
      <c r="L430" s="76">
        <f t="shared" si="20"/>
        <v>0</v>
      </c>
    </row>
    <row r="431" spans="1:12" x14ac:dyDescent="0.35">
      <c r="A431" s="24"/>
      <c r="B431" s="24"/>
      <c r="C431" s="24" t="str">
        <f t="shared" si="19"/>
        <v>00</v>
      </c>
      <c r="D431" s="24">
        <f t="shared" si="18"/>
        <v>0</v>
      </c>
      <c r="E431" s="24"/>
      <c r="G431" s="83" t="str">
        <f>IF('INSCRIÇÃO-DEBCAD'!A394="","",'INSCRIÇÃO-DEBCAD'!A394)</f>
        <v/>
      </c>
      <c r="H431" s="75" t="str">
        <f>IF('INSCRIÇÃO-DEBCAD'!B394="","",$H$35*TRIM('INSCRIÇÃO-DEBCAD'!F394))</f>
        <v/>
      </c>
      <c r="I431" s="75" t="str">
        <f>IF('INSCRIÇÃO-DEBCAD'!C394="","",$I$35*TRIM('INSCRIÇÃO-DEBCAD'!G394))</f>
        <v/>
      </c>
      <c r="J431" s="75" t="str">
        <f>IF('INSCRIÇÃO-DEBCAD'!D394="","",$J$35*TRIM('INSCRIÇÃO-DEBCAD'!H394))</f>
        <v/>
      </c>
      <c r="K431" s="75" t="str">
        <f>IF('INSCRIÇÃO-DEBCAD'!E394="","",$K$35*TRIM('INSCRIÇÃO-DEBCAD'!I394))</f>
        <v/>
      </c>
      <c r="L431" s="76">
        <f t="shared" si="20"/>
        <v>0</v>
      </c>
    </row>
    <row r="432" spans="1:12" x14ac:dyDescent="0.35">
      <c r="A432" s="24"/>
      <c r="B432" s="24"/>
      <c r="C432" s="24" t="str">
        <f t="shared" si="19"/>
        <v>00</v>
      </c>
      <c r="D432" s="24">
        <f t="shared" ref="D432:D495" si="21">IFERROR(IF(SUM(H432:K432)&gt;0,1,0),0)</f>
        <v>0</v>
      </c>
      <c r="E432" s="24"/>
      <c r="G432" s="83" t="str">
        <f>IF('INSCRIÇÃO-DEBCAD'!A395="","",'INSCRIÇÃO-DEBCAD'!A395)</f>
        <v/>
      </c>
      <c r="H432" s="75" t="str">
        <f>IF('INSCRIÇÃO-DEBCAD'!B395="","",$H$35*TRIM('INSCRIÇÃO-DEBCAD'!F395))</f>
        <v/>
      </c>
      <c r="I432" s="75" t="str">
        <f>IF('INSCRIÇÃO-DEBCAD'!C395="","",$I$35*TRIM('INSCRIÇÃO-DEBCAD'!G395))</f>
        <v/>
      </c>
      <c r="J432" s="75" t="str">
        <f>IF('INSCRIÇÃO-DEBCAD'!D395="","",$J$35*TRIM('INSCRIÇÃO-DEBCAD'!H395))</f>
        <v/>
      </c>
      <c r="K432" s="75" t="str">
        <f>IF('INSCRIÇÃO-DEBCAD'!E395="","",$K$35*TRIM('INSCRIÇÃO-DEBCAD'!I395))</f>
        <v/>
      </c>
      <c r="L432" s="76">
        <f t="shared" si="20"/>
        <v>0</v>
      </c>
    </row>
    <row r="433" spans="1:12" x14ac:dyDescent="0.35">
      <c r="A433" s="24"/>
      <c r="B433" s="24"/>
      <c r="C433" s="24" t="str">
        <f t="shared" si="19"/>
        <v>00</v>
      </c>
      <c r="D433" s="24">
        <f t="shared" si="21"/>
        <v>0</v>
      </c>
      <c r="E433" s="24"/>
      <c r="G433" s="83" t="str">
        <f>IF('INSCRIÇÃO-DEBCAD'!A396="","",'INSCRIÇÃO-DEBCAD'!A396)</f>
        <v/>
      </c>
      <c r="H433" s="75" t="str">
        <f>IF('INSCRIÇÃO-DEBCAD'!B396="","",$H$35*TRIM('INSCRIÇÃO-DEBCAD'!F396))</f>
        <v/>
      </c>
      <c r="I433" s="75" t="str">
        <f>IF('INSCRIÇÃO-DEBCAD'!C396="","",$I$35*TRIM('INSCRIÇÃO-DEBCAD'!G396))</f>
        <v/>
      </c>
      <c r="J433" s="75" t="str">
        <f>IF('INSCRIÇÃO-DEBCAD'!D396="","",$J$35*TRIM('INSCRIÇÃO-DEBCAD'!H396))</f>
        <v/>
      </c>
      <c r="K433" s="75" t="str">
        <f>IF('INSCRIÇÃO-DEBCAD'!E396="","",$K$35*TRIM('INSCRIÇÃO-DEBCAD'!I396))</f>
        <v/>
      </c>
      <c r="L433" s="76">
        <f t="shared" si="20"/>
        <v>0</v>
      </c>
    </row>
    <row r="434" spans="1:12" x14ac:dyDescent="0.35">
      <c r="A434" s="24"/>
      <c r="B434" s="24"/>
      <c r="C434" s="24" t="str">
        <f t="shared" si="19"/>
        <v>00</v>
      </c>
      <c r="D434" s="24">
        <f t="shared" si="21"/>
        <v>0</v>
      </c>
      <c r="E434" s="24"/>
      <c r="G434" s="83" t="str">
        <f>IF('INSCRIÇÃO-DEBCAD'!A397="","",'INSCRIÇÃO-DEBCAD'!A397)</f>
        <v/>
      </c>
      <c r="H434" s="75" t="str">
        <f>IF('INSCRIÇÃO-DEBCAD'!B397="","",$H$35*TRIM('INSCRIÇÃO-DEBCAD'!F397))</f>
        <v/>
      </c>
      <c r="I434" s="75" t="str">
        <f>IF('INSCRIÇÃO-DEBCAD'!C397="","",$I$35*TRIM('INSCRIÇÃO-DEBCAD'!G397))</f>
        <v/>
      </c>
      <c r="J434" s="75" t="str">
        <f>IF('INSCRIÇÃO-DEBCAD'!D397="","",$J$35*TRIM('INSCRIÇÃO-DEBCAD'!H397))</f>
        <v/>
      </c>
      <c r="K434" s="75" t="str">
        <f>IF('INSCRIÇÃO-DEBCAD'!E397="","",$K$35*TRIM('INSCRIÇÃO-DEBCAD'!I397))</f>
        <v/>
      </c>
      <c r="L434" s="76">
        <f t="shared" si="20"/>
        <v>0</v>
      </c>
    </row>
    <row r="435" spans="1:12" x14ac:dyDescent="0.35">
      <c r="A435" s="24"/>
      <c r="B435" s="24"/>
      <c r="C435" s="24" t="str">
        <f t="shared" si="19"/>
        <v>00</v>
      </c>
      <c r="D435" s="24">
        <f t="shared" si="21"/>
        <v>0</v>
      </c>
      <c r="E435" s="24"/>
      <c r="G435" s="83" t="str">
        <f>IF('INSCRIÇÃO-DEBCAD'!A398="","",'INSCRIÇÃO-DEBCAD'!A398)</f>
        <v/>
      </c>
      <c r="H435" s="75" t="str">
        <f>IF('INSCRIÇÃO-DEBCAD'!B398="","",$H$35*TRIM('INSCRIÇÃO-DEBCAD'!F398))</f>
        <v/>
      </c>
      <c r="I435" s="75" t="str">
        <f>IF('INSCRIÇÃO-DEBCAD'!C398="","",$I$35*TRIM('INSCRIÇÃO-DEBCAD'!G398))</f>
        <v/>
      </c>
      <c r="J435" s="75" t="str">
        <f>IF('INSCRIÇÃO-DEBCAD'!D398="","",$J$35*TRIM('INSCRIÇÃO-DEBCAD'!H398))</f>
        <v/>
      </c>
      <c r="K435" s="75" t="str">
        <f>IF('INSCRIÇÃO-DEBCAD'!E398="","",$K$35*TRIM('INSCRIÇÃO-DEBCAD'!I398))</f>
        <v/>
      </c>
      <c r="L435" s="76">
        <f t="shared" si="20"/>
        <v>0</v>
      </c>
    </row>
    <row r="436" spans="1:12" x14ac:dyDescent="0.35">
      <c r="A436" s="24"/>
      <c r="B436" s="24"/>
      <c r="C436" s="24" t="str">
        <f t="shared" si="19"/>
        <v>00</v>
      </c>
      <c r="D436" s="24">
        <f t="shared" si="21"/>
        <v>0</v>
      </c>
      <c r="E436" s="24"/>
      <c r="G436" s="83" t="str">
        <f>IF('INSCRIÇÃO-DEBCAD'!A399="","",'INSCRIÇÃO-DEBCAD'!A399)</f>
        <v/>
      </c>
      <c r="H436" s="75" t="str">
        <f>IF('INSCRIÇÃO-DEBCAD'!B399="","",$H$35*TRIM('INSCRIÇÃO-DEBCAD'!F399))</f>
        <v/>
      </c>
      <c r="I436" s="75" t="str">
        <f>IF('INSCRIÇÃO-DEBCAD'!C399="","",$I$35*TRIM('INSCRIÇÃO-DEBCAD'!G399))</f>
        <v/>
      </c>
      <c r="J436" s="75" t="str">
        <f>IF('INSCRIÇÃO-DEBCAD'!D399="","",$J$35*TRIM('INSCRIÇÃO-DEBCAD'!H399))</f>
        <v/>
      </c>
      <c r="K436" s="75" t="str">
        <f>IF('INSCRIÇÃO-DEBCAD'!E399="","",$K$35*TRIM('INSCRIÇÃO-DEBCAD'!I399))</f>
        <v/>
      </c>
      <c r="L436" s="76">
        <f t="shared" si="20"/>
        <v>0</v>
      </c>
    </row>
    <row r="437" spans="1:12" x14ac:dyDescent="0.35">
      <c r="A437" s="24"/>
      <c r="B437" s="24"/>
      <c r="C437" s="24" t="str">
        <f t="shared" si="19"/>
        <v>00</v>
      </c>
      <c r="D437" s="24">
        <f t="shared" si="21"/>
        <v>0</v>
      </c>
      <c r="E437" s="24"/>
      <c r="G437" s="83" t="str">
        <f>IF('INSCRIÇÃO-DEBCAD'!A400="","",'INSCRIÇÃO-DEBCAD'!A400)</f>
        <v/>
      </c>
      <c r="H437" s="75" t="str">
        <f>IF('INSCRIÇÃO-DEBCAD'!B400="","",$H$35*TRIM('INSCRIÇÃO-DEBCAD'!F400))</f>
        <v/>
      </c>
      <c r="I437" s="75" t="str">
        <f>IF('INSCRIÇÃO-DEBCAD'!C400="","",$I$35*TRIM('INSCRIÇÃO-DEBCAD'!G400))</f>
        <v/>
      </c>
      <c r="J437" s="75" t="str">
        <f>IF('INSCRIÇÃO-DEBCAD'!D400="","",$J$35*TRIM('INSCRIÇÃO-DEBCAD'!H400))</f>
        <v/>
      </c>
      <c r="K437" s="75" t="str">
        <f>IF('INSCRIÇÃO-DEBCAD'!E400="","",$K$35*TRIM('INSCRIÇÃO-DEBCAD'!I400))</f>
        <v/>
      </c>
      <c r="L437" s="76">
        <f t="shared" si="20"/>
        <v>0</v>
      </c>
    </row>
    <row r="438" spans="1:12" x14ac:dyDescent="0.35">
      <c r="A438" s="24"/>
      <c r="B438" s="24"/>
      <c r="C438" s="24" t="str">
        <f t="shared" si="19"/>
        <v>00</v>
      </c>
      <c r="D438" s="24">
        <f t="shared" si="21"/>
        <v>0</v>
      </c>
      <c r="E438" s="24"/>
      <c r="G438" s="83" t="str">
        <f>IF('INSCRIÇÃO-DEBCAD'!A401="","",'INSCRIÇÃO-DEBCAD'!A401)</f>
        <v/>
      </c>
      <c r="H438" s="75" t="str">
        <f>IF('INSCRIÇÃO-DEBCAD'!B401="","",$H$35*TRIM('INSCRIÇÃO-DEBCAD'!F401))</f>
        <v/>
      </c>
      <c r="I438" s="75" t="str">
        <f>IF('INSCRIÇÃO-DEBCAD'!C401="","",$I$35*TRIM('INSCRIÇÃO-DEBCAD'!G401))</f>
        <v/>
      </c>
      <c r="J438" s="75" t="str">
        <f>IF('INSCRIÇÃO-DEBCAD'!D401="","",$J$35*TRIM('INSCRIÇÃO-DEBCAD'!H401))</f>
        <v/>
      </c>
      <c r="K438" s="75" t="str">
        <f>IF('INSCRIÇÃO-DEBCAD'!E401="","",$K$35*TRIM('INSCRIÇÃO-DEBCAD'!I401))</f>
        <v/>
      </c>
      <c r="L438" s="76">
        <f t="shared" si="20"/>
        <v>0</v>
      </c>
    </row>
    <row r="439" spans="1:12" x14ac:dyDescent="0.35">
      <c r="A439" s="24"/>
      <c r="B439" s="24"/>
      <c r="C439" s="24" t="str">
        <f t="shared" si="19"/>
        <v>00</v>
      </c>
      <c r="D439" s="24">
        <f t="shared" si="21"/>
        <v>0</v>
      </c>
      <c r="E439" s="24"/>
      <c r="G439" s="83" t="str">
        <f>IF('INSCRIÇÃO-DEBCAD'!A402="","",'INSCRIÇÃO-DEBCAD'!A402)</f>
        <v/>
      </c>
      <c r="H439" s="75" t="str">
        <f>IF('INSCRIÇÃO-DEBCAD'!B402="","",$H$35*TRIM('INSCRIÇÃO-DEBCAD'!F402))</f>
        <v/>
      </c>
      <c r="I439" s="75" t="str">
        <f>IF('INSCRIÇÃO-DEBCAD'!C402="","",$I$35*TRIM('INSCRIÇÃO-DEBCAD'!G402))</f>
        <v/>
      </c>
      <c r="J439" s="75" t="str">
        <f>IF('INSCRIÇÃO-DEBCAD'!D402="","",$J$35*TRIM('INSCRIÇÃO-DEBCAD'!H402))</f>
        <v/>
      </c>
      <c r="K439" s="75" t="str">
        <f>IF('INSCRIÇÃO-DEBCAD'!E402="","",$K$35*TRIM('INSCRIÇÃO-DEBCAD'!I402))</f>
        <v/>
      </c>
      <c r="L439" s="76">
        <f t="shared" si="20"/>
        <v>0</v>
      </c>
    </row>
    <row r="440" spans="1:12" x14ac:dyDescent="0.35">
      <c r="A440" s="24"/>
      <c r="B440" s="24"/>
      <c r="C440" s="24" t="str">
        <f t="shared" si="19"/>
        <v>00</v>
      </c>
      <c r="D440" s="24">
        <f t="shared" si="21"/>
        <v>0</v>
      </c>
      <c r="E440" s="24"/>
      <c r="G440" s="83" t="str">
        <f>IF('INSCRIÇÃO-DEBCAD'!A403="","",'INSCRIÇÃO-DEBCAD'!A403)</f>
        <v/>
      </c>
      <c r="H440" s="75" t="str">
        <f>IF('INSCRIÇÃO-DEBCAD'!B403="","",$H$35*TRIM('INSCRIÇÃO-DEBCAD'!F403))</f>
        <v/>
      </c>
      <c r="I440" s="75" t="str">
        <f>IF('INSCRIÇÃO-DEBCAD'!C403="","",$I$35*TRIM('INSCRIÇÃO-DEBCAD'!G403))</f>
        <v/>
      </c>
      <c r="J440" s="75" t="str">
        <f>IF('INSCRIÇÃO-DEBCAD'!D403="","",$J$35*TRIM('INSCRIÇÃO-DEBCAD'!H403))</f>
        <v/>
      </c>
      <c r="K440" s="75" t="str">
        <f>IF('INSCRIÇÃO-DEBCAD'!E403="","",$K$35*TRIM('INSCRIÇÃO-DEBCAD'!I403))</f>
        <v/>
      </c>
      <c r="L440" s="76">
        <f t="shared" si="20"/>
        <v>0</v>
      </c>
    </row>
    <row r="441" spans="1:12" x14ac:dyDescent="0.35">
      <c r="A441" s="24"/>
      <c r="B441" s="24"/>
      <c r="C441" s="24" t="str">
        <f t="shared" si="19"/>
        <v>00</v>
      </c>
      <c r="D441" s="24">
        <f t="shared" si="21"/>
        <v>0</v>
      </c>
      <c r="E441" s="24"/>
      <c r="G441" s="83" t="str">
        <f>IF('INSCRIÇÃO-DEBCAD'!A404="","",'INSCRIÇÃO-DEBCAD'!A404)</f>
        <v/>
      </c>
      <c r="H441" s="75" t="str">
        <f>IF('INSCRIÇÃO-DEBCAD'!B404="","",$H$35*TRIM('INSCRIÇÃO-DEBCAD'!F404))</f>
        <v/>
      </c>
      <c r="I441" s="75" t="str">
        <f>IF('INSCRIÇÃO-DEBCAD'!C404="","",$I$35*TRIM('INSCRIÇÃO-DEBCAD'!G404))</f>
        <v/>
      </c>
      <c r="J441" s="75" t="str">
        <f>IF('INSCRIÇÃO-DEBCAD'!D404="","",$J$35*TRIM('INSCRIÇÃO-DEBCAD'!H404))</f>
        <v/>
      </c>
      <c r="K441" s="75" t="str">
        <f>IF('INSCRIÇÃO-DEBCAD'!E404="","",$K$35*TRIM('INSCRIÇÃO-DEBCAD'!I404))</f>
        <v/>
      </c>
      <c r="L441" s="76">
        <f t="shared" si="20"/>
        <v>0</v>
      </c>
    </row>
    <row r="442" spans="1:12" x14ac:dyDescent="0.35">
      <c r="A442" s="24"/>
      <c r="B442" s="24"/>
      <c r="C442" s="24" t="str">
        <f t="shared" si="19"/>
        <v>00</v>
      </c>
      <c r="D442" s="24">
        <f t="shared" si="21"/>
        <v>0</v>
      </c>
      <c r="E442" s="24"/>
      <c r="G442" s="83" t="str">
        <f>IF('INSCRIÇÃO-DEBCAD'!A405="","",'INSCRIÇÃO-DEBCAD'!A405)</f>
        <v/>
      </c>
      <c r="H442" s="75" t="str">
        <f>IF('INSCRIÇÃO-DEBCAD'!B405="","",$H$35*TRIM('INSCRIÇÃO-DEBCAD'!F405))</f>
        <v/>
      </c>
      <c r="I442" s="75" t="str">
        <f>IF('INSCRIÇÃO-DEBCAD'!C405="","",$I$35*TRIM('INSCRIÇÃO-DEBCAD'!G405))</f>
        <v/>
      </c>
      <c r="J442" s="75" t="str">
        <f>IF('INSCRIÇÃO-DEBCAD'!D405="","",$J$35*TRIM('INSCRIÇÃO-DEBCAD'!H405))</f>
        <v/>
      </c>
      <c r="K442" s="75" t="str">
        <f>IF('INSCRIÇÃO-DEBCAD'!E405="","",$K$35*TRIM('INSCRIÇÃO-DEBCAD'!I405))</f>
        <v/>
      </c>
      <c r="L442" s="76">
        <f t="shared" si="20"/>
        <v>0</v>
      </c>
    </row>
    <row r="443" spans="1:12" x14ac:dyDescent="0.35">
      <c r="A443" s="24"/>
      <c r="B443" s="24"/>
      <c r="C443" s="24" t="str">
        <f t="shared" si="19"/>
        <v>00</v>
      </c>
      <c r="D443" s="24">
        <f t="shared" si="21"/>
        <v>0</v>
      </c>
      <c r="E443" s="24"/>
      <c r="G443" s="83" t="str">
        <f>IF('INSCRIÇÃO-DEBCAD'!A406="","",'INSCRIÇÃO-DEBCAD'!A406)</f>
        <v/>
      </c>
      <c r="H443" s="75" t="str">
        <f>IF('INSCRIÇÃO-DEBCAD'!B406="","",$H$35*TRIM('INSCRIÇÃO-DEBCAD'!F406))</f>
        <v/>
      </c>
      <c r="I443" s="75" t="str">
        <f>IF('INSCRIÇÃO-DEBCAD'!C406="","",$I$35*TRIM('INSCRIÇÃO-DEBCAD'!G406))</f>
        <v/>
      </c>
      <c r="J443" s="75" t="str">
        <f>IF('INSCRIÇÃO-DEBCAD'!D406="","",$J$35*TRIM('INSCRIÇÃO-DEBCAD'!H406))</f>
        <v/>
      </c>
      <c r="K443" s="75" t="str">
        <f>IF('INSCRIÇÃO-DEBCAD'!E406="","",$K$35*TRIM('INSCRIÇÃO-DEBCAD'!I406))</f>
        <v/>
      </c>
      <c r="L443" s="76">
        <f t="shared" si="20"/>
        <v>0</v>
      </c>
    </row>
    <row r="444" spans="1:12" x14ac:dyDescent="0.35">
      <c r="A444" s="24"/>
      <c r="B444" s="24"/>
      <c r="C444" s="24" t="str">
        <f t="shared" si="19"/>
        <v>00</v>
      </c>
      <c r="D444" s="24">
        <f t="shared" si="21"/>
        <v>0</v>
      </c>
      <c r="E444" s="24"/>
      <c r="G444" s="83" t="str">
        <f>IF('INSCRIÇÃO-DEBCAD'!A407="","",'INSCRIÇÃO-DEBCAD'!A407)</f>
        <v/>
      </c>
      <c r="H444" s="75" t="str">
        <f>IF('INSCRIÇÃO-DEBCAD'!B407="","",$H$35*TRIM('INSCRIÇÃO-DEBCAD'!F407))</f>
        <v/>
      </c>
      <c r="I444" s="75" t="str">
        <f>IF('INSCRIÇÃO-DEBCAD'!C407="","",$I$35*TRIM('INSCRIÇÃO-DEBCAD'!G407))</f>
        <v/>
      </c>
      <c r="J444" s="75" t="str">
        <f>IF('INSCRIÇÃO-DEBCAD'!D407="","",$J$35*TRIM('INSCRIÇÃO-DEBCAD'!H407))</f>
        <v/>
      </c>
      <c r="K444" s="75" t="str">
        <f>IF('INSCRIÇÃO-DEBCAD'!E407="","",$K$35*TRIM('INSCRIÇÃO-DEBCAD'!I407))</f>
        <v/>
      </c>
      <c r="L444" s="76">
        <f t="shared" si="20"/>
        <v>0</v>
      </c>
    </row>
    <row r="445" spans="1:12" x14ac:dyDescent="0.35">
      <c r="A445" s="24"/>
      <c r="B445" s="24"/>
      <c r="C445" s="24" t="str">
        <f t="shared" si="19"/>
        <v>00</v>
      </c>
      <c r="D445" s="24">
        <f t="shared" si="21"/>
        <v>0</v>
      </c>
      <c r="E445" s="24"/>
      <c r="G445" s="83" t="str">
        <f>IF('INSCRIÇÃO-DEBCAD'!A408="","",'INSCRIÇÃO-DEBCAD'!A408)</f>
        <v/>
      </c>
      <c r="H445" s="75" t="str">
        <f>IF('INSCRIÇÃO-DEBCAD'!B408="","",$H$35*TRIM('INSCRIÇÃO-DEBCAD'!F408))</f>
        <v/>
      </c>
      <c r="I445" s="75" t="str">
        <f>IF('INSCRIÇÃO-DEBCAD'!C408="","",$I$35*TRIM('INSCRIÇÃO-DEBCAD'!G408))</f>
        <v/>
      </c>
      <c r="J445" s="75" t="str">
        <f>IF('INSCRIÇÃO-DEBCAD'!D408="","",$J$35*TRIM('INSCRIÇÃO-DEBCAD'!H408))</f>
        <v/>
      </c>
      <c r="K445" s="75" t="str">
        <f>IF('INSCRIÇÃO-DEBCAD'!E408="","",$K$35*TRIM('INSCRIÇÃO-DEBCAD'!I408))</f>
        <v/>
      </c>
      <c r="L445" s="76">
        <f t="shared" si="20"/>
        <v>0</v>
      </c>
    </row>
    <row r="446" spans="1:12" x14ac:dyDescent="0.35">
      <c r="A446" s="24"/>
      <c r="B446" s="24"/>
      <c r="C446" s="24" t="str">
        <f t="shared" si="19"/>
        <v>00</v>
      </c>
      <c r="D446" s="24">
        <f t="shared" si="21"/>
        <v>0</v>
      </c>
      <c r="E446" s="24"/>
      <c r="G446" s="83" t="str">
        <f>IF('INSCRIÇÃO-DEBCAD'!A409="","",'INSCRIÇÃO-DEBCAD'!A409)</f>
        <v/>
      </c>
      <c r="H446" s="75" t="str">
        <f>IF('INSCRIÇÃO-DEBCAD'!B409="","",$H$35*TRIM('INSCRIÇÃO-DEBCAD'!F409))</f>
        <v/>
      </c>
      <c r="I446" s="75" t="str">
        <f>IF('INSCRIÇÃO-DEBCAD'!C409="","",$I$35*TRIM('INSCRIÇÃO-DEBCAD'!G409))</f>
        <v/>
      </c>
      <c r="J446" s="75" t="str">
        <f>IF('INSCRIÇÃO-DEBCAD'!D409="","",$J$35*TRIM('INSCRIÇÃO-DEBCAD'!H409))</f>
        <v/>
      </c>
      <c r="K446" s="75" t="str">
        <f>IF('INSCRIÇÃO-DEBCAD'!E409="","",$K$35*TRIM('INSCRIÇÃO-DEBCAD'!I409))</f>
        <v/>
      </c>
      <c r="L446" s="76">
        <f t="shared" si="20"/>
        <v>0</v>
      </c>
    </row>
    <row r="447" spans="1:12" x14ac:dyDescent="0.35">
      <c r="A447" s="24"/>
      <c r="B447" s="24"/>
      <c r="C447" s="24" t="str">
        <f t="shared" si="19"/>
        <v>00</v>
      </c>
      <c r="D447" s="24">
        <f t="shared" si="21"/>
        <v>0</v>
      </c>
      <c r="E447" s="24"/>
      <c r="G447" s="83" t="str">
        <f>IF('INSCRIÇÃO-DEBCAD'!A410="","",'INSCRIÇÃO-DEBCAD'!A410)</f>
        <v/>
      </c>
      <c r="H447" s="75" t="str">
        <f>IF('INSCRIÇÃO-DEBCAD'!B410="","",$H$35*TRIM('INSCRIÇÃO-DEBCAD'!F410))</f>
        <v/>
      </c>
      <c r="I447" s="75" t="str">
        <f>IF('INSCRIÇÃO-DEBCAD'!C410="","",$I$35*TRIM('INSCRIÇÃO-DEBCAD'!G410))</f>
        <v/>
      </c>
      <c r="J447" s="75" t="str">
        <f>IF('INSCRIÇÃO-DEBCAD'!D410="","",$J$35*TRIM('INSCRIÇÃO-DEBCAD'!H410))</f>
        <v/>
      </c>
      <c r="K447" s="75" t="str">
        <f>IF('INSCRIÇÃO-DEBCAD'!E410="","",$K$35*TRIM('INSCRIÇÃO-DEBCAD'!I410))</f>
        <v/>
      </c>
      <c r="L447" s="76">
        <f t="shared" si="20"/>
        <v>0</v>
      </c>
    </row>
    <row r="448" spans="1:12" x14ac:dyDescent="0.35">
      <c r="A448" s="24"/>
      <c r="B448" s="24"/>
      <c r="C448" s="24" t="str">
        <f t="shared" si="19"/>
        <v>00</v>
      </c>
      <c r="D448" s="24">
        <f t="shared" si="21"/>
        <v>0</v>
      </c>
      <c r="E448" s="24"/>
      <c r="G448" s="83" t="str">
        <f>IF('INSCRIÇÃO-DEBCAD'!A411="","",'INSCRIÇÃO-DEBCAD'!A411)</f>
        <v/>
      </c>
      <c r="H448" s="75" t="str">
        <f>IF('INSCRIÇÃO-DEBCAD'!B411="","",$H$35*TRIM('INSCRIÇÃO-DEBCAD'!F411))</f>
        <v/>
      </c>
      <c r="I448" s="75" t="str">
        <f>IF('INSCRIÇÃO-DEBCAD'!C411="","",$I$35*TRIM('INSCRIÇÃO-DEBCAD'!G411))</f>
        <v/>
      </c>
      <c r="J448" s="75" t="str">
        <f>IF('INSCRIÇÃO-DEBCAD'!D411="","",$J$35*TRIM('INSCRIÇÃO-DEBCAD'!H411))</f>
        <v/>
      </c>
      <c r="K448" s="75" t="str">
        <f>IF('INSCRIÇÃO-DEBCAD'!E411="","",$K$35*TRIM('INSCRIÇÃO-DEBCAD'!I411))</f>
        <v/>
      </c>
      <c r="L448" s="76">
        <f t="shared" si="20"/>
        <v>0</v>
      </c>
    </row>
    <row r="449" spans="1:12" x14ac:dyDescent="0.35">
      <c r="A449" s="24"/>
      <c r="B449" s="24"/>
      <c r="C449" s="24" t="str">
        <f t="shared" si="19"/>
        <v>00</v>
      </c>
      <c r="D449" s="24">
        <f t="shared" si="21"/>
        <v>0</v>
      </c>
      <c r="E449" s="24"/>
      <c r="G449" s="83" t="str">
        <f>IF('INSCRIÇÃO-DEBCAD'!A412="","",'INSCRIÇÃO-DEBCAD'!A412)</f>
        <v/>
      </c>
      <c r="H449" s="75" t="str">
        <f>IF('INSCRIÇÃO-DEBCAD'!B412="","",$H$35*TRIM('INSCRIÇÃO-DEBCAD'!F412))</f>
        <v/>
      </c>
      <c r="I449" s="75" t="str">
        <f>IF('INSCRIÇÃO-DEBCAD'!C412="","",$I$35*TRIM('INSCRIÇÃO-DEBCAD'!G412))</f>
        <v/>
      </c>
      <c r="J449" s="75" t="str">
        <f>IF('INSCRIÇÃO-DEBCAD'!D412="","",$J$35*TRIM('INSCRIÇÃO-DEBCAD'!H412))</f>
        <v/>
      </c>
      <c r="K449" s="75" t="str">
        <f>IF('INSCRIÇÃO-DEBCAD'!E412="","",$K$35*TRIM('INSCRIÇÃO-DEBCAD'!I412))</f>
        <v/>
      </c>
      <c r="L449" s="76">
        <f t="shared" si="20"/>
        <v>0</v>
      </c>
    </row>
    <row r="450" spans="1:12" x14ac:dyDescent="0.35">
      <c r="A450" s="24"/>
      <c r="B450" s="24"/>
      <c r="C450" s="24" t="str">
        <f t="shared" si="19"/>
        <v>00</v>
      </c>
      <c r="D450" s="24">
        <f t="shared" si="21"/>
        <v>0</v>
      </c>
      <c r="E450" s="24"/>
      <c r="G450" s="83" t="str">
        <f>IF('INSCRIÇÃO-DEBCAD'!A413="","",'INSCRIÇÃO-DEBCAD'!A413)</f>
        <v/>
      </c>
      <c r="H450" s="75" t="str">
        <f>IF('INSCRIÇÃO-DEBCAD'!B413="","",$H$35*TRIM('INSCRIÇÃO-DEBCAD'!F413))</f>
        <v/>
      </c>
      <c r="I450" s="75" t="str">
        <f>IF('INSCRIÇÃO-DEBCAD'!C413="","",$I$35*TRIM('INSCRIÇÃO-DEBCAD'!G413))</f>
        <v/>
      </c>
      <c r="J450" s="75" t="str">
        <f>IF('INSCRIÇÃO-DEBCAD'!D413="","",$J$35*TRIM('INSCRIÇÃO-DEBCAD'!H413))</f>
        <v/>
      </c>
      <c r="K450" s="75" t="str">
        <f>IF('INSCRIÇÃO-DEBCAD'!E413="","",$K$35*TRIM('INSCRIÇÃO-DEBCAD'!I413))</f>
        <v/>
      </c>
      <c r="L450" s="76">
        <f t="shared" si="20"/>
        <v>0</v>
      </c>
    </row>
    <row r="451" spans="1:12" x14ac:dyDescent="0.35">
      <c r="A451" s="24"/>
      <c r="B451" s="24"/>
      <c r="C451" s="24" t="str">
        <f t="shared" si="19"/>
        <v>00</v>
      </c>
      <c r="D451" s="24">
        <f t="shared" si="21"/>
        <v>0</v>
      </c>
      <c r="E451" s="24"/>
      <c r="G451" s="83" t="str">
        <f>IF('INSCRIÇÃO-DEBCAD'!A414="","",'INSCRIÇÃO-DEBCAD'!A414)</f>
        <v/>
      </c>
      <c r="H451" s="75" t="str">
        <f>IF('INSCRIÇÃO-DEBCAD'!B414="","",$H$35*TRIM('INSCRIÇÃO-DEBCAD'!F414))</f>
        <v/>
      </c>
      <c r="I451" s="75" t="str">
        <f>IF('INSCRIÇÃO-DEBCAD'!C414="","",$I$35*TRIM('INSCRIÇÃO-DEBCAD'!G414))</f>
        <v/>
      </c>
      <c r="J451" s="75" t="str">
        <f>IF('INSCRIÇÃO-DEBCAD'!D414="","",$J$35*TRIM('INSCRIÇÃO-DEBCAD'!H414))</f>
        <v/>
      </c>
      <c r="K451" s="75" t="str">
        <f>IF('INSCRIÇÃO-DEBCAD'!E414="","",$K$35*TRIM('INSCRIÇÃO-DEBCAD'!I414))</f>
        <v/>
      </c>
      <c r="L451" s="76">
        <f t="shared" si="20"/>
        <v>0</v>
      </c>
    </row>
    <row r="452" spans="1:12" x14ac:dyDescent="0.35">
      <c r="A452" s="24"/>
      <c r="B452" s="24"/>
      <c r="C452" s="24" t="str">
        <f t="shared" si="19"/>
        <v>00</v>
      </c>
      <c r="D452" s="24">
        <f t="shared" si="21"/>
        <v>0</v>
      </c>
      <c r="E452" s="24"/>
      <c r="G452" s="83" t="str">
        <f>IF('INSCRIÇÃO-DEBCAD'!A415="","",'INSCRIÇÃO-DEBCAD'!A415)</f>
        <v/>
      </c>
      <c r="H452" s="75" t="str">
        <f>IF('INSCRIÇÃO-DEBCAD'!B415="","",$H$35*TRIM('INSCRIÇÃO-DEBCAD'!F415))</f>
        <v/>
      </c>
      <c r="I452" s="75" t="str">
        <f>IF('INSCRIÇÃO-DEBCAD'!C415="","",$I$35*TRIM('INSCRIÇÃO-DEBCAD'!G415))</f>
        <v/>
      </c>
      <c r="J452" s="75" t="str">
        <f>IF('INSCRIÇÃO-DEBCAD'!D415="","",$J$35*TRIM('INSCRIÇÃO-DEBCAD'!H415))</f>
        <v/>
      </c>
      <c r="K452" s="75" t="str">
        <f>IF('INSCRIÇÃO-DEBCAD'!E415="","",$K$35*TRIM('INSCRIÇÃO-DEBCAD'!I415))</f>
        <v/>
      </c>
      <c r="L452" s="76">
        <f t="shared" si="20"/>
        <v>0</v>
      </c>
    </row>
    <row r="453" spans="1:12" x14ac:dyDescent="0.35">
      <c r="A453" s="24"/>
      <c r="B453" s="24"/>
      <c r="C453" s="24" t="str">
        <f t="shared" si="19"/>
        <v>00</v>
      </c>
      <c r="D453" s="24">
        <f t="shared" si="21"/>
        <v>0</v>
      </c>
      <c r="E453" s="24"/>
      <c r="G453" s="83" t="str">
        <f>IF('INSCRIÇÃO-DEBCAD'!A416="","",'INSCRIÇÃO-DEBCAD'!A416)</f>
        <v/>
      </c>
      <c r="H453" s="75" t="str">
        <f>IF('INSCRIÇÃO-DEBCAD'!B416="","",$H$35*TRIM('INSCRIÇÃO-DEBCAD'!F416))</f>
        <v/>
      </c>
      <c r="I453" s="75" t="str">
        <f>IF('INSCRIÇÃO-DEBCAD'!C416="","",$I$35*TRIM('INSCRIÇÃO-DEBCAD'!G416))</f>
        <v/>
      </c>
      <c r="J453" s="75" t="str">
        <f>IF('INSCRIÇÃO-DEBCAD'!D416="","",$J$35*TRIM('INSCRIÇÃO-DEBCAD'!H416))</f>
        <v/>
      </c>
      <c r="K453" s="75" t="str">
        <f>IF('INSCRIÇÃO-DEBCAD'!E416="","",$K$35*TRIM('INSCRIÇÃO-DEBCAD'!I416))</f>
        <v/>
      </c>
      <c r="L453" s="76">
        <f t="shared" si="20"/>
        <v>0</v>
      </c>
    </row>
    <row r="454" spans="1:12" x14ac:dyDescent="0.35">
      <c r="A454" s="24"/>
      <c r="B454" s="24"/>
      <c r="C454" s="24" t="str">
        <f t="shared" si="19"/>
        <v>00</v>
      </c>
      <c r="D454" s="24">
        <f t="shared" si="21"/>
        <v>0</v>
      </c>
      <c r="E454" s="24"/>
      <c r="G454" s="83" t="str">
        <f>IF('INSCRIÇÃO-DEBCAD'!A417="","",'INSCRIÇÃO-DEBCAD'!A417)</f>
        <v/>
      </c>
      <c r="H454" s="75" t="str">
        <f>IF('INSCRIÇÃO-DEBCAD'!B417="","",$H$35*TRIM('INSCRIÇÃO-DEBCAD'!F417))</f>
        <v/>
      </c>
      <c r="I454" s="75" t="str">
        <f>IF('INSCRIÇÃO-DEBCAD'!C417="","",$I$35*TRIM('INSCRIÇÃO-DEBCAD'!G417))</f>
        <v/>
      </c>
      <c r="J454" s="75" t="str">
        <f>IF('INSCRIÇÃO-DEBCAD'!D417="","",$J$35*TRIM('INSCRIÇÃO-DEBCAD'!H417))</f>
        <v/>
      </c>
      <c r="K454" s="75" t="str">
        <f>IF('INSCRIÇÃO-DEBCAD'!E417="","",$K$35*TRIM('INSCRIÇÃO-DEBCAD'!I417))</f>
        <v/>
      </c>
      <c r="L454" s="76">
        <f t="shared" si="20"/>
        <v>0</v>
      </c>
    </row>
    <row r="455" spans="1:12" x14ac:dyDescent="0.35">
      <c r="A455" s="24"/>
      <c r="B455" s="24"/>
      <c r="C455" s="24" t="str">
        <f t="shared" si="19"/>
        <v>00</v>
      </c>
      <c r="D455" s="24">
        <f t="shared" si="21"/>
        <v>0</v>
      </c>
      <c r="E455" s="24"/>
      <c r="G455" s="83" t="str">
        <f>IF('INSCRIÇÃO-DEBCAD'!A418="","",'INSCRIÇÃO-DEBCAD'!A418)</f>
        <v/>
      </c>
      <c r="H455" s="75" t="str">
        <f>IF('INSCRIÇÃO-DEBCAD'!B418="","",$H$35*TRIM('INSCRIÇÃO-DEBCAD'!F418))</f>
        <v/>
      </c>
      <c r="I455" s="75" t="str">
        <f>IF('INSCRIÇÃO-DEBCAD'!C418="","",$I$35*TRIM('INSCRIÇÃO-DEBCAD'!G418))</f>
        <v/>
      </c>
      <c r="J455" s="75" t="str">
        <f>IF('INSCRIÇÃO-DEBCAD'!D418="","",$J$35*TRIM('INSCRIÇÃO-DEBCAD'!H418))</f>
        <v/>
      </c>
      <c r="K455" s="75" t="str">
        <f>IF('INSCRIÇÃO-DEBCAD'!E418="","",$K$35*TRIM('INSCRIÇÃO-DEBCAD'!I418))</f>
        <v/>
      </c>
      <c r="L455" s="76">
        <f t="shared" si="20"/>
        <v>0</v>
      </c>
    </row>
    <row r="456" spans="1:12" x14ac:dyDescent="0.35">
      <c r="A456" s="24"/>
      <c r="B456" s="24"/>
      <c r="C456" s="24" t="str">
        <f t="shared" si="19"/>
        <v>00</v>
      </c>
      <c r="D456" s="24">
        <f t="shared" si="21"/>
        <v>0</v>
      </c>
      <c r="E456" s="24"/>
      <c r="G456" s="83" t="str">
        <f>IF('INSCRIÇÃO-DEBCAD'!A419="","",'INSCRIÇÃO-DEBCAD'!A419)</f>
        <v/>
      </c>
      <c r="H456" s="75" t="str">
        <f>IF('INSCRIÇÃO-DEBCAD'!B419="","",$H$35*TRIM('INSCRIÇÃO-DEBCAD'!F419))</f>
        <v/>
      </c>
      <c r="I456" s="75" t="str">
        <f>IF('INSCRIÇÃO-DEBCAD'!C419="","",$I$35*TRIM('INSCRIÇÃO-DEBCAD'!G419))</f>
        <v/>
      </c>
      <c r="J456" s="75" t="str">
        <f>IF('INSCRIÇÃO-DEBCAD'!D419="","",$J$35*TRIM('INSCRIÇÃO-DEBCAD'!H419))</f>
        <v/>
      </c>
      <c r="K456" s="75" t="str">
        <f>IF('INSCRIÇÃO-DEBCAD'!E419="","",$K$35*TRIM('INSCRIÇÃO-DEBCAD'!I419))</f>
        <v/>
      </c>
      <c r="L456" s="76">
        <f t="shared" si="20"/>
        <v>0</v>
      </c>
    </row>
    <row r="457" spans="1:12" x14ac:dyDescent="0.35">
      <c r="A457" s="24"/>
      <c r="B457" s="24"/>
      <c r="C457" s="24" t="str">
        <f t="shared" si="19"/>
        <v>00</v>
      </c>
      <c r="D457" s="24">
        <f t="shared" si="21"/>
        <v>0</v>
      </c>
      <c r="E457" s="24"/>
      <c r="G457" s="83" t="str">
        <f>IF('INSCRIÇÃO-DEBCAD'!A420="","",'INSCRIÇÃO-DEBCAD'!A420)</f>
        <v/>
      </c>
      <c r="H457" s="75" t="str">
        <f>IF('INSCRIÇÃO-DEBCAD'!B420="","",$H$35*TRIM('INSCRIÇÃO-DEBCAD'!F420))</f>
        <v/>
      </c>
      <c r="I457" s="75" t="str">
        <f>IF('INSCRIÇÃO-DEBCAD'!C420="","",$I$35*TRIM('INSCRIÇÃO-DEBCAD'!G420))</f>
        <v/>
      </c>
      <c r="J457" s="75" t="str">
        <f>IF('INSCRIÇÃO-DEBCAD'!D420="","",$J$35*TRIM('INSCRIÇÃO-DEBCAD'!H420))</f>
        <v/>
      </c>
      <c r="K457" s="75" t="str">
        <f>IF('INSCRIÇÃO-DEBCAD'!E420="","",$K$35*TRIM('INSCRIÇÃO-DEBCAD'!I420))</f>
        <v/>
      </c>
      <c r="L457" s="76">
        <f t="shared" si="20"/>
        <v>0</v>
      </c>
    </row>
    <row r="458" spans="1:12" x14ac:dyDescent="0.35">
      <c r="A458" s="24"/>
      <c r="B458" s="24"/>
      <c r="C458" s="24" t="str">
        <f t="shared" si="19"/>
        <v>00</v>
      </c>
      <c r="D458" s="24">
        <f t="shared" si="21"/>
        <v>0</v>
      </c>
      <c r="E458" s="24"/>
      <c r="G458" s="83" t="str">
        <f>IF('INSCRIÇÃO-DEBCAD'!A421="","",'INSCRIÇÃO-DEBCAD'!A421)</f>
        <v/>
      </c>
      <c r="H458" s="75" t="str">
        <f>IF('INSCRIÇÃO-DEBCAD'!B421="","",$H$35*TRIM('INSCRIÇÃO-DEBCAD'!F421))</f>
        <v/>
      </c>
      <c r="I458" s="75" t="str">
        <f>IF('INSCRIÇÃO-DEBCAD'!C421="","",$I$35*TRIM('INSCRIÇÃO-DEBCAD'!G421))</f>
        <v/>
      </c>
      <c r="J458" s="75" t="str">
        <f>IF('INSCRIÇÃO-DEBCAD'!D421="","",$J$35*TRIM('INSCRIÇÃO-DEBCAD'!H421))</f>
        <v/>
      </c>
      <c r="K458" s="75" t="str">
        <f>IF('INSCRIÇÃO-DEBCAD'!E421="","",$K$35*TRIM('INSCRIÇÃO-DEBCAD'!I421))</f>
        <v/>
      </c>
      <c r="L458" s="76">
        <f t="shared" si="20"/>
        <v>0</v>
      </c>
    </row>
    <row r="459" spans="1:12" x14ac:dyDescent="0.35">
      <c r="A459" s="24"/>
      <c r="B459" s="24"/>
      <c r="C459" s="24" t="str">
        <f t="shared" si="19"/>
        <v>00</v>
      </c>
      <c r="D459" s="24">
        <f t="shared" si="21"/>
        <v>0</v>
      </c>
      <c r="E459" s="24"/>
      <c r="G459" s="83" t="str">
        <f>IF('INSCRIÇÃO-DEBCAD'!A422="","",'INSCRIÇÃO-DEBCAD'!A422)</f>
        <v/>
      </c>
      <c r="H459" s="75" t="str">
        <f>IF('INSCRIÇÃO-DEBCAD'!B422="","",$H$35*TRIM('INSCRIÇÃO-DEBCAD'!F422))</f>
        <v/>
      </c>
      <c r="I459" s="75" t="str">
        <f>IF('INSCRIÇÃO-DEBCAD'!C422="","",$I$35*TRIM('INSCRIÇÃO-DEBCAD'!G422))</f>
        <v/>
      </c>
      <c r="J459" s="75" t="str">
        <f>IF('INSCRIÇÃO-DEBCAD'!D422="","",$J$35*TRIM('INSCRIÇÃO-DEBCAD'!H422))</f>
        <v/>
      </c>
      <c r="K459" s="75" t="str">
        <f>IF('INSCRIÇÃO-DEBCAD'!E422="","",$K$35*TRIM('INSCRIÇÃO-DEBCAD'!I422))</f>
        <v/>
      </c>
      <c r="L459" s="76">
        <f t="shared" si="20"/>
        <v>0</v>
      </c>
    </row>
    <row r="460" spans="1:12" x14ac:dyDescent="0.35">
      <c r="A460" s="24"/>
      <c r="B460" s="24"/>
      <c r="C460" s="24" t="str">
        <f t="shared" si="19"/>
        <v>00</v>
      </c>
      <c r="D460" s="24">
        <f t="shared" si="21"/>
        <v>0</v>
      </c>
      <c r="E460" s="24"/>
      <c r="G460" s="83" t="str">
        <f>IF('INSCRIÇÃO-DEBCAD'!A423="","",'INSCRIÇÃO-DEBCAD'!A423)</f>
        <v/>
      </c>
      <c r="H460" s="75" t="str">
        <f>IF('INSCRIÇÃO-DEBCAD'!B423="","",$H$35*TRIM('INSCRIÇÃO-DEBCAD'!F423))</f>
        <v/>
      </c>
      <c r="I460" s="75" t="str">
        <f>IF('INSCRIÇÃO-DEBCAD'!C423="","",$I$35*TRIM('INSCRIÇÃO-DEBCAD'!G423))</f>
        <v/>
      </c>
      <c r="J460" s="75" t="str">
        <f>IF('INSCRIÇÃO-DEBCAD'!D423="","",$J$35*TRIM('INSCRIÇÃO-DEBCAD'!H423))</f>
        <v/>
      </c>
      <c r="K460" s="75" t="str">
        <f>IF('INSCRIÇÃO-DEBCAD'!E423="","",$K$35*TRIM('INSCRIÇÃO-DEBCAD'!I423))</f>
        <v/>
      </c>
      <c r="L460" s="76">
        <f t="shared" si="20"/>
        <v>0</v>
      </c>
    </row>
    <row r="461" spans="1:12" x14ac:dyDescent="0.35">
      <c r="A461" s="24"/>
      <c r="B461" s="24"/>
      <c r="C461" s="24" t="str">
        <f t="shared" si="19"/>
        <v>00</v>
      </c>
      <c r="D461" s="24">
        <f t="shared" si="21"/>
        <v>0</v>
      </c>
      <c r="E461" s="24"/>
      <c r="G461" s="83" t="str">
        <f>IF('INSCRIÇÃO-DEBCAD'!A424="","",'INSCRIÇÃO-DEBCAD'!A424)</f>
        <v/>
      </c>
      <c r="H461" s="75" t="str">
        <f>IF('INSCRIÇÃO-DEBCAD'!B424="","",$H$35*TRIM('INSCRIÇÃO-DEBCAD'!F424))</f>
        <v/>
      </c>
      <c r="I461" s="75" t="str">
        <f>IF('INSCRIÇÃO-DEBCAD'!C424="","",$I$35*TRIM('INSCRIÇÃO-DEBCAD'!G424))</f>
        <v/>
      </c>
      <c r="J461" s="75" t="str">
        <f>IF('INSCRIÇÃO-DEBCAD'!D424="","",$J$35*TRIM('INSCRIÇÃO-DEBCAD'!H424))</f>
        <v/>
      </c>
      <c r="K461" s="75" t="str">
        <f>IF('INSCRIÇÃO-DEBCAD'!E424="","",$K$35*TRIM('INSCRIÇÃO-DEBCAD'!I424))</f>
        <v/>
      </c>
      <c r="L461" s="76">
        <f t="shared" si="20"/>
        <v>0</v>
      </c>
    </row>
    <row r="462" spans="1:12" x14ac:dyDescent="0.35">
      <c r="A462" s="24"/>
      <c r="B462" s="24"/>
      <c r="C462" s="24" t="str">
        <f t="shared" si="19"/>
        <v>00</v>
      </c>
      <c r="D462" s="24">
        <f t="shared" si="21"/>
        <v>0</v>
      </c>
      <c r="E462" s="24"/>
      <c r="G462" s="83" t="str">
        <f>IF('INSCRIÇÃO-DEBCAD'!A425="","",'INSCRIÇÃO-DEBCAD'!A425)</f>
        <v/>
      </c>
      <c r="H462" s="75" t="str">
        <f>IF('INSCRIÇÃO-DEBCAD'!B425="","",$H$35*TRIM('INSCRIÇÃO-DEBCAD'!F425))</f>
        <v/>
      </c>
      <c r="I462" s="75" t="str">
        <f>IF('INSCRIÇÃO-DEBCAD'!C425="","",$I$35*TRIM('INSCRIÇÃO-DEBCAD'!G425))</f>
        <v/>
      </c>
      <c r="J462" s="75" t="str">
        <f>IF('INSCRIÇÃO-DEBCAD'!D425="","",$J$35*TRIM('INSCRIÇÃO-DEBCAD'!H425))</f>
        <v/>
      </c>
      <c r="K462" s="75" t="str">
        <f>IF('INSCRIÇÃO-DEBCAD'!E425="","",$K$35*TRIM('INSCRIÇÃO-DEBCAD'!I425))</f>
        <v/>
      </c>
      <c r="L462" s="76">
        <f t="shared" si="20"/>
        <v>0</v>
      </c>
    </row>
    <row r="463" spans="1:12" x14ac:dyDescent="0.35">
      <c r="A463" s="24"/>
      <c r="B463" s="24"/>
      <c r="C463" s="24" t="str">
        <f t="shared" si="19"/>
        <v>00</v>
      </c>
      <c r="D463" s="24">
        <f t="shared" si="21"/>
        <v>0</v>
      </c>
      <c r="E463" s="24"/>
      <c r="G463" s="83" t="str">
        <f>IF('INSCRIÇÃO-DEBCAD'!A426="","",'INSCRIÇÃO-DEBCAD'!A426)</f>
        <v/>
      </c>
      <c r="H463" s="75" t="str">
        <f>IF('INSCRIÇÃO-DEBCAD'!B426="","",$H$35*TRIM('INSCRIÇÃO-DEBCAD'!F426))</f>
        <v/>
      </c>
      <c r="I463" s="75" t="str">
        <f>IF('INSCRIÇÃO-DEBCAD'!C426="","",$I$35*TRIM('INSCRIÇÃO-DEBCAD'!G426))</f>
        <v/>
      </c>
      <c r="J463" s="75" t="str">
        <f>IF('INSCRIÇÃO-DEBCAD'!D426="","",$J$35*TRIM('INSCRIÇÃO-DEBCAD'!H426))</f>
        <v/>
      </c>
      <c r="K463" s="75" t="str">
        <f>IF('INSCRIÇÃO-DEBCAD'!E426="","",$K$35*TRIM('INSCRIÇÃO-DEBCAD'!I426))</f>
        <v/>
      </c>
      <c r="L463" s="76">
        <f t="shared" si="20"/>
        <v>0</v>
      </c>
    </row>
    <row r="464" spans="1:12" x14ac:dyDescent="0.35">
      <c r="A464" s="24"/>
      <c r="B464" s="24"/>
      <c r="C464" s="24" t="str">
        <f t="shared" si="19"/>
        <v>00</v>
      </c>
      <c r="D464" s="24">
        <f t="shared" si="21"/>
        <v>0</v>
      </c>
      <c r="E464" s="24"/>
      <c r="G464" s="83" t="str">
        <f>IF('INSCRIÇÃO-DEBCAD'!A427="","",'INSCRIÇÃO-DEBCAD'!A427)</f>
        <v/>
      </c>
      <c r="H464" s="75" t="str">
        <f>IF('INSCRIÇÃO-DEBCAD'!B427="","",$H$35*TRIM('INSCRIÇÃO-DEBCAD'!F427))</f>
        <v/>
      </c>
      <c r="I464" s="75" t="str">
        <f>IF('INSCRIÇÃO-DEBCAD'!C427="","",$I$35*TRIM('INSCRIÇÃO-DEBCAD'!G427))</f>
        <v/>
      </c>
      <c r="J464" s="75" t="str">
        <f>IF('INSCRIÇÃO-DEBCAD'!D427="","",$J$35*TRIM('INSCRIÇÃO-DEBCAD'!H427))</f>
        <v/>
      </c>
      <c r="K464" s="75" t="str">
        <f>IF('INSCRIÇÃO-DEBCAD'!E427="","",$K$35*TRIM('INSCRIÇÃO-DEBCAD'!I427))</f>
        <v/>
      </c>
      <c r="L464" s="76">
        <f t="shared" si="20"/>
        <v>0</v>
      </c>
    </row>
    <row r="465" spans="1:12" x14ac:dyDescent="0.35">
      <c r="A465" s="24"/>
      <c r="B465" s="24"/>
      <c r="C465" s="24" t="str">
        <f t="shared" si="19"/>
        <v>00</v>
      </c>
      <c r="D465" s="24">
        <f t="shared" si="21"/>
        <v>0</v>
      </c>
      <c r="E465" s="24"/>
      <c r="G465" s="83" t="str">
        <f>IF('INSCRIÇÃO-DEBCAD'!A428="","",'INSCRIÇÃO-DEBCAD'!A428)</f>
        <v/>
      </c>
      <c r="H465" s="75" t="str">
        <f>IF('INSCRIÇÃO-DEBCAD'!B428="","",$H$35*TRIM('INSCRIÇÃO-DEBCAD'!F428))</f>
        <v/>
      </c>
      <c r="I465" s="75" t="str">
        <f>IF('INSCRIÇÃO-DEBCAD'!C428="","",$I$35*TRIM('INSCRIÇÃO-DEBCAD'!G428))</f>
        <v/>
      </c>
      <c r="J465" s="75" t="str">
        <f>IF('INSCRIÇÃO-DEBCAD'!D428="","",$J$35*TRIM('INSCRIÇÃO-DEBCAD'!H428))</f>
        <v/>
      </c>
      <c r="K465" s="75" t="str">
        <f>IF('INSCRIÇÃO-DEBCAD'!E428="","",$K$35*TRIM('INSCRIÇÃO-DEBCAD'!I428))</f>
        <v/>
      </c>
      <c r="L465" s="76">
        <f t="shared" si="20"/>
        <v>0</v>
      </c>
    </row>
    <row r="466" spans="1:12" x14ac:dyDescent="0.35">
      <c r="A466" s="24"/>
      <c r="B466" s="24"/>
      <c r="C466" s="24" t="str">
        <f t="shared" si="19"/>
        <v>00</v>
      </c>
      <c r="D466" s="24">
        <f t="shared" si="21"/>
        <v>0</v>
      </c>
      <c r="E466" s="24"/>
      <c r="G466" s="83" t="str">
        <f>IF('INSCRIÇÃO-DEBCAD'!A429="","",'INSCRIÇÃO-DEBCAD'!A429)</f>
        <v/>
      </c>
      <c r="H466" s="75" t="str">
        <f>IF('INSCRIÇÃO-DEBCAD'!B429="","",$H$35*TRIM('INSCRIÇÃO-DEBCAD'!F429))</f>
        <v/>
      </c>
      <c r="I466" s="75" t="str">
        <f>IF('INSCRIÇÃO-DEBCAD'!C429="","",$I$35*TRIM('INSCRIÇÃO-DEBCAD'!G429))</f>
        <v/>
      </c>
      <c r="J466" s="75" t="str">
        <f>IF('INSCRIÇÃO-DEBCAD'!D429="","",$J$35*TRIM('INSCRIÇÃO-DEBCAD'!H429))</f>
        <v/>
      </c>
      <c r="K466" s="75" t="str">
        <f>IF('INSCRIÇÃO-DEBCAD'!E429="","",$K$35*TRIM('INSCRIÇÃO-DEBCAD'!I429))</f>
        <v/>
      </c>
      <c r="L466" s="76">
        <f t="shared" si="20"/>
        <v>0</v>
      </c>
    </row>
    <row r="467" spans="1:12" x14ac:dyDescent="0.35">
      <c r="A467" s="24"/>
      <c r="B467" s="24"/>
      <c r="C467" s="24" t="str">
        <f t="shared" si="19"/>
        <v>00</v>
      </c>
      <c r="D467" s="24">
        <f t="shared" si="21"/>
        <v>0</v>
      </c>
      <c r="E467" s="24"/>
      <c r="G467" s="83" t="str">
        <f>IF('INSCRIÇÃO-DEBCAD'!A430="","",'INSCRIÇÃO-DEBCAD'!A430)</f>
        <v/>
      </c>
      <c r="H467" s="75" t="str">
        <f>IF('INSCRIÇÃO-DEBCAD'!B430="","",$H$35*TRIM('INSCRIÇÃO-DEBCAD'!F430))</f>
        <v/>
      </c>
      <c r="I467" s="75" t="str">
        <f>IF('INSCRIÇÃO-DEBCAD'!C430="","",$I$35*TRIM('INSCRIÇÃO-DEBCAD'!G430))</f>
        <v/>
      </c>
      <c r="J467" s="75" t="str">
        <f>IF('INSCRIÇÃO-DEBCAD'!D430="","",$J$35*TRIM('INSCRIÇÃO-DEBCAD'!H430))</f>
        <v/>
      </c>
      <c r="K467" s="75" t="str">
        <f>IF('INSCRIÇÃO-DEBCAD'!E430="","",$K$35*TRIM('INSCRIÇÃO-DEBCAD'!I430))</f>
        <v/>
      </c>
      <c r="L467" s="76">
        <f t="shared" si="20"/>
        <v>0</v>
      </c>
    </row>
    <row r="468" spans="1:12" x14ac:dyDescent="0.35">
      <c r="A468" s="24"/>
      <c r="B468" s="24"/>
      <c r="C468" s="24" t="str">
        <f t="shared" si="19"/>
        <v>00</v>
      </c>
      <c r="D468" s="24">
        <f t="shared" si="21"/>
        <v>0</v>
      </c>
      <c r="E468" s="24"/>
      <c r="G468" s="83" t="str">
        <f>IF('INSCRIÇÃO-DEBCAD'!A431="","",'INSCRIÇÃO-DEBCAD'!A431)</f>
        <v/>
      </c>
      <c r="H468" s="75" t="str">
        <f>IF('INSCRIÇÃO-DEBCAD'!B431="","",$H$35*TRIM('INSCRIÇÃO-DEBCAD'!F431))</f>
        <v/>
      </c>
      <c r="I468" s="75" t="str">
        <f>IF('INSCRIÇÃO-DEBCAD'!C431="","",$I$35*TRIM('INSCRIÇÃO-DEBCAD'!G431))</f>
        <v/>
      </c>
      <c r="J468" s="75" t="str">
        <f>IF('INSCRIÇÃO-DEBCAD'!D431="","",$J$35*TRIM('INSCRIÇÃO-DEBCAD'!H431))</f>
        <v/>
      </c>
      <c r="K468" s="75" t="str">
        <f>IF('INSCRIÇÃO-DEBCAD'!E431="","",$K$35*TRIM('INSCRIÇÃO-DEBCAD'!I431))</f>
        <v/>
      </c>
      <c r="L468" s="76">
        <f t="shared" si="20"/>
        <v>0</v>
      </c>
    </row>
    <row r="469" spans="1:12" x14ac:dyDescent="0.35">
      <c r="A469" s="24"/>
      <c r="B469" s="24"/>
      <c r="C469" s="24" t="str">
        <f t="shared" si="19"/>
        <v>00</v>
      </c>
      <c r="D469" s="24">
        <f t="shared" si="21"/>
        <v>0</v>
      </c>
      <c r="E469" s="24"/>
      <c r="G469" s="83" t="str">
        <f>IF('INSCRIÇÃO-DEBCAD'!A432="","",'INSCRIÇÃO-DEBCAD'!A432)</f>
        <v/>
      </c>
      <c r="H469" s="75" t="str">
        <f>IF('INSCRIÇÃO-DEBCAD'!B432="","",$H$35*TRIM('INSCRIÇÃO-DEBCAD'!F432))</f>
        <v/>
      </c>
      <c r="I469" s="75" t="str">
        <f>IF('INSCRIÇÃO-DEBCAD'!C432="","",$I$35*TRIM('INSCRIÇÃO-DEBCAD'!G432))</f>
        <v/>
      </c>
      <c r="J469" s="75" t="str">
        <f>IF('INSCRIÇÃO-DEBCAD'!D432="","",$J$35*TRIM('INSCRIÇÃO-DEBCAD'!H432))</f>
        <v/>
      </c>
      <c r="K469" s="75" t="str">
        <f>IF('INSCRIÇÃO-DEBCAD'!E432="","",$K$35*TRIM('INSCRIÇÃO-DEBCAD'!I432))</f>
        <v/>
      </c>
      <c r="L469" s="76">
        <f t="shared" si="20"/>
        <v>0</v>
      </c>
    </row>
    <row r="470" spans="1:12" x14ac:dyDescent="0.35">
      <c r="A470" s="24"/>
      <c r="B470" s="24"/>
      <c r="C470" s="24" t="str">
        <f t="shared" si="19"/>
        <v>00</v>
      </c>
      <c r="D470" s="24">
        <f t="shared" si="21"/>
        <v>0</v>
      </c>
      <c r="E470" s="24"/>
      <c r="G470" s="83" t="str">
        <f>IF('INSCRIÇÃO-DEBCAD'!A433="","",'INSCRIÇÃO-DEBCAD'!A433)</f>
        <v/>
      </c>
      <c r="H470" s="75" t="str">
        <f>IF('INSCRIÇÃO-DEBCAD'!B433="","",$H$35*TRIM('INSCRIÇÃO-DEBCAD'!F433))</f>
        <v/>
      </c>
      <c r="I470" s="75" t="str">
        <f>IF('INSCRIÇÃO-DEBCAD'!C433="","",$I$35*TRIM('INSCRIÇÃO-DEBCAD'!G433))</f>
        <v/>
      </c>
      <c r="J470" s="75" t="str">
        <f>IF('INSCRIÇÃO-DEBCAD'!D433="","",$J$35*TRIM('INSCRIÇÃO-DEBCAD'!H433))</f>
        <v/>
      </c>
      <c r="K470" s="75" t="str">
        <f>IF('INSCRIÇÃO-DEBCAD'!E433="","",$K$35*TRIM('INSCRIÇÃO-DEBCAD'!I433))</f>
        <v/>
      </c>
      <c r="L470" s="76">
        <f t="shared" si="20"/>
        <v>0</v>
      </c>
    </row>
    <row r="471" spans="1:12" x14ac:dyDescent="0.35">
      <c r="A471" s="24"/>
      <c r="B471" s="24"/>
      <c r="C471" s="24" t="str">
        <f t="shared" si="19"/>
        <v>00</v>
      </c>
      <c r="D471" s="24">
        <f t="shared" si="21"/>
        <v>0</v>
      </c>
      <c r="E471" s="24"/>
      <c r="G471" s="83" t="str">
        <f>IF('INSCRIÇÃO-DEBCAD'!A434="","",'INSCRIÇÃO-DEBCAD'!A434)</f>
        <v/>
      </c>
      <c r="H471" s="75" t="str">
        <f>IF('INSCRIÇÃO-DEBCAD'!B434="","",$H$35*TRIM('INSCRIÇÃO-DEBCAD'!F434))</f>
        <v/>
      </c>
      <c r="I471" s="75" t="str">
        <f>IF('INSCRIÇÃO-DEBCAD'!C434="","",$I$35*TRIM('INSCRIÇÃO-DEBCAD'!G434))</f>
        <v/>
      </c>
      <c r="J471" s="75" t="str">
        <f>IF('INSCRIÇÃO-DEBCAD'!D434="","",$J$35*TRIM('INSCRIÇÃO-DEBCAD'!H434))</f>
        <v/>
      </c>
      <c r="K471" s="75" t="str">
        <f>IF('INSCRIÇÃO-DEBCAD'!E434="","",$K$35*TRIM('INSCRIÇÃO-DEBCAD'!I434))</f>
        <v/>
      </c>
      <c r="L471" s="76">
        <f t="shared" si="20"/>
        <v>0</v>
      </c>
    </row>
    <row r="472" spans="1:12" x14ac:dyDescent="0.35">
      <c r="A472" s="24"/>
      <c r="B472" s="24"/>
      <c r="C472" s="24" t="str">
        <f t="shared" si="19"/>
        <v>00</v>
      </c>
      <c r="D472" s="24">
        <f t="shared" si="21"/>
        <v>0</v>
      </c>
      <c r="E472" s="24"/>
      <c r="G472" s="83" t="str">
        <f>IF('INSCRIÇÃO-DEBCAD'!A435="","",'INSCRIÇÃO-DEBCAD'!A435)</f>
        <v/>
      </c>
      <c r="H472" s="75" t="str">
        <f>IF('INSCRIÇÃO-DEBCAD'!B435="","",$H$35*TRIM('INSCRIÇÃO-DEBCAD'!F435))</f>
        <v/>
      </c>
      <c r="I472" s="75" t="str">
        <f>IF('INSCRIÇÃO-DEBCAD'!C435="","",$I$35*TRIM('INSCRIÇÃO-DEBCAD'!G435))</f>
        <v/>
      </c>
      <c r="J472" s="75" t="str">
        <f>IF('INSCRIÇÃO-DEBCAD'!D435="","",$J$35*TRIM('INSCRIÇÃO-DEBCAD'!H435))</f>
        <v/>
      </c>
      <c r="K472" s="75" t="str">
        <f>IF('INSCRIÇÃO-DEBCAD'!E435="","",$K$35*TRIM('INSCRIÇÃO-DEBCAD'!I435))</f>
        <v/>
      </c>
      <c r="L472" s="76">
        <f t="shared" si="20"/>
        <v>0</v>
      </c>
    </row>
    <row r="473" spans="1:12" x14ac:dyDescent="0.35">
      <c r="A473" s="24"/>
      <c r="B473" s="24"/>
      <c r="C473" s="24" t="str">
        <f t="shared" si="19"/>
        <v>00</v>
      </c>
      <c r="D473" s="24">
        <f t="shared" si="21"/>
        <v>0</v>
      </c>
      <c r="E473" s="24"/>
      <c r="G473" s="83" t="str">
        <f>IF('INSCRIÇÃO-DEBCAD'!A436="","",'INSCRIÇÃO-DEBCAD'!A436)</f>
        <v/>
      </c>
      <c r="H473" s="75" t="str">
        <f>IF('INSCRIÇÃO-DEBCAD'!B436="","",$H$35*TRIM('INSCRIÇÃO-DEBCAD'!F436))</f>
        <v/>
      </c>
      <c r="I473" s="75" t="str">
        <f>IF('INSCRIÇÃO-DEBCAD'!C436="","",$I$35*TRIM('INSCRIÇÃO-DEBCAD'!G436))</f>
        <v/>
      </c>
      <c r="J473" s="75" t="str">
        <f>IF('INSCRIÇÃO-DEBCAD'!D436="","",$J$35*TRIM('INSCRIÇÃO-DEBCAD'!H436))</f>
        <v/>
      </c>
      <c r="K473" s="75" t="str">
        <f>IF('INSCRIÇÃO-DEBCAD'!E436="","",$K$35*TRIM('INSCRIÇÃO-DEBCAD'!I436))</f>
        <v/>
      </c>
      <c r="L473" s="76">
        <f t="shared" si="20"/>
        <v>0</v>
      </c>
    </row>
    <row r="474" spans="1:12" x14ac:dyDescent="0.35">
      <c r="A474" s="24"/>
      <c r="B474" s="24"/>
      <c r="C474" s="24" t="str">
        <f t="shared" si="19"/>
        <v>00</v>
      </c>
      <c r="D474" s="24">
        <f t="shared" si="21"/>
        <v>0</v>
      </c>
      <c r="E474" s="24"/>
      <c r="G474" s="83" t="str">
        <f>IF('INSCRIÇÃO-DEBCAD'!A437="","",'INSCRIÇÃO-DEBCAD'!A437)</f>
        <v/>
      </c>
      <c r="H474" s="75" t="str">
        <f>IF('INSCRIÇÃO-DEBCAD'!B437="","",$H$35*TRIM('INSCRIÇÃO-DEBCAD'!F437))</f>
        <v/>
      </c>
      <c r="I474" s="75" t="str">
        <f>IF('INSCRIÇÃO-DEBCAD'!C437="","",$I$35*TRIM('INSCRIÇÃO-DEBCAD'!G437))</f>
        <v/>
      </c>
      <c r="J474" s="75" t="str">
        <f>IF('INSCRIÇÃO-DEBCAD'!D437="","",$J$35*TRIM('INSCRIÇÃO-DEBCAD'!H437))</f>
        <v/>
      </c>
      <c r="K474" s="75" t="str">
        <f>IF('INSCRIÇÃO-DEBCAD'!E437="","",$K$35*TRIM('INSCRIÇÃO-DEBCAD'!I437))</f>
        <v/>
      </c>
      <c r="L474" s="76">
        <f t="shared" si="20"/>
        <v>0</v>
      </c>
    </row>
    <row r="475" spans="1:12" x14ac:dyDescent="0.35">
      <c r="A475" s="24"/>
      <c r="B475" s="24"/>
      <c r="C475" s="24" t="str">
        <f t="shared" si="19"/>
        <v>00</v>
      </c>
      <c r="D475" s="24">
        <f t="shared" si="21"/>
        <v>0</v>
      </c>
      <c r="E475" s="24"/>
      <c r="G475" s="83" t="str">
        <f>IF('INSCRIÇÃO-DEBCAD'!A438="","",'INSCRIÇÃO-DEBCAD'!A438)</f>
        <v/>
      </c>
      <c r="H475" s="75" t="str">
        <f>IF('INSCRIÇÃO-DEBCAD'!B438="","",$H$35*TRIM('INSCRIÇÃO-DEBCAD'!F438))</f>
        <v/>
      </c>
      <c r="I475" s="75" t="str">
        <f>IF('INSCRIÇÃO-DEBCAD'!C438="","",$I$35*TRIM('INSCRIÇÃO-DEBCAD'!G438))</f>
        <v/>
      </c>
      <c r="J475" s="75" t="str">
        <f>IF('INSCRIÇÃO-DEBCAD'!D438="","",$J$35*TRIM('INSCRIÇÃO-DEBCAD'!H438))</f>
        <v/>
      </c>
      <c r="K475" s="75" t="str">
        <f>IF('INSCRIÇÃO-DEBCAD'!E438="","",$K$35*TRIM('INSCRIÇÃO-DEBCAD'!I438))</f>
        <v/>
      </c>
      <c r="L475" s="76">
        <f t="shared" si="20"/>
        <v>0</v>
      </c>
    </row>
    <row r="476" spans="1:12" x14ac:dyDescent="0.35">
      <c r="A476" s="24"/>
      <c r="B476" s="24"/>
      <c r="C476" s="24" t="str">
        <f t="shared" si="19"/>
        <v>00</v>
      </c>
      <c r="D476" s="24">
        <f t="shared" si="21"/>
        <v>0</v>
      </c>
      <c r="E476" s="24"/>
      <c r="G476" s="83" t="str">
        <f>IF('INSCRIÇÃO-DEBCAD'!A439="","",'INSCRIÇÃO-DEBCAD'!A439)</f>
        <v/>
      </c>
      <c r="H476" s="75" t="str">
        <f>IF('INSCRIÇÃO-DEBCAD'!B439="","",$H$35*TRIM('INSCRIÇÃO-DEBCAD'!F439))</f>
        <v/>
      </c>
      <c r="I476" s="75" t="str">
        <f>IF('INSCRIÇÃO-DEBCAD'!C439="","",$I$35*TRIM('INSCRIÇÃO-DEBCAD'!G439))</f>
        <v/>
      </c>
      <c r="J476" s="75" t="str">
        <f>IF('INSCRIÇÃO-DEBCAD'!D439="","",$J$35*TRIM('INSCRIÇÃO-DEBCAD'!H439))</f>
        <v/>
      </c>
      <c r="K476" s="75" t="str">
        <f>IF('INSCRIÇÃO-DEBCAD'!E439="","",$K$35*TRIM('INSCRIÇÃO-DEBCAD'!I439))</f>
        <v/>
      </c>
      <c r="L476" s="76">
        <f t="shared" si="20"/>
        <v>0</v>
      </c>
    </row>
    <row r="477" spans="1:12" x14ac:dyDescent="0.35">
      <c r="A477" s="24"/>
      <c r="B477" s="24"/>
      <c r="C477" s="24" t="str">
        <f t="shared" si="19"/>
        <v>00</v>
      </c>
      <c r="D477" s="24">
        <f t="shared" si="21"/>
        <v>0</v>
      </c>
      <c r="E477" s="24"/>
      <c r="G477" s="83" t="str">
        <f>IF('INSCRIÇÃO-DEBCAD'!A440="","",'INSCRIÇÃO-DEBCAD'!A440)</f>
        <v/>
      </c>
      <c r="H477" s="75" t="str">
        <f>IF('INSCRIÇÃO-DEBCAD'!B440="","",$H$35*TRIM('INSCRIÇÃO-DEBCAD'!F440))</f>
        <v/>
      </c>
      <c r="I477" s="75" t="str">
        <f>IF('INSCRIÇÃO-DEBCAD'!C440="","",$I$35*TRIM('INSCRIÇÃO-DEBCAD'!G440))</f>
        <v/>
      </c>
      <c r="J477" s="75" t="str">
        <f>IF('INSCRIÇÃO-DEBCAD'!D440="","",$J$35*TRIM('INSCRIÇÃO-DEBCAD'!H440))</f>
        <v/>
      </c>
      <c r="K477" s="75" t="str">
        <f>IF('INSCRIÇÃO-DEBCAD'!E440="","",$K$35*TRIM('INSCRIÇÃO-DEBCAD'!I440))</f>
        <v/>
      </c>
      <c r="L477" s="76">
        <f t="shared" si="20"/>
        <v>0</v>
      </c>
    </row>
    <row r="478" spans="1:12" x14ac:dyDescent="0.35">
      <c r="A478" s="24"/>
      <c r="B478" s="24"/>
      <c r="C478" s="24" t="str">
        <f t="shared" si="19"/>
        <v>00</v>
      </c>
      <c r="D478" s="24">
        <f t="shared" si="21"/>
        <v>0</v>
      </c>
      <c r="E478" s="24"/>
      <c r="G478" s="83" t="str">
        <f>IF('INSCRIÇÃO-DEBCAD'!A441="","",'INSCRIÇÃO-DEBCAD'!A441)</f>
        <v/>
      </c>
      <c r="H478" s="75" t="str">
        <f>IF('INSCRIÇÃO-DEBCAD'!B441="","",$H$35*TRIM('INSCRIÇÃO-DEBCAD'!F441))</f>
        <v/>
      </c>
      <c r="I478" s="75" t="str">
        <f>IF('INSCRIÇÃO-DEBCAD'!C441="","",$I$35*TRIM('INSCRIÇÃO-DEBCAD'!G441))</f>
        <v/>
      </c>
      <c r="J478" s="75" t="str">
        <f>IF('INSCRIÇÃO-DEBCAD'!D441="","",$J$35*TRIM('INSCRIÇÃO-DEBCAD'!H441))</f>
        <v/>
      </c>
      <c r="K478" s="75" t="str">
        <f>IF('INSCRIÇÃO-DEBCAD'!E441="","",$K$35*TRIM('INSCRIÇÃO-DEBCAD'!I441))</f>
        <v/>
      </c>
      <c r="L478" s="76">
        <f t="shared" si="20"/>
        <v>0</v>
      </c>
    </row>
    <row r="479" spans="1:12" x14ac:dyDescent="0.35">
      <c r="A479" s="24"/>
      <c r="B479" s="24"/>
      <c r="C479" s="24" t="str">
        <f t="shared" si="19"/>
        <v>00</v>
      </c>
      <c r="D479" s="24">
        <f t="shared" si="21"/>
        <v>0</v>
      </c>
      <c r="E479" s="24"/>
      <c r="G479" s="83" t="str">
        <f>IF('INSCRIÇÃO-DEBCAD'!A442="","",'INSCRIÇÃO-DEBCAD'!A442)</f>
        <v/>
      </c>
      <c r="H479" s="75" t="str">
        <f>IF('INSCRIÇÃO-DEBCAD'!B442="","",$H$35*TRIM('INSCRIÇÃO-DEBCAD'!F442))</f>
        <v/>
      </c>
      <c r="I479" s="75" t="str">
        <f>IF('INSCRIÇÃO-DEBCAD'!C442="","",$I$35*TRIM('INSCRIÇÃO-DEBCAD'!G442))</f>
        <v/>
      </c>
      <c r="J479" s="75" t="str">
        <f>IF('INSCRIÇÃO-DEBCAD'!D442="","",$J$35*TRIM('INSCRIÇÃO-DEBCAD'!H442))</f>
        <v/>
      </c>
      <c r="K479" s="75" t="str">
        <f>IF('INSCRIÇÃO-DEBCAD'!E442="","",$K$35*TRIM('INSCRIÇÃO-DEBCAD'!I442))</f>
        <v/>
      </c>
      <c r="L479" s="76">
        <f t="shared" si="20"/>
        <v>0</v>
      </c>
    </row>
    <row r="480" spans="1:12" x14ac:dyDescent="0.35">
      <c r="A480" s="24"/>
      <c r="B480" s="24"/>
      <c r="C480" s="24" t="str">
        <f t="shared" si="19"/>
        <v>00</v>
      </c>
      <c r="D480" s="24">
        <f t="shared" si="21"/>
        <v>0</v>
      </c>
      <c r="E480" s="24"/>
      <c r="G480" s="83" t="str">
        <f>IF('INSCRIÇÃO-DEBCAD'!A443="","",'INSCRIÇÃO-DEBCAD'!A443)</f>
        <v/>
      </c>
      <c r="H480" s="75" t="str">
        <f>IF('INSCRIÇÃO-DEBCAD'!B443="","",$H$35*TRIM('INSCRIÇÃO-DEBCAD'!F443))</f>
        <v/>
      </c>
      <c r="I480" s="75" t="str">
        <f>IF('INSCRIÇÃO-DEBCAD'!C443="","",$I$35*TRIM('INSCRIÇÃO-DEBCAD'!G443))</f>
        <v/>
      </c>
      <c r="J480" s="75" t="str">
        <f>IF('INSCRIÇÃO-DEBCAD'!D443="","",$J$35*TRIM('INSCRIÇÃO-DEBCAD'!H443))</f>
        <v/>
      </c>
      <c r="K480" s="75" t="str">
        <f>IF('INSCRIÇÃO-DEBCAD'!E443="","",$K$35*TRIM('INSCRIÇÃO-DEBCAD'!I443))</f>
        <v/>
      </c>
      <c r="L480" s="76">
        <f t="shared" si="20"/>
        <v>0</v>
      </c>
    </row>
    <row r="481" spans="1:12" x14ac:dyDescent="0.35">
      <c r="A481" s="24"/>
      <c r="B481" s="24"/>
      <c r="C481" s="24" t="str">
        <f t="shared" si="19"/>
        <v>00</v>
      </c>
      <c r="D481" s="24">
        <f t="shared" si="21"/>
        <v>0</v>
      </c>
      <c r="E481" s="24"/>
      <c r="G481" s="83" t="str">
        <f>IF('INSCRIÇÃO-DEBCAD'!A444="","",'INSCRIÇÃO-DEBCAD'!A444)</f>
        <v/>
      </c>
      <c r="H481" s="75" t="str">
        <f>IF('INSCRIÇÃO-DEBCAD'!B444="","",$H$35*TRIM('INSCRIÇÃO-DEBCAD'!F444))</f>
        <v/>
      </c>
      <c r="I481" s="75" t="str">
        <f>IF('INSCRIÇÃO-DEBCAD'!C444="","",$I$35*TRIM('INSCRIÇÃO-DEBCAD'!G444))</f>
        <v/>
      </c>
      <c r="J481" s="75" t="str">
        <f>IF('INSCRIÇÃO-DEBCAD'!D444="","",$J$35*TRIM('INSCRIÇÃO-DEBCAD'!H444))</f>
        <v/>
      </c>
      <c r="K481" s="75" t="str">
        <f>IF('INSCRIÇÃO-DEBCAD'!E444="","",$K$35*TRIM('INSCRIÇÃO-DEBCAD'!I444))</f>
        <v/>
      </c>
      <c r="L481" s="76">
        <f t="shared" si="20"/>
        <v>0</v>
      </c>
    </row>
    <row r="482" spans="1:12" x14ac:dyDescent="0.35">
      <c r="A482" s="24"/>
      <c r="B482" s="24"/>
      <c r="C482" s="24" t="str">
        <f t="shared" si="19"/>
        <v>00</v>
      </c>
      <c r="D482" s="24">
        <f t="shared" si="21"/>
        <v>0</v>
      </c>
      <c r="E482" s="24"/>
      <c r="G482" s="83" t="str">
        <f>IF('INSCRIÇÃO-DEBCAD'!A445="","",'INSCRIÇÃO-DEBCAD'!A445)</f>
        <v/>
      </c>
      <c r="H482" s="75" t="str">
        <f>IF('INSCRIÇÃO-DEBCAD'!B445="","",$H$35*TRIM('INSCRIÇÃO-DEBCAD'!F445))</f>
        <v/>
      </c>
      <c r="I482" s="75" t="str">
        <f>IF('INSCRIÇÃO-DEBCAD'!C445="","",$I$35*TRIM('INSCRIÇÃO-DEBCAD'!G445))</f>
        <v/>
      </c>
      <c r="J482" s="75" t="str">
        <f>IF('INSCRIÇÃO-DEBCAD'!D445="","",$J$35*TRIM('INSCRIÇÃO-DEBCAD'!H445))</f>
        <v/>
      </c>
      <c r="K482" s="75" t="str">
        <f>IF('INSCRIÇÃO-DEBCAD'!E445="","",$K$35*TRIM('INSCRIÇÃO-DEBCAD'!I445))</f>
        <v/>
      </c>
      <c r="L482" s="76">
        <f t="shared" si="20"/>
        <v>0</v>
      </c>
    </row>
    <row r="483" spans="1:12" x14ac:dyDescent="0.35">
      <c r="A483" s="24"/>
      <c r="B483" s="24"/>
      <c r="C483" s="24" t="str">
        <f t="shared" si="19"/>
        <v>00</v>
      </c>
      <c r="D483" s="24">
        <f t="shared" si="21"/>
        <v>0</v>
      </c>
      <c r="E483" s="24"/>
      <c r="G483" s="83" t="str">
        <f>IF('INSCRIÇÃO-DEBCAD'!A446="","",'INSCRIÇÃO-DEBCAD'!A446)</f>
        <v/>
      </c>
      <c r="H483" s="75" t="str">
        <f>IF('INSCRIÇÃO-DEBCAD'!B446="","",$H$35*TRIM('INSCRIÇÃO-DEBCAD'!F446))</f>
        <v/>
      </c>
      <c r="I483" s="75" t="str">
        <f>IF('INSCRIÇÃO-DEBCAD'!C446="","",$I$35*TRIM('INSCRIÇÃO-DEBCAD'!G446))</f>
        <v/>
      </c>
      <c r="J483" s="75" t="str">
        <f>IF('INSCRIÇÃO-DEBCAD'!D446="","",$J$35*TRIM('INSCRIÇÃO-DEBCAD'!H446))</f>
        <v/>
      </c>
      <c r="K483" s="75" t="str">
        <f>IF('INSCRIÇÃO-DEBCAD'!E446="","",$K$35*TRIM('INSCRIÇÃO-DEBCAD'!I446))</f>
        <v/>
      </c>
      <c r="L483" s="76">
        <f t="shared" si="20"/>
        <v>0</v>
      </c>
    </row>
    <row r="484" spans="1:12" x14ac:dyDescent="0.35">
      <c r="A484" s="24"/>
      <c r="B484" s="24"/>
      <c r="C484" s="24" t="str">
        <f t="shared" si="19"/>
        <v>00</v>
      </c>
      <c r="D484" s="24">
        <f t="shared" si="21"/>
        <v>0</v>
      </c>
      <c r="E484" s="24"/>
      <c r="G484" s="83" t="str">
        <f>IF('INSCRIÇÃO-DEBCAD'!A447="","",'INSCRIÇÃO-DEBCAD'!A447)</f>
        <v/>
      </c>
      <c r="H484" s="75" t="str">
        <f>IF('INSCRIÇÃO-DEBCAD'!B447="","",$H$35*TRIM('INSCRIÇÃO-DEBCAD'!F447))</f>
        <v/>
      </c>
      <c r="I484" s="75" t="str">
        <f>IF('INSCRIÇÃO-DEBCAD'!C447="","",$I$35*TRIM('INSCRIÇÃO-DEBCAD'!G447))</f>
        <v/>
      </c>
      <c r="J484" s="75" t="str">
        <f>IF('INSCRIÇÃO-DEBCAD'!D447="","",$J$35*TRIM('INSCRIÇÃO-DEBCAD'!H447))</f>
        <v/>
      </c>
      <c r="K484" s="75" t="str">
        <f>IF('INSCRIÇÃO-DEBCAD'!E447="","",$K$35*TRIM('INSCRIÇÃO-DEBCAD'!I447))</f>
        <v/>
      </c>
      <c r="L484" s="76">
        <f t="shared" si="20"/>
        <v>0</v>
      </c>
    </row>
    <row r="485" spans="1:12" x14ac:dyDescent="0.35">
      <c r="A485" s="24"/>
      <c r="B485" s="24"/>
      <c r="C485" s="24" t="str">
        <f t="shared" si="19"/>
        <v>00</v>
      </c>
      <c r="D485" s="24">
        <f t="shared" si="21"/>
        <v>0</v>
      </c>
      <c r="E485" s="24"/>
      <c r="G485" s="83" t="str">
        <f>IF('INSCRIÇÃO-DEBCAD'!A448="","",'INSCRIÇÃO-DEBCAD'!A448)</f>
        <v/>
      </c>
      <c r="H485" s="75" t="str">
        <f>IF('INSCRIÇÃO-DEBCAD'!B448="","",$H$35*TRIM('INSCRIÇÃO-DEBCAD'!F448))</f>
        <v/>
      </c>
      <c r="I485" s="75" t="str">
        <f>IF('INSCRIÇÃO-DEBCAD'!C448="","",$I$35*TRIM('INSCRIÇÃO-DEBCAD'!G448))</f>
        <v/>
      </c>
      <c r="J485" s="75" t="str">
        <f>IF('INSCRIÇÃO-DEBCAD'!D448="","",$J$35*TRIM('INSCRIÇÃO-DEBCAD'!H448))</f>
        <v/>
      </c>
      <c r="K485" s="75" t="str">
        <f>IF('INSCRIÇÃO-DEBCAD'!E448="","",$K$35*TRIM('INSCRIÇÃO-DEBCAD'!I448))</f>
        <v/>
      </c>
      <c r="L485" s="76">
        <f t="shared" si="20"/>
        <v>0</v>
      </c>
    </row>
    <row r="486" spans="1:12" x14ac:dyDescent="0.35">
      <c r="A486" s="24"/>
      <c r="B486" s="24"/>
      <c r="C486" s="24" t="str">
        <f t="shared" si="19"/>
        <v>00</v>
      </c>
      <c r="D486" s="24">
        <f t="shared" si="21"/>
        <v>0</v>
      </c>
      <c r="E486" s="24"/>
      <c r="G486" s="83" t="str">
        <f>IF('INSCRIÇÃO-DEBCAD'!A449="","",'INSCRIÇÃO-DEBCAD'!A449)</f>
        <v/>
      </c>
      <c r="H486" s="75" t="str">
        <f>IF('INSCRIÇÃO-DEBCAD'!B449="","",$H$35*TRIM('INSCRIÇÃO-DEBCAD'!F449))</f>
        <v/>
      </c>
      <c r="I486" s="75" t="str">
        <f>IF('INSCRIÇÃO-DEBCAD'!C449="","",$I$35*TRIM('INSCRIÇÃO-DEBCAD'!G449))</f>
        <v/>
      </c>
      <c r="J486" s="75" t="str">
        <f>IF('INSCRIÇÃO-DEBCAD'!D449="","",$J$35*TRIM('INSCRIÇÃO-DEBCAD'!H449))</f>
        <v/>
      </c>
      <c r="K486" s="75" t="str">
        <f>IF('INSCRIÇÃO-DEBCAD'!E449="","",$K$35*TRIM('INSCRIÇÃO-DEBCAD'!I449))</f>
        <v/>
      </c>
      <c r="L486" s="76">
        <f t="shared" si="20"/>
        <v>0</v>
      </c>
    </row>
    <row r="487" spans="1:12" x14ac:dyDescent="0.35">
      <c r="A487" s="24"/>
      <c r="B487" s="24"/>
      <c r="C487" s="24" t="str">
        <f t="shared" si="19"/>
        <v>00</v>
      </c>
      <c r="D487" s="24">
        <f t="shared" si="21"/>
        <v>0</v>
      </c>
      <c r="E487" s="24"/>
      <c r="G487" s="83" t="str">
        <f>IF('INSCRIÇÃO-DEBCAD'!A450="","",'INSCRIÇÃO-DEBCAD'!A450)</f>
        <v/>
      </c>
      <c r="H487" s="75" t="str">
        <f>IF('INSCRIÇÃO-DEBCAD'!B450="","",$H$35*TRIM('INSCRIÇÃO-DEBCAD'!F450))</f>
        <v/>
      </c>
      <c r="I487" s="75" t="str">
        <f>IF('INSCRIÇÃO-DEBCAD'!C450="","",$I$35*TRIM('INSCRIÇÃO-DEBCAD'!G450))</f>
        <v/>
      </c>
      <c r="J487" s="75" t="str">
        <f>IF('INSCRIÇÃO-DEBCAD'!D450="","",$J$35*TRIM('INSCRIÇÃO-DEBCAD'!H450))</f>
        <v/>
      </c>
      <c r="K487" s="75" t="str">
        <f>IF('INSCRIÇÃO-DEBCAD'!E450="","",$K$35*TRIM('INSCRIÇÃO-DEBCAD'!I450))</f>
        <v/>
      </c>
      <c r="L487" s="76">
        <f t="shared" si="20"/>
        <v>0</v>
      </c>
    </row>
    <row r="488" spans="1:12" x14ac:dyDescent="0.35">
      <c r="A488" s="24"/>
      <c r="B488" s="24"/>
      <c r="C488" s="24" t="str">
        <f t="shared" si="19"/>
        <v>00</v>
      </c>
      <c r="D488" s="24">
        <f t="shared" si="21"/>
        <v>0</v>
      </c>
      <c r="E488" s="24"/>
      <c r="G488" s="83" t="str">
        <f>IF('INSCRIÇÃO-DEBCAD'!A451="","",'INSCRIÇÃO-DEBCAD'!A451)</f>
        <v/>
      </c>
      <c r="H488" s="75" t="str">
        <f>IF('INSCRIÇÃO-DEBCAD'!B451="","",$H$35*TRIM('INSCRIÇÃO-DEBCAD'!F451))</f>
        <v/>
      </c>
      <c r="I488" s="75" t="str">
        <f>IF('INSCRIÇÃO-DEBCAD'!C451="","",$I$35*TRIM('INSCRIÇÃO-DEBCAD'!G451))</f>
        <v/>
      </c>
      <c r="J488" s="75" t="str">
        <f>IF('INSCRIÇÃO-DEBCAD'!D451="","",$J$35*TRIM('INSCRIÇÃO-DEBCAD'!H451))</f>
        <v/>
      </c>
      <c r="K488" s="75" t="str">
        <f>IF('INSCRIÇÃO-DEBCAD'!E451="","",$K$35*TRIM('INSCRIÇÃO-DEBCAD'!I451))</f>
        <v/>
      </c>
      <c r="L488" s="76">
        <f t="shared" si="20"/>
        <v>0</v>
      </c>
    </row>
    <row r="489" spans="1:12" x14ac:dyDescent="0.35">
      <c r="A489" s="24"/>
      <c r="B489" s="24"/>
      <c r="C489" s="24" t="str">
        <f t="shared" ref="C489:C552" si="22">D489&amp;""&amp;D490</f>
        <v>00</v>
      </c>
      <c r="D489" s="24">
        <f t="shared" si="21"/>
        <v>0</v>
      </c>
      <c r="E489" s="24"/>
      <c r="G489" s="83" t="str">
        <f>IF('INSCRIÇÃO-DEBCAD'!A452="","",'INSCRIÇÃO-DEBCAD'!A452)</f>
        <v/>
      </c>
      <c r="H489" s="75" t="str">
        <f>IF('INSCRIÇÃO-DEBCAD'!B452="","",$H$35*TRIM('INSCRIÇÃO-DEBCAD'!F452))</f>
        <v/>
      </c>
      <c r="I489" s="75" t="str">
        <f>IF('INSCRIÇÃO-DEBCAD'!C452="","",$I$35*TRIM('INSCRIÇÃO-DEBCAD'!G452))</f>
        <v/>
      </c>
      <c r="J489" s="75" t="str">
        <f>IF('INSCRIÇÃO-DEBCAD'!D452="","",$J$35*TRIM('INSCRIÇÃO-DEBCAD'!H452))</f>
        <v/>
      </c>
      <c r="K489" s="75" t="str">
        <f>IF('INSCRIÇÃO-DEBCAD'!E452="","",$K$35*TRIM('INSCRIÇÃO-DEBCAD'!I452))</f>
        <v/>
      </c>
      <c r="L489" s="76">
        <f t="shared" ref="L489:L552" si="23">IFERROR(SUM(H489:K489),"")</f>
        <v>0</v>
      </c>
    </row>
    <row r="490" spans="1:12" x14ac:dyDescent="0.35">
      <c r="A490" s="24"/>
      <c r="B490" s="24"/>
      <c r="C490" s="24" t="str">
        <f t="shared" si="22"/>
        <v>00</v>
      </c>
      <c r="D490" s="24">
        <f t="shared" si="21"/>
        <v>0</v>
      </c>
      <c r="E490" s="24"/>
      <c r="G490" s="83" t="str">
        <f>IF('INSCRIÇÃO-DEBCAD'!A453="","",'INSCRIÇÃO-DEBCAD'!A453)</f>
        <v/>
      </c>
      <c r="H490" s="75" t="str">
        <f>IF('INSCRIÇÃO-DEBCAD'!B453="","",$H$35*TRIM('INSCRIÇÃO-DEBCAD'!F453))</f>
        <v/>
      </c>
      <c r="I490" s="75" t="str">
        <f>IF('INSCRIÇÃO-DEBCAD'!C453="","",$I$35*TRIM('INSCRIÇÃO-DEBCAD'!G453))</f>
        <v/>
      </c>
      <c r="J490" s="75" t="str">
        <f>IF('INSCRIÇÃO-DEBCAD'!D453="","",$J$35*TRIM('INSCRIÇÃO-DEBCAD'!H453))</f>
        <v/>
      </c>
      <c r="K490" s="75" t="str">
        <f>IF('INSCRIÇÃO-DEBCAD'!E453="","",$K$35*TRIM('INSCRIÇÃO-DEBCAD'!I453))</f>
        <v/>
      </c>
      <c r="L490" s="76">
        <f t="shared" si="23"/>
        <v>0</v>
      </c>
    </row>
    <row r="491" spans="1:12" x14ac:dyDescent="0.35">
      <c r="A491" s="24"/>
      <c r="B491" s="24"/>
      <c r="C491" s="24" t="str">
        <f t="shared" si="22"/>
        <v>00</v>
      </c>
      <c r="D491" s="24">
        <f t="shared" si="21"/>
        <v>0</v>
      </c>
      <c r="E491" s="24"/>
      <c r="G491" s="83" t="str">
        <f>IF('INSCRIÇÃO-DEBCAD'!A454="","",'INSCRIÇÃO-DEBCAD'!A454)</f>
        <v/>
      </c>
      <c r="H491" s="75" t="str">
        <f>IF('INSCRIÇÃO-DEBCAD'!B454="","",$H$35*TRIM('INSCRIÇÃO-DEBCAD'!F454))</f>
        <v/>
      </c>
      <c r="I491" s="75" t="str">
        <f>IF('INSCRIÇÃO-DEBCAD'!C454="","",$I$35*TRIM('INSCRIÇÃO-DEBCAD'!G454))</f>
        <v/>
      </c>
      <c r="J491" s="75" t="str">
        <f>IF('INSCRIÇÃO-DEBCAD'!D454="","",$J$35*TRIM('INSCRIÇÃO-DEBCAD'!H454))</f>
        <v/>
      </c>
      <c r="K491" s="75" t="str">
        <f>IF('INSCRIÇÃO-DEBCAD'!E454="","",$K$35*TRIM('INSCRIÇÃO-DEBCAD'!I454))</f>
        <v/>
      </c>
      <c r="L491" s="76">
        <f t="shared" si="23"/>
        <v>0</v>
      </c>
    </row>
    <row r="492" spans="1:12" x14ac:dyDescent="0.35">
      <c r="A492" s="24"/>
      <c r="B492" s="24"/>
      <c r="C492" s="24" t="str">
        <f t="shared" si="22"/>
        <v>00</v>
      </c>
      <c r="D492" s="24">
        <f t="shared" si="21"/>
        <v>0</v>
      </c>
      <c r="E492" s="24"/>
      <c r="G492" s="83" t="str">
        <f>IF('INSCRIÇÃO-DEBCAD'!A455="","",'INSCRIÇÃO-DEBCAD'!A455)</f>
        <v/>
      </c>
      <c r="H492" s="75" t="str">
        <f>IF('INSCRIÇÃO-DEBCAD'!B455="","",$H$35*TRIM('INSCRIÇÃO-DEBCAD'!F455))</f>
        <v/>
      </c>
      <c r="I492" s="75" t="str">
        <f>IF('INSCRIÇÃO-DEBCAD'!C455="","",$I$35*TRIM('INSCRIÇÃO-DEBCAD'!G455))</f>
        <v/>
      </c>
      <c r="J492" s="75" t="str">
        <f>IF('INSCRIÇÃO-DEBCAD'!D455="","",$J$35*TRIM('INSCRIÇÃO-DEBCAD'!H455))</f>
        <v/>
      </c>
      <c r="K492" s="75" t="str">
        <f>IF('INSCRIÇÃO-DEBCAD'!E455="","",$K$35*TRIM('INSCRIÇÃO-DEBCAD'!I455))</f>
        <v/>
      </c>
      <c r="L492" s="76">
        <f t="shared" si="23"/>
        <v>0</v>
      </c>
    </row>
    <row r="493" spans="1:12" x14ac:dyDescent="0.35">
      <c r="A493" s="24"/>
      <c r="B493" s="24"/>
      <c r="C493" s="24" t="str">
        <f t="shared" si="22"/>
        <v>00</v>
      </c>
      <c r="D493" s="24">
        <f t="shared" si="21"/>
        <v>0</v>
      </c>
      <c r="E493" s="24"/>
      <c r="G493" s="83" t="str">
        <f>IF('INSCRIÇÃO-DEBCAD'!A456="","",'INSCRIÇÃO-DEBCAD'!A456)</f>
        <v/>
      </c>
      <c r="H493" s="75" t="str">
        <f>IF('INSCRIÇÃO-DEBCAD'!B456="","",$H$35*TRIM('INSCRIÇÃO-DEBCAD'!F456))</f>
        <v/>
      </c>
      <c r="I493" s="75" t="str">
        <f>IF('INSCRIÇÃO-DEBCAD'!C456="","",$I$35*TRIM('INSCRIÇÃO-DEBCAD'!G456))</f>
        <v/>
      </c>
      <c r="J493" s="75" t="str">
        <f>IF('INSCRIÇÃO-DEBCAD'!D456="","",$J$35*TRIM('INSCRIÇÃO-DEBCAD'!H456))</f>
        <v/>
      </c>
      <c r="K493" s="75" t="str">
        <f>IF('INSCRIÇÃO-DEBCAD'!E456="","",$K$35*TRIM('INSCRIÇÃO-DEBCAD'!I456))</f>
        <v/>
      </c>
      <c r="L493" s="76">
        <f t="shared" si="23"/>
        <v>0</v>
      </c>
    </row>
    <row r="494" spans="1:12" x14ac:dyDescent="0.35">
      <c r="A494" s="24"/>
      <c r="B494" s="24"/>
      <c r="C494" s="24" t="str">
        <f t="shared" si="22"/>
        <v>00</v>
      </c>
      <c r="D494" s="24">
        <f t="shared" si="21"/>
        <v>0</v>
      </c>
      <c r="E494" s="24"/>
      <c r="G494" s="83" t="str">
        <f>IF('INSCRIÇÃO-DEBCAD'!A457="","",'INSCRIÇÃO-DEBCAD'!A457)</f>
        <v/>
      </c>
      <c r="H494" s="75" t="str">
        <f>IF('INSCRIÇÃO-DEBCAD'!B457="","",$H$35*TRIM('INSCRIÇÃO-DEBCAD'!F457))</f>
        <v/>
      </c>
      <c r="I494" s="75" t="str">
        <f>IF('INSCRIÇÃO-DEBCAD'!C457="","",$I$35*TRIM('INSCRIÇÃO-DEBCAD'!G457))</f>
        <v/>
      </c>
      <c r="J494" s="75" t="str">
        <f>IF('INSCRIÇÃO-DEBCAD'!D457="","",$J$35*TRIM('INSCRIÇÃO-DEBCAD'!H457))</f>
        <v/>
      </c>
      <c r="K494" s="75" t="str">
        <f>IF('INSCRIÇÃO-DEBCAD'!E457="","",$K$35*TRIM('INSCRIÇÃO-DEBCAD'!I457))</f>
        <v/>
      </c>
      <c r="L494" s="76">
        <f t="shared" si="23"/>
        <v>0</v>
      </c>
    </row>
    <row r="495" spans="1:12" x14ac:dyDescent="0.35">
      <c r="A495" s="24"/>
      <c r="B495" s="24"/>
      <c r="C495" s="24" t="str">
        <f t="shared" si="22"/>
        <v>00</v>
      </c>
      <c r="D495" s="24">
        <f t="shared" si="21"/>
        <v>0</v>
      </c>
      <c r="E495" s="24"/>
      <c r="G495" s="83" t="str">
        <f>IF('INSCRIÇÃO-DEBCAD'!A458="","",'INSCRIÇÃO-DEBCAD'!A458)</f>
        <v/>
      </c>
      <c r="H495" s="75" t="str">
        <f>IF('INSCRIÇÃO-DEBCAD'!B458="","",$H$35*TRIM('INSCRIÇÃO-DEBCAD'!F458))</f>
        <v/>
      </c>
      <c r="I495" s="75" t="str">
        <f>IF('INSCRIÇÃO-DEBCAD'!C458="","",$I$35*TRIM('INSCRIÇÃO-DEBCAD'!G458))</f>
        <v/>
      </c>
      <c r="J495" s="75" t="str">
        <f>IF('INSCRIÇÃO-DEBCAD'!D458="","",$J$35*TRIM('INSCRIÇÃO-DEBCAD'!H458))</f>
        <v/>
      </c>
      <c r="K495" s="75" t="str">
        <f>IF('INSCRIÇÃO-DEBCAD'!E458="","",$K$35*TRIM('INSCRIÇÃO-DEBCAD'!I458))</f>
        <v/>
      </c>
      <c r="L495" s="76">
        <f t="shared" si="23"/>
        <v>0</v>
      </c>
    </row>
    <row r="496" spans="1:12" x14ac:dyDescent="0.35">
      <c r="A496" s="24"/>
      <c r="B496" s="24"/>
      <c r="C496" s="24" t="str">
        <f t="shared" si="22"/>
        <v>00</v>
      </c>
      <c r="D496" s="24">
        <f t="shared" ref="D496:D559" si="24">IFERROR(IF(SUM(H496:K496)&gt;0,1,0),0)</f>
        <v>0</v>
      </c>
      <c r="E496" s="24"/>
      <c r="G496" s="83" t="str">
        <f>IF('INSCRIÇÃO-DEBCAD'!A459="","",'INSCRIÇÃO-DEBCAD'!A459)</f>
        <v/>
      </c>
      <c r="H496" s="75" t="str">
        <f>IF('INSCRIÇÃO-DEBCAD'!B459="","",$H$35*TRIM('INSCRIÇÃO-DEBCAD'!F459))</f>
        <v/>
      </c>
      <c r="I496" s="75" t="str">
        <f>IF('INSCRIÇÃO-DEBCAD'!C459="","",$I$35*TRIM('INSCRIÇÃO-DEBCAD'!G459))</f>
        <v/>
      </c>
      <c r="J496" s="75" t="str">
        <f>IF('INSCRIÇÃO-DEBCAD'!D459="","",$J$35*TRIM('INSCRIÇÃO-DEBCAD'!H459))</f>
        <v/>
      </c>
      <c r="K496" s="75" t="str">
        <f>IF('INSCRIÇÃO-DEBCAD'!E459="","",$K$35*TRIM('INSCRIÇÃO-DEBCAD'!I459))</f>
        <v/>
      </c>
      <c r="L496" s="76">
        <f t="shared" si="23"/>
        <v>0</v>
      </c>
    </row>
    <row r="497" spans="1:12" x14ac:dyDescent="0.35">
      <c r="A497" s="24"/>
      <c r="B497" s="24"/>
      <c r="C497" s="24" t="str">
        <f t="shared" si="22"/>
        <v>00</v>
      </c>
      <c r="D497" s="24">
        <f t="shared" si="24"/>
        <v>0</v>
      </c>
      <c r="E497" s="24"/>
      <c r="G497" s="83" t="str">
        <f>IF('INSCRIÇÃO-DEBCAD'!A460="","",'INSCRIÇÃO-DEBCAD'!A460)</f>
        <v/>
      </c>
      <c r="H497" s="75" t="str">
        <f>IF('INSCRIÇÃO-DEBCAD'!B460="","",$H$35*TRIM('INSCRIÇÃO-DEBCAD'!F460))</f>
        <v/>
      </c>
      <c r="I497" s="75" t="str">
        <f>IF('INSCRIÇÃO-DEBCAD'!C460="","",$I$35*TRIM('INSCRIÇÃO-DEBCAD'!G460))</f>
        <v/>
      </c>
      <c r="J497" s="75" t="str">
        <f>IF('INSCRIÇÃO-DEBCAD'!D460="","",$J$35*TRIM('INSCRIÇÃO-DEBCAD'!H460))</f>
        <v/>
      </c>
      <c r="K497" s="75" t="str">
        <f>IF('INSCRIÇÃO-DEBCAD'!E460="","",$K$35*TRIM('INSCRIÇÃO-DEBCAD'!I460))</f>
        <v/>
      </c>
      <c r="L497" s="76">
        <f t="shared" si="23"/>
        <v>0</v>
      </c>
    </row>
    <row r="498" spans="1:12" x14ac:dyDescent="0.35">
      <c r="A498" s="24"/>
      <c r="B498" s="24"/>
      <c r="C498" s="24" t="str">
        <f t="shared" si="22"/>
        <v>00</v>
      </c>
      <c r="D498" s="24">
        <f t="shared" si="24"/>
        <v>0</v>
      </c>
      <c r="E498" s="24"/>
      <c r="G498" s="83" t="str">
        <f>IF('INSCRIÇÃO-DEBCAD'!A461="","",'INSCRIÇÃO-DEBCAD'!A461)</f>
        <v/>
      </c>
      <c r="H498" s="75" t="str">
        <f>IF('INSCRIÇÃO-DEBCAD'!B461="","",$H$35*TRIM('INSCRIÇÃO-DEBCAD'!F461))</f>
        <v/>
      </c>
      <c r="I498" s="75" t="str">
        <f>IF('INSCRIÇÃO-DEBCAD'!C461="","",$I$35*TRIM('INSCRIÇÃO-DEBCAD'!G461))</f>
        <v/>
      </c>
      <c r="J498" s="75" t="str">
        <f>IF('INSCRIÇÃO-DEBCAD'!D461="","",$J$35*TRIM('INSCRIÇÃO-DEBCAD'!H461))</f>
        <v/>
      </c>
      <c r="K498" s="75" t="str">
        <f>IF('INSCRIÇÃO-DEBCAD'!E461="","",$K$35*TRIM('INSCRIÇÃO-DEBCAD'!I461))</f>
        <v/>
      </c>
      <c r="L498" s="76">
        <f t="shared" si="23"/>
        <v>0</v>
      </c>
    </row>
    <row r="499" spans="1:12" x14ac:dyDescent="0.35">
      <c r="A499" s="24"/>
      <c r="B499" s="24"/>
      <c r="C499" s="24" t="str">
        <f t="shared" si="22"/>
        <v>00</v>
      </c>
      <c r="D499" s="24">
        <f t="shared" si="24"/>
        <v>0</v>
      </c>
      <c r="E499" s="24"/>
      <c r="G499" s="83" t="str">
        <f>IF('INSCRIÇÃO-DEBCAD'!A462="","",'INSCRIÇÃO-DEBCAD'!A462)</f>
        <v/>
      </c>
      <c r="H499" s="75" t="str">
        <f>IF('INSCRIÇÃO-DEBCAD'!B462="","",$H$35*TRIM('INSCRIÇÃO-DEBCAD'!F462))</f>
        <v/>
      </c>
      <c r="I499" s="75" t="str">
        <f>IF('INSCRIÇÃO-DEBCAD'!C462="","",$I$35*TRIM('INSCRIÇÃO-DEBCAD'!G462))</f>
        <v/>
      </c>
      <c r="J499" s="75" t="str">
        <f>IF('INSCRIÇÃO-DEBCAD'!D462="","",$J$35*TRIM('INSCRIÇÃO-DEBCAD'!H462))</f>
        <v/>
      </c>
      <c r="K499" s="75" t="str">
        <f>IF('INSCRIÇÃO-DEBCAD'!E462="","",$K$35*TRIM('INSCRIÇÃO-DEBCAD'!I462))</f>
        <v/>
      </c>
      <c r="L499" s="76">
        <f t="shared" si="23"/>
        <v>0</v>
      </c>
    </row>
    <row r="500" spans="1:12" x14ac:dyDescent="0.35">
      <c r="A500" s="24"/>
      <c r="B500" s="24"/>
      <c r="C500" s="24" t="str">
        <f t="shared" si="22"/>
        <v>00</v>
      </c>
      <c r="D500" s="24">
        <f t="shared" si="24"/>
        <v>0</v>
      </c>
      <c r="E500" s="24"/>
      <c r="G500" s="83" t="str">
        <f>IF('INSCRIÇÃO-DEBCAD'!A463="","",'INSCRIÇÃO-DEBCAD'!A463)</f>
        <v/>
      </c>
      <c r="H500" s="75" t="str">
        <f>IF('INSCRIÇÃO-DEBCAD'!B463="","",$H$35*TRIM('INSCRIÇÃO-DEBCAD'!F463))</f>
        <v/>
      </c>
      <c r="I500" s="75" t="str">
        <f>IF('INSCRIÇÃO-DEBCAD'!C463="","",$I$35*TRIM('INSCRIÇÃO-DEBCAD'!G463))</f>
        <v/>
      </c>
      <c r="J500" s="75" t="str">
        <f>IF('INSCRIÇÃO-DEBCAD'!D463="","",$J$35*TRIM('INSCRIÇÃO-DEBCAD'!H463))</f>
        <v/>
      </c>
      <c r="K500" s="75" t="str">
        <f>IF('INSCRIÇÃO-DEBCAD'!E463="","",$K$35*TRIM('INSCRIÇÃO-DEBCAD'!I463))</f>
        <v/>
      </c>
      <c r="L500" s="76">
        <f t="shared" si="23"/>
        <v>0</v>
      </c>
    </row>
    <row r="501" spans="1:12" x14ac:dyDescent="0.35">
      <c r="A501" s="24"/>
      <c r="B501" s="24"/>
      <c r="C501" s="24" t="str">
        <f t="shared" si="22"/>
        <v>00</v>
      </c>
      <c r="D501" s="24">
        <f t="shared" si="24"/>
        <v>0</v>
      </c>
      <c r="E501" s="24"/>
      <c r="G501" s="83" t="str">
        <f>IF('INSCRIÇÃO-DEBCAD'!A464="","",'INSCRIÇÃO-DEBCAD'!A464)</f>
        <v/>
      </c>
      <c r="H501" s="75" t="str">
        <f>IF('INSCRIÇÃO-DEBCAD'!B464="","",$H$35*TRIM('INSCRIÇÃO-DEBCAD'!F464))</f>
        <v/>
      </c>
      <c r="I501" s="75" t="str">
        <f>IF('INSCRIÇÃO-DEBCAD'!C464="","",$I$35*TRIM('INSCRIÇÃO-DEBCAD'!G464))</f>
        <v/>
      </c>
      <c r="J501" s="75" t="str">
        <f>IF('INSCRIÇÃO-DEBCAD'!D464="","",$J$35*TRIM('INSCRIÇÃO-DEBCAD'!H464))</f>
        <v/>
      </c>
      <c r="K501" s="75" t="str">
        <f>IF('INSCRIÇÃO-DEBCAD'!E464="","",$K$35*TRIM('INSCRIÇÃO-DEBCAD'!I464))</f>
        <v/>
      </c>
      <c r="L501" s="76">
        <f t="shared" si="23"/>
        <v>0</v>
      </c>
    </row>
    <row r="502" spans="1:12" x14ac:dyDescent="0.35">
      <c r="A502" s="24"/>
      <c r="B502" s="24"/>
      <c r="C502" s="24" t="str">
        <f t="shared" si="22"/>
        <v>00</v>
      </c>
      <c r="D502" s="24">
        <f t="shared" si="24"/>
        <v>0</v>
      </c>
      <c r="E502" s="24"/>
      <c r="G502" s="83" t="str">
        <f>IF('INSCRIÇÃO-DEBCAD'!A465="","",'INSCRIÇÃO-DEBCAD'!A465)</f>
        <v/>
      </c>
      <c r="H502" s="75" t="str">
        <f>IF('INSCRIÇÃO-DEBCAD'!B465="","",$H$35*TRIM('INSCRIÇÃO-DEBCAD'!F465))</f>
        <v/>
      </c>
      <c r="I502" s="75" t="str">
        <f>IF('INSCRIÇÃO-DEBCAD'!C465="","",$I$35*TRIM('INSCRIÇÃO-DEBCAD'!G465))</f>
        <v/>
      </c>
      <c r="J502" s="75" t="str">
        <f>IF('INSCRIÇÃO-DEBCAD'!D465="","",$J$35*TRIM('INSCRIÇÃO-DEBCAD'!H465))</f>
        <v/>
      </c>
      <c r="K502" s="75" t="str">
        <f>IF('INSCRIÇÃO-DEBCAD'!E465="","",$K$35*TRIM('INSCRIÇÃO-DEBCAD'!I465))</f>
        <v/>
      </c>
      <c r="L502" s="76">
        <f t="shared" si="23"/>
        <v>0</v>
      </c>
    </row>
    <row r="503" spans="1:12" x14ac:dyDescent="0.35">
      <c r="A503" s="24"/>
      <c r="B503" s="24"/>
      <c r="C503" s="24" t="str">
        <f t="shared" si="22"/>
        <v>00</v>
      </c>
      <c r="D503" s="24">
        <f t="shared" si="24"/>
        <v>0</v>
      </c>
      <c r="E503" s="24"/>
      <c r="G503" s="83" t="str">
        <f>IF('INSCRIÇÃO-DEBCAD'!A466="","",'INSCRIÇÃO-DEBCAD'!A466)</f>
        <v/>
      </c>
      <c r="H503" s="75" t="str">
        <f>IF('INSCRIÇÃO-DEBCAD'!B466="","",$H$35*TRIM('INSCRIÇÃO-DEBCAD'!F466))</f>
        <v/>
      </c>
      <c r="I503" s="75" t="str">
        <f>IF('INSCRIÇÃO-DEBCAD'!C466="","",$I$35*TRIM('INSCRIÇÃO-DEBCAD'!G466))</f>
        <v/>
      </c>
      <c r="J503" s="75" t="str">
        <f>IF('INSCRIÇÃO-DEBCAD'!D466="","",$J$35*TRIM('INSCRIÇÃO-DEBCAD'!H466))</f>
        <v/>
      </c>
      <c r="K503" s="75" t="str">
        <f>IF('INSCRIÇÃO-DEBCAD'!E466="","",$K$35*TRIM('INSCRIÇÃO-DEBCAD'!I466))</f>
        <v/>
      </c>
      <c r="L503" s="76">
        <f t="shared" si="23"/>
        <v>0</v>
      </c>
    </row>
    <row r="504" spans="1:12" x14ac:dyDescent="0.35">
      <c r="A504" s="24"/>
      <c r="B504" s="24"/>
      <c r="C504" s="24" t="str">
        <f t="shared" si="22"/>
        <v>00</v>
      </c>
      <c r="D504" s="24">
        <f t="shared" si="24"/>
        <v>0</v>
      </c>
      <c r="E504" s="24"/>
      <c r="G504" s="83" t="str">
        <f>IF('INSCRIÇÃO-DEBCAD'!A467="","",'INSCRIÇÃO-DEBCAD'!A467)</f>
        <v/>
      </c>
      <c r="H504" s="75" t="str">
        <f>IF('INSCRIÇÃO-DEBCAD'!B467="","",$H$35*TRIM('INSCRIÇÃO-DEBCAD'!F467))</f>
        <v/>
      </c>
      <c r="I504" s="75" t="str">
        <f>IF('INSCRIÇÃO-DEBCAD'!C467="","",$I$35*TRIM('INSCRIÇÃO-DEBCAD'!G467))</f>
        <v/>
      </c>
      <c r="J504" s="75" t="str">
        <f>IF('INSCRIÇÃO-DEBCAD'!D467="","",$J$35*TRIM('INSCRIÇÃO-DEBCAD'!H467))</f>
        <v/>
      </c>
      <c r="K504" s="75" t="str">
        <f>IF('INSCRIÇÃO-DEBCAD'!E467="","",$K$35*TRIM('INSCRIÇÃO-DEBCAD'!I467))</f>
        <v/>
      </c>
      <c r="L504" s="76">
        <f t="shared" si="23"/>
        <v>0</v>
      </c>
    </row>
    <row r="505" spans="1:12" x14ac:dyDescent="0.35">
      <c r="A505" s="24"/>
      <c r="B505" s="24"/>
      <c r="C505" s="24" t="str">
        <f t="shared" si="22"/>
        <v>00</v>
      </c>
      <c r="D505" s="24">
        <f t="shared" si="24"/>
        <v>0</v>
      </c>
      <c r="E505" s="24"/>
      <c r="G505" s="83" t="str">
        <f>IF('INSCRIÇÃO-DEBCAD'!A468="","",'INSCRIÇÃO-DEBCAD'!A468)</f>
        <v/>
      </c>
      <c r="H505" s="75" t="str">
        <f>IF('INSCRIÇÃO-DEBCAD'!B468="","",$H$35*TRIM('INSCRIÇÃO-DEBCAD'!F468))</f>
        <v/>
      </c>
      <c r="I505" s="75" t="str">
        <f>IF('INSCRIÇÃO-DEBCAD'!C468="","",$I$35*TRIM('INSCRIÇÃO-DEBCAD'!G468))</f>
        <v/>
      </c>
      <c r="J505" s="75" t="str">
        <f>IF('INSCRIÇÃO-DEBCAD'!D468="","",$J$35*TRIM('INSCRIÇÃO-DEBCAD'!H468))</f>
        <v/>
      </c>
      <c r="K505" s="75" t="str">
        <f>IF('INSCRIÇÃO-DEBCAD'!E468="","",$K$35*TRIM('INSCRIÇÃO-DEBCAD'!I468))</f>
        <v/>
      </c>
      <c r="L505" s="76">
        <f t="shared" si="23"/>
        <v>0</v>
      </c>
    </row>
    <row r="506" spans="1:12" x14ac:dyDescent="0.35">
      <c r="A506" s="24"/>
      <c r="B506" s="24"/>
      <c r="C506" s="24" t="str">
        <f t="shared" si="22"/>
        <v>00</v>
      </c>
      <c r="D506" s="24">
        <f t="shared" si="24"/>
        <v>0</v>
      </c>
      <c r="E506" s="24"/>
      <c r="G506" s="83" t="str">
        <f>IF('INSCRIÇÃO-DEBCAD'!A469="","",'INSCRIÇÃO-DEBCAD'!A469)</f>
        <v/>
      </c>
      <c r="H506" s="75" t="str">
        <f>IF('INSCRIÇÃO-DEBCAD'!B469="","",$H$35*TRIM('INSCRIÇÃO-DEBCAD'!F469))</f>
        <v/>
      </c>
      <c r="I506" s="75" t="str">
        <f>IF('INSCRIÇÃO-DEBCAD'!C469="","",$I$35*TRIM('INSCRIÇÃO-DEBCAD'!G469))</f>
        <v/>
      </c>
      <c r="J506" s="75" t="str">
        <f>IF('INSCRIÇÃO-DEBCAD'!D469="","",$J$35*TRIM('INSCRIÇÃO-DEBCAD'!H469))</f>
        <v/>
      </c>
      <c r="K506" s="75" t="str">
        <f>IF('INSCRIÇÃO-DEBCAD'!E469="","",$K$35*TRIM('INSCRIÇÃO-DEBCAD'!I469))</f>
        <v/>
      </c>
      <c r="L506" s="76">
        <f t="shared" si="23"/>
        <v>0</v>
      </c>
    </row>
    <row r="507" spans="1:12" x14ac:dyDescent="0.35">
      <c r="A507" s="24"/>
      <c r="B507" s="24"/>
      <c r="C507" s="24" t="str">
        <f t="shared" si="22"/>
        <v>00</v>
      </c>
      <c r="D507" s="24">
        <f t="shared" si="24"/>
        <v>0</v>
      </c>
      <c r="E507" s="24"/>
      <c r="G507" s="83" t="str">
        <f>IF('INSCRIÇÃO-DEBCAD'!A470="","",'INSCRIÇÃO-DEBCAD'!A470)</f>
        <v/>
      </c>
      <c r="H507" s="75" t="str">
        <f>IF('INSCRIÇÃO-DEBCAD'!B470="","",$H$35*TRIM('INSCRIÇÃO-DEBCAD'!F470))</f>
        <v/>
      </c>
      <c r="I507" s="75" t="str">
        <f>IF('INSCRIÇÃO-DEBCAD'!C470="","",$I$35*TRIM('INSCRIÇÃO-DEBCAD'!G470))</f>
        <v/>
      </c>
      <c r="J507" s="75" t="str">
        <f>IF('INSCRIÇÃO-DEBCAD'!D470="","",$J$35*TRIM('INSCRIÇÃO-DEBCAD'!H470))</f>
        <v/>
      </c>
      <c r="K507" s="75" t="str">
        <f>IF('INSCRIÇÃO-DEBCAD'!E470="","",$K$35*TRIM('INSCRIÇÃO-DEBCAD'!I470))</f>
        <v/>
      </c>
      <c r="L507" s="76">
        <f t="shared" si="23"/>
        <v>0</v>
      </c>
    </row>
    <row r="508" spans="1:12" x14ac:dyDescent="0.35">
      <c r="A508" s="24"/>
      <c r="B508" s="24"/>
      <c r="C508" s="24" t="str">
        <f t="shared" si="22"/>
        <v>00</v>
      </c>
      <c r="D508" s="24">
        <f t="shared" si="24"/>
        <v>0</v>
      </c>
      <c r="E508" s="24"/>
      <c r="G508" s="83" t="str">
        <f>IF('INSCRIÇÃO-DEBCAD'!A471="","",'INSCRIÇÃO-DEBCAD'!A471)</f>
        <v/>
      </c>
      <c r="H508" s="75" t="str">
        <f>IF('INSCRIÇÃO-DEBCAD'!B471="","",$H$35*TRIM('INSCRIÇÃO-DEBCAD'!F471))</f>
        <v/>
      </c>
      <c r="I508" s="75" t="str">
        <f>IF('INSCRIÇÃO-DEBCAD'!C471="","",$I$35*TRIM('INSCRIÇÃO-DEBCAD'!G471))</f>
        <v/>
      </c>
      <c r="J508" s="75" t="str">
        <f>IF('INSCRIÇÃO-DEBCAD'!D471="","",$J$35*TRIM('INSCRIÇÃO-DEBCAD'!H471))</f>
        <v/>
      </c>
      <c r="K508" s="75" t="str">
        <f>IF('INSCRIÇÃO-DEBCAD'!E471="","",$K$35*TRIM('INSCRIÇÃO-DEBCAD'!I471))</f>
        <v/>
      </c>
      <c r="L508" s="76">
        <f t="shared" si="23"/>
        <v>0</v>
      </c>
    </row>
    <row r="509" spans="1:12" x14ac:dyDescent="0.35">
      <c r="A509" s="24"/>
      <c r="B509" s="24"/>
      <c r="C509" s="24" t="str">
        <f t="shared" si="22"/>
        <v>00</v>
      </c>
      <c r="D509" s="24">
        <f t="shared" si="24"/>
        <v>0</v>
      </c>
      <c r="E509" s="24"/>
      <c r="G509" s="83" t="str">
        <f>IF('INSCRIÇÃO-DEBCAD'!A472="","",'INSCRIÇÃO-DEBCAD'!A472)</f>
        <v/>
      </c>
      <c r="H509" s="75" t="str">
        <f>IF('INSCRIÇÃO-DEBCAD'!B472="","",$H$35*TRIM('INSCRIÇÃO-DEBCAD'!F472))</f>
        <v/>
      </c>
      <c r="I509" s="75" t="str">
        <f>IF('INSCRIÇÃO-DEBCAD'!C472="","",$I$35*TRIM('INSCRIÇÃO-DEBCAD'!G472))</f>
        <v/>
      </c>
      <c r="J509" s="75" t="str">
        <f>IF('INSCRIÇÃO-DEBCAD'!D472="","",$J$35*TRIM('INSCRIÇÃO-DEBCAD'!H472))</f>
        <v/>
      </c>
      <c r="K509" s="75" t="str">
        <f>IF('INSCRIÇÃO-DEBCAD'!E472="","",$K$35*TRIM('INSCRIÇÃO-DEBCAD'!I472))</f>
        <v/>
      </c>
      <c r="L509" s="76">
        <f t="shared" si="23"/>
        <v>0</v>
      </c>
    </row>
    <row r="510" spans="1:12" x14ac:dyDescent="0.35">
      <c r="A510" s="24"/>
      <c r="B510" s="24"/>
      <c r="C510" s="24" t="str">
        <f t="shared" si="22"/>
        <v>00</v>
      </c>
      <c r="D510" s="24">
        <f t="shared" si="24"/>
        <v>0</v>
      </c>
      <c r="E510" s="24"/>
      <c r="G510" s="83" t="str">
        <f>IF('INSCRIÇÃO-DEBCAD'!A473="","",'INSCRIÇÃO-DEBCAD'!A473)</f>
        <v/>
      </c>
      <c r="H510" s="75" t="str">
        <f>IF('INSCRIÇÃO-DEBCAD'!B473="","",$H$35*TRIM('INSCRIÇÃO-DEBCAD'!F473))</f>
        <v/>
      </c>
      <c r="I510" s="75" t="str">
        <f>IF('INSCRIÇÃO-DEBCAD'!C473="","",$I$35*TRIM('INSCRIÇÃO-DEBCAD'!G473))</f>
        <v/>
      </c>
      <c r="J510" s="75" t="str">
        <f>IF('INSCRIÇÃO-DEBCAD'!D473="","",$J$35*TRIM('INSCRIÇÃO-DEBCAD'!H473))</f>
        <v/>
      </c>
      <c r="K510" s="75" t="str">
        <f>IF('INSCRIÇÃO-DEBCAD'!E473="","",$K$35*TRIM('INSCRIÇÃO-DEBCAD'!I473))</f>
        <v/>
      </c>
      <c r="L510" s="76">
        <f t="shared" si="23"/>
        <v>0</v>
      </c>
    </row>
    <row r="511" spans="1:12" x14ac:dyDescent="0.35">
      <c r="A511" s="24"/>
      <c r="B511" s="24"/>
      <c r="C511" s="24" t="str">
        <f t="shared" si="22"/>
        <v>00</v>
      </c>
      <c r="D511" s="24">
        <f t="shared" si="24"/>
        <v>0</v>
      </c>
      <c r="E511" s="24"/>
      <c r="G511" s="83" t="str">
        <f>IF('INSCRIÇÃO-DEBCAD'!A474="","",'INSCRIÇÃO-DEBCAD'!A474)</f>
        <v/>
      </c>
      <c r="H511" s="75" t="str">
        <f>IF('INSCRIÇÃO-DEBCAD'!B474="","",$H$35*TRIM('INSCRIÇÃO-DEBCAD'!F474))</f>
        <v/>
      </c>
      <c r="I511" s="75" t="str">
        <f>IF('INSCRIÇÃO-DEBCAD'!C474="","",$I$35*TRIM('INSCRIÇÃO-DEBCAD'!G474))</f>
        <v/>
      </c>
      <c r="J511" s="75" t="str">
        <f>IF('INSCRIÇÃO-DEBCAD'!D474="","",$J$35*TRIM('INSCRIÇÃO-DEBCAD'!H474))</f>
        <v/>
      </c>
      <c r="K511" s="75" t="str">
        <f>IF('INSCRIÇÃO-DEBCAD'!E474="","",$K$35*TRIM('INSCRIÇÃO-DEBCAD'!I474))</f>
        <v/>
      </c>
      <c r="L511" s="76">
        <f t="shared" si="23"/>
        <v>0</v>
      </c>
    </row>
    <row r="512" spans="1:12" x14ac:dyDescent="0.35">
      <c r="A512" s="24"/>
      <c r="B512" s="24"/>
      <c r="C512" s="24" t="str">
        <f t="shared" si="22"/>
        <v>00</v>
      </c>
      <c r="D512" s="24">
        <f t="shared" si="24"/>
        <v>0</v>
      </c>
      <c r="E512" s="24"/>
      <c r="G512" s="83" t="str">
        <f>IF('INSCRIÇÃO-DEBCAD'!A475="","",'INSCRIÇÃO-DEBCAD'!A475)</f>
        <v/>
      </c>
      <c r="H512" s="75" t="str">
        <f>IF('INSCRIÇÃO-DEBCAD'!B475="","",$H$35*TRIM('INSCRIÇÃO-DEBCAD'!F475))</f>
        <v/>
      </c>
      <c r="I512" s="75" t="str">
        <f>IF('INSCRIÇÃO-DEBCAD'!C475="","",$I$35*TRIM('INSCRIÇÃO-DEBCAD'!G475))</f>
        <v/>
      </c>
      <c r="J512" s="75" t="str">
        <f>IF('INSCRIÇÃO-DEBCAD'!D475="","",$J$35*TRIM('INSCRIÇÃO-DEBCAD'!H475))</f>
        <v/>
      </c>
      <c r="K512" s="75" t="str">
        <f>IF('INSCRIÇÃO-DEBCAD'!E475="","",$K$35*TRIM('INSCRIÇÃO-DEBCAD'!I475))</f>
        <v/>
      </c>
      <c r="L512" s="76">
        <f t="shared" si="23"/>
        <v>0</v>
      </c>
    </row>
    <row r="513" spans="1:12" x14ac:dyDescent="0.35">
      <c r="A513" s="24"/>
      <c r="B513" s="24"/>
      <c r="C513" s="24" t="str">
        <f t="shared" si="22"/>
        <v>00</v>
      </c>
      <c r="D513" s="24">
        <f t="shared" si="24"/>
        <v>0</v>
      </c>
      <c r="E513" s="24"/>
      <c r="G513" s="83" t="str">
        <f>IF('INSCRIÇÃO-DEBCAD'!A476="","",'INSCRIÇÃO-DEBCAD'!A476)</f>
        <v/>
      </c>
      <c r="H513" s="75" t="str">
        <f>IF('INSCRIÇÃO-DEBCAD'!B476="","",$H$35*TRIM('INSCRIÇÃO-DEBCAD'!F476))</f>
        <v/>
      </c>
      <c r="I513" s="75" t="str">
        <f>IF('INSCRIÇÃO-DEBCAD'!C476="","",$I$35*TRIM('INSCRIÇÃO-DEBCAD'!G476))</f>
        <v/>
      </c>
      <c r="J513" s="75" t="str">
        <f>IF('INSCRIÇÃO-DEBCAD'!D476="","",$J$35*TRIM('INSCRIÇÃO-DEBCAD'!H476))</f>
        <v/>
      </c>
      <c r="K513" s="75" t="str">
        <f>IF('INSCRIÇÃO-DEBCAD'!E476="","",$K$35*TRIM('INSCRIÇÃO-DEBCAD'!I476))</f>
        <v/>
      </c>
      <c r="L513" s="76">
        <f t="shared" si="23"/>
        <v>0</v>
      </c>
    </row>
    <row r="514" spans="1:12" x14ac:dyDescent="0.35">
      <c r="A514" s="24"/>
      <c r="B514" s="24"/>
      <c r="C514" s="24" t="str">
        <f t="shared" si="22"/>
        <v>00</v>
      </c>
      <c r="D514" s="24">
        <f t="shared" si="24"/>
        <v>0</v>
      </c>
      <c r="E514" s="24"/>
      <c r="G514" s="83" t="str">
        <f>IF('INSCRIÇÃO-DEBCAD'!A477="","",'INSCRIÇÃO-DEBCAD'!A477)</f>
        <v/>
      </c>
      <c r="H514" s="75" t="str">
        <f>IF('INSCRIÇÃO-DEBCAD'!B477="","",$H$35*TRIM('INSCRIÇÃO-DEBCAD'!F477))</f>
        <v/>
      </c>
      <c r="I514" s="75" t="str">
        <f>IF('INSCRIÇÃO-DEBCAD'!C477="","",$I$35*TRIM('INSCRIÇÃO-DEBCAD'!G477))</f>
        <v/>
      </c>
      <c r="J514" s="75" t="str">
        <f>IF('INSCRIÇÃO-DEBCAD'!D477="","",$J$35*TRIM('INSCRIÇÃO-DEBCAD'!H477))</f>
        <v/>
      </c>
      <c r="K514" s="75" t="str">
        <f>IF('INSCRIÇÃO-DEBCAD'!E477="","",$K$35*TRIM('INSCRIÇÃO-DEBCAD'!I477))</f>
        <v/>
      </c>
      <c r="L514" s="76">
        <f t="shared" si="23"/>
        <v>0</v>
      </c>
    </row>
    <row r="515" spans="1:12" x14ac:dyDescent="0.35">
      <c r="A515" s="24"/>
      <c r="B515" s="24"/>
      <c r="C515" s="24" t="str">
        <f t="shared" si="22"/>
        <v>00</v>
      </c>
      <c r="D515" s="24">
        <f t="shared" si="24"/>
        <v>0</v>
      </c>
      <c r="E515" s="24"/>
      <c r="G515" s="83" t="str">
        <f>IF('INSCRIÇÃO-DEBCAD'!A478="","",'INSCRIÇÃO-DEBCAD'!A478)</f>
        <v/>
      </c>
      <c r="H515" s="75" t="str">
        <f>IF('INSCRIÇÃO-DEBCAD'!B478="","",$H$35*TRIM('INSCRIÇÃO-DEBCAD'!F478))</f>
        <v/>
      </c>
      <c r="I515" s="75" t="str">
        <f>IF('INSCRIÇÃO-DEBCAD'!C478="","",$I$35*TRIM('INSCRIÇÃO-DEBCAD'!G478))</f>
        <v/>
      </c>
      <c r="J515" s="75" t="str">
        <f>IF('INSCRIÇÃO-DEBCAD'!D478="","",$J$35*TRIM('INSCRIÇÃO-DEBCAD'!H478))</f>
        <v/>
      </c>
      <c r="K515" s="75" t="str">
        <f>IF('INSCRIÇÃO-DEBCAD'!E478="","",$K$35*TRIM('INSCRIÇÃO-DEBCAD'!I478))</f>
        <v/>
      </c>
      <c r="L515" s="76">
        <f t="shared" si="23"/>
        <v>0</v>
      </c>
    </row>
    <row r="516" spans="1:12" x14ac:dyDescent="0.35">
      <c r="A516" s="24"/>
      <c r="B516" s="24"/>
      <c r="C516" s="24" t="str">
        <f t="shared" si="22"/>
        <v>00</v>
      </c>
      <c r="D516" s="24">
        <f t="shared" si="24"/>
        <v>0</v>
      </c>
      <c r="E516" s="24"/>
      <c r="G516" s="83" t="str">
        <f>IF('INSCRIÇÃO-DEBCAD'!A479="","",'INSCRIÇÃO-DEBCAD'!A479)</f>
        <v/>
      </c>
      <c r="H516" s="75" t="str">
        <f>IF('INSCRIÇÃO-DEBCAD'!B479="","",$H$35*TRIM('INSCRIÇÃO-DEBCAD'!F479))</f>
        <v/>
      </c>
      <c r="I516" s="75" t="str">
        <f>IF('INSCRIÇÃO-DEBCAD'!C479="","",$I$35*TRIM('INSCRIÇÃO-DEBCAD'!G479))</f>
        <v/>
      </c>
      <c r="J516" s="75" t="str">
        <f>IF('INSCRIÇÃO-DEBCAD'!D479="","",$J$35*TRIM('INSCRIÇÃO-DEBCAD'!H479))</f>
        <v/>
      </c>
      <c r="K516" s="75" t="str">
        <f>IF('INSCRIÇÃO-DEBCAD'!E479="","",$K$35*TRIM('INSCRIÇÃO-DEBCAD'!I479))</f>
        <v/>
      </c>
      <c r="L516" s="76">
        <f t="shared" si="23"/>
        <v>0</v>
      </c>
    </row>
    <row r="517" spans="1:12" x14ac:dyDescent="0.35">
      <c r="A517" s="24"/>
      <c r="B517" s="24"/>
      <c r="C517" s="24" t="str">
        <f t="shared" si="22"/>
        <v>00</v>
      </c>
      <c r="D517" s="24">
        <f t="shared" si="24"/>
        <v>0</v>
      </c>
      <c r="E517" s="24"/>
      <c r="G517" s="83" t="str">
        <f>IF('INSCRIÇÃO-DEBCAD'!A480="","",'INSCRIÇÃO-DEBCAD'!A480)</f>
        <v/>
      </c>
      <c r="H517" s="75" t="str">
        <f>IF('INSCRIÇÃO-DEBCAD'!B480="","",$H$35*TRIM('INSCRIÇÃO-DEBCAD'!F480))</f>
        <v/>
      </c>
      <c r="I517" s="75" t="str">
        <f>IF('INSCRIÇÃO-DEBCAD'!C480="","",$I$35*TRIM('INSCRIÇÃO-DEBCAD'!G480))</f>
        <v/>
      </c>
      <c r="J517" s="75" t="str">
        <f>IF('INSCRIÇÃO-DEBCAD'!D480="","",$J$35*TRIM('INSCRIÇÃO-DEBCAD'!H480))</f>
        <v/>
      </c>
      <c r="K517" s="75" t="str">
        <f>IF('INSCRIÇÃO-DEBCAD'!E480="","",$K$35*TRIM('INSCRIÇÃO-DEBCAD'!I480))</f>
        <v/>
      </c>
      <c r="L517" s="76">
        <f t="shared" si="23"/>
        <v>0</v>
      </c>
    </row>
    <row r="518" spans="1:12" x14ac:dyDescent="0.35">
      <c r="A518" s="24"/>
      <c r="B518" s="24"/>
      <c r="C518" s="24" t="str">
        <f t="shared" si="22"/>
        <v>00</v>
      </c>
      <c r="D518" s="24">
        <f t="shared" si="24"/>
        <v>0</v>
      </c>
      <c r="E518" s="24"/>
      <c r="G518" s="83" t="str">
        <f>IF('INSCRIÇÃO-DEBCAD'!A481="","",'INSCRIÇÃO-DEBCAD'!A481)</f>
        <v/>
      </c>
      <c r="H518" s="75" t="str">
        <f>IF('INSCRIÇÃO-DEBCAD'!B481="","",$H$35*TRIM('INSCRIÇÃO-DEBCAD'!F481))</f>
        <v/>
      </c>
      <c r="I518" s="75" t="str">
        <f>IF('INSCRIÇÃO-DEBCAD'!C481="","",$I$35*TRIM('INSCRIÇÃO-DEBCAD'!G481))</f>
        <v/>
      </c>
      <c r="J518" s="75" t="str">
        <f>IF('INSCRIÇÃO-DEBCAD'!D481="","",$J$35*TRIM('INSCRIÇÃO-DEBCAD'!H481))</f>
        <v/>
      </c>
      <c r="K518" s="75" t="str">
        <f>IF('INSCRIÇÃO-DEBCAD'!E481="","",$K$35*TRIM('INSCRIÇÃO-DEBCAD'!I481))</f>
        <v/>
      </c>
      <c r="L518" s="76">
        <f t="shared" si="23"/>
        <v>0</v>
      </c>
    </row>
    <row r="519" spans="1:12" x14ac:dyDescent="0.35">
      <c r="A519" s="24"/>
      <c r="B519" s="24"/>
      <c r="C519" s="24" t="str">
        <f t="shared" si="22"/>
        <v>00</v>
      </c>
      <c r="D519" s="24">
        <f t="shared" si="24"/>
        <v>0</v>
      </c>
      <c r="E519" s="24"/>
      <c r="G519" s="83" t="str">
        <f>IF('INSCRIÇÃO-DEBCAD'!A482="","",'INSCRIÇÃO-DEBCAD'!A482)</f>
        <v/>
      </c>
      <c r="H519" s="75" t="str">
        <f>IF('INSCRIÇÃO-DEBCAD'!B482="","",$H$35*TRIM('INSCRIÇÃO-DEBCAD'!F482))</f>
        <v/>
      </c>
      <c r="I519" s="75" t="str">
        <f>IF('INSCRIÇÃO-DEBCAD'!C482="","",$I$35*TRIM('INSCRIÇÃO-DEBCAD'!G482))</f>
        <v/>
      </c>
      <c r="J519" s="75" t="str">
        <f>IF('INSCRIÇÃO-DEBCAD'!D482="","",$J$35*TRIM('INSCRIÇÃO-DEBCAD'!H482))</f>
        <v/>
      </c>
      <c r="K519" s="75" t="str">
        <f>IF('INSCRIÇÃO-DEBCAD'!E482="","",$K$35*TRIM('INSCRIÇÃO-DEBCAD'!I482))</f>
        <v/>
      </c>
      <c r="L519" s="76">
        <f t="shared" si="23"/>
        <v>0</v>
      </c>
    </row>
    <row r="520" spans="1:12" x14ac:dyDescent="0.35">
      <c r="A520" s="24"/>
      <c r="B520" s="24"/>
      <c r="C520" s="24" t="str">
        <f t="shared" si="22"/>
        <v>00</v>
      </c>
      <c r="D520" s="24">
        <f t="shared" si="24"/>
        <v>0</v>
      </c>
      <c r="E520" s="24"/>
      <c r="G520" s="83" t="str">
        <f>IF('INSCRIÇÃO-DEBCAD'!A483="","",'INSCRIÇÃO-DEBCAD'!A483)</f>
        <v/>
      </c>
      <c r="H520" s="75" t="str">
        <f>IF('INSCRIÇÃO-DEBCAD'!B483="","",$H$35*TRIM('INSCRIÇÃO-DEBCAD'!F483))</f>
        <v/>
      </c>
      <c r="I520" s="75" t="str">
        <f>IF('INSCRIÇÃO-DEBCAD'!C483="","",$I$35*TRIM('INSCRIÇÃO-DEBCAD'!G483))</f>
        <v/>
      </c>
      <c r="J520" s="75" t="str">
        <f>IF('INSCRIÇÃO-DEBCAD'!D483="","",$J$35*TRIM('INSCRIÇÃO-DEBCAD'!H483))</f>
        <v/>
      </c>
      <c r="K520" s="75" t="str">
        <f>IF('INSCRIÇÃO-DEBCAD'!E483="","",$K$35*TRIM('INSCRIÇÃO-DEBCAD'!I483))</f>
        <v/>
      </c>
      <c r="L520" s="76">
        <f t="shared" si="23"/>
        <v>0</v>
      </c>
    </row>
    <row r="521" spans="1:12" x14ac:dyDescent="0.35">
      <c r="A521" s="24"/>
      <c r="B521" s="24"/>
      <c r="C521" s="24" t="str">
        <f t="shared" si="22"/>
        <v>00</v>
      </c>
      <c r="D521" s="24">
        <f t="shared" si="24"/>
        <v>0</v>
      </c>
      <c r="E521" s="24"/>
      <c r="G521" s="83" t="str">
        <f>IF('INSCRIÇÃO-DEBCAD'!A484="","",'INSCRIÇÃO-DEBCAD'!A484)</f>
        <v/>
      </c>
      <c r="H521" s="75" t="str">
        <f>IF('INSCRIÇÃO-DEBCAD'!B484="","",$H$35*TRIM('INSCRIÇÃO-DEBCAD'!F484))</f>
        <v/>
      </c>
      <c r="I521" s="75" t="str">
        <f>IF('INSCRIÇÃO-DEBCAD'!C484="","",$I$35*TRIM('INSCRIÇÃO-DEBCAD'!G484))</f>
        <v/>
      </c>
      <c r="J521" s="75" t="str">
        <f>IF('INSCRIÇÃO-DEBCAD'!D484="","",$J$35*TRIM('INSCRIÇÃO-DEBCAD'!H484))</f>
        <v/>
      </c>
      <c r="K521" s="75" t="str">
        <f>IF('INSCRIÇÃO-DEBCAD'!E484="","",$K$35*TRIM('INSCRIÇÃO-DEBCAD'!I484))</f>
        <v/>
      </c>
      <c r="L521" s="76">
        <f t="shared" si="23"/>
        <v>0</v>
      </c>
    </row>
    <row r="522" spans="1:12" x14ac:dyDescent="0.35">
      <c r="A522" s="24"/>
      <c r="B522" s="24"/>
      <c r="C522" s="24" t="str">
        <f t="shared" si="22"/>
        <v>00</v>
      </c>
      <c r="D522" s="24">
        <f t="shared" si="24"/>
        <v>0</v>
      </c>
      <c r="E522" s="24"/>
      <c r="G522" s="83" t="str">
        <f>IF('INSCRIÇÃO-DEBCAD'!A485="","",'INSCRIÇÃO-DEBCAD'!A485)</f>
        <v/>
      </c>
      <c r="H522" s="75" t="str">
        <f>IF('INSCRIÇÃO-DEBCAD'!B485="","",$H$35*TRIM('INSCRIÇÃO-DEBCAD'!F485))</f>
        <v/>
      </c>
      <c r="I522" s="75" t="str">
        <f>IF('INSCRIÇÃO-DEBCAD'!C485="","",$I$35*TRIM('INSCRIÇÃO-DEBCAD'!G485))</f>
        <v/>
      </c>
      <c r="J522" s="75" t="str">
        <f>IF('INSCRIÇÃO-DEBCAD'!D485="","",$J$35*TRIM('INSCRIÇÃO-DEBCAD'!H485))</f>
        <v/>
      </c>
      <c r="K522" s="75" t="str">
        <f>IF('INSCRIÇÃO-DEBCAD'!E485="","",$K$35*TRIM('INSCRIÇÃO-DEBCAD'!I485))</f>
        <v/>
      </c>
      <c r="L522" s="76">
        <f t="shared" si="23"/>
        <v>0</v>
      </c>
    </row>
    <row r="523" spans="1:12" x14ac:dyDescent="0.35">
      <c r="A523" s="24"/>
      <c r="B523" s="24"/>
      <c r="C523" s="24" t="str">
        <f t="shared" si="22"/>
        <v>00</v>
      </c>
      <c r="D523" s="24">
        <f t="shared" si="24"/>
        <v>0</v>
      </c>
      <c r="E523" s="24"/>
      <c r="G523" s="83" t="str">
        <f>IF('INSCRIÇÃO-DEBCAD'!A486="","",'INSCRIÇÃO-DEBCAD'!A486)</f>
        <v/>
      </c>
      <c r="H523" s="75" t="str">
        <f>IF('INSCRIÇÃO-DEBCAD'!B486="","",$H$35*TRIM('INSCRIÇÃO-DEBCAD'!F486))</f>
        <v/>
      </c>
      <c r="I523" s="75" t="str">
        <f>IF('INSCRIÇÃO-DEBCAD'!C486="","",$I$35*TRIM('INSCRIÇÃO-DEBCAD'!G486))</f>
        <v/>
      </c>
      <c r="J523" s="75" t="str">
        <f>IF('INSCRIÇÃO-DEBCAD'!D486="","",$J$35*TRIM('INSCRIÇÃO-DEBCAD'!H486))</f>
        <v/>
      </c>
      <c r="K523" s="75" t="str">
        <f>IF('INSCRIÇÃO-DEBCAD'!E486="","",$K$35*TRIM('INSCRIÇÃO-DEBCAD'!I486))</f>
        <v/>
      </c>
      <c r="L523" s="76">
        <f t="shared" si="23"/>
        <v>0</v>
      </c>
    </row>
    <row r="524" spans="1:12" x14ac:dyDescent="0.35">
      <c r="A524" s="24"/>
      <c r="B524" s="24"/>
      <c r="C524" s="24" t="str">
        <f t="shared" si="22"/>
        <v>00</v>
      </c>
      <c r="D524" s="24">
        <f t="shared" si="24"/>
        <v>0</v>
      </c>
      <c r="E524" s="24"/>
      <c r="G524" s="83" t="str">
        <f>IF('INSCRIÇÃO-DEBCAD'!A487="","",'INSCRIÇÃO-DEBCAD'!A487)</f>
        <v/>
      </c>
      <c r="H524" s="75" t="str">
        <f>IF('INSCRIÇÃO-DEBCAD'!B487="","",$H$35*TRIM('INSCRIÇÃO-DEBCAD'!F487))</f>
        <v/>
      </c>
      <c r="I524" s="75" t="str">
        <f>IF('INSCRIÇÃO-DEBCAD'!C487="","",$I$35*TRIM('INSCRIÇÃO-DEBCAD'!G487))</f>
        <v/>
      </c>
      <c r="J524" s="75" t="str">
        <f>IF('INSCRIÇÃO-DEBCAD'!D487="","",$J$35*TRIM('INSCRIÇÃO-DEBCAD'!H487))</f>
        <v/>
      </c>
      <c r="K524" s="75" t="str">
        <f>IF('INSCRIÇÃO-DEBCAD'!E487="","",$K$35*TRIM('INSCRIÇÃO-DEBCAD'!I487))</f>
        <v/>
      </c>
      <c r="L524" s="76">
        <f t="shared" si="23"/>
        <v>0</v>
      </c>
    </row>
    <row r="525" spans="1:12" x14ac:dyDescent="0.35">
      <c r="A525" s="24"/>
      <c r="B525" s="24"/>
      <c r="C525" s="24" t="str">
        <f t="shared" si="22"/>
        <v>00</v>
      </c>
      <c r="D525" s="24">
        <f t="shared" si="24"/>
        <v>0</v>
      </c>
      <c r="E525" s="24"/>
      <c r="G525" s="83" t="str">
        <f>IF('INSCRIÇÃO-DEBCAD'!A488="","",'INSCRIÇÃO-DEBCAD'!A488)</f>
        <v/>
      </c>
      <c r="H525" s="75" t="str">
        <f>IF('INSCRIÇÃO-DEBCAD'!B488="","",$H$35*TRIM('INSCRIÇÃO-DEBCAD'!F488))</f>
        <v/>
      </c>
      <c r="I525" s="75" t="str">
        <f>IF('INSCRIÇÃO-DEBCAD'!C488="","",$I$35*TRIM('INSCRIÇÃO-DEBCAD'!G488))</f>
        <v/>
      </c>
      <c r="J525" s="75" t="str">
        <f>IF('INSCRIÇÃO-DEBCAD'!D488="","",$J$35*TRIM('INSCRIÇÃO-DEBCAD'!H488))</f>
        <v/>
      </c>
      <c r="K525" s="75" t="str">
        <f>IF('INSCRIÇÃO-DEBCAD'!E488="","",$K$35*TRIM('INSCRIÇÃO-DEBCAD'!I488))</f>
        <v/>
      </c>
      <c r="L525" s="76">
        <f t="shared" si="23"/>
        <v>0</v>
      </c>
    </row>
    <row r="526" spans="1:12" x14ac:dyDescent="0.35">
      <c r="A526" s="24"/>
      <c r="B526" s="24"/>
      <c r="C526" s="24" t="str">
        <f t="shared" si="22"/>
        <v>00</v>
      </c>
      <c r="D526" s="24">
        <f t="shared" si="24"/>
        <v>0</v>
      </c>
      <c r="E526" s="24"/>
      <c r="G526" s="83" t="str">
        <f>IF('INSCRIÇÃO-DEBCAD'!A489="","",'INSCRIÇÃO-DEBCAD'!A489)</f>
        <v/>
      </c>
      <c r="H526" s="75" t="str">
        <f>IF('INSCRIÇÃO-DEBCAD'!B489="","",$H$35*TRIM('INSCRIÇÃO-DEBCAD'!F489))</f>
        <v/>
      </c>
      <c r="I526" s="75" t="str">
        <f>IF('INSCRIÇÃO-DEBCAD'!C489="","",$I$35*TRIM('INSCRIÇÃO-DEBCAD'!G489))</f>
        <v/>
      </c>
      <c r="J526" s="75" t="str">
        <f>IF('INSCRIÇÃO-DEBCAD'!D489="","",$J$35*TRIM('INSCRIÇÃO-DEBCAD'!H489))</f>
        <v/>
      </c>
      <c r="K526" s="75" t="str">
        <f>IF('INSCRIÇÃO-DEBCAD'!E489="","",$K$35*TRIM('INSCRIÇÃO-DEBCAD'!I489))</f>
        <v/>
      </c>
      <c r="L526" s="76">
        <f t="shared" si="23"/>
        <v>0</v>
      </c>
    </row>
    <row r="527" spans="1:12" x14ac:dyDescent="0.35">
      <c r="A527" s="24"/>
      <c r="B527" s="24"/>
      <c r="C527" s="24" t="str">
        <f t="shared" si="22"/>
        <v>00</v>
      </c>
      <c r="D527" s="24">
        <f t="shared" si="24"/>
        <v>0</v>
      </c>
      <c r="E527" s="24"/>
      <c r="G527" s="83" t="str">
        <f>IF('INSCRIÇÃO-DEBCAD'!A490="","",'INSCRIÇÃO-DEBCAD'!A490)</f>
        <v/>
      </c>
      <c r="H527" s="75" t="str">
        <f>IF('INSCRIÇÃO-DEBCAD'!B490="","",$H$35*TRIM('INSCRIÇÃO-DEBCAD'!F490))</f>
        <v/>
      </c>
      <c r="I527" s="75" t="str">
        <f>IF('INSCRIÇÃO-DEBCAD'!C490="","",$I$35*TRIM('INSCRIÇÃO-DEBCAD'!G490))</f>
        <v/>
      </c>
      <c r="J527" s="75" t="str">
        <f>IF('INSCRIÇÃO-DEBCAD'!D490="","",$J$35*TRIM('INSCRIÇÃO-DEBCAD'!H490))</f>
        <v/>
      </c>
      <c r="K527" s="75" t="str">
        <f>IF('INSCRIÇÃO-DEBCAD'!E490="","",$K$35*TRIM('INSCRIÇÃO-DEBCAD'!I490))</f>
        <v/>
      </c>
      <c r="L527" s="76">
        <f t="shared" si="23"/>
        <v>0</v>
      </c>
    </row>
    <row r="528" spans="1:12" x14ac:dyDescent="0.35">
      <c r="A528" s="24"/>
      <c r="B528" s="24"/>
      <c r="C528" s="24" t="str">
        <f t="shared" si="22"/>
        <v>00</v>
      </c>
      <c r="D528" s="24">
        <f t="shared" si="24"/>
        <v>0</v>
      </c>
      <c r="E528" s="24"/>
      <c r="G528" s="83" t="str">
        <f>IF('INSCRIÇÃO-DEBCAD'!A491="","",'INSCRIÇÃO-DEBCAD'!A491)</f>
        <v/>
      </c>
      <c r="H528" s="75" t="str">
        <f>IF('INSCRIÇÃO-DEBCAD'!B491="","",$H$35*TRIM('INSCRIÇÃO-DEBCAD'!F491))</f>
        <v/>
      </c>
      <c r="I528" s="75" t="str">
        <f>IF('INSCRIÇÃO-DEBCAD'!C491="","",$I$35*TRIM('INSCRIÇÃO-DEBCAD'!G491))</f>
        <v/>
      </c>
      <c r="J528" s="75" t="str">
        <f>IF('INSCRIÇÃO-DEBCAD'!D491="","",$J$35*TRIM('INSCRIÇÃO-DEBCAD'!H491))</f>
        <v/>
      </c>
      <c r="K528" s="75" t="str">
        <f>IF('INSCRIÇÃO-DEBCAD'!E491="","",$K$35*TRIM('INSCRIÇÃO-DEBCAD'!I491))</f>
        <v/>
      </c>
      <c r="L528" s="76">
        <f t="shared" si="23"/>
        <v>0</v>
      </c>
    </row>
    <row r="529" spans="1:12" x14ac:dyDescent="0.35">
      <c r="A529" s="24"/>
      <c r="B529" s="24"/>
      <c r="C529" s="24" t="str">
        <f t="shared" si="22"/>
        <v>00</v>
      </c>
      <c r="D529" s="24">
        <f t="shared" si="24"/>
        <v>0</v>
      </c>
      <c r="E529" s="24"/>
      <c r="G529" s="83" t="str">
        <f>IF('INSCRIÇÃO-DEBCAD'!A492="","",'INSCRIÇÃO-DEBCAD'!A492)</f>
        <v/>
      </c>
      <c r="H529" s="75" t="str">
        <f>IF('INSCRIÇÃO-DEBCAD'!B492="","",$H$35*TRIM('INSCRIÇÃO-DEBCAD'!F492))</f>
        <v/>
      </c>
      <c r="I529" s="75" t="str">
        <f>IF('INSCRIÇÃO-DEBCAD'!C492="","",$I$35*TRIM('INSCRIÇÃO-DEBCAD'!G492))</f>
        <v/>
      </c>
      <c r="J529" s="75" t="str">
        <f>IF('INSCRIÇÃO-DEBCAD'!D492="","",$J$35*TRIM('INSCRIÇÃO-DEBCAD'!H492))</f>
        <v/>
      </c>
      <c r="K529" s="75" t="str">
        <f>IF('INSCRIÇÃO-DEBCAD'!E492="","",$K$35*TRIM('INSCRIÇÃO-DEBCAD'!I492))</f>
        <v/>
      </c>
      <c r="L529" s="76">
        <f t="shared" si="23"/>
        <v>0</v>
      </c>
    </row>
    <row r="530" spans="1:12" x14ac:dyDescent="0.35">
      <c r="A530" s="24"/>
      <c r="B530" s="24"/>
      <c r="C530" s="24" t="str">
        <f t="shared" si="22"/>
        <v>00</v>
      </c>
      <c r="D530" s="24">
        <f t="shared" si="24"/>
        <v>0</v>
      </c>
      <c r="E530" s="24"/>
      <c r="G530" s="83" t="str">
        <f>IF('INSCRIÇÃO-DEBCAD'!A493="","",'INSCRIÇÃO-DEBCAD'!A493)</f>
        <v/>
      </c>
      <c r="H530" s="75" t="str">
        <f>IF('INSCRIÇÃO-DEBCAD'!B493="","",$H$35*TRIM('INSCRIÇÃO-DEBCAD'!F493))</f>
        <v/>
      </c>
      <c r="I530" s="75" t="str">
        <f>IF('INSCRIÇÃO-DEBCAD'!C493="","",$I$35*TRIM('INSCRIÇÃO-DEBCAD'!G493))</f>
        <v/>
      </c>
      <c r="J530" s="75" t="str">
        <f>IF('INSCRIÇÃO-DEBCAD'!D493="","",$J$35*TRIM('INSCRIÇÃO-DEBCAD'!H493))</f>
        <v/>
      </c>
      <c r="K530" s="75" t="str">
        <f>IF('INSCRIÇÃO-DEBCAD'!E493="","",$K$35*TRIM('INSCRIÇÃO-DEBCAD'!I493))</f>
        <v/>
      </c>
      <c r="L530" s="76">
        <f t="shared" si="23"/>
        <v>0</v>
      </c>
    </row>
    <row r="531" spans="1:12" x14ac:dyDescent="0.35">
      <c r="A531" s="24"/>
      <c r="B531" s="24"/>
      <c r="C531" s="24" t="str">
        <f t="shared" si="22"/>
        <v>00</v>
      </c>
      <c r="D531" s="24">
        <f t="shared" si="24"/>
        <v>0</v>
      </c>
      <c r="E531" s="24"/>
      <c r="G531" s="83" t="str">
        <f>IF('INSCRIÇÃO-DEBCAD'!A494="","",'INSCRIÇÃO-DEBCAD'!A494)</f>
        <v/>
      </c>
      <c r="H531" s="75" t="str">
        <f>IF('INSCRIÇÃO-DEBCAD'!B494="","",$H$35*TRIM('INSCRIÇÃO-DEBCAD'!F494))</f>
        <v/>
      </c>
      <c r="I531" s="75" t="str">
        <f>IF('INSCRIÇÃO-DEBCAD'!C494="","",$I$35*TRIM('INSCRIÇÃO-DEBCAD'!G494))</f>
        <v/>
      </c>
      <c r="J531" s="75" t="str">
        <f>IF('INSCRIÇÃO-DEBCAD'!D494="","",$J$35*TRIM('INSCRIÇÃO-DEBCAD'!H494))</f>
        <v/>
      </c>
      <c r="K531" s="75" t="str">
        <f>IF('INSCRIÇÃO-DEBCAD'!E494="","",$K$35*TRIM('INSCRIÇÃO-DEBCAD'!I494))</f>
        <v/>
      </c>
      <c r="L531" s="76">
        <f t="shared" si="23"/>
        <v>0</v>
      </c>
    </row>
    <row r="532" spans="1:12" x14ac:dyDescent="0.35">
      <c r="A532" s="24"/>
      <c r="B532" s="24"/>
      <c r="C532" s="24" t="str">
        <f t="shared" si="22"/>
        <v>00</v>
      </c>
      <c r="D532" s="24">
        <f t="shared" si="24"/>
        <v>0</v>
      </c>
      <c r="E532" s="24"/>
      <c r="G532" s="83" t="str">
        <f>IF('INSCRIÇÃO-DEBCAD'!A495="","",'INSCRIÇÃO-DEBCAD'!A495)</f>
        <v/>
      </c>
      <c r="H532" s="75" t="str">
        <f>IF('INSCRIÇÃO-DEBCAD'!B495="","",$H$35*TRIM('INSCRIÇÃO-DEBCAD'!F495))</f>
        <v/>
      </c>
      <c r="I532" s="75" t="str">
        <f>IF('INSCRIÇÃO-DEBCAD'!C495="","",$I$35*TRIM('INSCRIÇÃO-DEBCAD'!G495))</f>
        <v/>
      </c>
      <c r="J532" s="75" t="str">
        <f>IF('INSCRIÇÃO-DEBCAD'!D495="","",$J$35*TRIM('INSCRIÇÃO-DEBCAD'!H495))</f>
        <v/>
      </c>
      <c r="K532" s="75" t="str">
        <f>IF('INSCRIÇÃO-DEBCAD'!E495="","",$K$35*TRIM('INSCRIÇÃO-DEBCAD'!I495))</f>
        <v/>
      </c>
      <c r="L532" s="76">
        <f t="shared" si="23"/>
        <v>0</v>
      </c>
    </row>
    <row r="533" spans="1:12" x14ac:dyDescent="0.35">
      <c r="A533" s="24"/>
      <c r="B533" s="24"/>
      <c r="C533" s="24" t="str">
        <f t="shared" si="22"/>
        <v>00</v>
      </c>
      <c r="D533" s="24">
        <f t="shared" si="24"/>
        <v>0</v>
      </c>
      <c r="E533" s="24"/>
      <c r="G533" s="83" t="str">
        <f>IF('INSCRIÇÃO-DEBCAD'!A496="","",'INSCRIÇÃO-DEBCAD'!A496)</f>
        <v/>
      </c>
      <c r="H533" s="75" t="str">
        <f>IF('INSCRIÇÃO-DEBCAD'!B496="","",$H$35*TRIM('INSCRIÇÃO-DEBCAD'!F496))</f>
        <v/>
      </c>
      <c r="I533" s="75" t="str">
        <f>IF('INSCRIÇÃO-DEBCAD'!C496="","",$I$35*TRIM('INSCRIÇÃO-DEBCAD'!G496))</f>
        <v/>
      </c>
      <c r="J533" s="75" t="str">
        <f>IF('INSCRIÇÃO-DEBCAD'!D496="","",$J$35*TRIM('INSCRIÇÃO-DEBCAD'!H496))</f>
        <v/>
      </c>
      <c r="K533" s="75" t="str">
        <f>IF('INSCRIÇÃO-DEBCAD'!E496="","",$K$35*TRIM('INSCRIÇÃO-DEBCAD'!I496))</f>
        <v/>
      </c>
      <c r="L533" s="76">
        <f t="shared" si="23"/>
        <v>0</v>
      </c>
    </row>
    <row r="534" spans="1:12" x14ac:dyDescent="0.35">
      <c r="A534" s="24"/>
      <c r="B534" s="24"/>
      <c r="C534" s="24" t="str">
        <f t="shared" si="22"/>
        <v>00</v>
      </c>
      <c r="D534" s="24">
        <f t="shared" si="24"/>
        <v>0</v>
      </c>
      <c r="E534" s="24"/>
      <c r="G534" s="83" t="str">
        <f>IF('INSCRIÇÃO-DEBCAD'!A497="","",'INSCRIÇÃO-DEBCAD'!A497)</f>
        <v/>
      </c>
      <c r="H534" s="75" t="str">
        <f>IF('INSCRIÇÃO-DEBCAD'!B497="","",$H$35*TRIM('INSCRIÇÃO-DEBCAD'!F497))</f>
        <v/>
      </c>
      <c r="I534" s="75" t="str">
        <f>IF('INSCRIÇÃO-DEBCAD'!C497="","",$I$35*TRIM('INSCRIÇÃO-DEBCAD'!G497))</f>
        <v/>
      </c>
      <c r="J534" s="75" t="str">
        <f>IF('INSCRIÇÃO-DEBCAD'!D497="","",$J$35*TRIM('INSCRIÇÃO-DEBCAD'!H497))</f>
        <v/>
      </c>
      <c r="K534" s="75" t="str">
        <f>IF('INSCRIÇÃO-DEBCAD'!E497="","",$K$35*TRIM('INSCRIÇÃO-DEBCAD'!I497))</f>
        <v/>
      </c>
      <c r="L534" s="76">
        <f t="shared" si="23"/>
        <v>0</v>
      </c>
    </row>
    <row r="535" spans="1:12" x14ac:dyDescent="0.35">
      <c r="A535" s="24"/>
      <c r="B535" s="24"/>
      <c r="C535" s="24" t="str">
        <f t="shared" si="22"/>
        <v>00</v>
      </c>
      <c r="D535" s="24">
        <f t="shared" si="24"/>
        <v>0</v>
      </c>
      <c r="E535" s="24"/>
      <c r="G535" s="83" t="str">
        <f>IF('INSCRIÇÃO-DEBCAD'!A498="","",'INSCRIÇÃO-DEBCAD'!A498)</f>
        <v/>
      </c>
      <c r="H535" s="75" t="str">
        <f>IF('INSCRIÇÃO-DEBCAD'!B498="","",$H$35*TRIM('INSCRIÇÃO-DEBCAD'!F498))</f>
        <v/>
      </c>
      <c r="I535" s="75" t="str">
        <f>IF('INSCRIÇÃO-DEBCAD'!C498="","",$I$35*TRIM('INSCRIÇÃO-DEBCAD'!G498))</f>
        <v/>
      </c>
      <c r="J535" s="75" t="str">
        <f>IF('INSCRIÇÃO-DEBCAD'!D498="","",$J$35*TRIM('INSCRIÇÃO-DEBCAD'!H498))</f>
        <v/>
      </c>
      <c r="K535" s="75" t="str">
        <f>IF('INSCRIÇÃO-DEBCAD'!E498="","",$K$35*TRIM('INSCRIÇÃO-DEBCAD'!I498))</f>
        <v/>
      </c>
      <c r="L535" s="76">
        <f t="shared" si="23"/>
        <v>0</v>
      </c>
    </row>
    <row r="536" spans="1:12" x14ac:dyDescent="0.35">
      <c r="A536" s="24"/>
      <c r="B536" s="24"/>
      <c r="C536" s="24" t="str">
        <f t="shared" si="22"/>
        <v>00</v>
      </c>
      <c r="D536" s="24">
        <f t="shared" si="24"/>
        <v>0</v>
      </c>
      <c r="E536" s="24"/>
      <c r="G536" s="83" t="str">
        <f>IF('INSCRIÇÃO-DEBCAD'!A499="","",'INSCRIÇÃO-DEBCAD'!A499)</f>
        <v/>
      </c>
      <c r="H536" s="75" t="str">
        <f>IF('INSCRIÇÃO-DEBCAD'!B499="","",$H$35*TRIM('INSCRIÇÃO-DEBCAD'!F499))</f>
        <v/>
      </c>
      <c r="I536" s="75" t="str">
        <f>IF('INSCRIÇÃO-DEBCAD'!C499="","",$I$35*TRIM('INSCRIÇÃO-DEBCAD'!G499))</f>
        <v/>
      </c>
      <c r="J536" s="75" t="str">
        <f>IF('INSCRIÇÃO-DEBCAD'!D499="","",$J$35*TRIM('INSCRIÇÃO-DEBCAD'!H499))</f>
        <v/>
      </c>
      <c r="K536" s="75" t="str">
        <f>IF('INSCRIÇÃO-DEBCAD'!E499="","",$K$35*TRIM('INSCRIÇÃO-DEBCAD'!I499))</f>
        <v/>
      </c>
      <c r="L536" s="76">
        <f t="shared" si="23"/>
        <v>0</v>
      </c>
    </row>
    <row r="537" spans="1:12" x14ac:dyDescent="0.35">
      <c r="A537" s="24"/>
      <c r="B537" s="24"/>
      <c r="C537" s="24" t="str">
        <f t="shared" si="22"/>
        <v>00</v>
      </c>
      <c r="D537" s="24">
        <f t="shared" si="24"/>
        <v>0</v>
      </c>
      <c r="E537" s="24"/>
      <c r="G537" s="83" t="str">
        <f>IF('INSCRIÇÃO-DEBCAD'!A500="","",'INSCRIÇÃO-DEBCAD'!A500)</f>
        <v/>
      </c>
      <c r="H537" s="75" t="str">
        <f>IF('INSCRIÇÃO-DEBCAD'!B500="","",$H$35*TRIM('INSCRIÇÃO-DEBCAD'!F500))</f>
        <v/>
      </c>
      <c r="I537" s="75" t="str">
        <f>IF('INSCRIÇÃO-DEBCAD'!C500="","",$I$35*TRIM('INSCRIÇÃO-DEBCAD'!G500))</f>
        <v/>
      </c>
      <c r="J537" s="75" t="str">
        <f>IF('INSCRIÇÃO-DEBCAD'!D500="","",$J$35*TRIM('INSCRIÇÃO-DEBCAD'!H500))</f>
        <v/>
      </c>
      <c r="K537" s="75" t="str">
        <f>IF('INSCRIÇÃO-DEBCAD'!E500="","",$K$35*TRIM('INSCRIÇÃO-DEBCAD'!I500))</f>
        <v/>
      </c>
      <c r="L537" s="76">
        <f t="shared" si="23"/>
        <v>0</v>
      </c>
    </row>
    <row r="538" spans="1:12" x14ac:dyDescent="0.35">
      <c r="A538" s="24"/>
      <c r="B538" s="24"/>
      <c r="C538" s="24" t="str">
        <f t="shared" si="22"/>
        <v>00</v>
      </c>
      <c r="D538" s="24">
        <f t="shared" si="24"/>
        <v>0</v>
      </c>
      <c r="E538" s="24"/>
      <c r="G538" s="83" t="str">
        <f>IF('INSCRIÇÃO-DEBCAD'!A501="","",'INSCRIÇÃO-DEBCAD'!A501)</f>
        <v/>
      </c>
      <c r="H538" s="75" t="str">
        <f>IF('INSCRIÇÃO-DEBCAD'!B501="","",$H$35*TRIM('INSCRIÇÃO-DEBCAD'!F501))</f>
        <v/>
      </c>
      <c r="I538" s="75" t="str">
        <f>IF('INSCRIÇÃO-DEBCAD'!C501="","",$I$35*TRIM('INSCRIÇÃO-DEBCAD'!G501))</f>
        <v/>
      </c>
      <c r="J538" s="75" t="str">
        <f>IF('INSCRIÇÃO-DEBCAD'!D501="","",$J$35*TRIM('INSCRIÇÃO-DEBCAD'!H501))</f>
        <v/>
      </c>
      <c r="K538" s="75" t="str">
        <f>IF('INSCRIÇÃO-DEBCAD'!E501="","",$K$35*TRIM('INSCRIÇÃO-DEBCAD'!I501))</f>
        <v/>
      </c>
      <c r="L538" s="76">
        <f t="shared" si="23"/>
        <v>0</v>
      </c>
    </row>
    <row r="539" spans="1:12" x14ac:dyDescent="0.35">
      <c r="A539" s="24"/>
      <c r="B539" s="24"/>
      <c r="C539" s="24" t="str">
        <f t="shared" si="22"/>
        <v>00</v>
      </c>
      <c r="D539" s="24">
        <f t="shared" si="24"/>
        <v>0</v>
      </c>
      <c r="E539" s="24"/>
      <c r="G539" s="83" t="str">
        <f>IF('INSCRIÇÃO-DEBCAD'!A502="","",'INSCRIÇÃO-DEBCAD'!A502)</f>
        <v/>
      </c>
      <c r="H539" s="75" t="str">
        <f>IF('INSCRIÇÃO-DEBCAD'!B502="","",$H$35*TRIM('INSCRIÇÃO-DEBCAD'!F502))</f>
        <v/>
      </c>
      <c r="I539" s="75" t="str">
        <f>IF('INSCRIÇÃO-DEBCAD'!C502="","",$I$35*TRIM('INSCRIÇÃO-DEBCAD'!G502))</f>
        <v/>
      </c>
      <c r="J539" s="75" t="str">
        <f>IF('INSCRIÇÃO-DEBCAD'!D502="","",$J$35*TRIM('INSCRIÇÃO-DEBCAD'!H502))</f>
        <v/>
      </c>
      <c r="K539" s="75" t="str">
        <f>IF('INSCRIÇÃO-DEBCAD'!E502="","",$K$35*TRIM('INSCRIÇÃO-DEBCAD'!I502))</f>
        <v/>
      </c>
      <c r="L539" s="76">
        <f t="shared" si="23"/>
        <v>0</v>
      </c>
    </row>
    <row r="540" spans="1:12" x14ac:dyDescent="0.35">
      <c r="A540" s="24"/>
      <c r="B540" s="24"/>
      <c r="C540" s="24" t="str">
        <f t="shared" si="22"/>
        <v>00</v>
      </c>
      <c r="D540" s="24">
        <f t="shared" si="24"/>
        <v>0</v>
      </c>
      <c r="E540" s="24"/>
      <c r="G540" s="83" t="str">
        <f>IF('INSCRIÇÃO-DEBCAD'!A503="","",'INSCRIÇÃO-DEBCAD'!A503)</f>
        <v/>
      </c>
      <c r="H540" s="75" t="str">
        <f>IF('INSCRIÇÃO-DEBCAD'!B503="","",$H$35*TRIM('INSCRIÇÃO-DEBCAD'!F503))</f>
        <v/>
      </c>
      <c r="I540" s="75" t="str">
        <f>IF('INSCRIÇÃO-DEBCAD'!C503="","",$I$35*TRIM('INSCRIÇÃO-DEBCAD'!G503))</f>
        <v/>
      </c>
      <c r="J540" s="75" t="str">
        <f>IF('INSCRIÇÃO-DEBCAD'!D503="","",$J$35*TRIM('INSCRIÇÃO-DEBCAD'!H503))</f>
        <v/>
      </c>
      <c r="K540" s="75" t="str">
        <f>IF('INSCRIÇÃO-DEBCAD'!E503="","",$K$35*TRIM('INSCRIÇÃO-DEBCAD'!I503))</f>
        <v/>
      </c>
      <c r="L540" s="76">
        <f t="shared" si="23"/>
        <v>0</v>
      </c>
    </row>
    <row r="541" spans="1:12" x14ac:dyDescent="0.35">
      <c r="A541" s="24"/>
      <c r="B541" s="24"/>
      <c r="C541" s="24" t="str">
        <f t="shared" si="22"/>
        <v>00</v>
      </c>
      <c r="D541" s="24">
        <f t="shared" si="24"/>
        <v>0</v>
      </c>
      <c r="E541" s="24"/>
      <c r="G541" s="83" t="str">
        <f>IF('INSCRIÇÃO-DEBCAD'!A504="","",'INSCRIÇÃO-DEBCAD'!A504)</f>
        <v/>
      </c>
      <c r="H541" s="75" t="str">
        <f>IF('INSCRIÇÃO-DEBCAD'!B504="","",$H$35*TRIM('INSCRIÇÃO-DEBCAD'!F504))</f>
        <v/>
      </c>
      <c r="I541" s="75" t="str">
        <f>IF('INSCRIÇÃO-DEBCAD'!C504="","",$I$35*TRIM('INSCRIÇÃO-DEBCAD'!G504))</f>
        <v/>
      </c>
      <c r="J541" s="75" t="str">
        <f>IF('INSCRIÇÃO-DEBCAD'!D504="","",$J$35*TRIM('INSCRIÇÃO-DEBCAD'!H504))</f>
        <v/>
      </c>
      <c r="K541" s="75" t="str">
        <f>IF('INSCRIÇÃO-DEBCAD'!E504="","",$K$35*TRIM('INSCRIÇÃO-DEBCAD'!I504))</f>
        <v/>
      </c>
      <c r="L541" s="76">
        <f t="shared" si="23"/>
        <v>0</v>
      </c>
    </row>
    <row r="542" spans="1:12" x14ac:dyDescent="0.35">
      <c r="A542" s="24"/>
      <c r="B542" s="24"/>
      <c r="C542" s="24" t="str">
        <f t="shared" si="22"/>
        <v>00</v>
      </c>
      <c r="D542" s="24">
        <f t="shared" si="24"/>
        <v>0</v>
      </c>
      <c r="E542" s="24"/>
      <c r="G542" s="83" t="str">
        <f>IF('INSCRIÇÃO-DEBCAD'!A505="","",'INSCRIÇÃO-DEBCAD'!A505)</f>
        <v/>
      </c>
      <c r="H542" s="75" t="str">
        <f>IF('INSCRIÇÃO-DEBCAD'!B505="","",$H$35*TRIM('INSCRIÇÃO-DEBCAD'!F505))</f>
        <v/>
      </c>
      <c r="I542" s="75" t="str">
        <f>IF('INSCRIÇÃO-DEBCAD'!C505="","",$I$35*TRIM('INSCRIÇÃO-DEBCAD'!G505))</f>
        <v/>
      </c>
      <c r="J542" s="75" t="str">
        <f>IF('INSCRIÇÃO-DEBCAD'!D505="","",$J$35*TRIM('INSCRIÇÃO-DEBCAD'!H505))</f>
        <v/>
      </c>
      <c r="K542" s="75" t="str">
        <f>IF('INSCRIÇÃO-DEBCAD'!E505="","",$K$35*TRIM('INSCRIÇÃO-DEBCAD'!I505))</f>
        <v/>
      </c>
      <c r="L542" s="76">
        <f t="shared" si="23"/>
        <v>0</v>
      </c>
    </row>
    <row r="543" spans="1:12" x14ac:dyDescent="0.35">
      <c r="A543" s="24"/>
      <c r="B543" s="24"/>
      <c r="C543" s="24" t="str">
        <f t="shared" si="22"/>
        <v>00</v>
      </c>
      <c r="D543" s="24">
        <f t="shared" si="24"/>
        <v>0</v>
      </c>
      <c r="E543" s="24"/>
      <c r="G543" s="83" t="str">
        <f>IF('INSCRIÇÃO-DEBCAD'!A506="","",'INSCRIÇÃO-DEBCAD'!A506)</f>
        <v/>
      </c>
      <c r="H543" s="75" t="str">
        <f>IF('INSCRIÇÃO-DEBCAD'!B506="","",$H$35*TRIM('INSCRIÇÃO-DEBCAD'!F506))</f>
        <v/>
      </c>
      <c r="I543" s="75" t="str">
        <f>IF('INSCRIÇÃO-DEBCAD'!C506="","",$I$35*TRIM('INSCRIÇÃO-DEBCAD'!G506))</f>
        <v/>
      </c>
      <c r="J543" s="75" t="str">
        <f>IF('INSCRIÇÃO-DEBCAD'!D506="","",$J$35*TRIM('INSCRIÇÃO-DEBCAD'!H506))</f>
        <v/>
      </c>
      <c r="K543" s="75" t="str">
        <f>IF('INSCRIÇÃO-DEBCAD'!E506="","",$K$35*TRIM('INSCRIÇÃO-DEBCAD'!I506))</f>
        <v/>
      </c>
      <c r="L543" s="76">
        <f t="shared" si="23"/>
        <v>0</v>
      </c>
    </row>
    <row r="544" spans="1:12" x14ac:dyDescent="0.35">
      <c r="A544" s="24"/>
      <c r="B544" s="24"/>
      <c r="C544" s="24" t="str">
        <f t="shared" si="22"/>
        <v>00</v>
      </c>
      <c r="D544" s="24">
        <f t="shared" si="24"/>
        <v>0</v>
      </c>
      <c r="E544" s="24"/>
      <c r="G544" s="83" t="str">
        <f>IF('INSCRIÇÃO-DEBCAD'!A507="","",'INSCRIÇÃO-DEBCAD'!A507)</f>
        <v/>
      </c>
      <c r="H544" s="75" t="str">
        <f>IF('INSCRIÇÃO-DEBCAD'!B507="","",$H$35*TRIM('INSCRIÇÃO-DEBCAD'!F507))</f>
        <v/>
      </c>
      <c r="I544" s="75" t="str">
        <f>IF('INSCRIÇÃO-DEBCAD'!C507="","",$I$35*TRIM('INSCRIÇÃO-DEBCAD'!G507))</f>
        <v/>
      </c>
      <c r="J544" s="75" t="str">
        <f>IF('INSCRIÇÃO-DEBCAD'!D507="","",$J$35*TRIM('INSCRIÇÃO-DEBCAD'!H507))</f>
        <v/>
      </c>
      <c r="K544" s="75" t="str">
        <f>IF('INSCRIÇÃO-DEBCAD'!E507="","",$K$35*TRIM('INSCRIÇÃO-DEBCAD'!I507))</f>
        <v/>
      </c>
      <c r="L544" s="76">
        <f t="shared" si="23"/>
        <v>0</v>
      </c>
    </row>
    <row r="545" spans="1:12" x14ac:dyDescent="0.35">
      <c r="A545" s="24"/>
      <c r="B545" s="24"/>
      <c r="C545" s="24" t="str">
        <f t="shared" si="22"/>
        <v>00</v>
      </c>
      <c r="D545" s="24">
        <f t="shared" si="24"/>
        <v>0</v>
      </c>
      <c r="E545" s="24"/>
      <c r="G545" s="83" t="str">
        <f>IF('INSCRIÇÃO-DEBCAD'!A508="","",'INSCRIÇÃO-DEBCAD'!A508)</f>
        <v/>
      </c>
      <c r="H545" s="75" t="str">
        <f>IF('INSCRIÇÃO-DEBCAD'!B508="","",$H$35*TRIM('INSCRIÇÃO-DEBCAD'!F508))</f>
        <v/>
      </c>
      <c r="I545" s="75" t="str">
        <f>IF('INSCRIÇÃO-DEBCAD'!C508="","",$I$35*TRIM('INSCRIÇÃO-DEBCAD'!G508))</f>
        <v/>
      </c>
      <c r="J545" s="75" t="str">
        <f>IF('INSCRIÇÃO-DEBCAD'!D508="","",$J$35*TRIM('INSCRIÇÃO-DEBCAD'!H508))</f>
        <v/>
      </c>
      <c r="K545" s="75" t="str">
        <f>IF('INSCRIÇÃO-DEBCAD'!E508="","",$K$35*TRIM('INSCRIÇÃO-DEBCAD'!I508))</f>
        <v/>
      </c>
      <c r="L545" s="76">
        <f t="shared" si="23"/>
        <v>0</v>
      </c>
    </row>
    <row r="546" spans="1:12" x14ac:dyDescent="0.35">
      <c r="A546" s="24"/>
      <c r="B546" s="24"/>
      <c r="C546" s="24" t="str">
        <f t="shared" si="22"/>
        <v>00</v>
      </c>
      <c r="D546" s="24">
        <f t="shared" si="24"/>
        <v>0</v>
      </c>
      <c r="E546" s="24"/>
      <c r="G546" s="83" t="str">
        <f>IF('INSCRIÇÃO-DEBCAD'!A509="","",'INSCRIÇÃO-DEBCAD'!A509)</f>
        <v/>
      </c>
      <c r="H546" s="75" t="str">
        <f>IF('INSCRIÇÃO-DEBCAD'!B509="","",$H$35*TRIM('INSCRIÇÃO-DEBCAD'!F509))</f>
        <v/>
      </c>
      <c r="I546" s="75" t="str">
        <f>IF('INSCRIÇÃO-DEBCAD'!C509="","",$I$35*TRIM('INSCRIÇÃO-DEBCAD'!G509))</f>
        <v/>
      </c>
      <c r="J546" s="75" t="str">
        <f>IF('INSCRIÇÃO-DEBCAD'!D509="","",$J$35*TRIM('INSCRIÇÃO-DEBCAD'!H509))</f>
        <v/>
      </c>
      <c r="K546" s="75" t="str">
        <f>IF('INSCRIÇÃO-DEBCAD'!E509="","",$K$35*TRIM('INSCRIÇÃO-DEBCAD'!I509))</f>
        <v/>
      </c>
      <c r="L546" s="76">
        <f t="shared" si="23"/>
        <v>0</v>
      </c>
    </row>
    <row r="547" spans="1:12" x14ac:dyDescent="0.35">
      <c r="A547" s="24"/>
      <c r="B547" s="24"/>
      <c r="C547" s="24" t="str">
        <f t="shared" si="22"/>
        <v>00</v>
      </c>
      <c r="D547" s="24">
        <f t="shared" si="24"/>
        <v>0</v>
      </c>
      <c r="E547" s="24"/>
      <c r="G547" s="83" t="str">
        <f>IF('INSCRIÇÃO-DEBCAD'!A510="","",'INSCRIÇÃO-DEBCAD'!A510)</f>
        <v/>
      </c>
      <c r="H547" s="75" t="str">
        <f>IF('INSCRIÇÃO-DEBCAD'!B510="","",$H$35*TRIM('INSCRIÇÃO-DEBCAD'!F510))</f>
        <v/>
      </c>
      <c r="I547" s="75" t="str">
        <f>IF('INSCRIÇÃO-DEBCAD'!C510="","",$I$35*TRIM('INSCRIÇÃO-DEBCAD'!G510))</f>
        <v/>
      </c>
      <c r="J547" s="75" t="str">
        <f>IF('INSCRIÇÃO-DEBCAD'!D510="","",$J$35*TRIM('INSCRIÇÃO-DEBCAD'!H510))</f>
        <v/>
      </c>
      <c r="K547" s="75" t="str">
        <f>IF('INSCRIÇÃO-DEBCAD'!E510="","",$K$35*TRIM('INSCRIÇÃO-DEBCAD'!I510))</f>
        <v/>
      </c>
      <c r="L547" s="76">
        <f t="shared" si="23"/>
        <v>0</v>
      </c>
    </row>
    <row r="548" spans="1:12" x14ac:dyDescent="0.35">
      <c r="A548" s="24"/>
      <c r="B548" s="24"/>
      <c r="C548" s="24" t="str">
        <f t="shared" si="22"/>
        <v>00</v>
      </c>
      <c r="D548" s="24">
        <f t="shared" si="24"/>
        <v>0</v>
      </c>
      <c r="E548" s="24"/>
      <c r="G548" s="83" t="str">
        <f>IF('INSCRIÇÃO-DEBCAD'!A511="","",'INSCRIÇÃO-DEBCAD'!A511)</f>
        <v/>
      </c>
      <c r="H548" s="75" t="str">
        <f>IF('INSCRIÇÃO-DEBCAD'!B511="","",$H$35*TRIM('INSCRIÇÃO-DEBCAD'!F511))</f>
        <v/>
      </c>
      <c r="I548" s="75" t="str">
        <f>IF('INSCRIÇÃO-DEBCAD'!C511="","",$I$35*TRIM('INSCRIÇÃO-DEBCAD'!G511))</f>
        <v/>
      </c>
      <c r="J548" s="75" t="str">
        <f>IF('INSCRIÇÃO-DEBCAD'!D511="","",$J$35*TRIM('INSCRIÇÃO-DEBCAD'!H511))</f>
        <v/>
      </c>
      <c r="K548" s="75" t="str">
        <f>IF('INSCRIÇÃO-DEBCAD'!E511="","",$K$35*TRIM('INSCRIÇÃO-DEBCAD'!I511))</f>
        <v/>
      </c>
      <c r="L548" s="76">
        <f t="shared" si="23"/>
        <v>0</v>
      </c>
    </row>
    <row r="549" spans="1:12" x14ac:dyDescent="0.35">
      <c r="A549" s="24"/>
      <c r="B549" s="24"/>
      <c r="C549" s="24" t="str">
        <f t="shared" si="22"/>
        <v>00</v>
      </c>
      <c r="D549" s="24">
        <f t="shared" si="24"/>
        <v>0</v>
      </c>
      <c r="E549" s="24"/>
      <c r="G549" s="83" t="str">
        <f>IF('INSCRIÇÃO-DEBCAD'!A512="","",'INSCRIÇÃO-DEBCAD'!A512)</f>
        <v/>
      </c>
      <c r="H549" s="75" t="str">
        <f>IF('INSCRIÇÃO-DEBCAD'!B512="","",$H$35*TRIM('INSCRIÇÃO-DEBCAD'!F512))</f>
        <v/>
      </c>
      <c r="I549" s="75" t="str">
        <f>IF('INSCRIÇÃO-DEBCAD'!C512="","",$I$35*TRIM('INSCRIÇÃO-DEBCAD'!G512))</f>
        <v/>
      </c>
      <c r="J549" s="75" t="str">
        <f>IF('INSCRIÇÃO-DEBCAD'!D512="","",$J$35*TRIM('INSCRIÇÃO-DEBCAD'!H512))</f>
        <v/>
      </c>
      <c r="K549" s="75" t="str">
        <f>IF('INSCRIÇÃO-DEBCAD'!E512="","",$K$35*TRIM('INSCRIÇÃO-DEBCAD'!I512))</f>
        <v/>
      </c>
      <c r="L549" s="76">
        <f t="shared" si="23"/>
        <v>0</v>
      </c>
    </row>
    <row r="550" spans="1:12" x14ac:dyDescent="0.35">
      <c r="A550" s="24"/>
      <c r="B550" s="24"/>
      <c r="C550" s="24" t="str">
        <f t="shared" si="22"/>
        <v>00</v>
      </c>
      <c r="D550" s="24">
        <f t="shared" si="24"/>
        <v>0</v>
      </c>
      <c r="E550" s="24"/>
      <c r="G550" s="83" t="str">
        <f>IF('INSCRIÇÃO-DEBCAD'!A513="","",'INSCRIÇÃO-DEBCAD'!A513)</f>
        <v/>
      </c>
      <c r="H550" s="75" t="str">
        <f>IF('INSCRIÇÃO-DEBCAD'!B513="","",$H$35*TRIM('INSCRIÇÃO-DEBCAD'!F513))</f>
        <v/>
      </c>
      <c r="I550" s="75" t="str">
        <f>IF('INSCRIÇÃO-DEBCAD'!C513="","",$I$35*TRIM('INSCRIÇÃO-DEBCAD'!G513))</f>
        <v/>
      </c>
      <c r="J550" s="75" t="str">
        <f>IF('INSCRIÇÃO-DEBCAD'!D513="","",$J$35*TRIM('INSCRIÇÃO-DEBCAD'!H513))</f>
        <v/>
      </c>
      <c r="K550" s="75" t="str">
        <f>IF('INSCRIÇÃO-DEBCAD'!E513="","",$K$35*TRIM('INSCRIÇÃO-DEBCAD'!I513))</f>
        <v/>
      </c>
      <c r="L550" s="76">
        <f t="shared" si="23"/>
        <v>0</v>
      </c>
    </row>
    <row r="551" spans="1:12" x14ac:dyDescent="0.35">
      <c r="A551" s="24"/>
      <c r="B551" s="24"/>
      <c r="C551" s="24" t="str">
        <f t="shared" si="22"/>
        <v>00</v>
      </c>
      <c r="D551" s="24">
        <f t="shared" si="24"/>
        <v>0</v>
      </c>
      <c r="E551" s="24"/>
      <c r="G551" s="83" t="str">
        <f>IF('INSCRIÇÃO-DEBCAD'!A514="","",'INSCRIÇÃO-DEBCAD'!A514)</f>
        <v/>
      </c>
      <c r="H551" s="75" t="str">
        <f>IF('INSCRIÇÃO-DEBCAD'!B514="","",$H$35*TRIM('INSCRIÇÃO-DEBCAD'!F514))</f>
        <v/>
      </c>
      <c r="I551" s="75" t="str">
        <f>IF('INSCRIÇÃO-DEBCAD'!C514="","",$I$35*TRIM('INSCRIÇÃO-DEBCAD'!G514))</f>
        <v/>
      </c>
      <c r="J551" s="75" t="str">
        <f>IF('INSCRIÇÃO-DEBCAD'!D514="","",$J$35*TRIM('INSCRIÇÃO-DEBCAD'!H514))</f>
        <v/>
      </c>
      <c r="K551" s="75" t="str">
        <f>IF('INSCRIÇÃO-DEBCAD'!E514="","",$K$35*TRIM('INSCRIÇÃO-DEBCAD'!I514))</f>
        <v/>
      </c>
      <c r="L551" s="76">
        <f t="shared" si="23"/>
        <v>0</v>
      </c>
    </row>
    <row r="552" spans="1:12" x14ac:dyDescent="0.35">
      <c r="A552" s="24"/>
      <c r="B552" s="24"/>
      <c r="C552" s="24" t="str">
        <f t="shared" si="22"/>
        <v>00</v>
      </c>
      <c r="D552" s="24">
        <f t="shared" si="24"/>
        <v>0</v>
      </c>
      <c r="E552" s="24"/>
      <c r="G552" s="83" t="str">
        <f>IF('INSCRIÇÃO-DEBCAD'!A515="","",'INSCRIÇÃO-DEBCAD'!A515)</f>
        <v/>
      </c>
      <c r="H552" s="75" t="str">
        <f>IF('INSCRIÇÃO-DEBCAD'!B515="","",$H$35*TRIM('INSCRIÇÃO-DEBCAD'!F515))</f>
        <v/>
      </c>
      <c r="I552" s="75" t="str">
        <f>IF('INSCRIÇÃO-DEBCAD'!C515="","",$I$35*TRIM('INSCRIÇÃO-DEBCAD'!G515))</f>
        <v/>
      </c>
      <c r="J552" s="75" t="str">
        <f>IF('INSCRIÇÃO-DEBCAD'!D515="","",$J$35*TRIM('INSCRIÇÃO-DEBCAD'!H515))</f>
        <v/>
      </c>
      <c r="K552" s="75" t="str">
        <f>IF('INSCRIÇÃO-DEBCAD'!E515="","",$K$35*TRIM('INSCRIÇÃO-DEBCAD'!I515))</f>
        <v/>
      </c>
      <c r="L552" s="76">
        <f t="shared" si="23"/>
        <v>0</v>
      </c>
    </row>
    <row r="553" spans="1:12" x14ac:dyDescent="0.35">
      <c r="A553" s="24"/>
      <c r="B553" s="24"/>
      <c r="C553" s="24" t="str">
        <f t="shared" ref="C553:C616" si="25">D553&amp;""&amp;D554</f>
        <v>00</v>
      </c>
      <c r="D553" s="24">
        <f t="shared" si="24"/>
        <v>0</v>
      </c>
      <c r="E553" s="24"/>
      <c r="G553" s="83" t="str">
        <f>IF('INSCRIÇÃO-DEBCAD'!A516="","",'INSCRIÇÃO-DEBCAD'!A516)</f>
        <v/>
      </c>
      <c r="H553" s="75" t="str">
        <f>IF('INSCRIÇÃO-DEBCAD'!B516="","",$H$35*TRIM('INSCRIÇÃO-DEBCAD'!F516))</f>
        <v/>
      </c>
      <c r="I553" s="75" t="str">
        <f>IF('INSCRIÇÃO-DEBCAD'!C516="","",$I$35*TRIM('INSCRIÇÃO-DEBCAD'!G516))</f>
        <v/>
      </c>
      <c r="J553" s="75" t="str">
        <f>IF('INSCRIÇÃO-DEBCAD'!D516="","",$J$35*TRIM('INSCRIÇÃO-DEBCAD'!H516))</f>
        <v/>
      </c>
      <c r="K553" s="75" t="str">
        <f>IF('INSCRIÇÃO-DEBCAD'!E516="","",$K$35*TRIM('INSCRIÇÃO-DEBCAD'!I516))</f>
        <v/>
      </c>
      <c r="L553" s="76">
        <f t="shared" ref="L553:L616" si="26">IFERROR(SUM(H553:K553),"")</f>
        <v>0</v>
      </c>
    </row>
    <row r="554" spans="1:12" x14ac:dyDescent="0.35">
      <c r="A554" s="24"/>
      <c r="B554" s="24"/>
      <c r="C554" s="24" t="str">
        <f t="shared" si="25"/>
        <v>00</v>
      </c>
      <c r="D554" s="24">
        <f t="shared" si="24"/>
        <v>0</v>
      </c>
      <c r="E554" s="24"/>
      <c r="G554" s="83" t="str">
        <f>IF('INSCRIÇÃO-DEBCAD'!A517="","",'INSCRIÇÃO-DEBCAD'!A517)</f>
        <v/>
      </c>
      <c r="H554" s="75" t="str">
        <f>IF('INSCRIÇÃO-DEBCAD'!B517="","",$H$35*TRIM('INSCRIÇÃO-DEBCAD'!F517))</f>
        <v/>
      </c>
      <c r="I554" s="75" t="str">
        <f>IF('INSCRIÇÃO-DEBCAD'!C517="","",$I$35*TRIM('INSCRIÇÃO-DEBCAD'!G517))</f>
        <v/>
      </c>
      <c r="J554" s="75" t="str">
        <f>IF('INSCRIÇÃO-DEBCAD'!D517="","",$J$35*TRIM('INSCRIÇÃO-DEBCAD'!H517))</f>
        <v/>
      </c>
      <c r="K554" s="75" t="str">
        <f>IF('INSCRIÇÃO-DEBCAD'!E517="","",$K$35*TRIM('INSCRIÇÃO-DEBCAD'!I517))</f>
        <v/>
      </c>
      <c r="L554" s="76">
        <f t="shared" si="26"/>
        <v>0</v>
      </c>
    </row>
    <row r="555" spans="1:12" x14ac:dyDescent="0.35">
      <c r="A555" s="24"/>
      <c r="B555" s="24"/>
      <c r="C555" s="24" t="str">
        <f t="shared" si="25"/>
        <v>00</v>
      </c>
      <c r="D555" s="24">
        <f t="shared" si="24"/>
        <v>0</v>
      </c>
      <c r="E555" s="24"/>
      <c r="G555" s="83" t="str">
        <f>IF('INSCRIÇÃO-DEBCAD'!A518="","",'INSCRIÇÃO-DEBCAD'!A518)</f>
        <v/>
      </c>
      <c r="H555" s="75" t="str">
        <f>IF('INSCRIÇÃO-DEBCAD'!B518="","",$H$35*TRIM('INSCRIÇÃO-DEBCAD'!F518))</f>
        <v/>
      </c>
      <c r="I555" s="75" t="str">
        <f>IF('INSCRIÇÃO-DEBCAD'!C518="","",$I$35*TRIM('INSCRIÇÃO-DEBCAD'!G518))</f>
        <v/>
      </c>
      <c r="J555" s="75" t="str">
        <f>IF('INSCRIÇÃO-DEBCAD'!D518="","",$J$35*TRIM('INSCRIÇÃO-DEBCAD'!H518))</f>
        <v/>
      </c>
      <c r="K555" s="75" t="str">
        <f>IF('INSCRIÇÃO-DEBCAD'!E518="","",$K$35*TRIM('INSCRIÇÃO-DEBCAD'!I518))</f>
        <v/>
      </c>
      <c r="L555" s="76">
        <f t="shared" si="26"/>
        <v>0</v>
      </c>
    </row>
    <row r="556" spans="1:12" x14ac:dyDescent="0.35">
      <c r="A556" s="24"/>
      <c r="B556" s="24"/>
      <c r="C556" s="24" t="str">
        <f t="shared" si="25"/>
        <v>00</v>
      </c>
      <c r="D556" s="24">
        <f t="shared" si="24"/>
        <v>0</v>
      </c>
      <c r="E556" s="24"/>
      <c r="G556" s="83" t="str">
        <f>IF('INSCRIÇÃO-DEBCAD'!A519="","",'INSCRIÇÃO-DEBCAD'!A519)</f>
        <v/>
      </c>
      <c r="H556" s="75" t="str">
        <f>IF('INSCRIÇÃO-DEBCAD'!B519="","",$H$35*TRIM('INSCRIÇÃO-DEBCAD'!F519))</f>
        <v/>
      </c>
      <c r="I556" s="75" t="str">
        <f>IF('INSCRIÇÃO-DEBCAD'!C519="","",$I$35*TRIM('INSCRIÇÃO-DEBCAD'!G519))</f>
        <v/>
      </c>
      <c r="J556" s="75" t="str">
        <f>IF('INSCRIÇÃO-DEBCAD'!D519="","",$J$35*TRIM('INSCRIÇÃO-DEBCAD'!H519))</f>
        <v/>
      </c>
      <c r="K556" s="75" t="str">
        <f>IF('INSCRIÇÃO-DEBCAD'!E519="","",$K$35*TRIM('INSCRIÇÃO-DEBCAD'!I519))</f>
        <v/>
      </c>
      <c r="L556" s="76">
        <f t="shared" si="26"/>
        <v>0</v>
      </c>
    </row>
    <row r="557" spans="1:12" x14ac:dyDescent="0.35">
      <c r="A557" s="24"/>
      <c r="B557" s="24"/>
      <c r="C557" s="24" t="str">
        <f t="shared" si="25"/>
        <v>00</v>
      </c>
      <c r="D557" s="24">
        <f t="shared" si="24"/>
        <v>0</v>
      </c>
      <c r="E557" s="24"/>
      <c r="G557" s="83" t="str">
        <f>IF('INSCRIÇÃO-DEBCAD'!A520="","",'INSCRIÇÃO-DEBCAD'!A520)</f>
        <v/>
      </c>
      <c r="H557" s="75" t="str">
        <f>IF('INSCRIÇÃO-DEBCAD'!B520="","",$H$35*TRIM('INSCRIÇÃO-DEBCAD'!F520))</f>
        <v/>
      </c>
      <c r="I557" s="75" t="str">
        <f>IF('INSCRIÇÃO-DEBCAD'!C520="","",$I$35*TRIM('INSCRIÇÃO-DEBCAD'!G520))</f>
        <v/>
      </c>
      <c r="J557" s="75" t="str">
        <f>IF('INSCRIÇÃO-DEBCAD'!D520="","",$J$35*TRIM('INSCRIÇÃO-DEBCAD'!H520))</f>
        <v/>
      </c>
      <c r="K557" s="75" t="str">
        <f>IF('INSCRIÇÃO-DEBCAD'!E520="","",$K$35*TRIM('INSCRIÇÃO-DEBCAD'!I520))</f>
        <v/>
      </c>
      <c r="L557" s="76">
        <f t="shared" si="26"/>
        <v>0</v>
      </c>
    </row>
    <row r="558" spans="1:12" x14ac:dyDescent="0.35">
      <c r="A558" s="24"/>
      <c r="B558" s="24"/>
      <c r="C558" s="24" t="str">
        <f t="shared" si="25"/>
        <v>00</v>
      </c>
      <c r="D558" s="24">
        <f t="shared" si="24"/>
        <v>0</v>
      </c>
      <c r="E558" s="24"/>
      <c r="G558" s="83" t="str">
        <f>IF('INSCRIÇÃO-DEBCAD'!A521="","",'INSCRIÇÃO-DEBCAD'!A521)</f>
        <v/>
      </c>
      <c r="H558" s="75" t="str">
        <f>IF('INSCRIÇÃO-DEBCAD'!B521="","",$H$35*TRIM('INSCRIÇÃO-DEBCAD'!F521))</f>
        <v/>
      </c>
      <c r="I558" s="75" t="str">
        <f>IF('INSCRIÇÃO-DEBCAD'!C521="","",$I$35*TRIM('INSCRIÇÃO-DEBCAD'!G521))</f>
        <v/>
      </c>
      <c r="J558" s="75" t="str">
        <f>IF('INSCRIÇÃO-DEBCAD'!D521="","",$J$35*TRIM('INSCRIÇÃO-DEBCAD'!H521))</f>
        <v/>
      </c>
      <c r="K558" s="75" t="str">
        <f>IF('INSCRIÇÃO-DEBCAD'!E521="","",$K$35*TRIM('INSCRIÇÃO-DEBCAD'!I521))</f>
        <v/>
      </c>
      <c r="L558" s="76">
        <f t="shared" si="26"/>
        <v>0</v>
      </c>
    </row>
    <row r="559" spans="1:12" x14ac:dyDescent="0.35">
      <c r="A559" s="24"/>
      <c r="B559" s="24"/>
      <c r="C559" s="24" t="str">
        <f t="shared" si="25"/>
        <v>00</v>
      </c>
      <c r="D559" s="24">
        <f t="shared" si="24"/>
        <v>0</v>
      </c>
      <c r="E559" s="24"/>
      <c r="G559" s="83" t="str">
        <f>IF('INSCRIÇÃO-DEBCAD'!A522="","",'INSCRIÇÃO-DEBCAD'!A522)</f>
        <v/>
      </c>
      <c r="H559" s="75" t="str">
        <f>IF('INSCRIÇÃO-DEBCAD'!B522="","",$H$35*TRIM('INSCRIÇÃO-DEBCAD'!F522))</f>
        <v/>
      </c>
      <c r="I559" s="75" t="str">
        <f>IF('INSCRIÇÃO-DEBCAD'!C522="","",$I$35*TRIM('INSCRIÇÃO-DEBCAD'!G522))</f>
        <v/>
      </c>
      <c r="J559" s="75" t="str">
        <f>IF('INSCRIÇÃO-DEBCAD'!D522="","",$J$35*TRIM('INSCRIÇÃO-DEBCAD'!H522))</f>
        <v/>
      </c>
      <c r="K559" s="75" t="str">
        <f>IF('INSCRIÇÃO-DEBCAD'!E522="","",$K$35*TRIM('INSCRIÇÃO-DEBCAD'!I522))</f>
        <v/>
      </c>
      <c r="L559" s="76">
        <f t="shared" si="26"/>
        <v>0</v>
      </c>
    </row>
    <row r="560" spans="1:12" x14ac:dyDescent="0.35">
      <c r="A560" s="24"/>
      <c r="B560" s="24"/>
      <c r="C560" s="24" t="str">
        <f t="shared" si="25"/>
        <v>00</v>
      </c>
      <c r="D560" s="24">
        <f t="shared" ref="D560:D616" si="27">IFERROR(IF(SUM(H560:K560)&gt;0,1,0),0)</f>
        <v>0</v>
      </c>
      <c r="E560" s="24"/>
      <c r="G560" s="83" t="str">
        <f>IF('INSCRIÇÃO-DEBCAD'!A523="","",'INSCRIÇÃO-DEBCAD'!A523)</f>
        <v/>
      </c>
      <c r="H560" s="75" t="str">
        <f>IF('INSCRIÇÃO-DEBCAD'!B523="","",$H$35*TRIM('INSCRIÇÃO-DEBCAD'!F523))</f>
        <v/>
      </c>
      <c r="I560" s="75" t="str">
        <f>IF('INSCRIÇÃO-DEBCAD'!C523="","",$I$35*TRIM('INSCRIÇÃO-DEBCAD'!G523))</f>
        <v/>
      </c>
      <c r="J560" s="75" t="str">
        <f>IF('INSCRIÇÃO-DEBCAD'!D523="","",$J$35*TRIM('INSCRIÇÃO-DEBCAD'!H523))</f>
        <v/>
      </c>
      <c r="K560" s="75" t="str">
        <f>IF('INSCRIÇÃO-DEBCAD'!E523="","",$K$35*TRIM('INSCRIÇÃO-DEBCAD'!I523))</f>
        <v/>
      </c>
      <c r="L560" s="76">
        <f t="shared" si="26"/>
        <v>0</v>
      </c>
    </row>
    <row r="561" spans="1:12" x14ac:dyDescent="0.35">
      <c r="A561" s="24"/>
      <c r="B561" s="24"/>
      <c r="C561" s="24" t="str">
        <f t="shared" si="25"/>
        <v>00</v>
      </c>
      <c r="D561" s="24">
        <f t="shared" si="27"/>
        <v>0</v>
      </c>
      <c r="E561" s="24"/>
      <c r="G561" s="83" t="str">
        <f>IF('INSCRIÇÃO-DEBCAD'!A524="","",'INSCRIÇÃO-DEBCAD'!A524)</f>
        <v/>
      </c>
      <c r="H561" s="75" t="str">
        <f>IF('INSCRIÇÃO-DEBCAD'!B524="","",$H$35*TRIM('INSCRIÇÃO-DEBCAD'!F524))</f>
        <v/>
      </c>
      <c r="I561" s="75" t="str">
        <f>IF('INSCRIÇÃO-DEBCAD'!C524="","",$I$35*TRIM('INSCRIÇÃO-DEBCAD'!G524))</f>
        <v/>
      </c>
      <c r="J561" s="75" t="str">
        <f>IF('INSCRIÇÃO-DEBCAD'!D524="","",$J$35*TRIM('INSCRIÇÃO-DEBCAD'!H524))</f>
        <v/>
      </c>
      <c r="K561" s="75" t="str">
        <f>IF('INSCRIÇÃO-DEBCAD'!E524="","",$K$35*TRIM('INSCRIÇÃO-DEBCAD'!I524))</f>
        <v/>
      </c>
      <c r="L561" s="76">
        <f t="shared" si="26"/>
        <v>0</v>
      </c>
    </row>
    <row r="562" spans="1:12" x14ac:dyDescent="0.35">
      <c r="A562" s="24"/>
      <c r="B562" s="24"/>
      <c r="C562" s="24" t="str">
        <f t="shared" si="25"/>
        <v>00</v>
      </c>
      <c r="D562" s="24">
        <f t="shared" si="27"/>
        <v>0</v>
      </c>
      <c r="E562" s="24"/>
      <c r="G562" s="83" t="str">
        <f>IF('INSCRIÇÃO-DEBCAD'!A525="","",'INSCRIÇÃO-DEBCAD'!A525)</f>
        <v/>
      </c>
      <c r="H562" s="75" t="str">
        <f>IF('INSCRIÇÃO-DEBCAD'!B525="","",$H$35*TRIM('INSCRIÇÃO-DEBCAD'!F525))</f>
        <v/>
      </c>
      <c r="I562" s="75" t="str">
        <f>IF('INSCRIÇÃO-DEBCAD'!C525="","",$I$35*TRIM('INSCRIÇÃO-DEBCAD'!G525))</f>
        <v/>
      </c>
      <c r="J562" s="75" t="str">
        <f>IF('INSCRIÇÃO-DEBCAD'!D525="","",$J$35*TRIM('INSCRIÇÃO-DEBCAD'!H525))</f>
        <v/>
      </c>
      <c r="K562" s="75" t="str">
        <f>IF('INSCRIÇÃO-DEBCAD'!E525="","",$K$35*TRIM('INSCRIÇÃO-DEBCAD'!I525))</f>
        <v/>
      </c>
      <c r="L562" s="76">
        <f t="shared" si="26"/>
        <v>0</v>
      </c>
    </row>
    <row r="563" spans="1:12" x14ac:dyDescent="0.35">
      <c r="A563" s="24"/>
      <c r="B563" s="24"/>
      <c r="C563" s="24" t="str">
        <f t="shared" si="25"/>
        <v>00</v>
      </c>
      <c r="D563" s="24">
        <f t="shared" si="27"/>
        <v>0</v>
      </c>
      <c r="E563" s="24"/>
      <c r="G563" s="83" t="str">
        <f>IF('INSCRIÇÃO-DEBCAD'!A526="","",'INSCRIÇÃO-DEBCAD'!A526)</f>
        <v/>
      </c>
      <c r="H563" s="75" t="str">
        <f>IF('INSCRIÇÃO-DEBCAD'!B526="","",$H$35*TRIM('INSCRIÇÃO-DEBCAD'!F526))</f>
        <v/>
      </c>
      <c r="I563" s="75" t="str">
        <f>IF('INSCRIÇÃO-DEBCAD'!C526="","",$I$35*TRIM('INSCRIÇÃO-DEBCAD'!G526))</f>
        <v/>
      </c>
      <c r="J563" s="75" t="str">
        <f>IF('INSCRIÇÃO-DEBCAD'!D526="","",$J$35*TRIM('INSCRIÇÃO-DEBCAD'!H526))</f>
        <v/>
      </c>
      <c r="K563" s="75" t="str">
        <f>IF('INSCRIÇÃO-DEBCAD'!E526="","",$K$35*TRIM('INSCRIÇÃO-DEBCAD'!I526))</f>
        <v/>
      </c>
      <c r="L563" s="76">
        <f t="shared" si="26"/>
        <v>0</v>
      </c>
    </row>
    <row r="564" spans="1:12" x14ac:dyDescent="0.35">
      <c r="A564" s="24"/>
      <c r="B564" s="24"/>
      <c r="C564" s="24" t="str">
        <f t="shared" si="25"/>
        <v>00</v>
      </c>
      <c r="D564" s="24">
        <f t="shared" si="27"/>
        <v>0</v>
      </c>
      <c r="E564" s="24"/>
      <c r="G564" s="83" t="str">
        <f>IF('INSCRIÇÃO-DEBCAD'!A527="","",'INSCRIÇÃO-DEBCAD'!A527)</f>
        <v/>
      </c>
      <c r="H564" s="75" t="str">
        <f>IF('INSCRIÇÃO-DEBCAD'!B527="","",$H$35*TRIM('INSCRIÇÃO-DEBCAD'!F527))</f>
        <v/>
      </c>
      <c r="I564" s="75" t="str">
        <f>IF('INSCRIÇÃO-DEBCAD'!C527="","",$I$35*TRIM('INSCRIÇÃO-DEBCAD'!G527))</f>
        <v/>
      </c>
      <c r="J564" s="75" t="str">
        <f>IF('INSCRIÇÃO-DEBCAD'!D527="","",$J$35*TRIM('INSCRIÇÃO-DEBCAD'!H527))</f>
        <v/>
      </c>
      <c r="K564" s="75" t="str">
        <f>IF('INSCRIÇÃO-DEBCAD'!E527="","",$K$35*TRIM('INSCRIÇÃO-DEBCAD'!I527))</f>
        <v/>
      </c>
      <c r="L564" s="76">
        <f t="shared" si="26"/>
        <v>0</v>
      </c>
    </row>
    <row r="565" spans="1:12" x14ac:dyDescent="0.35">
      <c r="A565" s="24"/>
      <c r="B565" s="24"/>
      <c r="C565" s="24" t="str">
        <f t="shared" si="25"/>
        <v>00</v>
      </c>
      <c r="D565" s="24">
        <f t="shared" si="27"/>
        <v>0</v>
      </c>
      <c r="E565" s="24"/>
      <c r="G565" s="83" t="str">
        <f>IF('INSCRIÇÃO-DEBCAD'!A528="","",'INSCRIÇÃO-DEBCAD'!A528)</f>
        <v/>
      </c>
      <c r="H565" s="75" t="str">
        <f>IF('INSCRIÇÃO-DEBCAD'!B528="","",$H$35*TRIM('INSCRIÇÃO-DEBCAD'!F528))</f>
        <v/>
      </c>
      <c r="I565" s="75" t="str">
        <f>IF('INSCRIÇÃO-DEBCAD'!C528="","",$I$35*TRIM('INSCRIÇÃO-DEBCAD'!G528))</f>
        <v/>
      </c>
      <c r="J565" s="75" t="str">
        <f>IF('INSCRIÇÃO-DEBCAD'!D528="","",$J$35*TRIM('INSCRIÇÃO-DEBCAD'!H528))</f>
        <v/>
      </c>
      <c r="K565" s="75" t="str">
        <f>IF('INSCRIÇÃO-DEBCAD'!E528="","",$K$35*TRIM('INSCRIÇÃO-DEBCAD'!I528))</f>
        <v/>
      </c>
      <c r="L565" s="76">
        <f t="shared" si="26"/>
        <v>0</v>
      </c>
    </row>
    <row r="566" spans="1:12" x14ac:dyDescent="0.35">
      <c r="A566" s="24"/>
      <c r="B566" s="24"/>
      <c r="C566" s="24" t="str">
        <f t="shared" si="25"/>
        <v>00</v>
      </c>
      <c r="D566" s="24">
        <f t="shared" si="27"/>
        <v>0</v>
      </c>
      <c r="E566" s="24"/>
      <c r="G566" s="83" t="str">
        <f>IF('INSCRIÇÃO-DEBCAD'!A529="","",'INSCRIÇÃO-DEBCAD'!A529)</f>
        <v/>
      </c>
      <c r="H566" s="75" t="str">
        <f>IF('INSCRIÇÃO-DEBCAD'!B529="","",$H$35*TRIM('INSCRIÇÃO-DEBCAD'!F529))</f>
        <v/>
      </c>
      <c r="I566" s="75" t="str">
        <f>IF('INSCRIÇÃO-DEBCAD'!C529="","",$I$35*TRIM('INSCRIÇÃO-DEBCAD'!G529))</f>
        <v/>
      </c>
      <c r="J566" s="75" t="str">
        <f>IF('INSCRIÇÃO-DEBCAD'!D529="","",$J$35*TRIM('INSCRIÇÃO-DEBCAD'!H529))</f>
        <v/>
      </c>
      <c r="K566" s="75" t="str">
        <f>IF('INSCRIÇÃO-DEBCAD'!E529="","",$K$35*TRIM('INSCRIÇÃO-DEBCAD'!I529))</f>
        <v/>
      </c>
      <c r="L566" s="76">
        <f t="shared" si="26"/>
        <v>0</v>
      </c>
    </row>
    <row r="567" spans="1:12" x14ac:dyDescent="0.35">
      <c r="A567" s="24"/>
      <c r="B567" s="24"/>
      <c r="C567" s="24" t="str">
        <f t="shared" si="25"/>
        <v>00</v>
      </c>
      <c r="D567" s="24">
        <f t="shared" si="27"/>
        <v>0</v>
      </c>
      <c r="E567" s="24"/>
      <c r="G567" s="83" t="str">
        <f>IF('INSCRIÇÃO-DEBCAD'!A530="","",'INSCRIÇÃO-DEBCAD'!A530)</f>
        <v/>
      </c>
      <c r="H567" s="75" t="str">
        <f>IF('INSCRIÇÃO-DEBCAD'!B530="","",$H$35*TRIM('INSCRIÇÃO-DEBCAD'!F530))</f>
        <v/>
      </c>
      <c r="I567" s="75" t="str">
        <f>IF('INSCRIÇÃO-DEBCAD'!C530="","",$I$35*TRIM('INSCRIÇÃO-DEBCAD'!G530))</f>
        <v/>
      </c>
      <c r="J567" s="75" t="str">
        <f>IF('INSCRIÇÃO-DEBCAD'!D530="","",$J$35*TRIM('INSCRIÇÃO-DEBCAD'!H530))</f>
        <v/>
      </c>
      <c r="K567" s="75" t="str">
        <f>IF('INSCRIÇÃO-DEBCAD'!E530="","",$K$35*TRIM('INSCRIÇÃO-DEBCAD'!I530))</f>
        <v/>
      </c>
      <c r="L567" s="76">
        <f t="shared" si="26"/>
        <v>0</v>
      </c>
    </row>
    <row r="568" spans="1:12" x14ac:dyDescent="0.35">
      <c r="A568" s="24"/>
      <c r="B568" s="24"/>
      <c r="C568" s="24" t="str">
        <f t="shared" si="25"/>
        <v>00</v>
      </c>
      <c r="D568" s="24">
        <f t="shared" si="27"/>
        <v>0</v>
      </c>
      <c r="E568" s="24"/>
      <c r="G568" s="83" t="str">
        <f>IF('INSCRIÇÃO-DEBCAD'!A531="","",'INSCRIÇÃO-DEBCAD'!A531)</f>
        <v/>
      </c>
      <c r="H568" s="75" t="str">
        <f>IF('INSCRIÇÃO-DEBCAD'!B531="","",$H$35*TRIM('INSCRIÇÃO-DEBCAD'!F531))</f>
        <v/>
      </c>
      <c r="I568" s="75" t="str">
        <f>IF('INSCRIÇÃO-DEBCAD'!C531="","",$I$35*TRIM('INSCRIÇÃO-DEBCAD'!G531))</f>
        <v/>
      </c>
      <c r="J568" s="75" t="str">
        <f>IF('INSCRIÇÃO-DEBCAD'!D531="","",$J$35*TRIM('INSCRIÇÃO-DEBCAD'!H531))</f>
        <v/>
      </c>
      <c r="K568" s="75" t="str">
        <f>IF('INSCRIÇÃO-DEBCAD'!E531="","",$K$35*TRIM('INSCRIÇÃO-DEBCAD'!I531))</f>
        <v/>
      </c>
      <c r="L568" s="76">
        <f t="shared" si="26"/>
        <v>0</v>
      </c>
    </row>
    <row r="569" spans="1:12" x14ac:dyDescent="0.35">
      <c r="A569" s="24"/>
      <c r="B569" s="24"/>
      <c r="C569" s="24" t="str">
        <f t="shared" si="25"/>
        <v>00</v>
      </c>
      <c r="D569" s="24">
        <f t="shared" si="27"/>
        <v>0</v>
      </c>
      <c r="E569" s="24"/>
      <c r="G569" s="83" t="str">
        <f>IF('INSCRIÇÃO-DEBCAD'!A532="","",'INSCRIÇÃO-DEBCAD'!A532)</f>
        <v/>
      </c>
      <c r="H569" s="75" t="str">
        <f>IF('INSCRIÇÃO-DEBCAD'!B532="","",$H$35*TRIM('INSCRIÇÃO-DEBCAD'!F532))</f>
        <v/>
      </c>
      <c r="I569" s="75" t="str">
        <f>IF('INSCRIÇÃO-DEBCAD'!C532="","",$I$35*TRIM('INSCRIÇÃO-DEBCAD'!G532))</f>
        <v/>
      </c>
      <c r="J569" s="75" t="str">
        <f>IF('INSCRIÇÃO-DEBCAD'!D532="","",$J$35*TRIM('INSCRIÇÃO-DEBCAD'!H532))</f>
        <v/>
      </c>
      <c r="K569" s="75" t="str">
        <f>IF('INSCRIÇÃO-DEBCAD'!E532="","",$K$35*TRIM('INSCRIÇÃO-DEBCAD'!I532))</f>
        <v/>
      </c>
      <c r="L569" s="76">
        <f t="shared" si="26"/>
        <v>0</v>
      </c>
    </row>
    <row r="570" spans="1:12" x14ac:dyDescent="0.35">
      <c r="A570" s="24"/>
      <c r="B570" s="24"/>
      <c r="C570" s="24" t="str">
        <f t="shared" si="25"/>
        <v>00</v>
      </c>
      <c r="D570" s="24">
        <f t="shared" si="27"/>
        <v>0</v>
      </c>
      <c r="E570" s="24"/>
      <c r="G570" s="83" t="str">
        <f>IF('INSCRIÇÃO-DEBCAD'!A533="","",'INSCRIÇÃO-DEBCAD'!A533)</f>
        <v/>
      </c>
      <c r="H570" s="75" t="str">
        <f>IF('INSCRIÇÃO-DEBCAD'!B533="","",$H$35*TRIM('INSCRIÇÃO-DEBCAD'!F533))</f>
        <v/>
      </c>
      <c r="I570" s="75" t="str">
        <f>IF('INSCRIÇÃO-DEBCAD'!C533="","",$I$35*TRIM('INSCRIÇÃO-DEBCAD'!G533))</f>
        <v/>
      </c>
      <c r="J570" s="75" t="str">
        <f>IF('INSCRIÇÃO-DEBCAD'!D533="","",$J$35*TRIM('INSCRIÇÃO-DEBCAD'!H533))</f>
        <v/>
      </c>
      <c r="K570" s="75" t="str">
        <f>IF('INSCRIÇÃO-DEBCAD'!E533="","",$K$35*TRIM('INSCRIÇÃO-DEBCAD'!I533))</f>
        <v/>
      </c>
      <c r="L570" s="76">
        <f t="shared" si="26"/>
        <v>0</v>
      </c>
    </row>
    <row r="571" spans="1:12" x14ac:dyDescent="0.35">
      <c r="A571" s="24"/>
      <c r="B571" s="24"/>
      <c r="C571" s="24" t="str">
        <f t="shared" si="25"/>
        <v>00</v>
      </c>
      <c r="D571" s="24">
        <f t="shared" si="27"/>
        <v>0</v>
      </c>
      <c r="E571" s="24"/>
      <c r="G571" s="83" t="str">
        <f>IF('INSCRIÇÃO-DEBCAD'!A534="","",'INSCRIÇÃO-DEBCAD'!A534)</f>
        <v/>
      </c>
      <c r="H571" s="75" t="str">
        <f>IF('INSCRIÇÃO-DEBCAD'!B534="","",$H$35*TRIM('INSCRIÇÃO-DEBCAD'!F534))</f>
        <v/>
      </c>
      <c r="I571" s="75" t="str">
        <f>IF('INSCRIÇÃO-DEBCAD'!C534="","",$I$35*TRIM('INSCRIÇÃO-DEBCAD'!G534))</f>
        <v/>
      </c>
      <c r="J571" s="75" t="str">
        <f>IF('INSCRIÇÃO-DEBCAD'!D534="","",$J$35*TRIM('INSCRIÇÃO-DEBCAD'!H534))</f>
        <v/>
      </c>
      <c r="K571" s="75" t="str">
        <f>IF('INSCRIÇÃO-DEBCAD'!E534="","",$K$35*TRIM('INSCRIÇÃO-DEBCAD'!I534))</f>
        <v/>
      </c>
      <c r="L571" s="76">
        <f t="shared" si="26"/>
        <v>0</v>
      </c>
    </row>
    <row r="572" spans="1:12" x14ac:dyDescent="0.35">
      <c r="A572" s="24"/>
      <c r="B572" s="24"/>
      <c r="C572" s="24" t="str">
        <f t="shared" si="25"/>
        <v>00</v>
      </c>
      <c r="D572" s="24">
        <f t="shared" si="27"/>
        <v>0</v>
      </c>
      <c r="E572" s="24"/>
      <c r="G572" s="83" t="str">
        <f>IF('INSCRIÇÃO-DEBCAD'!A535="","",'INSCRIÇÃO-DEBCAD'!A535)</f>
        <v/>
      </c>
      <c r="H572" s="75" t="str">
        <f>IF('INSCRIÇÃO-DEBCAD'!B535="","",$H$35*TRIM('INSCRIÇÃO-DEBCAD'!F535))</f>
        <v/>
      </c>
      <c r="I572" s="75" t="str">
        <f>IF('INSCRIÇÃO-DEBCAD'!C535="","",$I$35*TRIM('INSCRIÇÃO-DEBCAD'!G535))</f>
        <v/>
      </c>
      <c r="J572" s="75" t="str">
        <f>IF('INSCRIÇÃO-DEBCAD'!D535="","",$J$35*TRIM('INSCRIÇÃO-DEBCAD'!H535))</f>
        <v/>
      </c>
      <c r="K572" s="75" t="str">
        <f>IF('INSCRIÇÃO-DEBCAD'!E535="","",$K$35*TRIM('INSCRIÇÃO-DEBCAD'!I535))</f>
        <v/>
      </c>
      <c r="L572" s="76">
        <f t="shared" si="26"/>
        <v>0</v>
      </c>
    </row>
    <row r="573" spans="1:12" x14ac:dyDescent="0.35">
      <c r="A573" s="24"/>
      <c r="B573" s="24"/>
      <c r="C573" s="24" t="str">
        <f t="shared" si="25"/>
        <v>00</v>
      </c>
      <c r="D573" s="24">
        <f t="shared" si="27"/>
        <v>0</v>
      </c>
      <c r="E573" s="24"/>
      <c r="G573" s="83" t="str">
        <f>IF('INSCRIÇÃO-DEBCAD'!A536="","",'INSCRIÇÃO-DEBCAD'!A536)</f>
        <v/>
      </c>
      <c r="H573" s="75" t="str">
        <f>IF('INSCRIÇÃO-DEBCAD'!B536="","",$H$35*TRIM('INSCRIÇÃO-DEBCAD'!F536))</f>
        <v/>
      </c>
      <c r="I573" s="75" t="str">
        <f>IF('INSCRIÇÃO-DEBCAD'!C536="","",$I$35*TRIM('INSCRIÇÃO-DEBCAD'!G536))</f>
        <v/>
      </c>
      <c r="J573" s="75" t="str">
        <f>IF('INSCRIÇÃO-DEBCAD'!D536="","",$J$35*TRIM('INSCRIÇÃO-DEBCAD'!H536))</f>
        <v/>
      </c>
      <c r="K573" s="75" t="str">
        <f>IF('INSCRIÇÃO-DEBCAD'!E536="","",$K$35*TRIM('INSCRIÇÃO-DEBCAD'!I536))</f>
        <v/>
      </c>
      <c r="L573" s="76">
        <f t="shared" si="26"/>
        <v>0</v>
      </c>
    </row>
    <row r="574" spans="1:12" x14ac:dyDescent="0.35">
      <c r="A574" s="24"/>
      <c r="B574" s="24"/>
      <c r="C574" s="24" t="str">
        <f t="shared" si="25"/>
        <v>00</v>
      </c>
      <c r="D574" s="24">
        <f t="shared" si="27"/>
        <v>0</v>
      </c>
      <c r="E574" s="24"/>
      <c r="G574" s="83" t="str">
        <f>IF('INSCRIÇÃO-DEBCAD'!A537="","",'INSCRIÇÃO-DEBCAD'!A537)</f>
        <v/>
      </c>
      <c r="H574" s="75" t="str">
        <f>IF('INSCRIÇÃO-DEBCAD'!B537="","",$H$35*TRIM('INSCRIÇÃO-DEBCAD'!F537))</f>
        <v/>
      </c>
      <c r="I574" s="75" t="str">
        <f>IF('INSCRIÇÃO-DEBCAD'!C537="","",$I$35*TRIM('INSCRIÇÃO-DEBCAD'!G537))</f>
        <v/>
      </c>
      <c r="J574" s="75" t="str">
        <f>IF('INSCRIÇÃO-DEBCAD'!D537="","",$J$35*TRIM('INSCRIÇÃO-DEBCAD'!H537))</f>
        <v/>
      </c>
      <c r="K574" s="75" t="str">
        <f>IF('INSCRIÇÃO-DEBCAD'!E537="","",$K$35*TRIM('INSCRIÇÃO-DEBCAD'!I537))</f>
        <v/>
      </c>
      <c r="L574" s="76">
        <f t="shared" si="26"/>
        <v>0</v>
      </c>
    </row>
    <row r="575" spans="1:12" x14ac:dyDescent="0.35">
      <c r="A575" s="24"/>
      <c r="B575" s="24"/>
      <c r="C575" s="24" t="str">
        <f t="shared" si="25"/>
        <v>00</v>
      </c>
      <c r="D575" s="24">
        <f t="shared" si="27"/>
        <v>0</v>
      </c>
      <c r="E575" s="24"/>
      <c r="G575" s="83" t="str">
        <f>IF('INSCRIÇÃO-DEBCAD'!A538="","",'INSCRIÇÃO-DEBCAD'!A538)</f>
        <v/>
      </c>
      <c r="H575" s="75" t="str">
        <f>IF('INSCRIÇÃO-DEBCAD'!B538="","",$H$35*TRIM('INSCRIÇÃO-DEBCAD'!F538))</f>
        <v/>
      </c>
      <c r="I575" s="75" t="str">
        <f>IF('INSCRIÇÃO-DEBCAD'!C538="","",$I$35*TRIM('INSCRIÇÃO-DEBCAD'!G538))</f>
        <v/>
      </c>
      <c r="J575" s="75" t="str">
        <f>IF('INSCRIÇÃO-DEBCAD'!D538="","",$J$35*TRIM('INSCRIÇÃO-DEBCAD'!H538))</f>
        <v/>
      </c>
      <c r="K575" s="75" t="str">
        <f>IF('INSCRIÇÃO-DEBCAD'!E538="","",$K$35*TRIM('INSCRIÇÃO-DEBCAD'!I538))</f>
        <v/>
      </c>
      <c r="L575" s="76">
        <f t="shared" si="26"/>
        <v>0</v>
      </c>
    </row>
    <row r="576" spans="1:12" x14ac:dyDescent="0.35">
      <c r="A576" s="24"/>
      <c r="B576" s="24"/>
      <c r="C576" s="24" t="str">
        <f t="shared" si="25"/>
        <v>00</v>
      </c>
      <c r="D576" s="24">
        <f t="shared" si="27"/>
        <v>0</v>
      </c>
      <c r="E576" s="24"/>
      <c r="G576" s="83" t="str">
        <f>IF('INSCRIÇÃO-DEBCAD'!A539="","",'INSCRIÇÃO-DEBCAD'!A539)</f>
        <v/>
      </c>
      <c r="H576" s="75" t="str">
        <f>IF('INSCRIÇÃO-DEBCAD'!B539="","",$H$35*TRIM('INSCRIÇÃO-DEBCAD'!F539))</f>
        <v/>
      </c>
      <c r="I576" s="75" t="str">
        <f>IF('INSCRIÇÃO-DEBCAD'!C539="","",$I$35*TRIM('INSCRIÇÃO-DEBCAD'!G539))</f>
        <v/>
      </c>
      <c r="J576" s="75" t="str">
        <f>IF('INSCRIÇÃO-DEBCAD'!D539="","",$J$35*TRIM('INSCRIÇÃO-DEBCAD'!H539))</f>
        <v/>
      </c>
      <c r="K576" s="75" t="str">
        <f>IF('INSCRIÇÃO-DEBCAD'!E539="","",$K$35*TRIM('INSCRIÇÃO-DEBCAD'!I539))</f>
        <v/>
      </c>
      <c r="L576" s="76">
        <f t="shared" si="26"/>
        <v>0</v>
      </c>
    </row>
    <row r="577" spans="1:12" x14ac:dyDescent="0.35">
      <c r="A577" s="24"/>
      <c r="B577" s="24"/>
      <c r="C577" s="24" t="str">
        <f t="shared" si="25"/>
        <v>00</v>
      </c>
      <c r="D577" s="24">
        <f t="shared" si="27"/>
        <v>0</v>
      </c>
      <c r="E577" s="24"/>
      <c r="G577" s="83" t="str">
        <f>IF('INSCRIÇÃO-DEBCAD'!A540="","",'INSCRIÇÃO-DEBCAD'!A540)</f>
        <v/>
      </c>
      <c r="H577" s="75" t="str">
        <f>IF('INSCRIÇÃO-DEBCAD'!B540="","",$H$35*TRIM('INSCRIÇÃO-DEBCAD'!F540))</f>
        <v/>
      </c>
      <c r="I577" s="75" t="str">
        <f>IF('INSCRIÇÃO-DEBCAD'!C540="","",$I$35*TRIM('INSCRIÇÃO-DEBCAD'!G540))</f>
        <v/>
      </c>
      <c r="J577" s="75" t="str">
        <f>IF('INSCRIÇÃO-DEBCAD'!D540="","",$J$35*TRIM('INSCRIÇÃO-DEBCAD'!H540))</f>
        <v/>
      </c>
      <c r="K577" s="75" t="str">
        <f>IF('INSCRIÇÃO-DEBCAD'!E540="","",$K$35*TRIM('INSCRIÇÃO-DEBCAD'!I540))</f>
        <v/>
      </c>
      <c r="L577" s="76">
        <f t="shared" si="26"/>
        <v>0</v>
      </c>
    </row>
    <row r="578" spans="1:12" x14ac:dyDescent="0.35">
      <c r="A578" s="24"/>
      <c r="B578" s="24"/>
      <c r="C578" s="24" t="str">
        <f t="shared" si="25"/>
        <v>00</v>
      </c>
      <c r="D578" s="24">
        <f t="shared" si="27"/>
        <v>0</v>
      </c>
      <c r="E578" s="24"/>
      <c r="G578" s="83" t="str">
        <f>IF('INSCRIÇÃO-DEBCAD'!A541="","",'INSCRIÇÃO-DEBCAD'!A541)</f>
        <v/>
      </c>
      <c r="H578" s="75" t="str">
        <f>IF('INSCRIÇÃO-DEBCAD'!B541="","",$H$35*TRIM('INSCRIÇÃO-DEBCAD'!F541))</f>
        <v/>
      </c>
      <c r="I578" s="75" t="str">
        <f>IF('INSCRIÇÃO-DEBCAD'!C541="","",$I$35*TRIM('INSCRIÇÃO-DEBCAD'!G541))</f>
        <v/>
      </c>
      <c r="J578" s="75" t="str">
        <f>IF('INSCRIÇÃO-DEBCAD'!D541="","",$J$35*TRIM('INSCRIÇÃO-DEBCAD'!H541))</f>
        <v/>
      </c>
      <c r="K578" s="75" t="str">
        <f>IF('INSCRIÇÃO-DEBCAD'!E541="","",$K$35*TRIM('INSCRIÇÃO-DEBCAD'!I541))</f>
        <v/>
      </c>
      <c r="L578" s="76">
        <f t="shared" si="26"/>
        <v>0</v>
      </c>
    </row>
    <row r="579" spans="1:12" x14ac:dyDescent="0.35">
      <c r="A579" s="24"/>
      <c r="B579" s="24"/>
      <c r="C579" s="24" t="str">
        <f t="shared" si="25"/>
        <v>00</v>
      </c>
      <c r="D579" s="24">
        <f t="shared" si="27"/>
        <v>0</v>
      </c>
      <c r="E579" s="24"/>
      <c r="G579" s="83" t="str">
        <f>IF('INSCRIÇÃO-DEBCAD'!A542="","",'INSCRIÇÃO-DEBCAD'!A542)</f>
        <v/>
      </c>
      <c r="H579" s="75" t="str">
        <f>IF('INSCRIÇÃO-DEBCAD'!B542="","",$H$35*TRIM('INSCRIÇÃO-DEBCAD'!F542))</f>
        <v/>
      </c>
      <c r="I579" s="75" t="str">
        <f>IF('INSCRIÇÃO-DEBCAD'!C542="","",$I$35*TRIM('INSCRIÇÃO-DEBCAD'!G542))</f>
        <v/>
      </c>
      <c r="J579" s="75" t="str">
        <f>IF('INSCRIÇÃO-DEBCAD'!D542="","",$J$35*TRIM('INSCRIÇÃO-DEBCAD'!H542))</f>
        <v/>
      </c>
      <c r="K579" s="75" t="str">
        <f>IF('INSCRIÇÃO-DEBCAD'!E542="","",$K$35*TRIM('INSCRIÇÃO-DEBCAD'!I542))</f>
        <v/>
      </c>
      <c r="L579" s="76">
        <f t="shared" si="26"/>
        <v>0</v>
      </c>
    </row>
    <row r="580" spans="1:12" x14ac:dyDescent="0.35">
      <c r="A580" s="24"/>
      <c r="B580" s="24"/>
      <c r="C580" s="24" t="str">
        <f t="shared" si="25"/>
        <v>00</v>
      </c>
      <c r="D580" s="24">
        <f t="shared" si="27"/>
        <v>0</v>
      </c>
      <c r="E580" s="24"/>
      <c r="G580" s="83" t="str">
        <f>IF('INSCRIÇÃO-DEBCAD'!A543="","",'INSCRIÇÃO-DEBCAD'!A543)</f>
        <v/>
      </c>
      <c r="H580" s="75" t="str">
        <f>IF('INSCRIÇÃO-DEBCAD'!B543="","",$H$35*TRIM('INSCRIÇÃO-DEBCAD'!F543))</f>
        <v/>
      </c>
      <c r="I580" s="75" t="str">
        <f>IF('INSCRIÇÃO-DEBCAD'!C543="","",$I$35*TRIM('INSCRIÇÃO-DEBCAD'!G543))</f>
        <v/>
      </c>
      <c r="J580" s="75" t="str">
        <f>IF('INSCRIÇÃO-DEBCAD'!D543="","",$J$35*TRIM('INSCRIÇÃO-DEBCAD'!H543))</f>
        <v/>
      </c>
      <c r="K580" s="75" t="str">
        <f>IF('INSCRIÇÃO-DEBCAD'!E543="","",$K$35*TRIM('INSCRIÇÃO-DEBCAD'!I543))</f>
        <v/>
      </c>
      <c r="L580" s="76">
        <f t="shared" si="26"/>
        <v>0</v>
      </c>
    </row>
    <row r="581" spans="1:12" x14ac:dyDescent="0.35">
      <c r="A581" s="24"/>
      <c r="B581" s="24"/>
      <c r="C581" s="24" t="str">
        <f t="shared" si="25"/>
        <v>00</v>
      </c>
      <c r="D581" s="24">
        <f t="shared" si="27"/>
        <v>0</v>
      </c>
      <c r="E581" s="24"/>
      <c r="G581" s="83" t="str">
        <f>IF('INSCRIÇÃO-DEBCAD'!A544="","",'INSCRIÇÃO-DEBCAD'!A544)</f>
        <v/>
      </c>
      <c r="H581" s="75" t="str">
        <f>IF('INSCRIÇÃO-DEBCAD'!B544="","",$H$35*TRIM('INSCRIÇÃO-DEBCAD'!F544))</f>
        <v/>
      </c>
      <c r="I581" s="75" t="str">
        <f>IF('INSCRIÇÃO-DEBCAD'!C544="","",$I$35*TRIM('INSCRIÇÃO-DEBCAD'!G544))</f>
        <v/>
      </c>
      <c r="J581" s="75" t="str">
        <f>IF('INSCRIÇÃO-DEBCAD'!D544="","",$J$35*TRIM('INSCRIÇÃO-DEBCAD'!H544))</f>
        <v/>
      </c>
      <c r="K581" s="75" t="str">
        <f>IF('INSCRIÇÃO-DEBCAD'!E544="","",$K$35*TRIM('INSCRIÇÃO-DEBCAD'!I544))</f>
        <v/>
      </c>
      <c r="L581" s="76">
        <f t="shared" si="26"/>
        <v>0</v>
      </c>
    </row>
    <row r="582" spans="1:12" x14ac:dyDescent="0.35">
      <c r="A582" s="24"/>
      <c r="B582" s="24"/>
      <c r="C582" s="24" t="str">
        <f t="shared" si="25"/>
        <v>00</v>
      </c>
      <c r="D582" s="24">
        <f t="shared" si="27"/>
        <v>0</v>
      </c>
      <c r="E582" s="24"/>
      <c r="G582" s="83" t="str">
        <f>IF('INSCRIÇÃO-DEBCAD'!A545="","",'INSCRIÇÃO-DEBCAD'!A545)</f>
        <v/>
      </c>
      <c r="H582" s="75" t="str">
        <f>IF('INSCRIÇÃO-DEBCAD'!B545="","",$H$35*TRIM('INSCRIÇÃO-DEBCAD'!F545))</f>
        <v/>
      </c>
      <c r="I582" s="75" t="str">
        <f>IF('INSCRIÇÃO-DEBCAD'!C545="","",$I$35*TRIM('INSCRIÇÃO-DEBCAD'!G545))</f>
        <v/>
      </c>
      <c r="J582" s="75" t="str">
        <f>IF('INSCRIÇÃO-DEBCAD'!D545="","",$J$35*TRIM('INSCRIÇÃO-DEBCAD'!H545))</f>
        <v/>
      </c>
      <c r="K582" s="75" t="str">
        <f>IF('INSCRIÇÃO-DEBCAD'!E545="","",$K$35*TRIM('INSCRIÇÃO-DEBCAD'!I545))</f>
        <v/>
      </c>
      <c r="L582" s="76">
        <f t="shared" si="26"/>
        <v>0</v>
      </c>
    </row>
    <row r="583" spans="1:12" x14ac:dyDescent="0.35">
      <c r="A583" s="24"/>
      <c r="B583" s="24"/>
      <c r="C583" s="24" t="str">
        <f t="shared" si="25"/>
        <v>00</v>
      </c>
      <c r="D583" s="24">
        <f t="shared" si="27"/>
        <v>0</v>
      </c>
      <c r="E583" s="24"/>
      <c r="G583" s="83" t="str">
        <f>IF('INSCRIÇÃO-DEBCAD'!A546="","",'INSCRIÇÃO-DEBCAD'!A546)</f>
        <v/>
      </c>
      <c r="H583" s="75" t="str">
        <f>IF('INSCRIÇÃO-DEBCAD'!B546="","",$H$35*TRIM('INSCRIÇÃO-DEBCAD'!F546))</f>
        <v/>
      </c>
      <c r="I583" s="75" t="str">
        <f>IF('INSCRIÇÃO-DEBCAD'!C546="","",$I$35*TRIM('INSCRIÇÃO-DEBCAD'!G546))</f>
        <v/>
      </c>
      <c r="J583" s="75" t="str">
        <f>IF('INSCRIÇÃO-DEBCAD'!D546="","",$J$35*TRIM('INSCRIÇÃO-DEBCAD'!H546))</f>
        <v/>
      </c>
      <c r="K583" s="75" t="str">
        <f>IF('INSCRIÇÃO-DEBCAD'!E546="","",$K$35*TRIM('INSCRIÇÃO-DEBCAD'!I546))</f>
        <v/>
      </c>
      <c r="L583" s="76">
        <f t="shared" si="26"/>
        <v>0</v>
      </c>
    </row>
    <row r="584" spans="1:12" x14ac:dyDescent="0.35">
      <c r="A584" s="24"/>
      <c r="B584" s="24"/>
      <c r="C584" s="24" t="str">
        <f t="shared" si="25"/>
        <v>00</v>
      </c>
      <c r="D584" s="24">
        <f t="shared" si="27"/>
        <v>0</v>
      </c>
      <c r="E584" s="24"/>
      <c r="G584" s="83" t="str">
        <f>IF('INSCRIÇÃO-DEBCAD'!A547="","",'INSCRIÇÃO-DEBCAD'!A547)</f>
        <v/>
      </c>
      <c r="H584" s="75" t="str">
        <f>IF('INSCRIÇÃO-DEBCAD'!B547="","",$H$35*TRIM('INSCRIÇÃO-DEBCAD'!F547))</f>
        <v/>
      </c>
      <c r="I584" s="75" t="str">
        <f>IF('INSCRIÇÃO-DEBCAD'!C547="","",$I$35*TRIM('INSCRIÇÃO-DEBCAD'!G547))</f>
        <v/>
      </c>
      <c r="J584" s="75" t="str">
        <f>IF('INSCRIÇÃO-DEBCAD'!D547="","",$J$35*TRIM('INSCRIÇÃO-DEBCAD'!H547))</f>
        <v/>
      </c>
      <c r="K584" s="75" t="str">
        <f>IF('INSCRIÇÃO-DEBCAD'!E547="","",$K$35*TRIM('INSCRIÇÃO-DEBCAD'!I547))</f>
        <v/>
      </c>
      <c r="L584" s="76">
        <f t="shared" si="26"/>
        <v>0</v>
      </c>
    </row>
    <row r="585" spans="1:12" x14ac:dyDescent="0.35">
      <c r="A585" s="24"/>
      <c r="B585" s="24"/>
      <c r="C585" s="24" t="str">
        <f t="shared" si="25"/>
        <v>00</v>
      </c>
      <c r="D585" s="24">
        <f t="shared" si="27"/>
        <v>0</v>
      </c>
      <c r="E585" s="24"/>
      <c r="G585" s="83" t="str">
        <f>IF('INSCRIÇÃO-DEBCAD'!A548="","",'INSCRIÇÃO-DEBCAD'!A548)</f>
        <v/>
      </c>
      <c r="H585" s="75" t="str">
        <f>IF('INSCRIÇÃO-DEBCAD'!B548="","",$H$35*TRIM('INSCRIÇÃO-DEBCAD'!F548))</f>
        <v/>
      </c>
      <c r="I585" s="75" t="str">
        <f>IF('INSCRIÇÃO-DEBCAD'!C548="","",$I$35*TRIM('INSCRIÇÃO-DEBCAD'!G548))</f>
        <v/>
      </c>
      <c r="J585" s="75" t="str">
        <f>IF('INSCRIÇÃO-DEBCAD'!D548="","",$J$35*TRIM('INSCRIÇÃO-DEBCAD'!H548))</f>
        <v/>
      </c>
      <c r="K585" s="75" t="str">
        <f>IF('INSCRIÇÃO-DEBCAD'!E548="","",$K$35*TRIM('INSCRIÇÃO-DEBCAD'!I548))</f>
        <v/>
      </c>
      <c r="L585" s="76">
        <f t="shared" si="26"/>
        <v>0</v>
      </c>
    </row>
    <row r="586" spans="1:12" x14ac:dyDescent="0.35">
      <c r="A586" s="24"/>
      <c r="B586" s="24"/>
      <c r="C586" s="24" t="str">
        <f t="shared" si="25"/>
        <v>00</v>
      </c>
      <c r="D586" s="24">
        <f t="shared" si="27"/>
        <v>0</v>
      </c>
      <c r="E586" s="24"/>
      <c r="G586" s="83" t="str">
        <f>IF('INSCRIÇÃO-DEBCAD'!A549="","",'INSCRIÇÃO-DEBCAD'!A549)</f>
        <v/>
      </c>
      <c r="H586" s="75" t="str">
        <f>IF('INSCRIÇÃO-DEBCAD'!B549="","",$H$35*TRIM('INSCRIÇÃO-DEBCAD'!F549))</f>
        <v/>
      </c>
      <c r="I586" s="75" t="str">
        <f>IF('INSCRIÇÃO-DEBCAD'!C549="","",$I$35*TRIM('INSCRIÇÃO-DEBCAD'!G549))</f>
        <v/>
      </c>
      <c r="J586" s="75" t="str">
        <f>IF('INSCRIÇÃO-DEBCAD'!D549="","",$J$35*TRIM('INSCRIÇÃO-DEBCAD'!H549))</f>
        <v/>
      </c>
      <c r="K586" s="75" t="str">
        <f>IF('INSCRIÇÃO-DEBCAD'!E549="","",$K$35*TRIM('INSCRIÇÃO-DEBCAD'!I549))</f>
        <v/>
      </c>
      <c r="L586" s="76">
        <f t="shared" si="26"/>
        <v>0</v>
      </c>
    </row>
    <row r="587" spans="1:12" x14ac:dyDescent="0.35">
      <c r="A587" s="24"/>
      <c r="B587" s="24"/>
      <c r="C587" s="24" t="str">
        <f t="shared" si="25"/>
        <v>00</v>
      </c>
      <c r="D587" s="24">
        <f t="shared" si="27"/>
        <v>0</v>
      </c>
      <c r="E587" s="24"/>
      <c r="G587" s="83" t="str">
        <f>IF('INSCRIÇÃO-DEBCAD'!A550="","",'INSCRIÇÃO-DEBCAD'!A550)</f>
        <v/>
      </c>
      <c r="H587" s="75" t="str">
        <f>IF('INSCRIÇÃO-DEBCAD'!B550="","",$H$35*TRIM('INSCRIÇÃO-DEBCAD'!F550))</f>
        <v/>
      </c>
      <c r="I587" s="75" t="str">
        <f>IF('INSCRIÇÃO-DEBCAD'!C550="","",$I$35*TRIM('INSCRIÇÃO-DEBCAD'!G550))</f>
        <v/>
      </c>
      <c r="J587" s="75" t="str">
        <f>IF('INSCRIÇÃO-DEBCAD'!D550="","",$J$35*TRIM('INSCRIÇÃO-DEBCAD'!H550))</f>
        <v/>
      </c>
      <c r="K587" s="75" t="str">
        <f>IF('INSCRIÇÃO-DEBCAD'!E550="","",$K$35*TRIM('INSCRIÇÃO-DEBCAD'!I550))</f>
        <v/>
      </c>
      <c r="L587" s="76">
        <f t="shared" si="26"/>
        <v>0</v>
      </c>
    </row>
    <row r="588" spans="1:12" x14ac:dyDescent="0.35">
      <c r="A588" s="24"/>
      <c r="B588" s="24"/>
      <c r="C588" s="24" t="str">
        <f t="shared" si="25"/>
        <v>00</v>
      </c>
      <c r="D588" s="24">
        <f t="shared" si="27"/>
        <v>0</v>
      </c>
      <c r="E588" s="24"/>
      <c r="G588" s="83" t="str">
        <f>IF('INSCRIÇÃO-DEBCAD'!A551="","",'INSCRIÇÃO-DEBCAD'!A551)</f>
        <v/>
      </c>
      <c r="H588" s="75" t="str">
        <f>IF('INSCRIÇÃO-DEBCAD'!B551="","",$H$35*TRIM('INSCRIÇÃO-DEBCAD'!F551))</f>
        <v/>
      </c>
      <c r="I588" s="75" t="str">
        <f>IF('INSCRIÇÃO-DEBCAD'!C551="","",$I$35*TRIM('INSCRIÇÃO-DEBCAD'!G551))</f>
        <v/>
      </c>
      <c r="J588" s="75" t="str">
        <f>IF('INSCRIÇÃO-DEBCAD'!D551="","",$J$35*TRIM('INSCRIÇÃO-DEBCAD'!H551))</f>
        <v/>
      </c>
      <c r="K588" s="75" t="str">
        <f>IF('INSCRIÇÃO-DEBCAD'!E551="","",$K$35*TRIM('INSCRIÇÃO-DEBCAD'!I551))</f>
        <v/>
      </c>
      <c r="L588" s="76">
        <f t="shared" si="26"/>
        <v>0</v>
      </c>
    </row>
    <row r="589" spans="1:12" x14ac:dyDescent="0.35">
      <c r="A589" s="24"/>
      <c r="B589" s="24"/>
      <c r="C589" s="24" t="str">
        <f t="shared" si="25"/>
        <v>00</v>
      </c>
      <c r="D589" s="24">
        <f t="shared" si="27"/>
        <v>0</v>
      </c>
      <c r="E589" s="24"/>
      <c r="G589" s="83" t="str">
        <f>IF('INSCRIÇÃO-DEBCAD'!A552="","",'INSCRIÇÃO-DEBCAD'!A552)</f>
        <v/>
      </c>
      <c r="H589" s="75" t="str">
        <f>IF('INSCRIÇÃO-DEBCAD'!B552="","",$H$35*TRIM('INSCRIÇÃO-DEBCAD'!F552))</f>
        <v/>
      </c>
      <c r="I589" s="75" t="str">
        <f>IF('INSCRIÇÃO-DEBCAD'!C552="","",$I$35*TRIM('INSCRIÇÃO-DEBCAD'!G552))</f>
        <v/>
      </c>
      <c r="J589" s="75" t="str">
        <f>IF('INSCRIÇÃO-DEBCAD'!D552="","",$J$35*TRIM('INSCRIÇÃO-DEBCAD'!H552))</f>
        <v/>
      </c>
      <c r="K589" s="75" t="str">
        <f>IF('INSCRIÇÃO-DEBCAD'!E552="","",$K$35*TRIM('INSCRIÇÃO-DEBCAD'!I552))</f>
        <v/>
      </c>
      <c r="L589" s="76">
        <f t="shared" si="26"/>
        <v>0</v>
      </c>
    </row>
    <row r="590" spans="1:12" x14ac:dyDescent="0.35">
      <c r="A590" s="24"/>
      <c r="B590" s="24"/>
      <c r="C590" s="24" t="str">
        <f t="shared" si="25"/>
        <v>00</v>
      </c>
      <c r="D590" s="24">
        <f t="shared" si="27"/>
        <v>0</v>
      </c>
      <c r="E590" s="24"/>
      <c r="G590" s="83" t="str">
        <f>IF('INSCRIÇÃO-DEBCAD'!A553="","",'INSCRIÇÃO-DEBCAD'!A553)</f>
        <v/>
      </c>
      <c r="H590" s="75" t="str">
        <f>IF('INSCRIÇÃO-DEBCAD'!B553="","",$H$35*TRIM('INSCRIÇÃO-DEBCAD'!F553))</f>
        <v/>
      </c>
      <c r="I590" s="75" t="str">
        <f>IF('INSCRIÇÃO-DEBCAD'!C553="","",$I$35*TRIM('INSCRIÇÃO-DEBCAD'!G553))</f>
        <v/>
      </c>
      <c r="J590" s="75" t="str">
        <f>IF('INSCRIÇÃO-DEBCAD'!D553="","",$J$35*TRIM('INSCRIÇÃO-DEBCAD'!H553))</f>
        <v/>
      </c>
      <c r="K590" s="75" t="str">
        <f>IF('INSCRIÇÃO-DEBCAD'!E553="","",$K$35*TRIM('INSCRIÇÃO-DEBCAD'!I553))</f>
        <v/>
      </c>
      <c r="L590" s="76">
        <f t="shared" si="26"/>
        <v>0</v>
      </c>
    </row>
    <row r="591" spans="1:12" x14ac:dyDescent="0.35">
      <c r="A591" s="24"/>
      <c r="B591" s="24"/>
      <c r="C591" s="24" t="str">
        <f t="shared" si="25"/>
        <v>00</v>
      </c>
      <c r="D591" s="24">
        <f t="shared" si="27"/>
        <v>0</v>
      </c>
      <c r="E591" s="24"/>
      <c r="G591" s="83" t="str">
        <f>IF('INSCRIÇÃO-DEBCAD'!A554="","",'INSCRIÇÃO-DEBCAD'!A554)</f>
        <v/>
      </c>
      <c r="H591" s="75" t="str">
        <f>IF('INSCRIÇÃO-DEBCAD'!B554="","",$H$35*TRIM('INSCRIÇÃO-DEBCAD'!F554))</f>
        <v/>
      </c>
      <c r="I591" s="75" t="str">
        <f>IF('INSCRIÇÃO-DEBCAD'!C554="","",$I$35*TRIM('INSCRIÇÃO-DEBCAD'!G554))</f>
        <v/>
      </c>
      <c r="J591" s="75" t="str">
        <f>IF('INSCRIÇÃO-DEBCAD'!D554="","",$J$35*TRIM('INSCRIÇÃO-DEBCAD'!H554))</f>
        <v/>
      </c>
      <c r="K591" s="75" t="str">
        <f>IF('INSCRIÇÃO-DEBCAD'!E554="","",$K$35*TRIM('INSCRIÇÃO-DEBCAD'!I554))</f>
        <v/>
      </c>
      <c r="L591" s="76">
        <f t="shared" si="26"/>
        <v>0</v>
      </c>
    </row>
    <row r="592" spans="1:12" x14ac:dyDescent="0.35">
      <c r="A592" s="24"/>
      <c r="B592" s="24"/>
      <c r="C592" s="24" t="str">
        <f t="shared" si="25"/>
        <v>00</v>
      </c>
      <c r="D592" s="24">
        <f t="shared" si="27"/>
        <v>0</v>
      </c>
      <c r="E592" s="24"/>
      <c r="G592" s="83" t="str">
        <f>IF('INSCRIÇÃO-DEBCAD'!A555="","",'INSCRIÇÃO-DEBCAD'!A555)</f>
        <v/>
      </c>
      <c r="H592" s="75" t="str">
        <f>IF('INSCRIÇÃO-DEBCAD'!B555="","",$H$35*TRIM('INSCRIÇÃO-DEBCAD'!F555))</f>
        <v/>
      </c>
      <c r="I592" s="75" t="str">
        <f>IF('INSCRIÇÃO-DEBCAD'!C555="","",$I$35*TRIM('INSCRIÇÃO-DEBCAD'!G555))</f>
        <v/>
      </c>
      <c r="J592" s="75" t="str">
        <f>IF('INSCRIÇÃO-DEBCAD'!D555="","",$J$35*TRIM('INSCRIÇÃO-DEBCAD'!H555))</f>
        <v/>
      </c>
      <c r="K592" s="75" t="str">
        <f>IF('INSCRIÇÃO-DEBCAD'!E555="","",$K$35*TRIM('INSCRIÇÃO-DEBCAD'!I555))</f>
        <v/>
      </c>
      <c r="L592" s="76">
        <f t="shared" si="26"/>
        <v>0</v>
      </c>
    </row>
    <row r="593" spans="1:12" x14ac:dyDescent="0.35">
      <c r="A593" s="24"/>
      <c r="B593" s="24"/>
      <c r="C593" s="24" t="str">
        <f t="shared" si="25"/>
        <v>00</v>
      </c>
      <c r="D593" s="24">
        <f t="shared" si="27"/>
        <v>0</v>
      </c>
      <c r="E593" s="24"/>
      <c r="G593" s="83" t="str">
        <f>IF('INSCRIÇÃO-DEBCAD'!A556="","",'INSCRIÇÃO-DEBCAD'!A556)</f>
        <v/>
      </c>
      <c r="H593" s="75" t="str">
        <f>IF('INSCRIÇÃO-DEBCAD'!B556="","",$H$35*TRIM('INSCRIÇÃO-DEBCAD'!F556))</f>
        <v/>
      </c>
      <c r="I593" s="75" t="str">
        <f>IF('INSCRIÇÃO-DEBCAD'!C556="","",$I$35*TRIM('INSCRIÇÃO-DEBCAD'!G556))</f>
        <v/>
      </c>
      <c r="J593" s="75" t="str">
        <f>IF('INSCRIÇÃO-DEBCAD'!D556="","",$J$35*TRIM('INSCRIÇÃO-DEBCAD'!H556))</f>
        <v/>
      </c>
      <c r="K593" s="75" t="str">
        <f>IF('INSCRIÇÃO-DEBCAD'!E556="","",$K$35*TRIM('INSCRIÇÃO-DEBCAD'!I556))</f>
        <v/>
      </c>
      <c r="L593" s="76">
        <f t="shared" si="26"/>
        <v>0</v>
      </c>
    </row>
    <row r="594" spans="1:12" x14ac:dyDescent="0.35">
      <c r="A594" s="24"/>
      <c r="B594" s="24"/>
      <c r="C594" s="24" t="str">
        <f t="shared" si="25"/>
        <v>00</v>
      </c>
      <c r="D594" s="24">
        <f t="shared" si="27"/>
        <v>0</v>
      </c>
      <c r="E594" s="24"/>
      <c r="G594" s="83" t="str">
        <f>IF('INSCRIÇÃO-DEBCAD'!A557="","",'INSCRIÇÃO-DEBCAD'!A557)</f>
        <v/>
      </c>
      <c r="H594" s="75" t="str">
        <f>IF('INSCRIÇÃO-DEBCAD'!B557="","",$H$35*TRIM('INSCRIÇÃO-DEBCAD'!F557))</f>
        <v/>
      </c>
      <c r="I594" s="75" t="str">
        <f>IF('INSCRIÇÃO-DEBCAD'!C557="","",$I$35*TRIM('INSCRIÇÃO-DEBCAD'!G557))</f>
        <v/>
      </c>
      <c r="J594" s="75" t="str">
        <f>IF('INSCRIÇÃO-DEBCAD'!D557="","",$J$35*TRIM('INSCRIÇÃO-DEBCAD'!H557))</f>
        <v/>
      </c>
      <c r="K594" s="75" t="str">
        <f>IF('INSCRIÇÃO-DEBCAD'!E557="","",$K$35*TRIM('INSCRIÇÃO-DEBCAD'!I557))</f>
        <v/>
      </c>
      <c r="L594" s="76">
        <f t="shared" si="26"/>
        <v>0</v>
      </c>
    </row>
    <row r="595" spans="1:12" x14ac:dyDescent="0.35">
      <c r="A595" s="24"/>
      <c r="B595" s="24"/>
      <c r="C595" s="24" t="str">
        <f t="shared" si="25"/>
        <v>00</v>
      </c>
      <c r="D595" s="24">
        <f t="shared" si="27"/>
        <v>0</v>
      </c>
      <c r="E595" s="24"/>
      <c r="G595" s="83" t="str">
        <f>IF('INSCRIÇÃO-DEBCAD'!A558="","",'INSCRIÇÃO-DEBCAD'!A558)</f>
        <v/>
      </c>
      <c r="H595" s="75" t="str">
        <f>IF('INSCRIÇÃO-DEBCAD'!B558="","",$H$35*TRIM('INSCRIÇÃO-DEBCAD'!F558))</f>
        <v/>
      </c>
      <c r="I595" s="75" t="str">
        <f>IF('INSCRIÇÃO-DEBCAD'!C558="","",$I$35*TRIM('INSCRIÇÃO-DEBCAD'!G558))</f>
        <v/>
      </c>
      <c r="J595" s="75" t="str">
        <f>IF('INSCRIÇÃO-DEBCAD'!D558="","",$J$35*TRIM('INSCRIÇÃO-DEBCAD'!H558))</f>
        <v/>
      </c>
      <c r="K595" s="75" t="str">
        <f>IF('INSCRIÇÃO-DEBCAD'!E558="","",$K$35*TRIM('INSCRIÇÃO-DEBCAD'!I558))</f>
        <v/>
      </c>
      <c r="L595" s="76">
        <f t="shared" si="26"/>
        <v>0</v>
      </c>
    </row>
    <row r="596" spans="1:12" x14ac:dyDescent="0.35">
      <c r="A596" s="24"/>
      <c r="B596" s="24"/>
      <c r="C596" s="24" t="str">
        <f t="shared" si="25"/>
        <v>00</v>
      </c>
      <c r="D596" s="24">
        <f t="shared" si="27"/>
        <v>0</v>
      </c>
      <c r="E596" s="24"/>
      <c r="G596" s="83" t="str">
        <f>IF('INSCRIÇÃO-DEBCAD'!A559="","",'INSCRIÇÃO-DEBCAD'!A559)</f>
        <v/>
      </c>
      <c r="H596" s="75" t="str">
        <f>IF('INSCRIÇÃO-DEBCAD'!B559="","",$H$35*TRIM('INSCRIÇÃO-DEBCAD'!F559))</f>
        <v/>
      </c>
      <c r="I596" s="75" t="str">
        <f>IF('INSCRIÇÃO-DEBCAD'!C559="","",$I$35*TRIM('INSCRIÇÃO-DEBCAD'!G559))</f>
        <v/>
      </c>
      <c r="J596" s="75" t="str">
        <f>IF('INSCRIÇÃO-DEBCAD'!D559="","",$J$35*TRIM('INSCRIÇÃO-DEBCAD'!H559))</f>
        <v/>
      </c>
      <c r="K596" s="75" t="str">
        <f>IF('INSCRIÇÃO-DEBCAD'!E559="","",$K$35*TRIM('INSCRIÇÃO-DEBCAD'!I559))</f>
        <v/>
      </c>
      <c r="L596" s="76">
        <f t="shared" si="26"/>
        <v>0</v>
      </c>
    </row>
    <row r="597" spans="1:12" x14ac:dyDescent="0.35">
      <c r="A597" s="24"/>
      <c r="B597" s="24"/>
      <c r="C597" s="24" t="str">
        <f t="shared" si="25"/>
        <v>00</v>
      </c>
      <c r="D597" s="24">
        <f t="shared" si="27"/>
        <v>0</v>
      </c>
      <c r="E597" s="24"/>
      <c r="G597" s="83" t="str">
        <f>IF('INSCRIÇÃO-DEBCAD'!A560="","",'INSCRIÇÃO-DEBCAD'!A560)</f>
        <v/>
      </c>
      <c r="H597" s="75" t="str">
        <f>IF('INSCRIÇÃO-DEBCAD'!B560="","",$H$35*TRIM('INSCRIÇÃO-DEBCAD'!F560))</f>
        <v/>
      </c>
      <c r="I597" s="75" t="str">
        <f>IF('INSCRIÇÃO-DEBCAD'!C560="","",$I$35*TRIM('INSCRIÇÃO-DEBCAD'!G560))</f>
        <v/>
      </c>
      <c r="J597" s="75" t="str">
        <f>IF('INSCRIÇÃO-DEBCAD'!D560="","",$J$35*TRIM('INSCRIÇÃO-DEBCAD'!H560))</f>
        <v/>
      </c>
      <c r="K597" s="75" t="str">
        <f>IF('INSCRIÇÃO-DEBCAD'!E560="","",$K$35*TRIM('INSCRIÇÃO-DEBCAD'!I560))</f>
        <v/>
      </c>
      <c r="L597" s="76">
        <f t="shared" si="26"/>
        <v>0</v>
      </c>
    </row>
    <row r="598" spans="1:12" x14ac:dyDescent="0.35">
      <c r="A598" s="24"/>
      <c r="B598" s="24"/>
      <c r="C598" s="24" t="str">
        <f t="shared" si="25"/>
        <v>00</v>
      </c>
      <c r="D598" s="24">
        <f t="shared" si="27"/>
        <v>0</v>
      </c>
      <c r="E598" s="24"/>
      <c r="G598" s="83" t="str">
        <f>IF('INSCRIÇÃO-DEBCAD'!A561="","",'INSCRIÇÃO-DEBCAD'!A561)</f>
        <v/>
      </c>
      <c r="H598" s="75" t="str">
        <f>IF('INSCRIÇÃO-DEBCAD'!B561="","",$H$35*TRIM('INSCRIÇÃO-DEBCAD'!F561))</f>
        <v/>
      </c>
      <c r="I598" s="75" t="str">
        <f>IF('INSCRIÇÃO-DEBCAD'!C561="","",$I$35*TRIM('INSCRIÇÃO-DEBCAD'!G561))</f>
        <v/>
      </c>
      <c r="J598" s="75" t="str">
        <f>IF('INSCRIÇÃO-DEBCAD'!D561="","",$J$35*TRIM('INSCRIÇÃO-DEBCAD'!H561))</f>
        <v/>
      </c>
      <c r="K598" s="75" t="str">
        <f>IF('INSCRIÇÃO-DEBCAD'!E561="","",$K$35*TRIM('INSCRIÇÃO-DEBCAD'!I561))</f>
        <v/>
      </c>
      <c r="L598" s="76">
        <f t="shared" si="26"/>
        <v>0</v>
      </c>
    </row>
    <row r="599" spans="1:12" x14ac:dyDescent="0.35">
      <c r="A599" s="24"/>
      <c r="B599" s="24"/>
      <c r="C599" s="24" t="str">
        <f t="shared" si="25"/>
        <v>00</v>
      </c>
      <c r="D599" s="24">
        <f t="shared" si="27"/>
        <v>0</v>
      </c>
      <c r="E599" s="24"/>
      <c r="G599" s="83" t="str">
        <f>IF('INSCRIÇÃO-DEBCAD'!A562="","",'INSCRIÇÃO-DEBCAD'!A562)</f>
        <v/>
      </c>
      <c r="H599" s="75" t="str">
        <f>IF('INSCRIÇÃO-DEBCAD'!B562="","",$H$35*TRIM('INSCRIÇÃO-DEBCAD'!F562))</f>
        <v/>
      </c>
      <c r="I599" s="75" t="str">
        <f>IF('INSCRIÇÃO-DEBCAD'!C562="","",$I$35*TRIM('INSCRIÇÃO-DEBCAD'!G562))</f>
        <v/>
      </c>
      <c r="J599" s="75" t="str">
        <f>IF('INSCRIÇÃO-DEBCAD'!D562="","",$J$35*TRIM('INSCRIÇÃO-DEBCAD'!H562))</f>
        <v/>
      </c>
      <c r="K599" s="75" t="str">
        <f>IF('INSCRIÇÃO-DEBCAD'!E562="","",$K$35*TRIM('INSCRIÇÃO-DEBCAD'!I562))</f>
        <v/>
      </c>
      <c r="L599" s="76">
        <f t="shared" si="26"/>
        <v>0</v>
      </c>
    </row>
    <row r="600" spans="1:12" x14ac:dyDescent="0.35">
      <c r="A600" s="24"/>
      <c r="B600" s="24"/>
      <c r="C600" s="24" t="str">
        <f t="shared" si="25"/>
        <v>00</v>
      </c>
      <c r="D600" s="24">
        <f t="shared" si="27"/>
        <v>0</v>
      </c>
      <c r="E600" s="24"/>
      <c r="G600" s="83" t="str">
        <f>IF('INSCRIÇÃO-DEBCAD'!A563="","",'INSCRIÇÃO-DEBCAD'!A563)</f>
        <v/>
      </c>
      <c r="H600" s="75" t="str">
        <f>IF('INSCRIÇÃO-DEBCAD'!B563="","",$H$35*TRIM('INSCRIÇÃO-DEBCAD'!F563))</f>
        <v/>
      </c>
      <c r="I600" s="75" t="str">
        <f>IF('INSCRIÇÃO-DEBCAD'!C563="","",$I$35*TRIM('INSCRIÇÃO-DEBCAD'!G563))</f>
        <v/>
      </c>
      <c r="J600" s="75" t="str">
        <f>IF('INSCRIÇÃO-DEBCAD'!D563="","",$J$35*TRIM('INSCRIÇÃO-DEBCAD'!H563))</f>
        <v/>
      </c>
      <c r="K600" s="75" t="str">
        <f>IF('INSCRIÇÃO-DEBCAD'!E563="","",$K$35*TRIM('INSCRIÇÃO-DEBCAD'!I563))</f>
        <v/>
      </c>
      <c r="L600" s="76">
        <f t="shared" si="26"/>
        <v>0</v>
      </c>
    </row>
    <row r="601" spans="1:12" x14ac:dyDescent="0.35">
      <c r="A601" s="24"/>
      <c r="B601" s="24"/>
      <c r="C601" s="24" t="str">
        <f t="shared" si="25"/>
        <v>00</v>
      </c>
      <c r="D601" s="24">
        <f t="shared" si="27"/>
        <v>0</v>
      </c>
      <c r="E601" s="24"/>
      <c r="G601" s="83" t="str">
        <f>IF('INSCRIÇÃO-DEBCAD'!A564="","",'INSCRIÇÃO-DEBCAD'!A564)</f>
        <v/>
      </c>
      <c r="H601" s="75" t="str">
        <f>IF('INSCRIÇÃO-DEBCAD'!B564="","",$H$35*TRIM('INSCRIÇÃO-DEBCAD'!F564))</f>
        <v/>
      </c>
      <c r="I601" s="75" t="str">
        <f>IF('INSCRIÇÃO-DEBCAD'!C564="","",$I$35*TRIM('INSCRIÇÃO-DEBCAD'!G564))</f>
        <v/>
      </c>
      <c r="J601" s="75" t="str">
        <f>IF('INSCRIÇÃO-DEBCAD'!D564="","",$J$35*TRIM('INSCRIÇÃO-DEBCAD'!H564))</f>
        <v/>
      </c>
      <c r="K601" s="75" t="str">
        <f>IF('INSCRIÇÃO-DEBCAD'!E564="","",$K$35*TRIM('INSCRIÇÃO-DEBCAD'!I564))</f>
        <v/>
      </c>
      <c r="L601" s="76">
        <f t="shared" si="26"/>
        <v>0</v>
      </c>
    </row>
    <row r="602" spans="1:12" x14ac:dyDescent="0.35">
      <c r="A602" s="24"/>
      <c r="B602" s="24"/>
      <c r="C602" s="24" t="str">
        <f t="shared" si="25"/>
        <v>00</v>
      </c>
      <c r="D602" s="24">
        <f t="shared" si="27"/>
        <v>0</v>
      </c>
      <c r="E602" s="24"/>
      <c r="G602" s="83" t="str">
        <f>IF('INSCRIÇÃO-DEBCAD'!A565="","",'INSCRIÇÃO-DEBCAD'!A565)</f>
        <v/>
      </c>
      <c r="H602" s="75" t="str">
        <f>IF('INSCRIÇÃO-DEBCAD'!B565="","",$H$35*TRIM('INSCRIÇÃO-DEBCAD'!F565))</f>
        <v/>
      </c>
      <c r="I602" s="75" t="str">
        <f>IF('INSCRIÇÃO-DEBCAD'!C565="","",$I$35*TRIM('INSCRIÇÃO-DEBCAD'!G565))</f>
        <v/>
      </c>
      <c r="J602" s="75" t="str">
        <f>IF('INSCRIÇÃO-DEBCAD'!D565="","",$J$35*TRIM('INSCRIÇÃO-DEBCAD'!H565))</f>
        <v/>
      </c>
      <c r="K602" s="75" t="str">
        <f>IF('INSCRIÇÃO-DEBCAD'!E565="","",$K$35*TRIM('INSCRIÇÃO-DEBCAD'!I565))</f>
        <v/>
      </c>
      <c r="L602" s="76">
        <f t="shared" si="26"/>
        <v>0</v>
      </c>
    </row>
    <row r="603" spans="1:12" x14ac:dyDescent="0.35">
      <c r="A603" s="24"/>
      <c r="B603" s="24"/>
      <c r="C603" s="24" t="str">
        <f t="shared" si="25"/>
        <v>00</v>
      </c>
      <c r="D603" s="24">
        <f t="shared" si="27"/>
        <v>0</v>
      </c>
      <c r="E603" s="24"/>
      <c r="G603" s="83" t="str">
        <f>IF('INSCRIÇÃO-DEBCAD'!A566="","",'INSCRIÇÃO-DEBCAD'!A566)</f>
        <v/>
      </c>
      <c r="H603" s="75" t="str">
        <f>IF('INSCRIÇÃO-DEBCAD'!B566="","",$H$35*TRIM('INSCRIÇÃO-DEBCAD'!F566))</f>
        <v/>
      </c>
      <c r="I603" s="75" t="str">
        <f>IF('INSCRIÇÃO-DEBCAD'!C566="","",$I$35*TRIM('INSCRIÇÃO-DEBCAD'!G566))</f>
        <v/>
      </c>
      <c r="J603" s="75" t="str">
        <f>IF('INSCRIÇÃO-DEBCAD'!D566="","",$J$35*TRIM('INSCRIÇÃO-DEBCAD'!H566))</f>
        <v/>
      </c>
      <c r="K603" s="75" t="str">
        <f>IF('INSCRIÇÃO-DEBCAD'!E566="","",$K$35*TRIM('INSCRIÇÃO-DEBCAD'!I566))</f>
        <v/>
      </c>
      <c r="L603" s="76">
        <f t="shared" si="26"/>
        <v>0</v>
      </c>
    </row>
    <row r="604" spans="1:12" x14ac:dyDescent="0.35">
      <c r="A604" s="24"/>
      <c r="B604" s="24"/>
      <c r="C604" s="24" t="str">
        <f t="shared" si="25"/>
        <v>00</v>
      </c>
      <c r="D604" s="24">
        <f t="shared" si="27"/>
        <v>0</v>
      </c>
      <c r="E604" s="24"/>
      <c r="G604" s="83" t="str">
        <f>IF('INSCRIÇÃO-DEBCAD'!A567="","",'INSCRIÇÃO-DEBCAD'!A567)</f>
        <v/>
      </c>
      <c r="H604" s="75" t="str">
        <f>IF('INSCRIÇÃO-DEBCAD'!B567="","",$H$35*TRIM('INSCRIÇÃO-DEBCAD'!F567))</f>
        <v/>
      </c>
      <c r="I604" s="75" t="str">
        <f>IF('INSCRIÇÃO-DEBCAD'!C567="","",$I$35*TRIM('INSCRIÇÃO-DEBCAD'!G567))</f>
        <v/>
      </c>
      <c r="J604" s="75" t="str">
        <f>IF('INSCRIÇÃO-DEBCAD'!D567="","",$J$35*TRIM('INSCRIÇÃO-DEBCAD'!H567))</f>
        <v/>
      </c>
      <c r="K604" s="75" t="str">
        <f>IF('INSCRIÇÃO-DEBCAD'!E567="","",$K$35*TRIM('INSCRIÇÃO-DEBCAD'!I567))</f>
        <v/>
      </c>
      <c r="L604" s="76">
        <f t="shared" si="26"/>
        <v>0</v>
      </c>
    </row>
    <row r="605" spans="1:12" x14ac:dyDescent="0.35">
      <c r="A605" s="24"/>
      <c r="B605" s="24"/>
      <c r="C605" s="24" t="str">
        <f t="shared" si="25"/>
        <v>00</v>
      </c>
      <c r="D605" s="24">
        <f t="shared" si="27"/>
        <v>0</v>
      </c>
      <c r="E605" s="24"/>
      <c r="G605" s="83" t="str">
        <f>IF('INSCRIÇÃO-DEBCAD'!A568="","",'INSCRIÇÃO-DEBCAD'!A568)</f>
        <v/>
      </c>
      <c r="H605" s="75" t="str">
        <f>IF('INSCRIÇÃO-DEBCAD'!B568="","",$H$35*TRIM('INSCRIÇÃO-DEBCAD'!F568))</f>
        <v/>
      </c>
      <c r="I605" s="75" t="str">
        <f>IF('INSCRIÇÃO-DEBCAD'!C568="","",$I$35*TRIM('INSCRIÇÃO-DEBCAD'!G568))</f>
        <v/>
      </c>
      <c r="J605" s="75" t="str">
        <f>IF('INSCRIÇÃO-DEBCAD'!D568="","",$J$35*TRIM('INSCRIÇÃO-DEBCAD'!H568))</f>
        <v/>
      </c>
      <c r="K605" s="75" t="str">
        <f>IF('INSCRIÇÃO-DEBCAD'!E568="","",$K$35*TRIM('INSCRIÇÃO-DEBCAD'!I568))</f>
        <v/>
      </c>
      <c r="L605" s="76">
        <f t="shared" si="26"/>
        <v>0</v>
      </c>
    </row>
    <row r="606" spans="1:12" x14ac:dyDescent="0.35">
      <c r="A606" s="24"/>
      <c r="B606" s="24"/>
      <c r="C606" s="24" t="str">
        <f t="shared" si="25"/>
        <v>00</v>
      </c>
      <c r="D606" s="24">
        <f t="shared" si="27"/>
        <v>0</v>
      </c>
      <c r="E606" s="24"/>
      <c r="G606" s="83" t="str">
        <f>IF('INSCRIÇÃO-DEBCAD'!A569="","",'INSCRIÇÃO-DEBCAD'!A569)</f>
        <v/>
      </c>
      <c r="H606" s="75" t="str">
        <f>IF('INSCRIÇÃO-DEBCAD'!B569="","",$H$35*TRIM('INSCRIÇÃO-DEBCAD'!F569))</f>
        <v/>
      </c>
      <c r="I606" s="75" t="str">
        <f>IF('INSCRIÇÃO-DEBCAD'!C569="","",$I$35*TRIM('INSCRIÇÃO-DEBCAD'!G569))</f>
        <v/>
      </c>
      <c r="J606" s="75" t="str">
        <f>IF('INSCRIÇÃO-DEBCAD'!D569="","",$J$35*TRIM('INSCRIÇÃO-DEBCAD'!H569))</f>
        <v/>
      </c>
      <c r="K606" s="75" t="str">
        <f>IF('INSCRIÇÃO-DEBCAD'!E569="","",$K$35*TRIM('INSCRIÇÃO-DEBCAD'!I569))</f>
        <v/>
      </c>
      <c r="L606" s="76">
        <f t="shared" si="26"/>
        <v>0</v>
      </c>
    </row>
    <row r="607" spans="1:12" x14ac:dyDescent="0.35">
      <c r="A607" s="24"/>
      <c r="B607" s="24"/>
      <c r="C607" s="24" t="str">
        <f t="shared" si="25"/>
        <v>00</v>
      </c>
      <c r="D607" s="24">
        <f t="shared" si="27"/>
        <v>0</v>
      </c>
      <c r="E607" s="24"/>
      <c r="G607" s="83" t="str">
        <f>IF('INSCRIÇÃO-DEBCAD'!A570="","",'INSCRIÇÃO-DEBCAD'!A570)</f>
        <v/>
      </c>
      <c r="H607" s="75" t="str">
        <f>IF('INSCRIÇÃO-DEBCAD'!B570="","",$H$35*TRIM('INSCRIÇÃO-DEBCAD'!F570))</f>
        <v/>
      </c>
      <c r="I607" s="75" t="str">
        <f>IF('INSCRIÇÃO-DEBCAD'!C570="","",$I$35*TRIM('INSCRIÇÃO-DEBCAD'!G570))</f>
        <v/>
      </c>
      <c r="J607" s="75" t="str">
        <f>IF('INSCRIÇÃO-DEBCAD'!D570="","",$J$35*TRIM('INSCRIÇÃO-DEBCAD'!H570))</f>
        <v/>
      </c>
      <c r="K607" s="75" t="str">
        <f>IF('INSCRIÇÃO-DEBCAD'!E570="","",$K$35*TRIM('INSCRIÇÃO-DEBCAD'!I570))</f>
        <v/>
      </c>
      <c r="L607" s="76">
        <f t="shared" si="26"/>
        <v>0</v>
      </c>
    </row>
    <row r="608" spans="1:12" x14ac:dyDescent="0.35">
      <c r="A608" s="24"/>
      <c r="B608" s="24"/>
      <c r="C608" s="24" t="str">
        <f t="shared" si="25"/>
        <v>00</v>
      </c>
      <c r="D608" s="24">
        <f t="shared" si="27"/>
        <v>0</v>
      </c>
      <c r="E608" s="24"/>
      <c r="G608" s="83" t="str">
        <f>IF('INSCRIÇÃO-DEBCAD'!A571="","",'INSCRIÇÃO-DEBCAD'!A571)</f>
        <v/>
      </c>
      <c r="H608" s="75" t="str">
        <f>IF('INSCRIÇÃO-DEBCAD'!B571="","",$H$35*TRIM('INSCRIÇÃO-DEBCAD'!F571))</f>
        <v/>
      </c>
      <c r="I608" s="75" t="str">
        <f>IF('INSCRIÇÃO-DEBCAD'!C571="","",$I$35*TRIM('INSCRIÇÃO-DEBCAD'!G571))</f>
        <v/>
      </c>
      <c r="J608" s="75" t="str">
        <f>IF('INSCRIÇÃO-DEBCAD'!D571="","",$J$35*TRIM('INSCRIÇÃO-DEBCAD'!H571))</f>
        <v/>
      </c>
      <c r="K608" s="75" t="str">
        <f>IF('INSCRIÇÃO-DEBCAD'!E571="","",$K$35*TRIM('INSCRIÇÃO-DEBCAD'!I571))</f>
        <v/>
      </c>
      <c r="L608" s="76">
        <f t="shared" si="26"/>
        <v>0</v>
      </c>
    </row>
    <row r="609" spans="1:12" x14ac:dyDescent="0.35">
      <c r="A609" s="24"/>
      <c r="B609" s="24"/>
      <c r="C609" s="24" t="str">
        <f t="shared" si="25"/>
        <v>00</v>
      </c>
      <c r="D609" s="24">
        <f t="shared" si="27"/>
        <v>0</v>
      </c>
      <c r="E609" s="24"/>
      <c r="G609" s="83" t="str">
        <f>IF('INSCRIÇÃO-DEBCAD'!A572="","",'INSCRIÇÃO-DEBCAD'!A572)</f>
        <v/>
      </c>
      <c r="H609" s="75" t="str">
        <f>IF('INSCRIÇÃO-DEBCAD'!B572="","",$H$35*TRIM('INSCRIÇÃO-DEBCAD'!F572))</f>
        <v/>
      </c>
      <c r="I609" s="75" t="str">
        <f>IF('INSCRIÇÃO-DEBCAD'!C572="","",$I$35*TRIM('INSCRIÇÃO-DEBCAD'!G572))</f>
        <v/>
      </c>
      <c r="J609" s="75" t="str">
        <f>IF('INSCRIÇÃO-DEBCAD'!D572="","",$J$35*TRIM('INSCRIÇÃO-DEBCAD'!H572))</f>
        <v/>
      </c>
      <c r="K609" s="75" t="str">
        <f>IF('INSCRIÇÃO-DEBCAD'!E572="","",$K$35*TRIM('INSCRIÇÃO-DEBCAD'!I572))</f>
        <v/>
      </c>
      <c r="L609" s="76">
        <f t="shared" si="26"/>
        <v>0</v>
      </c>
    </row>
    <row r="610" spans="1:12" x14ac:dyDescent="0.35">
      <c r="A610" s="24"/>
      <c r="B610" s="24"/>
      <c r="C610" s="24" t="str">
        <f t="shared" si="25"/>
        <v>00</v>
      </c>
      <c r="D610" s="24">
        <f t="shared" si="27"/>
        <v>0</v>
      </c>
      <c r="E610" s="24"/>
      <c r="G610" s="83" t="str">
        <f>IF('INSCRIÇÃO-DEBCAD'!A573="","",'INSCRIÇÃO-DEBCAD'!A573)</f>
        <v/>
      </c>
      <c r="H610" s="75" t="str">
        <f>IF('INSCRIÇÃO-DEBCAD'!B573="","",$H$35*TRIM('INSCRIÇÃO-DEBCAD'!F573))</f>
        <v/>
      </c>
      <c r="I610" s="75" t="str">
        <f>IF('INSCRIÇÃO-DEBCAD'!C573="","",$I$35*TRIM('INSCRIÇÃO-DEBCAD'!G573))</f>
        <v/>
      </c>
      <c r="J610" s="75" t="str">
        <f>IF('INSCRIÇÃO-DEBCAD'!D573="","",$J$35*TRIM('INSCRIÇÃO-DEBCAD'!H573))</f>
        <v/>
      </c>
      <c r="K610" s="75" t="str">
        <f>IF('INSCRIÇÃO-DEBCAD'!E573="","",$K$35*TRIM('INSCRIÇÃO-DEBCAD'!I573))</f>
        <v/>
      </c>
      <c r="L610" s="76">
        <f t="shared" si="26"/>
        <v>0</v>
      </c>
    </row>
    <row r="611" spans="1:12" x14ac:dyDescent="0.35">
      <c r="A611" s="24"/>
      <c r="B611" s="24"/>
      <c r="C611" s="24" t="str">
        <f t="shared" si="25"/>
        <v>00</v>
      </c>
      <c r="D611" s="24">
        <f t="shared" si="27"/>
        <v>0</v>
      </c>
      <c r="E611" s="24"/>
      <c r="G611" s="83" t="str">
        <f>IF('INSCRIÇÃO-DEBCAD'!A574="","",'INSCRIÇÃO-DEBCAD'!A574)</f>
        <v/>
      </c>
      <c r="H611" s="75" t="str">
        <f>IF('INSCRIÇÃO-DEBCAD'!B574="","",$H$35*TRIM('INSCRIÇÃO-DEBCAD'!F574))</f>
        <v/>
      </c>
      <c r="I611" s="75" t="str">
        <f>IF('INSCRIÇÃO-DEBCAD'!C574="","",$I$35*TRIM('INSCRIÇÃO-DEBCAD'!G574))</f>
        <v/>
      </c>
      <c r="J611" s="75" t="str">
        <f>IF('INSCRIÇÃO-DEBCAD'!D574="","",$J$35*TRIM('INSCRIÇÃO-DEBCAD'!H574))</f>
        <v/>
      </c>
      <c r="K611" s="75" t="str">
        <f>IF('INSCRIÇÃO-DEBCAD'!E574="","",$K$35*TRIM('INSCRIÇÃO-DEBCAD'!I574))</f>
        <v/>
      </c>
      <c r="L611" s="76">
        <f t="shared" si="26"/>
        <v>0</v>
      </c>
    </row>
    <row r="612" spans="1:12" x14ac:dyDescent="0.35">
      <c r="A612" s="24"/>
      <c r="B612" s="24"/>
      <c r="C612" s="24" t="str">
        <f t="shared" si="25"/>
        <v>00</v>
      </c>
      <c r="D612" s="24">
        <f t="shared" si="27"/>
        <v>0</v>
      </c>
      <c r="E612" s="24"/>
      <c r="G612" s="83" t="str">
        <f>IF('INSCRIÇÃO-DEBCAD'!A575="","",'INSCRIÇÃO-DEBCAD'!A575)</f>
        <v/>
      </c>
      <c r="H612" s="75" t="str">
        <f>IF('INSCRIÇÃO-DEBCAD'!B575="","",$H$35*TRIM('INSCRIÇÃO-DEBCAD'!F575))</f>
        <v/>
      </c>
      <c r="I612" s="75" t="str">
        <f>IF('INSCRIÇÃO-DEBCAD'!C575="","",$I$35*TRIM('INSCRIÇÃO-DEBCAD'!G575))</f>
        <v/>
      </c>
      <c r="J612" s="75" t="str">
        <f>IF('INSCRIÇÃO-DEBCAD'!D575="","",$J$35*TRIM('INSCRIÇÃO-DEBCAD'!H575))</f>
        <v/>
      </c>
      <c r="K612" s="75" t="str">
        <f>IF('INSCRIÇÃO-DEBCAD'!E575="","",$K$35*TRIM('INSCRIÇÃO-DEBCAD'!I575))</f>
        <v/>
      </c>
      <c r="L612" s="76">
        <f t="shared" si="26"/>
        <v>0</v>
      </c>
    </row>
    <row r="613" spans="1:12" x14ac:dyDescent="0.35">
      <c r="A613" s="24"/>
      <c r="B613" s="24"/>
      <c r="C613" s="24" t="str">
        <f t="shared" si="25"/>
        <v>00</v>
      </c>
      <c r="D613" s="24">
        <f t="shared" si="27"/>
        <v>0</v>
      </c>
      <c r="E613" s="24"/>
      <c r="G613" s="83" t="str">
        <f>IF('INSCRIÇÃO-DEBCAD'!A576="","",'INSCRIÇÃO-DEBCAD'!A576)</f>
        <v/>
      </c>
      <c r="H613" s="75" t="str">
        <f>IF('INSCRIÇÃO-DEBCAD'!B576="","",$H$35*TRIM('INSCRIÇÃO-DEBCAD'!F576))</f>
        <v/>
      </c>
      <c r="I613" s="75" t="str">
        <f>IF('INSCRIÇÃO-DEBCAD'!C576="","",$I$35*TRIM('INSCRIÇÃO-DEBCAD'!G576))</f>
        <v/>
      </c>
      <c r="J613" s="75" t="str">
        <f>IF('INSCRIÇÃO-DEBCAD'!D576="","",$J$35*TRIM('INSCRIÇÃO-DEBCAD'!H576))</f>
        <v/>
      </c>
      <c r="K613" s="75" t="str">
        <f>IF('INSCRIÇÃO-DEBCAD'!E576="","",$K$35*TRIM('INSCRIÇÃO-DEBCAD'!I576))</f>
        <v/>
      </c>
      <c r="L613" s="76">
        <f t="shared" si="26"/>
        <v>0</v>
      </c>
    </row>
    <row r="614" spans="1:12" x14ac:dyDescent="0.35">
      <c r="A614" s="24"/>
      <c r="B614" s="24"/>
      <c r="C614" s="24" t="str">
        <f t="shared" si="25"/>
        <v>00</v>
      </c>
      <c r="D614" s="24">
        <f t="shared" si="27"/>
        <v>0</v>
      </c>
      <c r="E614" s="24"/>
      <c r="G614" s="83" t="str">
        <f>IF('INSCRIÇÃO-DEBCAD'!A577="","",'INSCRIÇÃO-DEBCAD'!A577)</f>
        <v/>
      </c>
      <c r="H614" s="75" t="str">
        <f>IF('INSCRIÇÃO-DEBCAD'!B577="","",$H$35*TRIM('INSCRIÇÃO-DEBCAD'!F577))</f>
        <v/>
      </c>
      <c r="I614" s="75" t="str">
        <f>IF('INSCRIÇÃO-DEBCAD'!C577="","",$I$35*TRIM('INSCRIÇÃO-DEBCAD'!G577))</f>
        <v/>
      </c>
      <c r="J614" s="75" t="str">
        <f>IF('INSCRIÇÃO-DEBCAD'!D577="","",$J$35*TRIM('INSCRIÇÃO-DEBCAD'!H577))</f>
        <v/>
      </c>
      <c r="K614" s="75" t="str">
        <f>IF('INSCRIÇÃO-DEBCAD'!E577="","",$K$35*TRIM('INSCRIÇÃO-DEBCAD'!I577))</f>
        <v/>
      </c>
      <c r="L614" s="76">
        <f t="shared" si="26"/>
        <v>0</v>
      </c>
    </row>
    <row r="615" spans="1:12" x14ac:dyDescent="0.35">
      <c r="A615" s="24"/>
      <c r="B615" s="24"/>
      <c r="C615" s="24" t="str">
        <f t="shared" si="25"/>
        <v>00</v>
      </c>
      <c r="D615" s="24">
        <f t="shared" si="27"/>
        <v>0</v>
      </c>
      <c r="E615" s="24"/>
      <c r="G615" s="83" t="str">
        <f>IF('INSCRIÇÃO-DEBCAD'!A578="","",'INSCRIÇÃO-DEBCAD'!A578)</f>
        <v/>
      </c>
      <c r="H615" s="75" t="str">
        <f>IF('INSCRIÇÃO-DEBCAD'!B578="","",$H$35*TRIM('INSCRIÇÃO-DEBCAD'!F578))</f>
        <v/>
      </c>
      <c r="I615" s="75" t="str">
        <f>IF('INSCRIÇÃO-DEBCAD'!C578="","",$I$35*TRIM('INSCRIÇÃO-DEBCAD'!G578))</f>
        <v/>
      </c>
      <c r="J615" s="75" t="str">
        <f>IF('INSCRIÇÃO-DEBCAD'!D578="","",$J$35*TRIM('INSCRIÇÃO-DEBCAD'!H578))</f>
        <v/>
      </c>
      <c r="K615" s="75" t="str">
        <f>IF('INSCRIÇÃO-DEBCAD'!E578="","",$K$35*TRIM('INSCRIÇÃO-DEBCAD'!I578))</f>
        <v/>
      </c>
      <c r="L615" s="76">
        <f t="shared" si="26"/>
        <v>0</v>
      </c>
    </row>
    <row r="616" spans="1:12" x14ac:dyDescent="0.35">
      <c r="A616" s="24"/>
      <c r="B616" s="24"/>
      <c r="C616" s="24" t="str">
        <f t="shared" si="25"/>
        <v>00</v>
      </c>
      <c r="D616" s="24">
        <f t="shared" si="27"/>
        <v>0</v>
      </c>
      <c r="E616" s="24"/>
      <c r="G616" s="83" t="str">
        <f>IF('INSCRIÇÃO-DEBCAD'!A579="","",'INSCRIÇÃO-DEBCAD'!A579)</f>
        <v/>
      </c>
      <c r="H616" s="75" t="str">
        <f>IF('INSCRIÇÃO-DEBCAD'!B579="","",$H$35*TRIM('INSCRIÇÃO-DEBCAD'!F579))</f>
        <v/>
      </c>
      <c r="I616" s="75" t="str">
        <f>IF('INSCRIÇÃO-DEBCAD'!C579="","",$I$35*TRIM('INSCRIÇÃO-DEBCAD'!G579))</f>
        <v/>
      </c>
      <c r="J616" s="75" t="str">
        <f>IF('INSCRIÇÃO-DEBCAD'!D579="","",$J$35*TRIM('INSCRIÇÃO-DEBCAD'!H579))</f>
        <v/>
      </c>
      <c r="K616" s="75" t="str">
        <f>IF('INSCRIÇÃO-DEBCAD'!E579="","",$K$35*TRIM('INSCRIÇÃO-DEBCAD'!I579))</f>
        <v/>
      </c>
      <c r="L616" s="76">
        <f t="shared" si="26"/>
        <v>0</v>
      </c>
    </row>
    <row r="617" spans="1:12" x14ac:dyDescent="0.35">
      <c r="A617" s="24"/>
      <c r="B617" s="24"/>
      <c r="C617" s="24" t="str">
        <f t="shared" ref="C617:C667" si="28">D617&amp;""&amp;D618</f>
        <v>00</v>
      </c>
      <c r="D617" s="24">
        <f t="shared" ref="D617:D667" si="29">IFERROR(IF(SUM(H617:K617)&gt;0,1,0),0)</f>
        <v>0</v>
      </c>
      <c r="E617" s="24"/>
      <c r="G617" s="83" t="str">
        <f>IF('INSCRIÇÃO-DEBCAD'!A580="","",'INSCRIÇÃO-DEBCAD'!A580)</f>
        <v/>
      </c>
      <c r="H617" s="75" t="str">
        <f>IF('INSCRIÇÃO-DEBCAD'!B580="","",$H$35*TRIM('INSCRIÇÃO-DEBCAD'!F580))</f>
        <v/>
      </c>
      <c r="I617" s="75" t="str">
        <f>IF('INSCRIÇÃO-DEBCAD'!C580="","",$I$35*TRIM('INSCRIÇÃO-DEBCAD'!G580))</f>
        <v/>
      </c>
      <c r="J617" s="75" t="str">
        <f>IF('INSCRIÇÃO-DEBCAD'!D580="","",$J$35*TRIM('INSCRIÇÃO-DEBCAD'!H580))</f>
        <v/>
      </c>
      <c r="K617" s="75" t="str">
        <f>IF('INSCRIÇÃO-DEBCAD'!E580="","",$K$35*TRIM('INSCRIÇÃO-DEBCAD'!I580))</f>
        <v/>
      </c>
      <c r="L617" s="76">
        <f t="shared" ref="L617:L667" si="30">IFERROR(SUM(H617:K617),"")</f>
        <v>0</v>
      </c>
    </row>
    <row r="618" spans="1:12" x14ac:dyDescent="0.35">
      <c r="A618" s="24"/>
      <c r="B618" s="24"/>
      <c r="C618" s="24" t="str">
        <f t="shared" si="28"/>
        <v>00</v>
      </c>
      <c r="D618" s="24">
        <f t="shared" si="29"/>
        <v>0</v>
      </c>
      <c r="E618" s="24"/>
      <c r="G618" s="83" t="str">
        <f>IF('INSCRIÇÃO-DEBCAD'!A581="","",'INSCRIÇÃO-DEBCAD'!A581)</f>
        <v/>
      </c>
      <c r="H618" s="75" t="str">
        <f>IF('INSCRIÇÃO-DEBCAD'!B581="","",$H$35*TRIM('INSCRIÇÃO-DEBCAD'!F581))</f>
        <v/>
      </c>
      <c r="I618" s="75" t="str">
        <f>IF('INSCRIÇÃO-DEBCAD'!C581="","",$I$35*TRIM('INSCRIÇÃO-DEBCAD'!G581))</f>
        <v/>
      </c>
      <c r="J618" s="75" t="str">
        <f>IF('INSCRIÇÃO-DEBCAD'!D581="","",$J$35*TRIM('INSCRIÇÃO-DEBCAD'!H581))</f>
        <v/>
      </c>
      <c r="K618" s="75" t="str">
        <f>IF('INSCRIÇÃO-DEBCAD'!E581="","",$K$35*TRIM('INSCRIÇÃO-DEBCAD'!I581))</f>
        <v/>
      </c>
      <c r="L618" s="76">
        <f t="shared" si="30"/>
        <v>0</v>
      </c>
    </row>
    <row r="619" spans="1:12" x14ac:dyDescent="0.35">
      <c r="A619" s="24"/>
      <c r="B619" s="24"/>
      <c r="C619" s="24" t="str">
        <f t="shared" si="28"/>
        <v>00</v>
      </c>
      <c r="D619" s="24">
        <f t="shared" si="29"/>
        <v>0</v>
      </c>
      <c r="E619" s="24"/>
      <c r="G619" s="83" t="str">
        <f>IF('INSCRIÇÃO-DEBCAD'!A582="","",'INSCRIÇÃO-DEBCAD'!A582)</f>
        <v/>
      </c>
      <c r="H619" s="75" t="str">
        <f>IF('INSCRIÇÃO-DEBCAD'!B582="","",$H$35*TRIM('INSCRIÇÃO-DEBCAD'!F582))</f>
        <v/>
      </c>
      <c r="I619" s="75" t="str">
        <f>IF('INSCRIÇÃO-DEBCAD'!C582="","",$I$35*TRIM('INSCRIÇÃO-DEBCAD'!G582))</f>
        <v/>
      </c>
      <c r="J619" s="75" t="str">
        <f>IF('INSCRIÇÃO-DEBCAD'!D582="","",$J$35*TRIM('INSCRIÇÃO-DEBCAD'!H582))</f>
        <v/>
      </c>
      <c r="K619" s="75" t="str">
        <f>IF('INSCRIÇÃO-DEBCAD'!E582="","",$K$35*TRIM('INSCRIÇÃO-DEBCAD'!I582))</f>
        <v/>
      </c>
      <c r="L619" s="76">
        <f t="shared" si="30"/>
        <v>0</v>
      </c>
    </row>
    <row r="620" spans="1:12" x14ac:dyDescent="0.35">
      <c r="A620" s="24"/>
      <c r="B620" s="24"/>
      <c r="C620" s="24" t="str">
        <f t="shared" si="28"/>
        <v>00</v>
      </c>
      <c r="D620" s="24">
        <f t="shared" si="29"/>
        <v>0</v>
      </c>
      <c r="E620" s="24"/>
      <c r="G620" s="83" t="str">
        <f>IF('INSCRIÇÃO-DEBCAD'!A583="","",'INSCRIÇÃO-DEBCAD'!A583)</f>
        <v/>
      </c>
      <c r="H620" s="75" t="str">
        <f>IF('INSCRIÇÃO-DEBCAD'!B583="","",$H$35*TRIM('INSCRIÇÃO-DEBCAD'!F583))</f>
        <v/>
      </c>
      <c r="I620" s="75" t="str">
        <f>IF('INSCRIÇÃO-DEBCAD'!C583="","",$I$35*TRIM('INSCRIÇÃO-DEBCAD'!G583))</f>
        <v/>
      </c>
      <c r="J620" s="75" t="str">
        <f>IF('INSCRIÇÃO-DEBCAD'!D583="","",$J$35*TRIM('INSCRIÇÃO-DEBCAD'!H583))</f>
        <v/>
      </c>
      <c r="K620" s="75" t="str">
        <f>IF('INSCRIÇÃO-DEBCAD'!E583="","",$K$35*TRIM('INSCRIÇÃO-DEBCAD'!I583))</f>
        <v/>
      </c>
      <c r="L620" s="76">
        <f t="shared" si="30"/>
        <v>0</v>
      </c>
    </row>
    <row r="621" spans="1:12" x14ac:dyDescent="0.35">
      <c r="A621" s="24"/>
      <c r="B621" s="24"/>
      <c r="C621" s="24" t="str">
        <f t="shared" si="28"/>
        <v>00</v>
      </c>
      <c r="D621" s="24">
        <f t="shared" si="29"/>
        <v>0</v>
      </c>
      <c r="E621" s="24"/>
      <c r="G621" s="83" t="str">
        <f>IF('INSCRIÇÃO-DEBCAD'!A584="","",'INSCRIÇÃO-DEBCAD'!A584)</f>
        <v/>
      </c>
      <c r="H621" s="75" t="str">
        <f>IF('INSCRIÇÃO-DEBCAD'!B584="","",$H$35*TRIM('INSCRIÇÃO-DEBCAD'!F584))</f>
        <v/>
      </c>
      <c r="I621" s="75" t="str">
        <f>IF('INSCRIÇÃO-DEBCAD'!C584="","",$I$35*TRIM('INSCRIÇÃO-DEBCAD'!G584))</f>
        <v/>
      </c>
      <c r="J621" s="75" t="str">
        <f>IF('INSCRIÇÃO-DEBCAD'!D584="","",$J$35*TRIM('INSCRIÇÃO-DEBCAD'!H584))</f>
        <v/>
      </c>
      <c r="K621" s="75" t="str">
        <f>IF('INSCRIÇÃO-DEBCAD'!E584="","",$K$35*TRIM('INSCRIÇÃO-DEBCAD'!I584))</f>
        <v/>
      </c>
      <c r="L621" s="76">
        <f t="shared" si="30"/>
        <v>0</v>
      </c>
    </row>
    <row r="622" spans="1:12" x14ac:dyDescent="0.35">
      <c r="A622" s="24"/>
      <c r="B622" s="24"/>
      <c r="C622" s="24" t="str">
        <f t="shared" si="28"/>
        <v>00</v>
      </c>
      <c r="D622" s="24">
        <f t="shared" si="29"/>
        <v>0</v>
      </c>
      <c r="E622" s="24"/>
      <c r="G622" s="83" t="str">
        <f>IF('INSCRIÇÃO-DEBCAD'!A585="","",'INSCRIÇÃO-DEBCAD'!A585)</f>
        <v/>
      </c>
      <c r="H622" s="75" t="str">
        <f>IF('INSCRIÇÃO-DEBCAD'!B585="","",$H$35*TRIM('INSCRIÇÃO-DEBCAD'!F585))</f>
        <v/>
      </c>
      <c r="I622" s="75" t="str">
        <f>IF('INSCRIÇÃO-DEBCAD'!C585="","",$I$35*TRIM('INSCRIÇÃO-DEBCAD'!G585))</f>
        <v/>
      </c>
      <c r="J622" s="75" t="str">
        <f>IF('INSCRIÇÃO-DEBCAD'!D585="","",$J$35*TRIM('INSCRIÇÃO-DEBCAD'!H585))</f>
        <v/>
      </c>
      <c r="K622" s="75" t="str">
        <f>IF('INSCRIÇÃO-DEBCAD'!E585="","",$K$35*TRIM('INSCRIÇÃO-DEBCAD'!I585))</f>
        <v/>
      </c>
      <c r="L622" s="76">
        <f t="shared" si="30"/>
        <v>0</v>
      </c>
    </row>
    <row r="623" spans="1:12" x14ac:dyDescent="0.35">
      <c r="A623" s="24"/>
      <c r="B623" s="24"/>
      <c r="C623" s="24" t="str">
        <f t="shared" si="28"/>
        <v>00</v>
      </c>
      <c r="D623" s="24">
        <f t="shared" si="29"/>
        <v>0</v>
      </c>
      <c r="E623" s="24"/>
      <c r="G623" s="83" t="str">
        <f>IF('INSCRIÇÃO-DEBCAD'!A586="","",'INSCRIÇÃO-DEBCAD'!A586)</f>
        <v/>
      </c>
      <c r="H623" s="75" t="str">
        <f>IF('INSCRIÇÃO-DEBCAD'!B586="","",$H$35*TRIM('INSCRIÇÃO-DEBCAD'!F586))</f>
        <v/>
      </c>
      <c r="I623" s="75" t="str">
        <f>IF('INSCRIÇÃO-DEBCAD'!C586="","",$I$35*TRIM('INSCRIÇÃO-DEBCAD'!G586))</f>
        <v/>
      </c>
      <c r="J623" s="75" t="str">
        <f>IF('INSCRIÇÃO-DEBCAD'!D586="","",$J$35*TRIM('INSCRIÇÃO-DEBCAD'!H586))</f>
        <v/>
      </c>
      <c r="K623" s="75" t="str">
        <f>IF('INSCRIÇÃO-DEBCAD'!E586="","",$K$35*TRIM('INSCRIÇÃO-DEBCAD'!I586))</f>
        <v/>
      </c>
      <c r="L623" s="76">
        <f t="shared" si="30"/>
        <v>0</v>
      </c>
    </row>
    <row r="624" spans="1:12" x14ac:dyDescent="0.35">
      <c r="A624" s="24"/>
      <c r="B624" s="24"/>
      <c r="C624" s="24" t="str">
        <f t="shared" si="28"/>
        <v>00</v>
      </c>
      <c r="D624" s="24">
        <f t="shared" si="29"/>
        <v>0</v>
      </c>
      <c r="E624" s="24"/>
      <c r="G624" s="83" t="str">
        <f>IF('INSCRIÇÃO-DEBCAD'!A587="","",'INSCRIÇÃO-DEBCAD'!A587)</f>
        <v/>
      </c>
      <c r="H624" s="75" t="str">
        <f>IF('INSCRIÇÃO-DEBCAD'!B587="","",$H$35*TRIM('INSCRIÇÃO-DEBCAD'!F587))</f>
        <v/>
      </c>
      <c r="I624" s="75" t="str">
        <f>IF('INSCRIÇÃO-DEBCAD'!C587="","",$I$35*TRIM('INSCRIÇÃO-DEBCAD'!G587))</f>
        <v/>
      </c>
      <c r="J624" s="75" t="str">
        <f>IF('INSCRIÇÃO-DEBCAD'!D587="","",$J$35*TRIM('INSCRIÇÃO-DEBCAD'!H587))</f>
        <v/>
      </c>
      <c r="K624" s="75" t="str">
        <f>IF('INSCRIÇÃO-DEBCAD'!E587="","",$K$35*TRIM('INSCRIÇÃO-DEBCAD'!I587))</f>
        <v/>
      </c>
      <c r="L624" s="76">
        <f t="shared" si="30"/>
        <v>0</v>
      </c>
    </row>
    <row r="625" spans="1:12" x14ac:dyDescent="0.35">
      <c r="A625" s="24"/>
      <c r="B625" s="24"/>
      <c r="C625" s="24" t="str">
        <f t="shared" si="28"/>
        <v>00</v>
      </c>
      <c r="D625" s="24">
        <f t="shared" si="29"/>
        <v>0</v>
      </c>
      <c r="E625" s="24"/>
      <c r="G625" s="83" t="str">
        <f>IF('INSCRIÇÃO-DEBCAD'!A588="","",'INSCRIÇÃO-DEBCAD'!A588)</f>
        <v/>
      </c>
      <c r="H625" s="75" t="str">
        <f>IF('INSCRIÇÃO-DEBCAD'!B588="","",$H$35*TRIM('INSCRIÇÃO-DEBCAD'!F588))</f>
        <v/>
      </c>
      <c r="I625" s="75" t="str">
        <f>IF('INSCRIÇÃO-DEBCAD'!C588="","",$I$35*TRIM('INSCRIÇÃO-DEBCAD'!G588))</f>
        <v/>
      </c>
      <c r="J625" s="75" t="str">
        <f>IF('INSCRIÇÃO-DEBCAD'!D588="","",$J$35*TRIM('INSCRIÇÃO-DEBCAD'!H588))</f>
        <v/>
      </c>
      <c r="K625" s="75" t="str">
        <f>IF('INSCRIÇÃO-DEBCAD'!E588="","",$K$35*TRIM('INSCRIÇÃO-DEBCAD'!I588))</f>
        <v/>
      </c>
      <c r="L625" s="76">
        <f t="shared" si="30"/>
        <v>0</v>
      </c>
    </row>
    <row r="626" spans="1:12" x14ac:dyDescent="0.35">
      <c r="A626" s="24"/>
      <c r="B626" s="24"/>
      <c r="C626" s="24" t="str">
        <f t="shared" si="28"/>
        <v>00</v>
      </c>
      <c r="D626" s="24">
        <f t="shared" si="29"/>
        <v>0</v>
      </c>
      <c r="E626" s="24"/>
      <c r="G626" s="83" t="str">
        <f>IF('INSCRIÇÃO-DEBCAD'!A589="","",'INSCRIÇÃO-DEBCAD'!A589)</f>
        <v/>
      </c>
      <c r="H626" s="75" t="str">
        <f>IF('INSCRIÇÃO-DEBCAD'!B589="","",$H$35*TRIM('INSCRIÇÃO-DEBCAD'!F589))</f>
        <v/>
      </c>
      <c r="I626" s="75" t="str">
        <f>IF('INSCRIÇÃO-DEBCAD'!C589="","",$I$35*TRIM('INSCRIÇÃO-DEBCAD'!G589))</f>
        <v/>
      </c>
      <c r="J626" s="75" t="str">
        <f>IF('INSCRIÇÃO-DEBCAD'!D589="","",$J$35*TRIM('INSCRIÇÃO-DEBCAD'!H589))</f>
        <v/>
      </c>
      <c r="K626" s="75" t="str">
        <f>IF('INSCRIÇÃO-DEBCAD'!E589="","",$K$35*TRIM('INSCRIÇÃO-DEBCAD'!I589))</f>
        <v/>
      </c>
      <c r="L626" s="76">
        <f t="shared" si="30"/>
        <v>0</v>
      </c>
    </row>
    <row r="627" spans="1:12" x14ac:dyDescent="0.35">
      <c r="A627" s="24"/>
      <c r="B627" s="24"/>
      <c r="C627" s="24" t="str">
        <f t="shared" si="28"/>
        <v>00</v>
      </c>
      <c r="D627" s="24">
        <f t="shared" si="29"/>
        <v>0</v>
      </c>
      <c r="E627" s="24"/>
      <c r="G627" s="83" t="str">
        <f>IF('INSCRIÇÃO-DEBCAD'!A590="","",'INSCRIÇÃO-DEBCAD'!A590)</f>
        <v/>
      </c>
      <c r="H627" s="75" t="str">
        <f>IF('INSCRIÇÃO-DEBCAD'!B590="","",$H$35*TRIM('INSCRIÇÃO-DEBCAD'!F590))</f>
        <v/>
      </c>
      <c r="I627" s="75" t="str">
        <f>IF('INSCRIÇÃO-DEBCAD'!C590="","",$I$35*TRIM('INSCRIÇÃO-DEBCAD'!G590))</f>
        <v/>
      </c>
      <c r="J627" s="75" t="str">
        <f>IF('INSCRIÇÃO-DEBCAD'!D590="","",$J$35*TRIM('INSCRIÇÃO-DEBCAD'!H590))</f>
        <v/>
      </c>
      <c r="K627" s="75" t="str">
        <f>IF('INSCRIÇÃO-DEBCAD'!E590="","",$K$35*TRIM('INSCRIÇÃO-DEBCAD'!I590))</f>
        <v/>
      </c>
      <c r="L627" s="76">
        <f t="shared" si="30"/>
        <v>0</v>
      </c>
    </row>
    <row r="628" spans="1:12" x14ac:dyDescent="0.35">
      <c r="A628" s="24"/>
      <c r="B628" s="24"/>
      <c r="C628" s="24" t="str">
        <f t="shared" si="28"/>
        <v>00</v>
      </c>
      <c r="D628" s="24">
        <f t="shared" si="29"/>
        <v>0</v>
      </c>
      <c r="E628" s="24"/>
      <c r="G628" s="83" t="str">
        <f>IF('INSCRIÇÃO-DEBCAD'!A591="","",'INSCRIÇÃO-DEBCAD'!A591)</f>
        <v/>
      </c>
      <c r="H628" s="75" t="str">
        <f>IF('INSCRIÇÃO-DEBCAD'!B591="","",$H$35*TRIM('INSCRIÇÃO-DEBCAD'!F591))</f>
        <v/>
      </c>
      <c r="I628" s="75" t="str">
        <f>IF('INSCRIÇÃO-DEBCAD'!C591="","",$I$35*TRIM('INSCRIÇÃO-DEBCAD'!G591))</f>
        <v/>
      </c>
      <c r="J628" s="75" t="str">
        <f>IF('INSCRIÇÃO-DEBCAD'!D591="","",$J$35*TRIM('INSCRIÇÃO-DEBCAD'!H591))</f>
        <v/>
      </c>
      <c r="K628" s="75" t="str">
        <f>IF('INSCRIÇÃO-DEBCAD'!E591="","",$K$35*TRIM('INSCRIÇÃO-DEBCAD'!I591))</f>
        <v/>
      </c>
      <c r="L628" s="76">
        <f t="shared" si="30"/>
        <v>0</v>
      </c>
    </row>
    <row r="629" spans="1:12" x14ac:dyDescent="0.35">
      <c r="A629" s="24"/>
      <c r="B629" s="24"/>
      <c r="C629" s="24" t="str">
        <f t="shared" si="28"/>
        <v>00</v>
      </c>
      <c r="D629" s="24">
        <f t="shared" si="29"/>
        <v>0</v>
      </c>
      <c r="E629" s="24"/>
      <c r="G629" s="83" t="str">
        <f>IF('INSCRIÇÃO-DEBCAD'!A592="","",'INSCRIÇÃO-DEBCAD'!A592)</f>
        <v/>
      </c>
      <c r="H629" s="75" t="str">
        <f>IF('INSCRIÇÃO-DEBCAD'!B592="","",$H$35*TRIM('INSCRIÇÃO-DEBCAD'!F592))</f>
        <v/>
      </c>
      <c r="I629" s="75" t="str">
        <f>IF('INSCRIÇÃO-DEBCAD'!C592="","",$I$35*TRIM('INSCRIÇÃO-DEBCAD'!G592))</f>
        <v/>
      </c>
      <c r="J629" s="75" t="str">
        <f>IF('INSCRIÇÃO-DEBCAD'!D592="","",$J$35*TRIM('INSCRIÇÃO-DEBCAD'!H592))</f>
        <v/>
      </c>
      <c r="K629" s="75" t="str">
        <f>IF('INSCRIÇÃO-DEBCAD'!E592="","",$K$35*TRIM('INSCRIÇÃO-DEBCAD'!I592))</f>
        <v/>
      </c>
      <c r="L629" s="76">
        <f t="shared" si="30"/>
        <v>0</v>
      </c>
    </row>
    <row r="630" spans="1:12" x14ac:dyDescent="0.35">
      <c r="A630" s="24"/>
      <c r="B630" s="24"/>
      <c r="C630" s="24" t="str">
        <f t="shared" si="28"/>
        <v>00</v>
      </c>
      <c r="D630" s="24">
        <f t="shared" si="29"/>
        <v>0</v>
      </c>
      <c r="E630" s="24"/>
      <c r="G630" s="83" t="str">
        <f>IF('INSCRIÇÃO-DEBCAD'!A593="","",'INSCRIÇÃO-DEBCAD'!A593)</f>
        <v/>
      </c>
      <c r="H630" s="75" t="str">
        <f>IF('INSCRIÇÃO-DEBCAD'!B593="","",$H$35*TRIM('INSCRIÇÃO-DEBCAD'!F593))</f>
        <v/>
      </c>
      <c r="I630" s="75" t="str">
        <f>IF('INSCRIÇÃO-DEBCAD'!C593="","",$I$35*TRIM('INSCRIÇÃO-DEBCAD'!G593))</f>
        <v/>
      </c>
      <c r="J630" s="75" t="str">
        <f>IF('INSCRIÇÃO-DEBCAD'!D593="","",$J$35*TRIM('INSCRIÇÃO-DEBCAD'!H593))</f>
        <v/>
      </c>
      <c r="K630" s="75" t="str">
        <f>IF('INSCRIÇÃO-DEBCAD'!E593="","",$K$35*TRIM('INSCRIÇÃO-DEBCAD'!I593))</f>
        <v/>
      </c>
      <c r="L630" s="76">
        <f t="shared" si="30"/>
        <v>0</v>
      </c>
    </row>
    <row r="631" spans="1:12" x14ac:dyDescent="0.35">
      <c r="A631" s="24"/>
      <c r="B631" s="24"/>
      <c r="C631" s="24" t="str">
        <f t="shared" si="28"/>
        <v>00</v>
      </c>
      <c r="D631" s="24">
        <f t="shared" si="29"/>
        <v>0</v>
      </c>
      <c r="E631" s="24"/>
      <c r="G631" s="83" t="str">
        <f>IF('INSCRIÇÃO-DEBCAD'!A594="","",'INSCRIÇÃO-DEBCAD'!A594)</f>
        <v/>
      </c>
      <c r="H631" s="75" t="str">
        <f>IF('INSCRIÇÃO-DEBCAD'!B594="","",$H$35*TRIM('INSCRIÇÃO-DEBCAD'!F594))</f>
        <v/>
      </c>
      <c r="I631" s="75" t="str">
        <f>IF('INSCRIÇÃO-DEBCAD'!C594="","",$I$35*TRIM('INSCRIÇÃO-DEBCAD'!G594))</f>
        <v/>
      </c>
      <c r="J631" s="75" t="str">
        <f>IF('INSCRIÇÃO-DEBCAD'!D594="","",$J$35*TRIM('INSCRIÇÃO-DEBCAD'!H594))</f>
        <v/>
      </c>
      <c r="K631" s="75" t="str">
        <f>IF('INSCRIÇÃO-DEBCAD'!E594="","",$K$35*TRIM('INSCRIÇÃO-DEBCAD'!I594))</f>
        <v/>
      </c>
      <c r="L631" s="76">
        <f t="shared" si="30"/>
        <v>0</v>
      </c>
    </row>
    <row r="632" spans="1:12" x14ac:dyDescent="0.35">
      <c r="A632" s="24"/>
      <c r="B632" s="24"/>
      <c r="C632" s="24" t="str">
        <f t="shared" si="28"/>
        <v>00</v>
      </c>
      <c r="D632" s="24">
        <f t="shared" si="29"/>
        <v>0</v>
      </c>
      <c r="E632" s="24"/>
      <c r="G632" s="83" t="str">
        <f>IF('INSCRIÇÃO-DEBCAD'!A595="","",'INSCRIÇÃO-DEBCAD'!A595)</f>
        <v/>
      </c>
      <c r="H632" s="75" t="str">
        <f>IF('INSCRIÇÃO-DEBCAD'!B595="","",$H$35*TRIM('INSCRIÇÃO-DEBCAD'!F595))</f>
        <v/>
      </c>
      <c r="I632" s="75" t="str">
        <f>IF('INSCRIÇÃO-DEBCAD'!C595="","",$I$35*TRIM('INSCRIÇÃO-DEBCAD'!G595))</f>
        <v/>
      </c>
      <c r="J632" s="75" t="str">
        <f>IF('INSCRIÇÃO-DEBCAD'!D595="","",$J$35*TRIM('INSCRIÇÃO-DEBCAD'!H595))</f>
        <v/>
      </c>
      <c r="K632" s="75" t="str">
        <f>IF('INSCRIÇÃO-DEBCAD'!E595="","",$K$35*TRIM('INSCRIÇÃO-DEBCAD'!I595))</f>
        <v/>
      </c>
      <c r="L632" s="76">
        <f t="shared" si="30"/>
        <v>0</v>
      </c>
    </row>
    <row r="633" spans="1:12" x14ac:dyDescent="0.35">
      <c r="A633" s="24"/>
      <c r="B633" s="24"/>
      <c r="C633" s="24" t="str">
        <f t="shared" si="28"/>
        <v>00</v>
      </c>
      <c r="D633" s="24">
        <f t="shared" si="29"/>
        <v>0</v>
      </c>
      <c r="E633" s="24"/>
      <c r="G633" s="83" t="str">
        <f>IF('INSCRIÇÃO-DEBCAD'!A596="","",'INSCRIÇÃO-DEBCAD'!A596)</f>
        <v/>
      </c>
      <c r="H633" s="75" t="str">
        <f>IF('INSCRIÇÃO-DEBCAD'!B596="","",$H$35*TRIM('INSCRIÇÃO-DEBCAD'!F596))</f>
        <v/>
      </c>
      <c r="I633" s="75" t="str">
        <f>IF('INSCRIÇÃO-DEBCAD'!C596="","",$I$35*TRIM('INSCRIÇÃO-DEBCAD'!G596))</f>
        <v/>
      </c>
      <c r="J633" s="75" t="str">
        <f>IF('INSCRIÇÃO-DEBCAD'!D596="","",$J$35*TRIM('INSCRIÇÃO-DEBCAD'!H596))</f>
        <v/>
      </c>
      <c r="K633" s="75" t="str">
        <f>IF('INSCRIÇÃO-DEBCAD'!E596="","",$K$35*TRIM('INSCRIÇÃO-DEBCAD'!I596))</f>
        <v/>
      </c>
      <c r="L633" s="76">
        <f t="shared" si="30"/>
        <v>0</v>
      </c>
    </row>
    <row r="634" spans="1:12" x14ac:dyDescent="0.35">
      <c r="A634" s="24"/>
      <c r="B634" s="24"/>
      <c r="C634" s="24" t="str">
        <f t="shared" si="28"/>
        <v>00</v>
      </c>
      <c r="D634" s="24">
        <f t="shared" si="29"/>
        <v>0</v>
      </c>
      <c r="E634" s="24"/>
      <c r="G634" s="83" t="str">
        <f>IF('INSCRIÇÃO-DEBCAD'!A597="","",'INSCRIÇÃO-DEBCAD'!A597)</f>
        <v/>
      </c>
      <c r="H634" s="75" t="str">
        <f>IF('INSCRIÇÃO-DEBCAD'!B597="","",$H$35*TRIM('INSCRIÇÃO-DEBCAD'!F597))</f>
        <v/>
      </c>
      <c r="I634" s="75" t="str">
        <f>IF('INSCRIÇÃO-DEBCAD'!C597="","",$I$35*TRIM('INSCRIÇÃO-DEBCAD'!G597))</f>
        <v/>
      </c>
      <c r="J634" s="75" t="str">
        <f>IF('INSCRIÇÃO-DEBCAD'!D597="","",$J$35*TRIM('INSCRIÇÃO-DEBCAD'!H597))</f>
        <v/>
      </c>
      <c r="K634" s="75" t="str">
        <f>IF('INSCRIÇÃO-DEBCAD'!E597="","",$K$35*TRIM('INSCRIÇÃO-DEBCAD'!I597))</f>
        <v/>
      </c>
      <c r="L634" s="76">
        <f t="shared" si="30"/>
        <v>0</v>
      </c>
    </row>
    <row r="635" spans="1:12" x14ac:dyDescent="0.35">
      <c r="A635" s="24"/>
      <c r="B635" s="24"/>
      <c r="C635" s="24" t="str">
        <f t="shared" si="28"/>
        <v>00</v>
      </c>
      <c r="D635" s="24">
        <f t="shared" si="29"/>
        <v>0</v>
      </c>
      <c r="E635" s="24"/>
      <c r="G635" s="83" t="str">
        <f>IF('INSCRIÇÃO-DEBCAD'!A598="","",'INSCRIÇÃO-DEBCAD'!A598)</f>
        <v/>
      </c>
      <c r="H635" s="75" t="str">
        <f>IF('INSCRIÇÃO-DEBCAD'!B598="","",$H$35*TRIM('INSCRIÇÃO-DEBCAD'!F598))</f>
        <v/>
      </c>
      <c r="I635" s="75" t="str">
        <f>IF('INSCRIÇÃO-DEBCAD'!C598="","",$I$35*TRIM('INSCRIÇÃO-DEBCAD'!G598))</f>
        <v/>
      </c>
      <c r="J635" s="75" t="str">
        <f>IF('INSCRIÇÃO-DEBCAD'!D598="","",$J$35*TRIM('INSCRIÇÃO-DEBCAD'!H598))</f>
        <v/>
      </c>
      <c r="K635" s="75" t="str">
        <f>IF('INSCRIÇÃO-DEBCAD'!E598="","",$K$35*TRIM('INSCRIÇÃO-DEBCAD'!I598))</f>
        <v/>
      </c>
      <c r="L635" s="76">
        <f t="shared" si="30"/>
        <v>0</v>
      </c>
    </row>
    <row r="636" spans="1:12" x14ac:dyDescent="0.35">
      <c r="A636" s="24"/>
      <c r="B636" s="24"/>
      <c r="C636" s="24" t="str">
        <f t="shared" si="28"/>
        <v>00</v>
      </c>
      <c r="D636" s="24">
        <f t="shared" si="29"/>
        <v>0</v>
      </c>
      <c r="E636" s="24"/>
      <c r="G636" s="83" t="str">
        <f>IF('INSCRIÇÃO-DEBCAD'!A599="","",'INSCRIÇÃO-DEBCAD'!A599)</f>
        <v/>
      </c>
      <c r="H636" s="75" t="str">
        <f>IF('INSCRIÇÃO-DEBCAD'!B599="","",$H$35*TRIM('INSCRIÇÃO-DEBCAD'!F599))</f>
        <v/>
      </c>
      <c r="I636" s="75" t="str">
        <f>IF('INSCRIÇÃO-DEBCAD'!C599="","",$I$35*TRIM('INSCRIÇÃO-DEBCAD'!G599))</f>
        <v/>
      </c>
      <c r="J636" s="75" t="str">
        <f>IF('INSCRIÇÃO-DEBCAD'!D599="","",$J$35*TRIM('INSCRIÇÃO-DEBCAD'!H599))</f>
        <v/>
      </c>
      <c r="K636" s="75" t="str">
        <f>IF('INSCRIÇÃO-DEBCAD'!E599="","",$K$35*TRIM('INSCRIÇÃO-DEBCAD'!I599))</f>
        <v/>
      </c>
      <c r="L636" s="76">
        <f t="shared" si="30"/>
        <v>0</v>
      </c>
    </row>
    <row r="637" spans="1:12" x14ac:dyDescent="0.35">
      <c r="A637" s="24"/>
      <c r="B637" s="24"/>
      <c r="C637" s="24" t="str">
        <f t="shared" si="28"/>
        <v>00</v>
      </c>
      <c r="D637" s="24">
        <f t="shared" si="29"/>
        <v>0</v>
      </c>
      <c r="E637" s="24"/>
      <c r="G637" s="83" t="str">
        <f>IF('INSCRIÇÃO-DEBCAD'!A600="","",'INSCRIÇÃO-DEBCAD'!A600)</f>
        <v/>
      </c>
      <c r="H637" s="75" t="str">
        <f>IF('INSCRIÇÃO-DEBCAD'!B600="","",$H$35*TRIM('INSCRIÇÃO-DEBCAD'!F600))</f>
        <v/>
      </c>
      <c r="I637" s="75" t="str">
        <f>IF('INSCRIÇÃO-DEBCAD'!C600="","",$I$35*TRIM('INSCRIÇÃO-DEBCAD'!G600))</f>
        <v/>
      </c>
      <c r="J637" s="75" t="str">
        <f>IF('INSCRIÇÃO-DEBCAD'!D600="","",$J$35*TRIM('INSCRIÇÃO-DEBCAD'!H600))</f>
        <v/>
      </c>
      <c r="K637" s="75" t="str">
        <f>IF('INSCRIÇÃO-DEBCAD'!E600="","",$K$35*TRIM('INSCRIÇÃO-DEBCAD'!I600))</f>
        <v/>
      </c>
      <c r="L637" s="76">
        <f t="shared" si="30"/>
        <v>0</v>
      </c>
    </row>
    <row r="638" spans="1:12" x14ac:dyDescent="0.35">
      <c r="A638" s="24"/>
      <c r="B638" s="24"/>
      <c r="C638" s="24" t="str">
        <f t="shared" si="28"/>
        <v>00</v>
      </c>
      <c r="D638" s="24">
        <f t="shared" si="29"/>
        <v>0</v>
      </c>
      <c r="E638" s="24"/>
      <c r="G638" s="83" t="str">
        <f>IF('INSCRIÇÃO-DEBCAD'!A601="","",'INSCRIÇÃO-DEBCAD'!A601)</f>
        <v/>
      </c>
      <c r="H638" s="75" t="str">
        <f>IF('INSCRIÇÃO-DEBCAD'!B601="","",$H$35*TRIM('INSCRIÇÃO-DEBCAD'!F601))</f>
        <v/>
      </c>
      <c r="I638" s="75" t="str">
        <f>IF('INSCRIÇÃO-DEBCAD'!C601="","",$I$35*TRIM('INSCRIÇÃO-DEBCAD'!G601))</f>
        <v/>
      </c>
      <c r="J638" s="75" t="str">
        <f>IF('INSCRIÇÃO-DEBCAD'!D601="","",$J$35*TRIM('INSCRIÇÃO-DEBCAD'!H601))</f>
        <v/>
      </c>
      <c r="K638" s="75" t="str">
        <f>IF('INSCRIÇÃO-DEBCAD'!E601="","",$K$35*TRIM('INSCRIÇÃO-DEBCAD'!I601))</f>
        <v/>
      </c>
      <c r="L638" s="76">
        <f t="shared" si="30"/>
        <v>0</v>
      </c>
    </row>
    <row r="639" spans="1:12" x14ac:dyDescent="0.35">
      <c r="A639" s="24"/>
      <c r="B639" s="24"/>
      <c r="C639" s="24" t="str">
        <f t="shared" si="28"/>
        <v>00</v>
      </c>
      <c r="D639" s="24">
        <f t="shared" si="29"/>
        <v>0</v>
      </c>
      <c r="E639" s="24"/>
      <c r="G639" s="83" t="str">
        <f>IF('INSCRIÇÃO-DEBCAD'!A602="","",'INSCRIÇÃO-DEBCAD'!A602)</f>
        <v/>
      </c>
      <c r="H639" s="75" t="str">
        <f>IF('INSCRIÇÃO-DEBCAD'!B602="","",$H$35*TRIM('INSCRIÇÃO-DEBCAD'!F602))</f>
        <v/>
      </c>
      <c r="I639" s="75" t="str">
        <f>IF('INSCRIÇÃO-DEBCAD'!C602="","",$I$35*TRIM('INSCRIÇÃO-DEBCAD'!G602))</f>
        <v/>
      </c>
      <c r="J639" s="75" t="str">
        <f>IF('INSCRIÇÃO-DEBCAD'!D602="","",$J$35*TRIM('INSCRIÇÃO-DEBCAD'!H602))</f>
        <v/>
      </c>
      <c r="K639" s="75" t="str">
        <f>IF('INSCRIÇÃO-DEBCAD'!E602="","",$K$35*TRIM('INSCRIÇÃO-DEBCAD'!I602))</f>
        <v/>
      </c>
      <c r="L639" s="76">
        <f t="shared" si="30"/>
        <v>0</v>
      </c>
    </row>
    <row r="640" spans="1:12" x14ac:dyDescent="0.35">
      <c r="A640" s="24"/>
      <c r="B640" s="24"/>
      <c r="C640" s="24" t="str">
        <f t="shared" si="28"/>
        <v>00</v>
      </c>
      <c r="D640" s="24">
        <f t="shared" si="29"/>
        <v>0</v>
      </c>
      <c r="E640" s="24"/>
      <c r="G640" s="83" t="str">
        <f>IF('INSCRIÇÃO-DEBCAD'!A603="","",'INSCRIÇÃO-DEBCAD'!A603)</f>
        <v/>
      </c>
      <c r="H640" s="75" t="str">
        <f>IF('INSCRIÇÃO-DEBCAD'!B603="","",$H$35*TRIM('INSCRIÇÃO-DEBCAD'!F603))</f>
        <v/>
      </c>
      <c r="I640" s="75" t="str">
        <f>IF('INSCRIÇÃO-DEBCAD'!C603="","",$I$35*TRIM('INSCRIÇÃO-DEBCAD'!G603))</f>
        <v/>
      </c>
      <c r="J640" s="75" t="str">
        <f>IF('INSCRIÇÃO-DEBCAD'!D603="","",$J$35*TRIM('INSCRIÇÃO-DEBCAD'!H603))</f>
        <v/>
      </c>
      <c r="K640" s="75" t="str">
        <f>IF('INSCRIÇÃO-DEBCAD'!E603="","",$K$35*TRIM('INSCRIÇÃO-DEBCAD'!I603))</f>
        <v/>
      </c>
      <c r="L640" s="76">
        <f t="shared" si="30"/>
        <v>0</v>
      </c>
    </row>
    <row r="641" spans="1:12" x14ac:dyDescent="0.35">
      <c r="A641" s="24"/>
      <c r="B641" s="24"/>
      <c r="C641" s="24" t="str">
        <f t="shared" si="28"/>
        <v>00</v>
      </c>
      <c r="D641" s="24">
        <f t="shared" si="29"/>
        <v>0</v>
      </c>
      <c r="E641" s="24"/>
      <c r="G641" s="83" t="str">
        <f>IF('INSCRIÇÃO-DEBCAD'!A604="","",'INSCRIÇÃO-DEBCAD'!A604)</f>
        <v/>
      </c>
      <c r="H641" s="75" t="str">
        <f>IF('INSCRIÇÃO-DEBCAD'!B604="","",$H$35*TRIM('INSCRIÇÃO-DEBCAD'!F604))</f>
        <v/>
      </c>
      <c r="I641" s="75" t="str">
        <f>IF('INSCRIÇÃO-DEBCAD'!C604="","",$I$35*TRIM('INSCRIÇÃO-DEBCAD'!G604))</f>
        <v/>
      </c>
      <c r="J641" s="75" t="str">
        <f>IF('INSCRIÇÃO-DEBCAD'!D604="","",$J$35*TRIM('INSCRIÇÃO-DEBCAD'!H604))</f>
        <v/>
      </c>
      <c r="K641" s="75" t="str">
        <f>IF('INSCRIÇÃO-DEBCAD'!E604="","",$K$35*TRIM('INSCRIÇÃO-DEBCAD'!I604))</f>
        <v/>
      </c>
      <c r="L641" s="76">
        <f t="shared" si="30"/>
        <v>0</v>
      </c>
    </row>
    <row r="642" spans="1:12" x14ac:dyDescent="0.35">
      <c r="A642" s="24"/>
      <c r="B642" s="24"/>
      <c r="C642" s="24" t="str">
        <f t="shared" si="28"/>
        <v>00</v>
      </c>
      <c r="D642" s="24">
        <f t="shared" si="29"/>
        <v>0</v>
      </c>
      <c r="E642" s="24"/>
      <c r="G642" s="83" t="str">
        <f>IF('INSCRIÇÃO-DEBCAD'!A605="","",'INSCRIÇÃO-DEBCAD'!A605)</f>
        <v/>
      </c>
      <c r="H642" s="75" t="str">
        <f>IF('INSCRIÇÃO-DEBCAD'!B605="","",$H$35*TRIM('INSCRIÇÃO-DEBCAD'!F605))</f>
        <v/>
      </c>
      <c r="I642" s="75" t="str">
        <f>IF('INSCRIÇÃO-DEBCAD'!C605="","",$I$35*TRIM('INSCRIÇÃO-DEBCAD'!G605))</f>
        <v/>
      </c>
      <c r="J642" s="75" t="str">
        <f>IF('INSCRIÇÃO-DEBCAD'!D605="","",$J$35*TRIM('INSCRIÇÃO-DEBCAD'!H605))</f>
        <v/>
      </c>
      <c r="K642" s="75" t="str">
        <f>IF('INSCRIÇÃO-DEBCAD'!E605="","",$K$35*TRIM('INSCRIÇÃO-DEBCAD'!I605))</f>
        <v/>
      </c>
      <c r="L642" s="76">
        <f t="shared" si="30"/>
        <v>0</v>
      </c>
    </row>
    <row r="643" spans="1:12" x14ac:dyDescent="0.35">
      <c r="A643" s="24"/>
      <c r="B643" s="24"/>
      <c r="C643" s="24" t="str">
        <f t="shared" si="28"/>
        <v>00</v>
      </c>
      <c r="D643" s="24">
        <f t="shared" si="29"/>
        <v>0</v>
      </c>
      <c r="E643" s="24"/>
      <c r="G643" s="83" t="str">
        <f>IF('INSCRIÇÃO-DEBCAD'!A606="","",'INSCRIÇÃO-DEBCAD'!A606)</f>
        <v/>
      </c>
      <c r="H643" s="75" t="str">
        <f>IF('INSCRIÇÃO-DEBCAD'!B606="","",$H$35*TRIM('INSCRIÇÃO-DEBCAD'!F606))</f>
        <v/>
      </c>
      <c r="I643" s="75" t="str">
        <f>IF('INSCRIÇÃO-DEBCAD'!C606="","",$I$35*TRIM('INSCRIÇÃO-DEBCAD'!G606))</f>
        <v/>
      </c>
      <c r="J643" s="75" t="str">
        <f>IF('INSCRIÇÃO-DEBCAD'!D606="","",$J$35*TRIM('INSCRIÇÃO-DEBCAD'!H606))</f>
        <v/>
      </c>
      <c r="K643" s="75" t="str">
        <f>IF('INSCRIÇÃO-DEBCAD'!E606="","",$K$35*TRIM('INSCRIÇÃO-DEBCAD'!I606))</f>
        <v/>
      </c>
      <c r="L643" s="76">
        <f t="shared" si="30"/>
        <v>0</v>
      </c>
    </row>
    <row r="644" spans="1:12" x14ac:dyDescent="0.35">
      <c r="A644" s="24"/>
      <c r="B644" s="24"/>
      <c r="C644" s="24" t="str">
        <f t="shared" si="28"/>
        <v>00</v>
      </c>
      <c r="D644" s="24">
        <f t="shared" si="29"/>
        <v>0</v>
      </c>
      <c r="E644" s="24"/>
      <c r="G644" s="83" t="str">
        <f>IF('INSCRIÇÃO-DEBCAD'!A607="","",'INSCRIÇÃO-DEBCAD'!A607)</f>
        <v/>
      </c>
      <c r="H644" s="75" t="str">
        <f>IF('INSCRIÇÃO-DEBCAD'!B607="","",$H$35*TRIM('INSCRIÇÃO-DEBCAD'!F607))</f>
        <v/>
      </c>
      <c r="I644" s="75" t="str">
        <f>IF('INSCRIÇÃO-DEBCAD'!C607="","",$I$35*TRIM('INSCRIÇÃO-DEBCAD'!G607))</f>
        <v/>
      </c>
      <c r="J644" s="75" t="str">
        <f>IF('INSCRIÇÃO-DEBCAD'!D607="","",$J$35*TRIM('INSCRIÇÃO-DEBCAD'!H607))</f>
        <v/>
      </c>
      <c r="K644" s="75" t="str">
        <f>IF('INSCRIÇÃO-DEBCAD'!E607="","",$K$35*TRIM('INSCRIÇÃO-DEBCAD'!I607))</f>
        <v/>
      </c>
      <c r="L644" s="76">
        <f t="shared" si="30"/>
        <v>0</v>
      </c>
    </row>
    <row r="645" spans="1:12" x14ac:dyDescent="0.35">
      <c r="A645" s="24"/>
      <c r="B645" s="24"/>
      <c r="C645" s="24" t="str">
        <f t="shared" si="28"/>
        <v>00</v>
      </c>
      <c r="D645" s="24">
        <f t="shared" si="29"/>
        <v>0</v>
      </c>
      <c r="E645" s="24"/>
      <c r="G645" s="83" t="str">
        <f>IF('INSCRIÇÃO-DEBCAD'!A608="","",'INSCRIÇÃO-DEBCAD'!A608)</f>
        <v/>
      </c>
      <c r="H645" s="75" t="str">
        <f>IF('INSCRIÇÃO-DEBCAD'!B608="","",$H$35*TRIM('INSCRIÇÃO-DEBCAD'!F608))</f>
        <v/>
      </c>
      <c r="I645" s="75" t="str">
        <f>IF('INSCRIÇÃO-DEBCAD'!C608="","",$I$35*TRIM('INSCRIÇÃO-DEBCAD'!G608))</f>
        <v/>
      </c>
      <c r="J645" s="75" t="str">
        <f>IF('INSCRIÇÃO-DEBCAD'!D608="","",$J$35*TRIM('INSCRIÇÃO-DEBCAD'!H608))</f>
        <v/>
      </c>
      <c r="K645" s="75" t="str">
        <f>IF('INSCRIÇÃO-DEBCAD'!E608="","",$K$35*TRIM('INSCRIÇÃO-DEBCAD'!I608))</f>
        <v/>
      </c>
      <c r="L645" s="76">
        <f t="shared" si="30"/>
        <v>0</v>
      </c>
    </row>
    <row r="646" spans="1:12" x14ac:dyDescent="0.35">
      <c r="A646" s="24"/>
      <c r="B646" s="24"/>
      <c r="C646" s="24" t="str">
        <f t="shared" si="28"/>
        <v>00</v>
      </c>
      <c r="D646" s="24">
        <f t="shared" si="29"/>
        <v>0</v>
      </c>
      <c r="E646" s="24"/>
      <c r="G646" s="83" t="str">
        <f>IF('INSCRIÇÃO-DEBCAD'!A609="","",'INSCRIÇÃO-DEBCAD'!A609)</f>
        <v/>
      </c>
      <c r="H646" s="75" t="str">
        <f>IF('INSCRIÇÃO-DEBCAD'!B609="","",$H$35*TRIM('INSCRIÇÃO-DEBCAD'!F609))</f>
        <v/>
      </c>
      <c r="I646" s="75" t="str">
        <f>IF('INSCRIÇÃO-DEBCAD'!C609="","",$I$35*TRIM('INSCRIÇÃO-DEBCAD'!G609))</f>
        <v/>
      </c>
      <c r="J646" s="75" t="str">
        <f>IF('INSCRIÇÃO-DEBCAD'!D609="","",$J$35*TRIM('INSCRIÇÃO-DEBCAD'!H609))</f>
        <v/>
      </c>
      <c r="K646" s="75" t="str">
        <f>IF('INSCRIÇÃO-DEBCAD'!E609="","",$K$35*TRIM('INSCRIÇÃO-DEBCAD'!I609))</f>
        <v/>
      </c>
      <c r="L646" s="76">
        <f t="shared" si="30"/>
        <v>0</v>
      </c>
    </row>
    <row r="647" spans="1:12" x14ac:dyDescent="0.35">
      <c r="A647" s="24"/>
      <c r="B647" s="24"/>
      <c r="C647" s="24" t="str">
        <f t="shared" si="28"/>
        <v>00</v>
      </c>
      <c r="D647" s="24">
        <f t="shared" si="29"/>
        <v>0</v>
      </c>
      <c r="E647" s="24"/>
      <c r="G647" s="83" t="str">
        <f>IF('INSCRIÇÃO-DEBCAD'!A610="","",'INSCRIÇÃO-DEBCAD'!A610)</f>
        <v/>
      </c>
      <c r="H647" s="75" t="str">
        <f>IF('INSCRIÇÃO-DEBCAD'!B610="","",$H$35*TRIM('INSCRIÇÃO-DEBCAD'!F610))</f>
        <v/>
      </c>
      <c r="I647" s="75" t="str">
        <f>IF('INSCRIÇÃO-DEBCAD'!C610="","",$I$35*TRIM('INSCRIÇÃO-DEBCAD'!G610))</f>
        <v/>
      </c>
      <c r="J647" s="75" t="str">
        <f>IF('INSCRIÇÃO-DEBCAD'!D610="","",$J$35*TRIM('INSCRIÇÃO-DEBCAD'!H610))</f>
        <v/>
      </c>
      <c r="K647" s="75" t="str">
        <f>IF('INSCRIÇÃO-DEBCAD'!E610="","",$K$35*TRIM('INSCRIÇÃO-DEBCAD'!I610))</f>
        <v/>
      </c>
      <c r="L647" s="76">
        <f t="shared" si="30"/>
        <v>0</v>
      </c>
    </row>
    <row r="648" spans="1:12" x14ac:dyDescent="0.35">
      <c r="A648" s="24"/>
      <c r="B648" s="24"/>
      <c r="C648" s="24" t="str">
        <f t="shared" si="28"/>
        <v>00</v>
      </c>
      <c r="D648" s="24">
        <f t="shared" si="29"/>
        <v>0</v>
      </c>
      <c r="E648" s="24"/>
      <c r="G648" s="83" t="str">
        <f>IF('INSCRIÇÃO-DEBCAD'!A611="","",'INSCRIÇÃO-DEBCAD'!A611)</f>
        <v/>
      </c>
      <c r="H648" s="75" t="str">
        <f>IF('INSCRIÇÃO-DEBCAD'!B611="","",$H$35*TRIM('INSCRIÇÃO-DEBCAD'!F611))</f>
        <v/>
      </c>
      <c r="I648" s="75" t="str">
        <f>IF('INSCRIÇÃO-DEBCAD'!C611="","",$I$35*TRIM('INSCRIÇÃO-DEBCAD'!G611))</f>
        <v/>
      </c>
      <c r="J648" s="75" t="str">
        <f>IF('INSCRIÇÃO-DEBCAD'!D611="","",$J$35*TRIM('INSCRIÇÃO-DEBCAD'!H611))</f>
        <v/>
      </c>
      <c r="K648" s="75" t="str">
        <f>IF('INSCRIÇÃO-DEBCAD'!E611="","",$K$35*TRIM('INSCRIÇÃO-DEBCAD'!I611))</f>
        <v/>
      </c>
      <c r="L648" s="76">
        <f t="shared" si="30"/>
        <v>0</v>
      </c>
    </row>
    <row r="649" spans="1:12" x14ac:dyDescent="0.35">
      <c r="A649" s="24"/>
      <c r="B649" s="24"/>
      <c r="C649" s="24" t="str">
        <f t="shared" si="28"/>
        <v>00</v>
      </c>
      <c r="D649" s="24">
        <f t="shared" si="29"/>
        <v>0</v>
      </c>
      <c r="E649" s="24"/>
      <c r="G649" s="83" t="str">
        <f>IF('INSCRIÇÃO-DEBCAD'!A612="","",'INSCRIÇÃO-DEBCAD'!A612)</f>
        <v/>
      </c>
      <c r="H649" s="75" t="str">
        <f>IF('INSCRIÇÃO-DEBCAD'!B612="","",$H$35*TRIM('INSCRIÇÃO-DEBCAD'!F612))</f>
        <v/>
      </c>
      <c r="I649" s="75" t="str">
        <f>IF('INSCRIÇÃO-DEBCAD'!C612="","",$I$35*TRIM('INSCRIÇÃO-DEBCAD'!G612))</f>
        <v/>
      </c>
      <c r="J649" s="75" t="str">
        <f>IF('INSCRIÇÃO-DEBCAD'!D612="","",$J$35*TRIM('INSCRIÇÃO-DEBCAD'!H612))</f>
        <v/>
      </c>
      <c r="K649" s="75" t="str">
        <f>IF('INSCRIÇÃO-DEBCAD'!E612="","",$K$35*TRIM('INSCRIÇÃO-DEBCAD'!I612))</f>
        <v/>
      </c>
      <c r="L649" s="76">
        <f t="shared" si="30"/>
        <v>0</v>
      </c>
    </row>
    <row r="650" spans="1:12" x14ac:dyDescent="0.35">
      <c r="A650" s="24"/>
      <c r="B650" s="24"/>
      <c r="C650" s="24" t="str">
        <f t="shared" si="28"/>
        <v>00</v>
      </c>
      <c r="D650" s="24">
        <f t="shared" si="29"/>
        <v>0</v>
      </c>
      <c r="E650" s="24"/>
      <c r="G650" s="83" t="str">
        <f>IF('INSCRIÇÃO-DEBCAD'!A613="","",'INSCRIÇÃO-DEBCAD'!A613)</f>
        <v/>
      </c>
      <c r="H650" s="75" t="str">
        <f>IF('INSCRIÇÃO-DEBCAD'!B613="","",$H$35*TRIM('INSCRIÇÃO-DEBCAD'!F613))</f>
        <v/>
      </c>
      <c r="I650" s="75" t="str">
        <f>IF('INSCRIÇÃO-DEBCAD'!C613="","",$I$35*TRIM('INSCRIÇÃO-DEBCAD'!G613))</f>
        <v/>
      </c>
      <c r="J650" s="75" t="str">
        <f>IF('INSCRIÇÃO-DEBCAD'!D613="","",$J$35*TRIM('INSCRIÇÃO-DEBCAD'!H613))</f>
        <v/>
      </c>
      <c r="K650" s="75" t="str">
        <f>IF('INSCRIÇÃO-DEBCAD'!E613="","",$K$35*TRIM('INSCRIÇÃO-DEBCAD'!I613))</f>
        <v/>
      </c>
      <c r="L650" s="76">
        <f t="shared" si="30"/>
        <v>0</v>
      </c>
    </row>
    <row r="651" spans="1:12" x14ac:dyDescent="0.35">
      <c r="A651" s="24"/>
      <c r="B651" s="24"/>
      <c r="C651" s="24" t="str">
        <f t="shared" si="28"/>
        <v>00</v>
      </c>
      <c r="D651" s="24">
        <f t="shared" si="29"/>
        <v>0</v>
      </c>
      <c r="E651" s="24"/>
      <c r="G651" s="83" t="str">
        <f>IF('INSCRIÇÃO-DEBCAD'!A614="","",'INSCRIÇÃO-DEBCAD'!A614)</f>
        <v/>
      </c>
      <c r="H651" s="75" t="str">
        <f>IF('INSCRIÇÃO-DEBCAD'!B614="","",$H$35*TRIM('INSCRIÇÃO-DEBCAD'!F614))</f>
        <v/>
      </c>
      <c r="I651" s="75" t="str">
        <f>IF('INSCRIÇÃO-DEBCAD'!C614="","",$I$35*TRIM('INSCRIÇÃO-DEBCAD'!G614))</f>
        <v/>
      </c>
      <c r="J651" s="75" t="str">
        <f>IF('INSCRIÇÃO-DEBCAD'!D614="","",$J$35*TRIM('INSCRIÇÃO-DEBCAD'!H614))</f>
        <v/>
      </c>
      <c r="K651" s="75" t="str">
        <f>IF('INSCRIÇÃO-DEBCAD'!E614="","",$K$35*TRIM('INSCRIÇÃO-DEBCAD'!I614))</f>
        <v/>
      </c>
      <c r="L651" s="76">
        <f t="shared" si="30"/>
        <v>0</v>
      </c>
    </row>
    <row r="652" spans="1:12" x14ac:dyDescent="0.35">
      <c r="A652" s="24"/>
      <c r="B652" s="24"/>
      <c r="C652" s="24" t="str">
        <f t="shared" si="28"/>
        <v>00</v>
      </c>
      <c r="D652" s="24">
        <f t="shared" si="29"/>
        <v>0</v>
      </c>
      <c r="E652" s="24"/>
      <c r="G652" s="83" t="str">
        <f>IF('INSCRIÇÃO-DEBCAD'!A615="","",'INSCRIÇÃO-DEBCAD'!A615)</f>
        <v/>
      </c>
      <c r="H652" s="75" t="str">
        <f>IF('INSCRIÇÃO-DEBCAD'!B615="","",$H$35*TRIM('INSCRIÇÃO-DEBCAD'!F615))</f>
        <v/>
      </c>
      <c r="I652" s="75" t="str">
        <f>IF('INSCRIÇÃO-DEBCAD'!C615="","",$I$35*TRIM('INSCRIÇÃO-DEBCAD'!G615))</f>
        <v/>
      </c>
      <c r="J652" s="75" t="str">
        <f>IF('INSCRIÇÃO-DEBCAD'!D615="","",$J$35*TRIM('INSCRIÇÃO-DEBCAD'!H615))</f>
        <v/>
      </c>
      <c r="K652" s="75" t="str">
        <f>IF('INSCRIÇÃO-DEBCAD'!E615="","",$K$35*TRIM('INSCRIÇÃO-DEBCAD'!I615))</f>
        <v/>
      </c>
      <c r="L652" s="76">
        <f t="shared" si="30"/>
        <v>0</v>
      </c>
    </row>
    <row r="653" spans="1:12" x14ac:dyDescent="0.35">
      <c r="A653" s="24"/>
      <c r="B653" s="24"/>
      <c r="C653" s="24" t="str">
        <f t="shared" si="28"/>
        <v>00</v>
      </c>
      <c r="D653" s="24">
        <f t="shared" si="29"/>
        <v>0</v>
      </c>
      <c r="E653" s="24"/>
      <c r="G653" s="83" t="str">
        <f>IF('INSCRIÇÃO-DEBCAD'!A616="","",'INSCRIÇÃO-DEBCAD'!A616)</f>
        <v/>
      </c>
      <c r="H653" s="75" t="str">
        <f>IF('INSCRIÇÃO-DEBCAD'!B616="","",$H$35*TRIM('INSCRIÇÃO-DEBCAD'!F616))</f>
        <v/>
      </c>
      <c r="I653" s="75" t="str">
        <f>IF('INSCRIÇÃO-DEBCAD'!C616="","",$I$35*TRIM('INSCRIÇÃO-DEBCAD'!G616))</f>
        <v/>
      </c>
      <c r="J653" s="75" t="str">
        <f>IF('INSCRIÇÃO-DEBCAD'!D616="","",$J$35*TRIM('INSCRIÇÃO-DEBCAD'!H616))</f>
        <v/>
      </c>
      <c r="K653" s="75" t="str">
        <f>IF('INSCRIÇÃO-DEBCAD'!E616="","",$K$35*TRIM('INSCRIÇÃO-DEBCAD'!I616))</f>
        <v/>
      </c>
      <c r="L653" s="76">
        <f t="shared" si="30"/>
        <v>0</v>
      </c>
    </row>
    <row r="654" spans="1:12" x14ac:dyDescent="0.35">
      <c r="A654" s="24"/>
      <c r="B654" s="24"/>
      <c r="C654" s="24" t="str">
        <f t="shared" si="28"/>
        <v>00</v>
      </c>
      <c r="D654" s="24">
        <f t="shared" si="29"/>
        <v>0</v>
      </c>
      <c r="E654" s="24"/>
      <c r="G654" s="83" t="str">
        <f>IF('INSCRIÇÃO-DEBCAD'!A617="","",'INSCRIÇÃO-DEBCAD'!A617)</f>
        <v/>
      </c>
      <c r="H654" s="75" t="str">
        <f>IF('INSCRIÇÃO-DEBCAD'!B617="","",$H$35*TRIM('INSCRIÇÃO-DEBCAD'!F617))</f>
        <v/>
      </c>
      <c r="I654" s="75" t="str">
        <f>IF('INSCRIÇÃO-DEBCAD'!C617="","",$I$35*TRIM('INSCRIÇÃO-DEBCAD'!G617))</f>
        <v/>
      </c>
      <c r="J654" s="75" t="str">
        <f>IF('INSCRIÇÃO-DEBCAD'!D617="","",$J$35*TRIM('INSCRIÇÃO-DEBCAD'!H617))</f>
        <v/>
      </c>
      <c r="K654" s="75" t="str">
        <f>IF('INSCRIÇÃO-DEBCAD'!E617="","",$K$35*TRIM('INSCRIÇÃO-DEBCAD'!I617))</f>
        <v/>
      </c>
      <c r="L654" s="76">
        <f t="shared" si="30"/>
        <v>0</v>
      </c>
    </row>
    <row r="655" spans="1:12" x14ac:dyDescent="0.35">
      <c r="A655" s="24"/>
      <c r="B655" s="24"/>
      <c r="C655" s="24" t="str">
        <f t="shared" si="28"/>
        <v>00</v>
      </c>
      <c r="D655" s="24">
        <f t="shared" si="29"/>
        <v>0</v>
      </c>
      <c r="E655" s="24"/>
      <c r="G655" s="83" t="str">
        <f>IF('INSCRIÇÃO-DEBCAD'!A618="","",'INSCRIÇÃO-DEBCAD'!A618)</f>
        <v/>
      </c>
      <c r="H655" s="75" t="str">
        <f>IF('INSCRIÇÃO-DEBCAD'!B618="","",$H$35*TRIM('INSCRIÇÃO-DEBCAD'!F618))</f>
        <v/>
      </c>
      <c r="I655" s="75" t="str">
        <f>IF('INSCRIÇÃO-DEBCAD'!C618="","",$I$35*TRIM('INSCRIÇÃO-DEBCAD'!G618))</f>
        <v/>
      </c>
      <c r="J655" s="75" t="str">
        <f>IF('INSCRIÇÃO-DEBCAD'!D618="","",$J$35*TRIM('INSCRIÇÃO-DEBCAD'!H618))</f>
        <v/>
      </c>
      <c r="K655" s="75" t="str">
        <f>IF('INSCRIÇÃO-DEBCAD'!E618="","",$K$35*TRIM('INSCRIÇÃO-DEBCAD'!I618))</f>
        <v/>
      </c>
      <c r="L655" s="76">
        <f t="shared" si="30"/>
        <v>0</v>
      </c>
    </row>
    <row r="656" spans="1:12" x14ac:dyDescent="0.35">
      <c r="A656" s="24"/>
      <c r="B656" s="24"/>
      <c r="C656" s="24" t="str">
        <f t="shared" si="28"/>
        <v>00</v>
      </c>
      <c r="D656" s="24">
        <f t="shared" si="29"/>
        <v>0</v>
      </c>
      <c r="E656" s="24"/>
      <c r="G656" s="83" t="str">
        <f>IF('INSCRIÇÃO-DEBCAD'!A619="","",'INSCRIÇÃO-DEBCAD'!A619)</f>
        <v/>
      </c>
      <c r="H656" s="75" t="str">
        <f>IF('INSCRIÇÃO-DEBCAD'!B619="","",$H$35*TRIM('INSCRIÇÃO-DEBCAD'!F619))</f>
        <v/>
      </c>
      <c r="I656" s="75" t="str">
        <f>IF('INSCRIÇÃO-DEBCAD'!C619="","",$I$35*TRIM('INSCRIÇÃO-DEBCAD'!G619))</f>
        <v/>
      </c>
      <c r="J656" s="75" t="str">
        <f>IF('INSCRIÇÃO-DEBCAD'!D619="","",$J$35*TRIM('INSCRIÇÃO-DEBCAD'!H619))</f>
        <v/>
      </c>
      <c r="K656" s="75" t="str">
        <f>IF('INSCRIÇÃO-DEBCAD'!E619="","",$K$35*TRIM('INSCRIÇÃO-DEBCAD'!I619))</f>
        <v/>
      </c>
      <c r="L656" s="76">
        <f t="shared" si="30"/>
        <v>0</v>
      </c>
    </row>
    <row r="657" spans="1:12" x14ac:dyDescent="0.35">
      <c r="A657" s="24"/>
      <c r="B657" s="24"/>
      <c r="C657" s="24" t="str">
        <f t="shared" si="28"/>
        <v>00</v>
      </c>
      <c r="D657" s="24">
        <f t="shared" si="29"/>
        <v>0</v>
      </c>
      <c r="E657" s="24"/>
      <c r="G657" s="83" t="str">
        <f>IF('INSCRIÇÃO-DEBCAD'!A620="","",'INSCRIÇÃO-DEBCAD'!A620)</f>
        <v/>
      </c>
      <c r="H657" s="75" t="str">
        <f>IF('INSCRIÇÃO-DEBCAD'!B620="","",$H$35*TRIM('INSCRIÇÃO-DEBCAD'!F620))</f>
        <v/>
      </c>
      <c r="I657" s="75" t="str">
        <f>IF('INSCRIÇÃO-DEBCAD'!C620="","",$I$35*TRIM('INSCRIÇÃO-DEBCAD'!G620))</f>
        <v/>
      </c>
      <c r="J657" s="75" t="str">
        <f>IF('INSCRIÇÃO-DEBCAD'!D620="","",$J$35*TRIM('INSCRIÇÃO-DEBCAD'!H620))</f>
        <v/>
      </c>
      <c r="K657" s="75" t="str">
        <f>IF('INSCRIÇÃO-DEBCAD'!E620="","",$K$35*TRIM('INSCRIÇÃO-DEBCAD'!I620))</f>
        <v/>
      </c>
      <c r="L657" s="76">
        <f t="shared" si="30"/>
        <v>0</v>
      </c>
    </row>
    <row r="658" spans="1:12" x14ac:dyDescent="0.35">
      <c r="A658" s="24"/>
      <c r="B658" s="24"/>
      <c r="C658" s="24" t="str">
        <f t="shared" si="28"/>
        <v>00</v>
      </c>
      <c r="D658" s="24">
        <f t="shared" si="29"/>
        <v>0</v>
      </c>
      <c r="E658" s="24"/>
      <c r="G658" s="83" t="str">
        <f>IF('INSCRIÇÃO-DEBCAD'!A621="","",'INSCRIÇÃO-DEBCAD'!A621)</f>
        <v/>
      </c>
      <c r="H658" s="75" t="str">
        <f>IF('INSCRIÇÃO-DEBCAD'!B621="","",$H$35*TRIM('INSCRIÇÃO-DEBCAD'!F621))</f>
        <v/>
      </c>
      <c r="I658" s="75" t="str">
        <f>IF('INSCRIÇÃO-DEBCAD'!C621="","",$I$35*TRIM('INSCRIÇÃO-DEBCAD'!G621))</f>
        <v/>
      </c>
      <c r="J658" s="75" t="str">
        <f>IF('INSCRIÇÃO-DEBCAD'!D621="","",$J$35*TRIM('INSCRIÇÃO-DEBCAD'!H621))</f>
        <v/>
      </c>
      <c r="K658" s="75" t="str">
        <f>IF('INSCRIÇÃO-DEBCAD'!E621="","",$K$35*TRIM('INSCRIÇÃO-DEBCAD'!I621))</f>
        <v/>
      </c>
      <c r="L658" s="76">
        <f t="shared" si="30"/>
        <v>0</v>
      </c>
    </row>
    <row r="659" spans="1:12" x14ac:dyDescent="0.35">
      <c r="A659" s="24"/>
      <c r="B659" s="24"/>
      <c r="C659" s="24" t="str">
        <f t="shared" si="28"/>
        <v>00</v>
      </c>
      <c r="D659" s="24">
        <f t="shared" si="29"/>
        <v>0</v>
      </c>
      <c r="E659" s="24"/>
      <c r="G659" s="83" t="str">
        <f>IF('INSCRIÇÃO-DEBCAD'!A622="","",'INSCRIÇÃO-DEBCAD'!A622)</f>
        <v/>
      </c>
      <c r="H659" s="75" t="str">
        <f>IF('INSCRIÇÃO-DEBCAD'!B622="","",$H$35*TRIM('INSCRIÇÃO-DEBCAD'!F622))</f>
        <v/>
      </c>
      <c r="I659" s="75" t="str">
        <f>IF('INSCRIÇÃO-DEBCAD'!C622="","",$I$35*TRIM('INSCRIÇÃO-DEBCAD'!G622))</f>
        <v/>
      </c>
      <c r="J659" s="75" t="str">
        <f>IF('INSCRIÇÃO-DEBCAD'!D622="","",$J$35*TRIM('INSCRIÇÃO-DEBCAD'!H622))</f>
        <v/>
      </c>
      <c r="K659" s="75" t="str">
        <f>IF('INSCRIÇÃO-DEBCAD'!E622="","",$K$35*TRIM('INSCRIÇÃO-DEBCAD'!I622))</f>
        <v/>
      </c>
      <c r="L659" s="76">
        <f t="shared" si="30"/>
        <v>0</v>
      </c>
    </row>
    <row r="660" spans="1:12" x14ac:dyDescent="0.35">
      <c r="A660" s="24"/>
      <c r="B660" s="24"/>
      <c r="C660" s="24" t="str">
        <f t="shared" si="28"/>
        <v>00</v>
      </c>
      <c r="D660" s="24">
        <f t="shared" si="29"/>
        <v>0</v>
      </c>
      <c r="E660" s="24"/>
      <c r="G660" s="83" t="str">
        <f>IF('INSCRIÇÃO-DEBCAD'!A623="","",'INSCRIÇÃO-DEBCAD'!A623)</f>
        <v/>
      </c>
      <c r="H660" s="75" t="str">
        <f>IF('INSCRIÇÃO-DEBCAD'!B623="","",$H$35*TRIM('INSCRIÇÃO-DEBCAD'!F623))</f>
        <v/>
      </c>
      <c r="I660" s="75" t="str">
        <f>IF('INSCRIÇÃO-DEBCAD'!C623="","",$I$35*TRIM('INSCRIÇÃO-DEBCAD'!G623))</f>
        <v/>
      </c>
      <c r="J660" s="75" t="str">
        <f>IF('INSCRIÇÃO-DEBCAD'!D623="","",$J$35*TRIM('INSCRIÇÃO-DEBCAD'!H623))</f>
        <v/>
      </c>
      <c r="K660" s="75" t="str">
        <f>IF('INSCRIÇÃO-DEBCAD'!E623="","",$K$35*TRIM('INSCRIÇÃO-DEBCAD'!I623))</f>
        <v/>
      </c>
      <c r="L660" s="76">
        <f t="shared" si="30"/>
        <v>0</v>
      </c>
    </row>
    <row r="661" spans="1:12" x14ac:dyDescent="0.35">
      <c r="A661" s="24"/>
      <c r="B661" s="24"/>
      <c r="C661" s="24" t="str">
        <f t="shared" si="28"/>
        <v>00</v>
      </c>
      <c r="D661" s="24">
        <f t="shared" si="29"/>
        <v>0</v>
      </c>
      <c r="E661" s="24"/>
      <c r="G661" s="83" t="str">
        <f>IF('INSCRIÇÃO-DEBCAD'!A624="","",'INSCRIÇÃO-DEBCAD'!A624)</f>
        <v/>
      </c>
      <c r="H661" s="75" t="str">
        <f>IF('INSCRIÇÃO-DEBCAD'!B624="","",$H$35*TRIM('INSCRIÇÃO-DEBCAD'!F624))</f>
        <v/>
      </c>
      <c r="I661" s="75" t="str">
        <f>IF('INSCRIÇÃO-DEBCAD'!C624="","",$I$35*TRIM('INSCRIÇÃO-DEBCAD'!G624))</f>
        <v/>
      </c>
      <c r="J661" s="75" t="str">
        <f>IF('INSCRIÇÃO-DEBCAD'!D624="","",$J$35*TRIM('INSCRIÇÃO-DEBCAD'!H624))</f>
        <v/>
      </c>
      <c r="K661" s="75" t="str">
        <f>IF('INSCRIÇÃO-DEBCAD'!E624="","",$K$35*TRIM('INSCRIÇÃO-DEBCAD'!I624))</f>
        <v/>
      </c>
      <c r="L661" s="76">
        <f t="shared" si="30"/>
        <v>0</v>
      </c>
    </row>
    <row r="662" spans="1:12" x14ac:dyDescent="0.35">
      <c r="A662" s="24"/>
      <c r="B662" s="24"/>
      <c r="C662" s="24" t="str">
        <f t="shared" si="28"/>
        <v>00</v>
      </c>
      <c r="D662" s="24">
        <f t="shared" si="29"/>
        <v>0</v>
      </c>
      <c r="E662" s="24"/>
      <c r="G662" s="83" t="str">
        <f>IF('INSCRIÇÃO-DEBCAD'!A625="","",'INSCRIÇÃO-DEBCAD'!A625)</f>
        <v/>
      </c>
      <c r="H662" s="75" t="str">
        <f>IF('INSCRIÇÃO-DEBCAD'!B625="","",$H$35*TRIM('INSCRIÇÃO-DEBCAD'!F625))</f>
        <v/>
      </c>
      <c r="I662" s="75" t="str">
        <f>IF('INSCRIÇÃO-DEBCAD'!C625="","",$I$35*TRIM('INSCRIÇÃO-DEBCAD'!G625))</f>
        <v/>
      </c>
      <c r="J662" s="75" t="str">
        <f>IF('INSCRIÇÃO-DEBCAD'!D625="","",$J$35*TRIM('INSCRIÇÃO-DEBCAD'!H625))</f>
        <v/>
      </c>
      <c r="K662" s="75" t="str">
        <f>IF('INSCRIÇÃO-DEBCAD'!E625="","",$K$35*TRIM('INSCRIÇÃO-DEBCAD'!I625))</f>
        <v/>
      </c>
      <c r="L662" s="76">
        <f t="shared" si="30"/>
        <v>0</v>
      </c>
    </row>
    <row r="663" spans="1:12" x14ac:dyDescent="0.35">
      <c r="A663" s="24"/>
      <c r="B663" s="24"/>
      <c r="C663" s="24" t="str">
        <f t="shared" si="28"/>
        <v>00</v>
      </c>
      <c r="D663" s="24">
        <f t="shared" si="29"/>
        <v>0</v>
      </c>
      <c r="E663" s="24"/>
      <c r="G663" s="83" t="str">
        <f>IF('INSCRIÇÃO-DEBCAD'!A626="","",'INSCRIÇÃO-DEBCAD'!A626)</f>
        <v/>
      </c>
      <c r="H663" s="75" t="str">
        <f>IF('INSCRIÇÃO-DEBCAD'!B626="","",$H$35*TRIM('INSCRIÇÃO-DEBCAD'!F626))</f>
        <v/>
      </c>
      <c r="I663" s="75" t="str">
        <f>IF('INSCRIÇÃO-DEBCAD'!C626="","",$I$35*TRIM('INSCRIÇÃO-DEBCAD'!G626))</f>
        <v/>
      </c>
      <c r="J663" s="75" t="str">
        <f>IF('INSCRIÇÃO-DEBCAD'!D626="","",$J$35*TRIM('INSCRIÇÃO-DEBCAD'!H626))</f>
        <v/>
      </c>
      <c r="K663" s="75" t="str">
        <f>IF('INSCRIÇÃO-DEBCAD'!E626="","",$K$35*TRIM('INSCRIÇÃO-DEBCAD'!I626))</f>
        <v/>
      </c>
      <c r="L663" s="76">
        <f t="shared" si="30"/>
        <v>0</v>
      </c>
    </row>
    <row r="664" spans="1:12" x14ac:dyDescent="0.35">
      <c r="A664" s="24"/>
      <c r="B664" s="24"/>
      <c r="C664" s="24" t="str">
        <f t="shared" si="28"/>
        <v>00</v>
      </c>
      <c r="D664" s="24">
        <f t="shared" si="29"/>
        <v>0</v>
      </c>
      <c r="E664" s="24"/>
      <c r="G664" s="83" t="str">
        <f>IF('INSCRIÇÃO-DEBCAD'!A627="","",'INSCRIÇÃO-DEBCAD'!A627)</f>
        <v/>
      </c>
      <c r="H664" s="75" t="str">
        <f>IF('INSCRIÇÃO-DEBCAD'!B627="","",$H$35*TRIM('INSCRIÇÃO-DEBCAD'!F627))</f>
        <v/>
      </c>
      <c r="I664" s="75" t="str">
        <f>IF('INSCRIÇÃO-DEBCAD'!C627="","",$I$35*TRIM('INSCRIÇÃO-DEBCAD'!G627))</f>
        <v/>
      </c>
      <c r="J664" s="75" t="str">
        <f>IF('INSCRIÇÃO-DEBCAD'!D627="","",$J$35*TRIM('INSCRIÇÃO-DEBCAD'!H627))</f>
        <v/>
      </c>
      <c r="K664" s="75" t="str">
        <f>IF('INSCRIÇÃO-DEBCAD'!E627="","",$K$35*TRIM('INSCRIÇÃO-DEBCAD'!I627))</f>
        <v/>
      </c>
      <c r="L664" s="76">
        <f t="shared" si="30"/>
        <v>0</v>
      </c>
    </row>
    <row r="665" spans="1:12" x14ac:dyDescent="0.35">
      <c r="A665" s="24"/>
      <c r="B665" s="24"/>
      <c r="C665" s="24" t="str">
        <f t="shared" si="28"/>
        <v>00</v>
      </c>
      <c r="D665" s="24">
        <f t="shared" si="29"/>
        <v>0</v>
      </c>
      <c r="E665" s="24"/>
      <c r="G665" s="83" t="str">
        <f>IF('INSCRIÇÃO-DEBCAD'!A628="","",'INSCRIÇÃO-DEBCAD'!A628)</f>
        <v/>
      </c>
      <c r="H665" s="75" t="str">
        <f>IF('INSCRIÇÃO-DEBCAD'!B628="","",$H$35*TRIM('INSCRIÇÃO-DEBCAD'!F628))</f>
        <v/>
      </c>
      <c r="I665" s="75" t="str">
        <f>IF('INSCRIÇÃO-DEBCAD'!C628="","",$I$35*TRIM('INSCRIÇÃO-DEBCAD'!G628))</f>
        <v/>
      </c>
      <c r="J665" s="75" t="str">
        <f>IF('INSCRIÇÃO-DEBCAD'!D628="","",$J$35*TRIM('INSCRIÇÃO-DEBCAD'!H628))</f>
        <v/>
      </c>
      <c r="K665" s="75" t="str">
        <f>IF('INSCRIÇÃO-DEBCAD'!E628="","",$K$35*TRIM('INSCRIÇÃO-DEBCAD'!I628))</f>
        <v/>
      </c>
      <c r="L665" s="76">
        <f t="shared" si="30"/>
        <v>0</v>
      </c>
    </row>
    <row r="666" spans="1:12" x14ac:dyDescent="0.35">
      <c r="A666" s="24"/>
      <c r="B666" s="24"/>
      <c r="C666" s="24" t="str">
        <f t="shared" si="28"/>
        <v>00</v>
      </c>
      <c r="D666" s="24">
        <f t="shared" si="29"/>
        <v>0</v>
      </c>
      <c r="E666" s="24"/>
      <c r="G666" s="83" t="str">
        <f>IF('INSCRIÇÃO-DEBCAD'!A629="","",'INSCRIÇÃO-DEBCAD'!A629)</f>
        <v/>
      </c>
      <c r="H666" s="75" t="str">
        <f>IF('INSCRIÇÃO-DEBCAD'!B629="","",$H$35*TRIM('INSCRIÇÃO-DEBCAD'!F629))</f>
        <v/>
      </c>
      <c r="I666" s="75" t="str">
        <f>IF('INSCRIÇÃO-DEBCAD'!C629="","",$I$35*TRIM('INSCRIÇÃO-DEBCAD'!G629))</f>
        <v/>
      </c>
      <c r="J666" s="75" t="str">
        <f>IF('INSCRIÇÃO-DEBCAD'!D629="","",$J$35*TRIM('INSCRIÇÃO-DEBCAD'!H629))</f>
        <v/>
      </c>
      <c r="K666" s="75" t="str">
        <f>IF('INSCRIÇÃO-DEBCAD'!E629="","",$K$35*TRIM('INSCRIÇÃO-DEBCAD'!I629))</f>
        <v/>
      </c>
      <c r="L666" s="76">
        <f t="shared" si="30"/>
        <v>0</v>
      </c>
    </row>
    <row r="667" spans="1:12" x14ac:dyDescent="0.35">
      <c r="A667" s="24"/>
      <c r="B667" s="24"/>
      <c r="C667" s="24" t="str">
        <f t="shared" si="28"/>
        <v>0</v>
      </c>
      <c r="D667" s="24">
        <f t="shared" si="29"/>
        <v>0</v>
      </c>
      <c r="E667" s="24"/>
      <c r="G667" s="83" t="str">
        <f>IF('INSCRIÇÃO-DEBCAD'!A630="","",'INSCRIÇÃO-DEBCAD'!A630)</f>
        <v/>
      </c>
      <c r="H667" s="75" t="str">
        <f>IF('INSCRIÇÃO-DEBCAD'!B630="","",$H$35*TRIM('INSCRIÇÃO-DEBCAD'!F630))</f>
        <v/>
      </c>
      <c r="I667" s="75" t="str">
        <f>IF('INSCRIÇÃO-DEBCAD'!C630="","",$I$35*TRIM('INSCRIÇÃO-DEBCAD'!G630))</f>
        <v/>
      </c>
      <c r="J667" s="75" t="str">
        <f>IF('INSCRIÇÃO-DEBCAD'!D630="","",$J$35*TRIM('INSCRIÇÃO-DEBCAD'!H630))</f>
        <v/>
      </c>
      <c r="K667" s="75" t="str">
        <f>IF('INSCRIÇÃO-DEBCAD'!E630="","",$K$35*TRIM('INSCRIÇÃO-DEBCAD'!I630))</f>
        <v/>
      </c>
      <c r="L667" s="76">
        <f t="shared" si="30"/>
        <v>0</v>
      </c>
    </row>
  </sheetData>
  <sheetProtection algorithmName="SHA-512" hashValue="Et36Mf89c5OjPASVpqIilZiCwJkTzpZjIgWvWesuR/nixTWU041dHn9oeDbKrXRx7t4fWr2Ix1rabwQw92qvxg==" saltValue="lSHwSJ4lp2O3SEz+AQKhjw==" spinCount="100000" sheet="1" selectLockedCells="1"/>
  <mergeCells count="24">
    <mergeCell ref="H13:I13"/>
    <mergeCell ref="F2:L2"/>
    <mergeCell ref="F9:G9"/>
    <mergeCell ref="F5:G5"/>
    <mergeCell ref="F6:G6"/>
    <mergeCell ref="K4:L10"/>
    <mergeCell ref="F10:G10"/>
    <mergeCell ref="F3:L3"/>
    <mergeCell ref="G38:L38"/>
    <mergeCell ref="F30:L30"/>
    <mergeCell ref="F18:L18"/>
    <mergeCell ref="F4:G4"/>
    <mergeCell ref="F7:G7"/>
    <mergeCell ref="F8:G8"/>
    <mergeCell ref="F13:G13"/>
    <mergeCell ref="H4:I4"/>
    <mergeCell ref="H5:I5"/>
    <mergeCell ref="H6:I6"/>
    <mergeCell ref="H7:I7"/>
    <mergeCell ref="H8:I8"/>
    <mergeCell ref="H9:I9"/>
    <mergeCell ref="H10:I10"/>
    <mergeCell ref="H11:I11"/>
    <mergeCell ref="H12:I12"/>
  </mergeCells>
  <conditionalFormatting sqref="F11:I13">
    <cfRule type="expression" dxfId="10" priority="31">
      <formula>$H$10="NÃO"</formula>
    </cfRule>
  </conditionalFormatting>
  <conditionalFormatting sqref="H8">
    <cfRule type="expression" dxfId="9" priority="29">
      <formula>$A$8=1</formula>
    </cfRule>
  </conditionalFormatting>
  <conditionalFormatting sqref="H9">
    <cfRule type="expression" dxfId="8" priority="28">
      <formula>$A$8=1</formula>
    </cfRule>
  </conditionalFormatting>
  <conditionalFormatting sqref="G38:G39 H38:L39">
    <cfRule type="expression" dxfId="7" priority="20">
      <formula>$A$4=1</formula>
    </cfRule>
  </conditionalFormatting>
  <conditionalFormatting sqref="K4:L10">
    <cfRule type="expression" dxfId="6" priority="19">
      <formula>$K$4=""</formula>
    </cfRule>
  </conditionalFormatting>
  <conditionalFormatting sqref="G40:L667">
    <cfRule type="expression" dxfId="5" priority="2">
      <formula>$C40="10"</formula>
    </cfRule>
    <cfRule type="expression" dxfId="4" priority="11">
      <formula>$D40=0</formula>
    </cfRule>
  </conditionalFormatting>
  <conditionalFormatting sqref="F28:L28">
    <cfRule type="expression" dxfId="3" priority="1">
      <formula>SUM($H$23:$K$23)=0</formula>
    </cfRule>
  </conditionalFormatting>
  <dataValidations count="5">
    <dataValidation type="list" allowBlank="1" showInputMessage="1" showErrorMessage="1" sqref="H10" xr:uid="{2959C0F7-D35D-44CC-A2E7-A9A80C399A6B}">
      <formula1>BCN_PF</formula1>
    </dataValidation>
    <dataValidation type="list" allowBlank="1" showInputMessage="1" showErrorMessage="1" sqref="H8" xr:uid="{85B58EE6-D53F-45F5-A234-EF7EED7406A5}">
      <formula1>$A$69:$A$73</formula1>
    </dataValidation>
    <dataValidation type="date" operator="greaterThan" allowBlank="1" showInputMessage="1" showErrorMessage="1" sqref="H5" xr:uid="{86CDA945-00DB-4122-9415-0FFDD90110DE}">
      <formula1>1</formula1>
    </dataValidation>
    <dataValidation type="list" allowBlank="1" showInputMessage="1" showErrorMessage="1" sqref="H7" xr:uid="{6539CB77-71FD-4085-8AF5-4D032F70A48A}">
      <formula1>$A$35:$A$38</formula1>
    </dataValidation>
    <dataValidation type="date" operator="lessThanOrEqual" allowBlank="1" showInputMessage="1" showErrorMessage="1" error="Data da Simulação deve ser menor ou igual a data de hoje!" sqref="H6:I6" xr:uid="{630A0BDA-C9E1-428F-8C12-E0DC9F5EC439}">
      <formula1>TODAY()</formula1>
    </dataValidation>
  </dataValidations>
  <pageMargins left="0.25" right="0.25" top="0.75" bottom="0.75" header="0.3" footer="0.3"/>
  <pageSetup paperSize="9" scale="3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H217"/>
  <sheetViews>
    <sheetView showGridLines="0" topLeftCell="A131" workbookViewId="0">
      <selection activeCell="C145" sqref="C145"/>
    </sheetView>
  </sheetViews>
  <sheetFormatPr defaultRowHeight="14.5" x14ac:dyDescent="0.35"/>
  <cols>
    <col min="1" max="1" width="10.7265625" bestFit="1" customWidth="1"/>
    <col min="6" max="6" width="10.7265625" bestFit="1" customWidth="1"/>
    <col min="10" max="10" width="16.36328125" customWidth="1"/>
    <col min="11" max="11" width="19.1796875" customWidth="1"/>
    <col min="12" max="15" width="15.7265625" customWidth="1"/>
    <col min="16" max="16" width="15.54296875" customWidth="1"/>
  </cols>
  <sheetData>
    <row r="1" spans="1:8" x14ac:dyDescent="0.35">
      <c r="A1" s="150" t="s">
        <v>5</v>
      </c>
      <c r="B1" s="150"/>
      <c r="C1" s="150"/>
      <c r="D1" s="150"/>
      <c r="E1" s="9"/>
      <c r="F1" s="150" t="s">
        <v>5</v>
      </c>
      <c r="G1" s="150"/>
      <c r="H1" s="150"/>
    </row>
    <row r="2" spans="1:8" ht="43.5" x14ac:dyDescent="0.35">
      <c r="A2" s="10" t="s">
        <v>6</v>
      </c>
      <c r="B2" s="10" t="s">
        <v>7</v>
      </c>
      <c r="C2" s="10" t="s">
        <v>8</v>
      </c>
      <c r="D2" s="10" t="s">
        <v>8</v>
      </c>
      <c r="E2" s="9"/>
      <c r="F2" s="10" t="s">
        <v>6</v>
      </c>
      <c r="G2" s="10" t="s">
        <v>7</v>
      </c>
      <c r="H2" s="10" t="s">
        <v>73</v>
      </c>
    </row>
    <row r="3" spans="1:8" s="9" customFormat="1" x14ac:dyDescent="0.35">
      <c r="A3" s="11">
        <v>39783</v>
      </c>
      <c r="B3" s="12">
        <v>1.12E-2</v>
      </c>
      <c r="C3" s="12" t="str">
        <f>IF(SIMULAÇÃO!$A$18="","",IF($B2="","",IF($A3=SIMULAÇÃO!$A$18,0,IF($A3&gt;SIMULAÇÃO!$A$18,IF($A2=SIMULAÇÃO!$A$18,0.01,C2+B2),IF($A4=SIMULAÇÃO!$A$18,0.01,C4+B4)))))</f>
        <v/>
      </c>
      <c r="D3" s="12">
        <f>D4+B3</f>
        <v>1.0723</v>
      </c>
      <c r="F3" s="11">
        <v>39783</v>
      </c>
      <c r="G3" s="12">
        <v>1.12E-2</v>
      </c>
      <c r="H3" s="12" t="str">
        <f>IF(SIMULAÇÃO!$A$19="","",IF($F2="","",IF(F3=SIMULAÇÃO!$A$18,SELIC!G3,IF(SELIC!F3&gt;SIMULAÇÃO!$A$18,H2+G3,IF(SELIC!F3&lt;SIMULAÇÃO!$A$18,0)))))</f>
        <v/>
      </c>
    </row>
    <row r="4" spans="1:8" s="9" customFormat="1" x14ac:dyDescent="0.35">
      <c r="A4" s="11">
        <v>39814</v>
      </c>
      <c r="B4" s="12">
        <v>1.0500000000000001E-2</v>
      </c>
      <c r="C4" s="12" t="str">
        <f>IF(SIMULAÇÃO!$A$18="","",IF($B3="","",IF($A4=SIMULAÇÃO!$A$18,0,IF($A4&gt;SIMULAÇÃO!$A$18,IF($A3=SIMULAÇÃO!$A$18,0.01,C3+B3),IF($A5=SIMULAÇÃO!$A$18,0.01,C5+B5)))))</f>
        <v/>
      </c>
      <c r="D4" s="12">
        <f t="shared" ref="D4:D67" si="0">D5+B4</f>
        <v>1.0610999999999999</v>
      </c>
      <c r="F4" s="11">
        <v>39814</v>
      </c>
      <c r="G4" s="12">
        <v>1.0500000000000001E-2</v>
      </c>
      <c r="H4" s="12" t="str">
        <f>IF(SIMULAÇÃO!$A$19="","",IF($F3="","",IF(F4=SIMULAÇÃO!$A$18,SELIC!G4,IF(SELIC!F4&gt;SIMULAÇÃO!$A$18,H3+G4,IF(SELIC!F4&lt;SIMULAÇÃO!$A$18,0)))))</f>
        <v/>
      </c>
    </row>
    <row r="5" spans="1:8" s="9" customFormat="1" x14ac:dyDescent="0.35">
      <c r="A5" s="11">
        <v>39845</v>
      </c>
      <c r="B5" s="12">
        <v>8.6E-3</v>
      </c>
      <c r="C5" s="12" t="str">
        <f>IF(SIMULAÇÃO!$A$18="","",IF($B4="","",IF($A5=SIMULAÇÃO!$A$18,0,IF($A5&gt;SIMULAÇÃO!$A$18,IF($A4=SIMULAÇÃO!$A$18,0.01,C4+B4),IF($A6=SIMULAÇÃO!$A$18,0.01,C6+B6)))))</f>
        <v/>
      </c>
      <c r="D5" s="12">
        <f t="shared" si="0"/>
        <v>1.0506</v>
      </c>
      <c r="F5" s="11">
        <v>39845</v>
      </c>
      <c r="G5" s="12">
        <v>8.6E-3</v>
      </c>
      <c r="H5" s="12" t="str">
        <f>IF(SIMULAÇÃO!$A$19="","",IF($F4="","",IF(F5=SIMULAÇÃO!$A$18,SELIC!G5,IF(SELIC!F5&gt;SIMULAÇÃO!$A$18,H4+G5,IF(SELIC!F5&lt;SIMULAÇÃO!$A$18,0)))))</f>
        <v/>
      </c>
    </row>
    <row r="6" spans="1:8" s="9" customFormat="1" x14ac:dyDescent="0.35">
      <c r="A6" s="11">
        <v>39873</v>
      </c>
      <c r="B6" s="12">
        <v>9.7000000000000003E-3</v>
      </c>
      <c r="C6" s="12" t="str">
        <f>IF(SIMULAÇÃO!$A$18="","",IF($B5="","",IF($A6=SIMULAÇÃO!$A$18,0,IF($A6&gt;SIMULAÇÃO!$A$18,IF($A5=SIMULAÇÃO!$A$18,0.01,C5+B5),IF($A7=SIMULAÇÃO!$A$18,0.01,C7+B7)))))</f>
        <v/>
      </c>
      <c r="D6" s="12">
        <f t="shared" si="0"/>
        <v>1.042</v>
      </c>
      <c r="F6" s="11">
        <v>39873</v>
      </c>
      <c r="G6" s="12">
        <v>9.7000000000000003E-3</v>
      </c>
      <c r="H6" s="12" t="str">
        <f>IF(SIMULAÇÃO!$A$19="","",IF($F5="","",IF(F6=SIMULAÇÃO!$A$18,SELIC!G6,IF(SELIC!F6&gt;SIMULAÇÃO!$A$18,H5+G6,IF(SELIC!F6&lt;SIMULAÇÃO!$A$18,0)))))</f>
        <v/>
      </c>
    </row>
    <row r="7" spans="1:8" s="9" customFormat="1" x14ac:dyDescent="0.35">
      <c r="A7" s="11">
        <v>39904</v>
      </c>
      <c r="B7" s="12">
        <v>8.3999999999999995E-3</v>
      </c>
      <c r="C7" s="12" t="str">
        <f>IF(SIMULAÇÃO!$A$18="","",IF($B6="","",IF($A7=SIMULAÇÃO!$A$18,0,IF($A7&gt;SIMULAÇÃO!$A$18,IF($A6=SIMULAÇÃO!$A$18,0.01,C6+B6),IF($A8=SIMULAÇÃO!$A$18,0.01,C8+B8)))))</f>
        <v/>
      </c>
      <c r="D7" s="12">
        <f t="shared" si="0"/>
        <v>1.0323</v>
      </c>
      <c r="F7" s="11">
        <v>39904</v>
      </c>
      <c r="G7" s="12">
        <v>8.3999999999999995E-3</v>
      </c>
      <c r="H7" s="12" t="str">
        <f>IF(SIMULAÇÃO!$A$19="","",IF($F6="","",IF(F7=SIMULAÇÃO!$A$18,SELIC!G7,IF(SELIC!F7&gt;SIMULAÇÃO!$A$18,H6+G7,IF(SELIC!F7&lt;SIMULAÇÃO!$A$18,0)))))</f>
        <v/>
      </c>
    </row>
    <row r="8" spans="1:8" s="9" customFormat="1" x14ac:dyDescent="0.35">
      <c r="A8" s="11">
        <v>39934</v>
      </c>
      <c r="B8" s="12">
        <v>7.7000000000000002E-3</v>
      </c>
      <c r="C8" s="12" t="str">
        <f>IF(SIMULAÇÃO!$A$18="","",IF($B7="","",IF($A8=SIMULAÇÃO!$A$18,0,IF($A8&gt;SIMULAÇÃO!$A$18,IF($A7=SIMULAÇÃO!$A$18,0.01,C7+B7),IF($A9=SIMULAÇÃO!$A$18,0.01,C9+B9)))))</f>
        <v/>
      </c>
      <c r="D8" s="12">
        <f t="shared" si="0"/>
        <v>1.0239</v>
      </c>
      <c r="F8" s="11">
        <v>39934</v>
      </c>
      <c r="G8" s="12">
        <v>7.7000000000000002E-3</v>
      </c>
      <c r="H8" s="12" t="str">
        <f>IF(SIMULAÇÃO!$A$19="","",IF($F7="","",IF(F8=SIMULAÇÃO!$A$18,SELIC!G8,IF(SELIC!F8&gt;SIMULAÇÃO!$A$18,H7+G8,IF(SELIC!F8&lt;SIMULAÇÃO!$A$18,0)))))</f>
        <v/>
      </c>
    </row>
    <row r="9" spans="1:8" s="9" customFormat="1" x14ac:dyDescent="0.35">
      <c r="A9" s="11">
        <v>39965</v>
      </c>
      <c r="B9" s="12">
        <v>7.6E-3</v>
      </c>
      <c r="C9" s="12" t="str">
        <f>IF(SIMULAÇÃO!$A$18="","",IF($B8="","",IF($A9=SIMULAÇÃO!$A$18,0,IF($A9&gt;SIMULAÇÃO!$A$18,IF($A8=SIMULAÇÃO!$A$18,0.01,C8+B8),IF($A10=SIMULAÇÃO!$A$18,0.01,C10+B10)))))</f>
        <v/>
      </c>
      <c r="D9" s="12">
        <f t="shared" si="0"/>
        <v>1.0162</v>
      </c>
      <c r="F9" s="11">
        <v>39965</v>
      </c>
      <c r="G9" s="12">
        <v>7.6E-3</v>
      </c>
      <c r="H9" s="12" t="str">
        <f>IF(SIMULAÇÃO!$A$19="","",IF($F8="","",IF(F9=SIMULAÇÃO!$A$18,SELIC!G9,IF(SELIC!F9&gt;SIMULAÇÃO!$A$18,H8+G9,IF(SELIC!F9&lt;SIMULAÇÃO!$A$18,0)))))</f>
        <v/>
      </c>
    </row>
    <row r="10" spans="1:8" s="9" customFormat="1" x14ac:dyDescent="0.35">
      <c r="A10" s="11">
        <v>39995</v>
      </c>
      <c r="B10" s="12">
        <v>7.9000000000000008E-3</v>
      </c>
      <c r="C10" s="12" t="str">
        <f>IF(SIMULAÇÃO!$A$18="","",IF($B9="","",IF($A10=SIMULAÇÃO!$A$18,0,IF($A10&gt;SIMULAÇÃO!$A$18,IF($A9=SIMULAÇÃO!$A$18,0.01,C9+B9),IF($A11=SIMULAÇÃO!$A$18,0.01,C11+B11)))))</f>
        <v/>
      </c>
      <c r="D10" s="12">
        <f t="shared" si="0"/>
        <v>1.0085999999999999</v>
      </c>
      <c r="F10" s="11">
        <v>39995</v>
      </c>
      <c r="G10" s="12">
        <v>7.9000000000000008E-3</v>
      </c>
      <c r="H10" s="12" t="str">
        <f>IF(SIMULAÇÃO!$A$19="","",IF($F9="","",IF(F10=SIMULAÇÃO!$A$18,SELIC!G10,IF(SELIC!F10&gt;SIMULAÇÃO!$A$18,H9+G10,IF(SELIC!F10&lt;SIMULAÇÃO!$A$18,0)))))</f>
        <v/>
      </c>
    </row>
    <row r="11" spans="1:8" s="9" customFormat="1" x14ac:dyDescent="0.35">
      <c r="A11" s="11">
        <v>40026</v>
      </c>
      <c r="B11" s="12">
        <v>6.8999999999999999E-3</v>
      </c>
      <c r="C11" s="12" t="str">
        <f>IF(SIMULAÇÃO!$A$18="","",IF($B10="","",IF($A11=SIMULAÇÃO!$A$18,0,IF($A11&gt;SIMULAÇÃO!$A$18,IF($A10=SIMULAÇÃO!$A$18,0.01,C10+B10),IF($A12=SIMULAÇÃO!$A$18,0.01,C12+B12)))))</f>
        <v/>
      </c>
      <c r="D11" s="12">
        <f t="shared" si="0"/>
        <v>1.0006999999999999</v>
      </c>
      <c r="F11" s="11">
        <v>40026</v>
      </c>
      <c r="G11" s="12">
        <v>6.8999999999999999E-3</v>
      </c>
      <c r="H11" s="12" t="str">
        <f>IF(SIMULAÇÃO!$A$19="","",IF($F10="","",IF(F11=SIMULAÇÃO!$A$18,SELIC!G11,IF(SELIC!F11&gt;SIMULAÇÃO!$A$18,H10+G11,IF(SELIC!F11&lt;SIMULAÇÃO!$A$18,0)))))</f>
        <v/>
      </c>
    </row>
    <row r="12" spans="1:8" s="9" customFormat="1" x14ac:dyDescent="0.35">
      <c r="A12" s="11">
        <v>40057</v>
      </c>
      <c r="B12" s="12">
        <v>6.8999999999999999E-3</v>
      </c>
      <c r="C12" s="12" t="str">
        <f>IF(SIMULAÇÃO!$A$18="","",IF($B11="","",IF($A12=SIMULAÇÃO!$A$18,0,IF($A12&gt;SIMULAÇÃO!$A$18,IF($A11=SIMULAÇÃO!$A$18,0.01,C11+B11),IF($A13=SIMULAÇÃO!$A$18,0.01,C13+B13)))))</f>
        <v/>
      </c>
      <c r="D12" s="12">
        <f t="shared" si="0"/>
        <v>0.99380000000000002</v>
      </c>
      <c r="F12" s="11">
        <v>40057</v>
      </c>
      <c r="G12" s="12">
        <v>6.8999999999999999E-3</v>
      </c>
      <c r="H12" s="12" t="str">
        <f>IF(SIMULAÇÃO!$A$19="","",IF($F11="","",IF(F12=SIMULAÇÃO!$A$18,SELIC!G12,IF(SELIC!F12&gt;SIMULAÇÃO!$A$18,H11+G12,IF(SELIC!F12&lt;SIMULAÇÃO!$A$18,0)))))</f>
        <v/>
      </c>
    </row>
    <row r="13" spans="1:8" s="9" customFormat="1" x14ac:dyDescent="0.35">
      <c r="A13" s="11">
        <v>40087</v>
      </c>
      <c r="B13" s="12">
        <v>6.8999999999999999E-3</v>
      </c>
      <c r="C13" s="12" t="str">
        <f>IF(SIMULAÇÃO!$A$18="","",IF($B12="","",IF($A13=SIMULAÇÃO!$A$18,0,IF($A13&gt;SIMULAÇÃO!$A$18,IF($A12=SIMULAÇÃO!$A$18,0.01,C12+B12),IF($A14=SIMULAÇÃO!$A$18,0.01,C14+B14)))))</f>
        <v/>
      </c>
      <c r="D13" s="12">
        <f t="shared" si="0"/>
        <v>0.9869</v>
      </c>
      <c r="F13" s="11">
        <v>40087</v>
      </c>
      <c r="G13" s="12">
        <v>6.8999999999999999E-3</v>
      </c>
      <c r="H13" s="12" t="str">
        <f>IF(SIMULAÇÃO!$A$19="","",IF($F12="","",IF(F13=SIMULAÇÃO!$A$18,SELIC!G13,IF(SELIC!F13&gt;SIMULAÇÃO!$A$18,H12+G13,IF(SELIC!F13&lt;SIMULAÇÃO!$A$18,0)))))</f>
        <v/>
      </c>
    </row>
    <row r="14" spans="1:8" s="9" customFormat="1" x14ac:dyDescent="0.35">
      <c r="A14" s="11">
        <v>40118</v>
      </c>
      <c r="B14" s="12">
        <v>6.6E-3</v>
      </c>
      <c r="C14" s="12" t="str">
        <f>IF(SIMULAÇÃO!$A$18="","",IF($B13="","",IF($A14=SIMULAÇÃO!$A$18,0,IF($A14&gt;SIMULAÇÃO!$A$18,IF($A13=SIMULAÇÃO!$A$18,0.01,C13+B13),IF($A15=SIMULAÇÃO!$A$18,0.01,C15+B15)))))</f>
        <v/>
      </c>
      <c r="D14" s="12">
        <f t="shared" si="0"/>
        <v>0.98</v>
      </c>
      <c r="F14" s="11">
        <v>40118</v>
      </c>
      <c r="G14" s="12">
        <v>6.6E-3</v>
      </c>
      <c r="H14" s="12" t="str">
        <f>IF(SIMULAÇÃO!$A$19="","",IF($F13="","",IF(F14=SIMULAÇÃO!$A$18,SELIC!G14,IF(SELIC!F14&gt;SIMULAÇÃO!$A$18,H13+G14,IF(SELIC!F14&lt;SIMULAÇÃO!$A$18,0)))))</f>
        <v/>
      </c>
    </row>
    <row r="15" spans="1:8" s="9" customFormat="1" x14ac:dyDescent="0.35">
      <c r="A15" s="11">
        <v>40148</v>
      </c>
      <c r="B15" s="12">
        <v>7.3000000000000001E-3</v>
      </c>
      <c r="C15" s="12" t="str">
        <f>IF(SIMULAÇÃO!$A$18="","",IF($B14="","",IF($A15=SIMULAÇÃO!$A$18,0,IF($A15&gt;SIMULAÇÃO!$A$18,IF($A14=SIMULAÇÃO!$A$18,0.01,C14+B14),IF($A16=SIMULAÇÃO!$A$18,0.01,C16+B16)))))</f>
        <v/>
      </c>
      <c r="D15" s="12">
        <f t="shared" si="0"/>
        <v>0.97339999999999993</v>
      </c>
      <c r="F15" s="11">
        <v>40148</v>
      </c>
      <c r="G15" s="12">
        <v>7.3000000000000001E-3</v>
      </c>
      <c r="H15" s="12" t="str">
        <f>IF(SIMULAÇÃO!$A$19="","",IF($F14="","",IF(F15=SIMULAÇÃO!$A$18,SELIC!G15,IF(SELIC!F15&gt;SIMULAÇÃO!$A$18,H14+G15,IF(SELIC!F15&lt;SIMULAÇÃO!$A$18,0)))))</f>
        <v/>
      </c>
    </row>
    <row r="16" spans="1:8" s="9" customFormat="1" x14ac:dyDescent="0.35">
      <c r="A16" s="11">
        <v>40179</v>
      </c>
      <c r="B16" s="12">
        <v>6.6E-3</v>
      </c>
      <c r="C16" s="12" t="str">
        <f>IF(SIMULAÇÃO!$A$18="","",IF($B15="","",IF($A16=SIMULAÇÃO!$A$18,0,IF($A16&gt;SIMULAÇÃO!$A$18,IF($A15=SIMULAÇÃO!$A$18,0.01,C15+B15),IF($A17=SIMULAÇÃO!$A$18,0.01,C17+B17)))))</f>
        <v/>
      </c>
      <c r="D16" s="12">
        <f t="shared" si="0"/>
        <v>0.96609999999999996</v>
      </c>
      <c r="F16" s="11">
        <v>40179</v>
      </c>
      <c r="G16" s="12">
        <v>6.6E-3</v>
      </c>
      <c r="H16" s="12" t="str">
        <f>IF(SIMULAÇÃO!$A$19="","",IF($F15="","",IF(F16=SIMULAÇÃO!$A$18,SELIC!G16,IF(SELIC!F16&gt;SIMULAÇÃO!$A$18,H15+G16,IF(SELIC!F16&lt;SIMULAÇÃO!$A$18,0)))))</f>
        <v/>
      </c>
    </row>
    <row r="17" spans="1:8" s="9" customFormat="1" x14ac:dyDescent="0.35">
      <c r="A17" s="11">
        <v>40210</v>
      </c>
      <c r="B17" s="12">
        <v>5.8999999999999999E-3</v>
      </c>
      <c r="C17" s="12" t="str">
        <f>IF(SIMULAÇÃO!$A$18="","",IF($B16="","",IF($A17=SIMULAÇÃO!$A$18,0,IF($A17&gt;SIMULAÇÃO!$A$18,IF($A16=SIMULAÇÃO!$A$18,0.01,C16+B16),IF($A18=SIMULAÇÃO!$A$18,0.01,C18+B18)))))</f>
        <v/>
      </c>
      <c r="D17" s="12">
        <f t="shared" si="0"/>
        <v>0.95949999999999991</v>
      </c>
      <c r="F17" s="11">
        <v>40210</v>
      </c>
      <c r="G17" s="12">
        <v>5.8999999999999999E-3</v>
      </c>
      <c r="H17" s="12" t="str">
        <f>IF(SIMULAÇÃO!$A$19="","",IF($F16="","",IF(F17=SIMULAÇÃO!$A$18,SELIC!G17,IF(SELIC!F17&gt;SIMULAÇÃO!$A$18,H16+G17,IF(SELIC!F17&lt;SIMULAÇÃO!$A$18,0)))))</f>
        <v/>
      </c>
    </row>
    <row r="18" spans="1:8" s="9" customFormat="1" x14ac:dyDescent="0.35">
      <c r="A18" s="11">
        <v>40238</v>
      </c>
      <c r="B18" s="12">
        <v>7.6E-3</v>
      </c>
      <c r="C18" s="12" t="str">
        <f>IF(SIMULAÇÃO!$A$18="","",IF($B17="","",IF($A18=SIMULAÇÃO!$A$18,0,IF($A18&gt;SIMULAÇÃO!$A$18,IF($A17=SIMULAÇÃO!$A$18,0.01,C17+B17),IF($A19=SIMULAÇÃO!$A$18,0.01,C19+B19)))))</f>
        <v/>
      </c>
      <c r="D18" s="12">
        <f t="shared" si="0"/>
        <v>0.95359999999999989</v>
      </c>
      <c r="F18" s="11">
        <v>40238</v>
      </c>
      <c r="G18" s="12">
        <v>7.6E-3</v>
      </c>
      <c r="H18" s="12" t="str">
        <f>IF(SIMULAÇÃO!$A$19="","",IF($F17="","",IF(F18=SIMULAÇÃO!$A$18,SELIC!G18,IF(SELIC!F18&gt;SIMULAÇÃO!$A$18,H17+G18,IF(SELIC!F18&lt;SIMULAÇÃO!$A$18,0)))))</f>
        <v/>
      </c>
    </row>
    <row r="19" spans="1:8" s="9" customFormat="1" x14ac:dyDescent="0.35">
      <c r="A19" s="11">
        <v>40269</v>
      </c>
      <c r="B19" s="12">
        <v>6.7000000000000002E-3</v>
      </c>
      <c r="C19" s="12" t="str">
        <f>IF(SIMULAÇÃO!$A$18="","",IF($B18="","",IF($A19=SIMULAÇÃO!$A$18,0,IF($A19&gt;SIMULAÇÃO!$A$18,IF($A18=SIMULAÇÃO!$A$18,0.01,C18+B18),IF($A20=SIMULAÇÃO!$A$18,0.01,C20+B20)))))</f>
        <v/>
      </c>
      <c r="D19" s="12">
        <f t="shared" si="0"/>
        <v>0.94599999999999984</v>
      </c>
      <c r="F19" s="11">
        <v>40269</v>
      </c>
      <c r="G19" s="12">
        <v>6.7000000000000002E-3</v>
      </c>
      <c r="H19" s="12" t="str">
        <f>IF(SIMULAÇÃO!$A$19="","",IF($F18="","",IF(F19=SIMULAÇÃO!$A$18,SELIC!G19,IF(SELIC!F19&gt;SIMULAÇÃO!$A$18,H18+G19,IF(SELIC!F19&lt;SIMULAÇÃO!$A$18,0)))))</f>
        <v/>
      </c>
    </row>
    <row r="20" spans="1:8" s="9" customFormat="1" x14ac:dyDescent="0.35">
      <c r="A20" s="11">
        <v>40299</v>
      </c>
      <c r="B20" s="12">
        <v>7.4999999999999997E-3</v>
      </c>
      <c r="C20" s="12" t="str">
        <f>IF(SIMULAÇÃO!$A$18="","",IF($B19="","",IF($A20=SIMULAÇÃO!$A$18,0,IF($A20&gt;SIMULAÇÃO!$A$18,IF($A19=SIMULAÇÃO!$A$18,0.01,C19+B19),IF($A21=SIMULAÇÃO!$A$18,0.01,C21+B21)))))</f>
        <v/>
      </c>
      <c r="D20" s="12">
        <f t="shared" si="0"/>
        <v>0.9392999999999998</v>
      </c>
      <c r="F20" s="11">
        <v>40299</v>
      </c>
      <c r="G20" s="12">
        <v>7.4999999999999997E-3</v>
      </c>
      <c r="H20" s="12" t="str">
        <f>IF(SIMULAÇÃO!$A$19="","",IF($F19="","",IF(F20=SIMULAÇÃO!$A$18,SELIC!G20,IF(SELIC!F20&gt;SIMULAÇÃO!$A$18,H19+G20,IF(SELIC!F20&lt;SIMULAÇÃO!$A$18,0)))))</f>
        <v/>
      </c>
    </row>
    <row r="21" spans="1:8" s="9" customFormat="1" x14ac:dyDescent="0.35">
      <c r="A21" s="11">
        <v>40330</v>
      </c>
      <c r="B21" s="12">
        <v>7.9000000000000008E-3</v>
      </c>
      <c r="C21" s="12" t="str">
        <f>IF(SIMULAÇÃO!$A$18="","",IF($B20="","",IF($A21=SIMULAÇÃO!$A$18,0,IF($A21&gt;SIMULAÇÃO!$A$18,IF($A20=SIMULAÇÃO!$A$18,0.01,C20+B20),IF($A22=SIMULAÇÃO!$A$18,0.01,C22+B22)))))</f>
        <v/>
      </c>
      <c r="D21" s="12">
        <f t="shared" si="0"/>
        <v>0.93179999999999985</v>
      </c>
      <c r="F21" s="11">
        <v>40330</v>
      </c>
      <c r="G21" s="12">
        <v>7.9000000000000008E-3</v>
      </c>
      <c r="H21" s="12" t="str">
        <f>IF(SIMULAÇÃO!$A$19="","",IF($F20="","",IF(F21=SIMULAÇÃO!$A$18,SELIC!G21,IF(SELIC!F21&gt;SIMULAÇÃO!$A$18,H20+G21,IF(SELIC!F21&lt;SIMULAÇÃO!$A$18,0)))))</f>
        <v/>
      </c>
    </row>
    <row r="22" spans="1:8" s="9" customFormat="1" x14ac:dyDescent="0.35">
      <c r="A22" s="11">
        <v>40360</v>
      </c>
      <c r="B22" s="12">
        <v>8.6E-3</v>
      </c>
      <c r="C22" s="12" t="str">
        <f>IF(SIMULAÇÃO!$A$18="","",IF($B21="","",IF($A22=SIMULAÇÃO!$A$18,0,IF($A22&gt;SIMULAÇÃO!$A$18,IF($A21=SIMULAÇÃO!$A$18,0.01,C21+B21),IF($A23=SIMULAÇÃO!$A$18,0.01,C23+B23)))))</f>
        <v/>
      </c>
      <c r="D22" s="12">
        <f t="shared" si="0"/>
        <v>0.92389999999999983</v>
      </c>
      <c r="F22" s="11">
        <v>40360</v>
      </c>
      <c r="G22" s="12">
        <v>8.6E-3</v>
      </c>
      <c r="H22" s="12" t="str">
        <f>IF(SIMULAÇÃO!$A$19="","",IF($F21="","",IF(F22=SIMULAÇÃO!$A$18,SELIC!G22,IF(SELIC!F22&gt;SIMULAÇÃO!$A$18,H21+G22,IF(SELIC!F22&lt;SIMULAÇÃO!$A$18,0)))))</f>
        <v/>
      </c>
    </row>
    <row r="23" spans="1:8" s="9" customFormat="1" x14ac:dyDescent="0.35">
      <c r="A23" s="11">
        <v>40391</v>
      </c>
      <c r="B23" s="12">
        <v>8.8999999999999999E-3</v>
      </c>
      <c r="C23" s="12" t="str">
        <f>IF(SIMULAÇÃO!$A$18="","",IF($B22="","",IF($A23=SIMULAÇÃO!$A$18,0,IF($A23&gt;SIMULAÇÃO!$A$18,IF($A22=SIMULAÇÃO!$A$18,0.01,C22+B22),IF($A24=SIMULAÇÃO!$A$18,0.01,C24+B24)))))</f>
        <v/>
      </c>
      <c r="D23" s="12">
        <f t="shared" si="0"/>
        <v>0.91529999999999978</v>
      </c>
      <c r="F23" s="11">
        <v>40391</v>
      </c>
      <c r="G23" s="12">
        <v>8.8999999999999999E-3</v>
      </c>
      <c r="H23" s="12" t="str">
        <f>IF(SIMULAÇÃO!$A$19="","",IF($F22="","",IF(F23=SIMULAÇÃO!$A$18,SELIC!G23,IF(SELIC!F23&gt;SIMULAÇÃO!$A$18,H22+G23,IF(SELIC!F23&lt;SIMULAÇÃO!$A$18,0)))))</f>
        <v/>
      </c>
    </row>
    <row r="24" spans="1:8" s="9" customFormat="1" x14ac:dyDescent="0.35">
      <c r="A24" s="11">
        <v>40422</v>
      </c>
      <c r="B24" s="12">
        <v>8.5000000000000006E-3</v>
      </c>
      <c r="C24" s="12" t="str">
        <f>IF(SIMULAÇÃO!$A$18="","",IF($B23="","",IF($A24=SIMULAÇÃO!$A$18,0,IF($A24&gt;SIMULAÇÃO!$A$18,IF($A23=SIMULAÇÃO!$A$18,0.01,C23+B23),IF($A25=SIMULAÇÃO!$A$18,0.01,C25+B25)))))</f>
        <v/>
      </c>
      <c r="D24" s="12">
        <f t="shared" si="0"/>
        <v>0.90639999999999976</v>
      </c>
      <c r="F24" s="11">
        <v>40422</v>
      </c>
      <c r="G24" s="12">
        <v>8.5000000000000006E-3</v>
      </c>
      <c r="H24" s="12" t="str">
        <f>IF(SIMULAÇÃO!$A$19="","",IF($F23="","",IF(F24=SIMULAÇÃO!$A$18,SELIC!G24,IF(SELIC!F24&gt;SIMULAÇÃO!$A$18,H23+G24,IF(SELIC!F24&lt;SIMULAÇÃO!$A$18,0)))))</f>
        <v/>
      </c>
    </row>
    <row r="25" spans="1:8" s="9" customFormat="1" x14ac:dyDescent="0.35">
      <c r="A25" s="11">
        <v>40452</v>
      </c>
      <c r="B25" s="12">
        <v>8.0999999999999996E-3</v>
      </c>
      <c r="C25" s="12" t="str">
        <f>IF(SIMULAÇÃO!$A$18="","",IF($B24="","",IF($A25=SIMULAÇÃO!$A$18,0,IF($A25&gt;SIMULAÇÃO!$A$18,IF($A24=SIMULAÇÃO!$A$18,0.01,C24+B24),IF($A26=SIMULAÇÃO!$A$18,0.01,C26+B26)))))</f>
        <v/>
      </c>
      <c r="D25" s="12">
        <f t="shared" si="0"/>
        <v>0.89789999999999981</v>
      </c>
      <c r="F25" s="11">
        <v>40452</v>
      </c>
      <c r="G25" s="12">
        <v>8.0999999999999996E-3</v>
      </c>
      <c r="H25" s="12" t="str">
        <f>IF(SIMULAÇÃO!$A$19="","",IF($F24="","",IF(F25=SIMULAÇÃO!$A$18,SELIC!G25,IF(SELIC!F25&gt;SIMULAÇÃO!$A$18,H24+G25,IF(SELIC!F25&lt;SIMULAÇÃO!$A$18,0)))))</f>
        <v/>
      </c>
    </row>
    <row r="26" spans="1:8" s="9" customFormat="1" x14ac:dyDescent="0.35">
      <c r="A26" s="11">
        <v>40483</v>
      </c>
      <c r="B26" s="12">
        <v>8.0999999999999996E-3</v>
      </c>
      <c r="C26" s="12" t="str">
        <f>IF(SIMULAÇÃO!$A$18="","",IF($B25="","",IF($A26=SIMULAÇÃO!$A$18,0,IF($A26&gt;SIMULAÇÃO!$A$18,IF($A25=SIMULAÇÃO!$A$18,0.01,C25+B25),IF($A27=SIMULAÇÃO!$A$18,0.01,C27+B27)))))</f>
        <v/>
      </c>
      <c r="D26" s="12">
        <f t="shared" si="0"/>
        <v>0.88979999999999981</v>
      </c>
      <c r="F26" s="11">
        <v>40483</v>
      </c>
      <c r="G26" s="12">
        <v>8.0999999999999996E-3</v>
      </c>
      <c r="H26" s="12" t="str">
        <f>IF(SIMULAÇÃO!$A$19="","",IF($F25="","",IF(F26=SIMULAÇÃO!$A$18,SELIC!G26,IF(SELIC!F26&gt;SIMULAÇÃO!$A$18,H25+G26,IF(SELIC!F26&lt;SIMULAÇÃO!$A$18,0)))))</f>
        <v/>
      </c>
    </row>
    <row r="27" spans="1:8" s="9" customFormat="1" x14ac:dyDescent="0.35">
      <c r="A27" s="11">
        <v>40513</v>
      </c>
      <c r="B27" s="12">
        <v>9.2999999999999992E-3</v>
      </c>
      <c r="C27" s="12" t="str">
        <f>IF(SIMULAÇÃO!$A$18="","",IF($B26="","",IF($A27=SIMULAÇÃO!$A$18,0,IF($A27&gt;SIMULAÇÃO!$A$18,IF($A26=SIMULAÇÃO!$A$18,0.01,C26+B26),IF($A28=SIMULAÇÃO!$A$18,0.01,C28+B28)))))</f>
        <v/>
      </c>
      <c r="D27" s="12">
        <f t="shared" si="0"/>
        <v>0.88169999999999982</v>
      </c>
      <c r="F27" s="11">
        <v>40513</v>
      </c>
      <c r="G27" s="12">
        <v>9.2999999999999992E-3</v>
      </c>
      <c r="H27" s="12" t="str">
        <f>IF(SIMULAÇÃO!$A$19="","",IF($F26="","",IF(F27=SIMULAÇÃO!$A$18,SELIC!G27,IF(SELIC!F27&gt;SIMULAÇÃO!$A$18,H26+G27,IF(SELIC!F27&lt;SIMULAÇÃO!$A$18,0)))))</f>
        <v/>
      </c>
    </row>
    <row r="28" spans="1:8" s="9" customFormat="1" x14ac:dyDescent="0.35">
      <c r="A28" s="11">
        <v>40544</v>
      </c>
      <c r="B28" s="12">
        <v>8.6E-3</v>
      </c>
      <c r="C28" s="12" t="str">
        <f>IF(SIMULAÇÃO!$A$18="","",IF($B27="","",IF($A28=SIMULAÇÃO!$A$18,0,IF($A28&gt;SIMULAÇÃO!$A$18,IF($A27=SIMULAÇÃO!$A$18,0.01,C27+B27),IF($A29=SIMULAÇÃO!$A$18,0.01,C29+B29)))))</f>
        <v/>
      </c>
      <c r="D28" s="12">
        <f t="shared" si="0"/>
        <v>0.87239999999999984</v>
      </c>
      <c r="F28" s="11">
        <v>40544</v>
      </c>
      <c r="G28" s="12">
        <v>8.6E-3</v>
      </c>
      <c r="H28" s="12" t="str">
        <f>IF(SIMULAÇÃO!$A$19="","",IF($F27="","",IF(F28=SIMULAÇÃO!$A$18,SELIC!G28,IF(SELIC!F28&gt;SIMULAÇÃO!$A$18,H27+G28,IF(SELIC!F28&lt;SIMULAÇÃO!$A$18,0)))))</f>
        <v/>
      </c>
    </row>
    <row r="29" spans="1:8" s="9" customFormat="1" x14ac:dyDescent="0.35">
      <c r="A29" s="11">
        <v>40575</v>
      </c>
      <c r="B29" s="12">
        <v>8.3999999999999995E-3</v>
      </c>
      <c r="C29" s="12" t="str">
        <f>IF(SIMULAÇÃO!$A$18="","",IF($B28="","",IF($A29=SIMULAÇÃO!$A$18,0,IF($A29&gt;SIMULAÇÃO!$A$18,IF($A28=SIMULAÇÃO!$A$18,0.01,C28+B28),IF($A30=SIMULAÇÃO!$A$18,0.01,C30+B30)))))</f>
        <v/>
      </c>
      <c r="D29" s="12">
        <f t="shared" si="0"/>
        <v>0.86379999999999979</v>
      </c>
      <c r="F29" s="11">
        <v>40575</v>
      </c>
      <c r="G29" s="12">
        <v>8.3999999999999995E-3</v>
      </c>
      <c r="H29" s="12" t="str">
        <f>IF(SIMULAÇÃO!$A$19="","",IF($F28="","",IF(F29=SIMULAÇÃO!$A$18,SELIC!G29,IF(SELIC!F29&gt;SIMULAÇÃO!$A$18,H28+G29,IF(SELIC!F29&lt;SIMULAÇÃO!$A$18,0)))))</f>
        <v/>
      </c>
    </row>
    <row r="30" spans="1:8" s="9" customFormat="1" x14ac:dyDescent="0.35">
      <c r="A30" s="11">
        <v>40603</v>
      </c>
      <c r="B30" s="12">
        <v>9.1999999999999998E-3</v>
      </c>
      <c r="C30" s="12" t="str">
        <f>IF(SIMULAÇÃO!$A$18="","",IF($B29="","",IF($A30=SIMULAÇÃO!$A$18,0,IF($A30&gt;SIMULAÇÃO!$A$18,IF($A29=SIMULAÇÃO!$A$18,0.01,C29+B29),IF($A31=SIMULAÇÃO!$A$18,0.01,C31+B31)))))</f>
        <v/>
      </c>
      <c r="D30" s="12">
        <f t="shared" si="0"/>
        <v>0.85539999999999983</v>
      </c>
      <c r="F30" s="11">
        <v>40603</v>
      </c>
      <c r="G30" s="12">
        <v>9.1999999999999998E-3</v>
      </c>
      <c r="H30" s="12" t="str">
        <f>IF(SIMULAÇÃO!$A$19="","",IF($F29="","",IF(F30=SIMULAÇÃO!$A$18,SELIC!G30,IF(SELIC!F30&gt;SIMULAÇÃO!$A$18,H29+G30,IF(SELIC!F30&lt;SIMULAÇÃO!$A$18,0)))))</f>
        <v/>
      </c>
    </row>
    <row r="31" spans="1:8" s="9" customFormat="1" x14ac:dyDescent="0.35">
      <c r="A31" s="11">
        <v>40634</v>
      </c>
      <c r="B31" s="12">
        <v>8.3999999999999995E-3</v>
      </c>
      <c r="C31" s="12" t="str">
        <f>IF(SIMULAÇÃO!$A$18="","",IF($B30="","",IF($A31=SIMULAÇÃO!$A$18,0,IF($A31&gt;SIMULAÇÃO!$A$18,IF($A30=SIMULAÇÃO!$A$18,0.01,C30+B30),IF($A32=SIMULAÇÃO!$A$18,0.01,C32+B32)))))</f>
        <v/>
      </c>
      <c r="D31" s="12">
        <f t="shared" si="0"/>
        <v>0.84619999999999984</v>
      </c>
      <c r="F31" s="11">
        <v>40634</v>
      </c>
      <c r="G31" s="12">
        <v>8.3999999999999995E-3</v>
      </c>
      <c r="H31" s="12" t="str">
        <f>IF(SIMULAÇÃO!$A$19="","",IF($F30="","",IF(F31=SIMULAÇÃO!$A$18,SELIC!G31,IF(SELIC!F31&gt;SIMULAÇÃO!$A$18,H30+G31,IF(SELIC!F31&lt;SIMULAÇÃO!$A$18,0)))))</f>
        <v/>
      </c>
    </row>
    <row r="32" spans="1:8" s="9" customFormat="1" x14ac:dyDescent="0.35">
      <c r="A32" s="11">
        <v>40664</v>
      </c>
      <c r="B32" s="12">
        <v>9.9000000000000008E-3</v>
      </c>
      <c r="C32" s="12" t="str">
        <f>IF(SIMULAÇÃO!$A$18="","",IF($B31="","",IF($A32=SIMULAÇÃO!$A$18,0,IF($A32&gt;SIMULAÇÃO!$A$18,IF($A31=SIMULAÇÃO!$A$18,0.01,C31+B31),IF($A33=SIMULAÇÃO!$A$18,0.01,C33+B33)))))</f>
        <v/>
      </c>
      <c r="D32" s="12">
        <f t="shared" si="0"/>
        <v>0.83779999999999988</v>
      </c>
      <c r="F32" s="11">
        <v>40664</v>
      </c>
      <c r="G32" s="12">
        <v>9.9000000000000008E-3</v>
      </c>
      <c r="H32" s="12" t="str">
        <f>IF(SIMULAÇÃO!$A$19="","",IF($F31="","",IF(F32=SIMULAÇÃO!$A$18,SELIC!G32,IF(SELIC!F32&gt;SIMULAÇÃO!$A$18,H31+G32,IF(SELIC!F32&lt;SIMULAÇÃO!$A$18,0)))))</f>
        <v/>
      </c>
    </row>
    <row r="33" spans="1:8" s="9" customFormat="1" x14ac:dyDescent="0.35">
      <c r="A33" s="11">
        <v>40695</v>
      </c>
      <c r="B33" s="12">
        <v>9.5999999999999992E-3</v>
      </c>
      <c r="C33" s="12" t="str">
        <f>IF(SIMULAÇÃO!$A$18="","",IF($B32="","",IF($A33=SIMULAÇÃO!$A$18,0,IF($A33&gt;SIMULAÇÃO!$A$18,IF($A32=SIMULAÇÃO!$A$18,0.01,C32+B32),IF($A34=SIMULAÇÃO!$A$18,0.01,C34+B34)))))</f>
        <v/>
      </c>
      <c r="D33" s="12">
        <f t="shared" si="0"/>
        <v>0.82789999999999986</v>
      </c>
      <c r="F33" s="11">
        <v>40695</v>
      </c>
      <c r="G33" s="12">
        <v>9.5999999999999992E-3</v>
      </c>
      <c r="H33" s="12" t="str">
        <f>IF(SIMULAÇÃO!$A$19="","",IF($F32="","",IF(F33=SIMULAÇÃO!$A$18,SELIC!G33,IF(SELIC!F33&gt;SIMULAÇÃO!$A$18,H32+G33,IF(SELIC!F33&lt;SIMULAÇÃO!$A$18,0)))))</f>
        <v/>
      </c>
    </row>
    <row r="34" spans="1:8" s="9" customFormat="1" x14ac:dyDescent="0.35">
      <c r="A34" s="11">
        <v>40725</v>
      </c>
      <c r="B34" s="12">
        <v>9.7000000000000003E-3</v>
      </c>
      <c r="C34" s="12" t="str">
        <f>IF(SIMULAÇÃO!$A$18="","",IF($B33="","",IF($A34=SIMULAÇÃO!$A$18,0,IF($A34&gt;SIMULAÇÃO!$A$18,IF($A33=SIMULAÇÃO!$A$18,0.01,C33+B33),IF($A35=SIMULAÇÃO!$A$18,0.01,C35+B35)))))</f>
        <v/>
      </c>
      <c r="D34" s="12">
        <f t="shared" si="0"/>
        <v>0.81829999999999981</v>
      </c>
      <c r="F34" s="11">
        <v>40725</v>
      </c>
      <c r="G34" s="12">
        <v>9.7000000000000003E-3</v>
      </c>
      <c r="H34" s="12" t="str">
        <f>IF(SIMULAÇÃO!$A$19="","",IF($F33="","",IF(F34=SIMULAÇÃO!$A$18,SELIC!G34,IF(SELIC!F34&gt;SIMULAÇÃO!$A$18,H33+G34,IF(SELIC!F34&lt;SIMULAÇÃO!$A$18,0)))))</f>
        <v/>
      </c>
    </row>
    <row r="35" spans="1:8" s="9" customFormat="1" x14ac:dyDescent="0.35">
      <c r="A35" s="11">
        <v>40756</v>
      </c>
      <c r="B35" s="12">
        <v>1.0699999999999999E-2</v>
      </c>
      <c r="C35" s="12" t="str">
        <f>IF(SIMULAÇÃO!$A$18="","",IF($B34="","",IF($A35=SIMULAÇÃO!$A$18,0,IF($A35&gt;SIMULAÇÃO!$A$18,IF($A34=SIMULAÇÃO!$A$18,0.01,C34+B34),IF($A36=SIMULAÇÃO!$A$18,0.01,C36+B36)))))</f>
        <v/>
      </c>
      <c r="D35" s="12">
        <f t="shared" si="0"/>
        <v>0.80859999999999976</v>
      </c>
      <c r="F35" s="11">
        <v>40756</v>
      </c>
      <c r="G35" s="12">
        <v>1.0699999999999999E-2</v>
      </c>
      <c r="H35" s="12" t="str">
        <f>IF(SIMULAÇÃO!$A$19="","",IF($F34="","",IF(F35=SIMULAÇÃO!$A$18,SELIC!G35,IF(SELIC!F35&gt;SIMULAÇÃO!$A$18,H34+G35,IF(SELIC!F35&lt;SIMULAÇÃO!$A$18,0)))))</f>
        <v/>
      </c>
    </row>
    <row r="36" spans="1:8" s="9" customFormat="1" x14ac:dyDescent="0.35">
      <c r="A36" s="11">
        <v>40787</v>
      </c>
      <c r="B36" s="12">
        <v>9.4000000000000004E-3</v>
      </c>
      <c r="C36" s="12" t="str">
        <f>IF(SIMULAÇÃO!$A$18="","",IF($B35="","",IF($A36=SIMULAÇÃO!$A$18,0,IF($A36&gt;SIMULAÇÃO!$A$18,IF($A35=SIMULAÇÃO!$A$18,0.01,C35+B35),IF($A37=SIMULAÇÃO!$A$18,0.01,C37+B37)))))</f>
        <v/>
      </c>
      <c r="D36" s="12">
        <f t="shared" si="0"/>
        <v>0.79789999999999972</v>
      </c>
      <c r="F36" s="11">
        <v>40787</v>
      </c>
      <c r="G36" s="12">
        <v>9.4000000000000004E-3</v>
      </c>
      <c r="H36" s="12" t="str">
        <f>IF(SIMULAÇÃO!$A$19="","",IF($F35="","",IF(F36=SIMULAÇÃO!$A$18,SELIC!G36,IF(SELIC!F36&gt;SIMULAÇÃO!$A$18,H35+G36,IF(SELIC!F36&lt;SIMULAÇÃO!$A$18,0)))))</f>
        <v/>
      </c>
    </row>
    <row r="37" spans="1:8" s="9" customFormat="1" x14ac:dyDescent="0.35">
      <c r="A37" s="11">
        <v>40817</v>
      </c>
      <c r="B37" s="12">
        <v>8.8000000000000005E-3</v>
      </c>
      <c r="C37" s="12" t="str">
        <f>IF(SIMULAÇÃO!$A$18="","",IF($B36="","",IF($A37=SIMULAÇÃO!$A$18,0,IF($A37&gt;SIMULAÇÃO!$A$18,IF($A36=SIMULAÇÃO!$A$18,0.01,C36+B36),IF($A38=SIMULAÇÃO!$A$18,0.01,C38+B38)))))</f>
        <v/>
      </c>
      <c r="D37" s="12">
        <f t="shared" si="0"/>
        <v>0.78849999999999976</v>
      </c>
      <c r="F37" s="11">
        <v>40817</v>
      </c>
      <c r="G37" s="12">
        <v>8.8000000000000005E-3</v>
      </c>
      <c r="H37" s="12" t="str">
        <f>IF(SIMULAÇÃO!$A$19="","",IF($F36="","",IF(F37=SIMULAÇÃO!$A$18,SELIC!G37,IF(SELIC!F37&gt;SIMULAÇÃO!$A$18,H36+G37,IF(SELIC!F37&lt;SIMULAÇÃO!$A$18,0)))))</f>
        <v/>
      </c>
    </row>
    <row r="38" spans="1:8" s="9" customFormat="1" x14ac:dyDescent="0.35">
      <c r="A38" s="11">
        <v>40848</v>
      </c>
      <c r="B38" s="12">
        <v>8.6E-3</v>
      </c>
      <c r="C38" s="12" t="str">
        <f>IF(SIMULAÇÃO!$A$18="","",IF($B37="","",IF($A38=SIMULAÇÃO!$A$18,0,IF($A38&gt;SIMULAÇÃO!$A$18,IF($A37=SIMULAÇÃO!$A$18,0.01,C37+B37),IF($A39=SIMULAÇÃO!$A$18,0.01,C39+B39)))))</f>
        <v/>
      </c>
      <c r="D38" s="12">
        <f t="shared" si="0"/>
        <v>0.77969999999999973</v>
      </c>
      <c r="F38" s="11">
        <v>40848</v>
      </c>
      <c r="G38" s="12">
        <v>8.6E-3</v>
      </c>
      <c r="H38" s="12" t="str">
        <f>IF(SIMULAÇÃO!$A$19="","",IF($F37="","",IF(F38=SIMULAÇÃO!$A$18,SELIC!G38,IF(SELIC!F38&gt;SIMULAÇÃO!$A$18,H37+G38,IF(SELIC!F38&lt;SIMULAÇÃO!$A$18,0)))))</f>
        <v/>
      </c>
    </row>
    <row r="39" spans="1:8" s="9" customFormat="1" x14ac:dyDescent="0.35">
      <c r="A39" s="11">
        <v>40878</v>
      </c>
      <c r="B39" s="12">
        <v>9.1000000000000004E-3</v>
      </c>
      <c r="C39" s="12" t="str">
        <f>IF(SIMULAÇÃO!$A$18="","",IF($B38="","",IF($A39=SIMULAÇÃO!$A$18,0,IF($A39&gt;SIMULAÇÃO!$A$18,IF($A38=SIMULAÇÃO!$A$18,0.01,C38+B38),IF($A40=SIMULAÇÃO!$A$18,0.01,C40+B40)))))</f>
        <v/>
      </c>
      <c r="D39" s="12">
        <f t="shared" si="0"/>
        <v>0.77109999999999967</v>
      </c>
      <c r="F39" s="11">
        <v>40878</v>
      </c>
      <c r="G39" s="12">
        <v>9.1000000000000004E-3</v>
      </c>
      <c r="H39" s="12" t="str">
        <f>IF(SIMULAÇÃO!$A$19="","",IF($F38="","",IF(F39=SIMULAÇÃO!$A$18,SELIC!G39,IF(SELIC!F39&gt;SIMULAÇÃO!$A$18,H38+G39,IF(SELIC!F39&lt;SIMULAÇÃO!$A$18,0)))))</f>
        <v/>
      </c>
    </row>
    <row r="40" spans="1:8" s="9" customFormat="1" x14ac:dyDescent="0.35">
      <c r="A40" s="11">
        <v>40909</v>
      </c>
      <c r="B40" s="12">
        <v>8.8999999999999999E-3</v>
      </c>
      <c r="C40" s="12" t="str">
        <f>IF(SIMULAÇÃO!$A$18="","",IF($B39="","",IF($A40=SIMULAÇÃO!$A$18,0,IF($A40&gt;SIMULAÇÃO!$A$18,IF($A39=SIMULAÇÃO!$A$18,0.01,C39+B39),IF($A41=SIMULAÇÃO!$A$18,0.01,C41+B41)))))</f>
        <v/>
      </c>
      <c r="D40" s="12">
        <f t="shared" si="0"/>
        <v>0.76199999999999968</v>
      </c>
      <c r="F40" s="11">
        <v>40909</v>
      </c>
      <c r="G40" s="12">
        <v>8.8999999999999999E-3</v>
      </c>
      <c r="H40" s="12" t="str">
        <f>IF(SIMULAÇÃO!$A$19="","",IF($F39="","",IF(F40=SIMULAÇÃO!$A$18,SELIC!G40,IF(SELIC!F40&gt;SIMULAÇÃO!$A$18,H39+G40,IF(SELIC!F40&lt;SIMULAÇÃO!$A$18,0)))))</f>
        <v/>
      </c>
    </row>
    <row r="41" spans="1:8" s="9" customFormat="1" x14ac:dyDescent="0.35">
      <c r="A41" s="11">
        <v>40940</v>
      </c>
      <c r="B41" s="12">
        <v>7.4999999999999997E-3</v>
      </c>
      <c r="C41" s="12" t="str">
        <f>IF(SIMULAÇÃO!$A$18="","",IF($B40="","",IF($A41=SIMULAÇÃO!$A$18,0,IF($A41&gt;SIMULAÇÃO!$A$18,IF($A40=SIMULAÇÃO!$A$18,0.01,C40+B40),IF($A42=SIMULAÇÃO!$A$18,0.01,C42+B42)))))</f>
        <v/>
      </c>
      <c r="D41" s="12">
        <f t="shared" si="0"/>
        <v>0.75309999999999966</v>
      </c>
      <c r="F41" s="11">
        <v>40940</v>
      </c>
      <c r="G41" s="12">
        <v>7.4999999999999997E-3</v>
      </c>
      <c r="H41" s="12" t="str">
        <f>IF(SIMULAÇÃO!$A$19="","",IF($F40="","",IF(F41=SIMULAÇÃO!$A$18,SELIC!G41,IF(SELIC!F41&gt;SIMULAÇÃO!$A$18,H40+G41,IF(SELIC!F41&lt;SIMULAÇÃO!$A$18,0)))))</f>
        <v/>
      </c>
    </row>
    <row r="42" spans="1:8" s="9" customFormat="1" x14ac:dyDescent="0.35">
      <c r="A42" s="11">
        <v>40969</v>
      </c>
      <c r="B42" s="12">
        <v>8.2000000000000007E-3</v>
      </c>
      <c r="C42" s="12" t="str">
        <f>IF(SIMULAÇÃO!$A$18="","",IF($B41="","",IF($A42=SIMULAÇÃO!$A$18,0,IF($A42&gt;SIMULAÇÃO!$A$18,IF($A41=SIMULAÇÃO!$A$18,0.01,C41+B41),IF($A43=SIMULAÇÃO!$A$18,0.01,C43+B43)))))</f>
        <v/>
      </c>
      <c r="D42" s="12">
        <f t="shared" si="0"/>
        <v>0.74559999999999971</v>
      </c>
      <c r="F42" s="11">
        <v>40969</v>
      </c>
      <c r="G42" s="12">
        <v>8.2000000000000007E-3</v>
      </c>
      <c r="H42" s="12" t="str">
        <f>IF(SIMULAÇÃO!$A$19="","",IF($F41="","",IF(F42=SIMULAÇÃO!$A$18,SELIC!G42,IF(SELIC!F42&gt;SIMULAÇÃO!$A$18,H41+G42,IF(SELIC!F42&lt;SIMULAÇÃO!$A$18,0)))))</f>
        <v/>
      </c>
    </row>
    <row r="43" spans="1:8" s="9" customFormat="1" x14ac:dyDescent="0.35">
      <c r="A43" s="11">
        <v>41000</v>
      </c>
      <c r="B43" s="12">
        <v>7.1000000000000004E-3</v>
      </c>
      <c r="C43" s="12" t="str">
        <f>IF(SIMULAÇÃO!$A$18="","",IF($B42="","",IF($A43=SIMULAÇÃO!$A$18,0,IF($A43&gt;SIMULAÇÃO!$A$18,IF($A42=SIMULAÇÃO!$A$18,0.01,C42+B42),IF($A44=SIMULAÇÃO!$A$18,0.01,C44+B44)))))</f>
        <v/>
      </c>
      <c r="D43" s="12">
        <f t="shared" si="0"/>
        <v>0.73739999999999972</v>
      </c>
      <c r="F43" s="11">
        <v>41000</v>
      </c>
      <c r="G43" s="12">
        <v>7.1000000000000004E-3</v>
      </c>
      <c r="H43" s="12" t="str">
        <f>IF(SIMULAÇÃO!$A$19="","",IF($F42="","",IF(F43=SIMULAÇÃO!$A$18,SELIC!G43,IF(SELIC!F43&gt;SIMULAÇÃO!$A$18,H42+G43,IF(SELIC!F43&lt;SIMULAÇÃO!$A$18,0)))))</f>
        <v/>
      </c>
    </row>
    <row r="44" spans="1:8" s="9" customFormat="1" x14ac:dyDescent="0.35">
      <c r="A44" s="11">
        <v>41030</v>
      </c>
      <c r="B44" s="12">
        <v>7.4000000000000003E-3</v>
      </c>
      <c r="C44" s="12" t="str">
        <f>IF(SIMULAÇÃO!$A$18="","",IF($B43="","",IF($A44=SIMULAÇÃO!$A$18,0,IF($A44&gt;SIMULAÇÃO!$A$18,IF($A43=SIMULAÇÃO!$A$18,0.01,C43+B43),IF($A45=SIMULAÇÃO!$A$18,0.01,C45+B45)))))</f>
        <v/>
      </c>
      <c r="D44" s="12">
        <f t="shared" si="0"/>
        <v>0.73029999999999973</v>
      </c>
      <c r="F44" s="11">
        <v>41030</v>
      </c>
      <c r="G44" s="12">
        <v>7.4000000000000003E-3</v>
      </c>
      <c r="H44" s="12" t="str">
        <f>IF(SIMULAÇÃO!$A$19="","",IF($F43="","",IF(F44=SIMULAÇÃO!$A$18,SELIC!G44,IF(SELIC!F44&gt;SIMULAÇÃO!$A$18,H43+G44,IF(SELIC!F44&lt;SIMULAÇÃO!$A$18,0)))))</f>
        <v/>
      </c>
    </row>
    <row r="45" spans="1:8" s="9" customFormat="1" x14ac:dyDescent="0.35">
      <c r="A45" s="11">
        <v>41061</v>
      </c>
      <c r="B45" s="12">
        <v>6.4000000000000003E-3</v>
      </c>
      <c r="C45" s="12" t="str">
        <f>IF(SIMULAÇÃO!$A$18="","",IF($B44="","",IF($A45=SIMULAÇÃO!$A$18,0,IF($A45&gt;SIMULAÇÃO!$A$18,IF($A44=SIMULAÇÃO!$A$18,0.01,C44+B44),IF($A46=SIMULAÇÃO!$A$18,0.01,C46+B46)))))</f>
        <v/>
      </c>
      <c r="D45" s="12">
        <f t="shared" si="0"/>
        <v>0.72289999999999976</v>
      </c>
      <c r="F45" s="11">
        <v>41061</v>
      </c>
      <c r="G45" s="12">
        <v>6.4000000000000003E-3</v>
      </c>
      <c r="H45" s="12" t="str">
        <f>IF(SIMULAÇÃO!$A$19="","",IF($F44="","",IF(F45=SIMULAÇÃO!$A$18,SELIC!G45,IF(SELIC!F45&gt;SIMULAÇÃO!$A$18,H44+G45,IF(SELIC!F45&lt;SIMULAÇÃO!$A$18,0)))))</f>
        <v/>
      </c>
    </row>
    <row r="46" spans="1:8" s="9" customFormat="1" x14ac:dyDescent="0.35">
      <c r="A46" s="11">
        <v>41091</v>
      </c>
      <c r="B46" s="12">
        <v>6.7999999999999996E-3</v>
      </c>
      <c r="C46" s="12" t="str">
        <f>IF(SIMULAÇÃO!$A$18="","",IF($B45="","",IF($A46=SIMULAÇÃO!$A$18,0,IF($A46&gt;SIMULAÇÃO!$A$18,IF($A45=SIMULAÇÃO!$A$18,0.01,C45+B45),IF($A47=SIMULAÇÃO!$A$18,0.01,C47+B47)))))</f>
        <v/>
      </c>
      <c r="D46" s="12">
        <f t="shared" si="0"/>
        <v>0.7164999999999998</v>
      </c>
      <c r="F46" s="11">
        <v>41091</v>
      </c>
      <c r="G46" s="12">
        <v>6.7999999999999996E-3</v>
      </c>
      <c r="H46" s="12" t="str">
        <f>IF(SIMULAÇÃO!$A$19="","",IF($F45="","",IF(F46=SIMULAÇÃO!$A$18,SELIC!G46,IF(SELIC!F46&gt;SIMULAÇÃO!$A$18,H45+G46,IF(SELIC!F46&lt;SIMULAÇÃO!$A$18,0)))))</f>
        <v/>
      </c>
    </row>
    <row r="47" spans="1:8" s="9" customFormat="1" x14ac:dyDescent="0.35">
      <c r="A47" s="11">
        <v>41122</v>
      </c>
      <c r="B47" s="12">
        <v>6.8999999999999999E-3</v>
      </c>
      <c r="C47" s="12" t="str">
        <f>IF(SIMULAÇÃO!$A$18="","",IF($B46="","",IF($A47=SIMULAÇÃO!$A$18,0,IF($A47&gt;SIMULAÇÃO!$A$18,IF($A46=SIMULAÇÃO!$A$18,0.01,C46+B46),IF($A48=SIMULAÇÃO!$A$18,0.01,C48+B48)))))</f>
        <v/>
      </c>
      <c r="D47" s="12">
        <f t="shared" si="0"/>
        <v>0.70969999999999978</v>
      </c>
      <c r="F47" s="11">
        <v>41122</v>
      </c>
      <c r="G47" s="12">
        <v>6.8999999999999999E-3</v>
      </c>
      <c r="H47" s="12" t="str">
        <f>IF(SIMULAÇÃO!$A$19="","",IF($F46="","",IF(F47=SIMULAÇÃO!$A$18,SELIC!G47,IF(SELIC!F47&gt;SIMULAÇÃO!$A$18,H46+G47,IF(SELIC!F47&lt;SIMULAÇÃO!$A$18,0)))))</f>
        <v/>
      </c>
    </row>
    <row r="48" spans="1:8" s="9" customFormat="1" x14ac:dyDescent="0.35">
      <c r="A48" s="11">
        <v>41153</v>
      </c>
      <c r="B48" s="12">
        <v>5.4000000000000003E-3</v>
      </c>
      <c r="C48" s="12" t="str">
        <f>IF(SIMULAÇÃO!$A$18="","",IF($B47="","",IF($A48=SIMULAÇÃO!$A$18,0,IF($A48&gt;SIMULAÇÃO!$A$18,IF($A47=SIMULAÇÃO!$A$18,0.01,C47+B47),IF($A49=SIMULAÇÃO!$A$18,0.01,C49+B49)))))</f>
        <v/>
      </c>
      <c r="D48" s="12">
        <f t="shared" si="0"/>
        <v>0.70279999999999976</v>
      </c>
      <c r="F48" s="11">
        <v>41153</v>
      </c>
      <c r="G48" s="12">
        <v>5.4000000000000003E-3</v>
      </c>
      <c r="H48" s="12" t="str">
        <f>IF(SIMULAÇÃO!$A$19="","",IF($F47="","",IF(F48=SIMULAÇÃO!$A$18,SELIC!G48,IF(SELIC!F48&gt;SIMULAÇÃO!$A$18,H47+G48,IF(SELIC!F48&lt;SIMULAÇÃO!$A$18,0)))))</f>
        <v/>
      </c>
    </row>
    <row r="49" spans="1:8" s="9" customFormat="1" x14ac:dyDescent="0.35">
      <c r="A49" s="11">
        <v>41183</v>
      </c>
      <c r="B49" s="12">
        <v>6.1000000000000004E-3</v>
      </c>
      <c r="C49" s="12" t="str">
        <f>IF(SIMULAÇÃO!$A$18="","",IF($B48="","",IF($A49=SIMULAÇÃO!$A$18,0,IF($A49&gt;SIMULAÇÃO!$A$18,IF($A48=SIMULAÇÃO!$A$18,0.01,C48+B48),IF($A50=SIMULAÇÃO!$A$18,0.01,C50+B50)))))</f>
        <v/>
      </c>
      <c r="D49" s="12">
        <f t="shared" si="0"/>
        <v>0.6973999999999998</v>
      </c>
      <c r="F49" s="11">
        <v>41183</v>
      </c>
      <c r="G49" s="12">
        <v>6.1000000000000004E-3</v>
      </c>
      <c r="H49" s="12" t="str">
        <f>IF(SIMULAÇÃO!$A$19="","",IF($F48="","",IF(F49=SIMULAÇÃO!$A$18,SELIC!G49,IF(SELIC!F49&gt;SIMULAÇÃO!$A$18,H48+G49,IF(SELIC!F49&lt;SIMULAÇÃO!$A$18,0)))))</f>
        <v/>
      </c>
    </row>
    <row r="50" spans="1:8" s="9" customFormat="1" x14ac:dyDescent="0.35">
      <c r="A50" s="11">
        <v>41214</v>
      </c>
      <c r="B50" s="12">
        <v>5.4999999999999997E-3</v>
      </c>
      <c r="C50" s="12" t="str">
        <f>IF(SIMULAÇÃO!$A$18="","",IF($B49="","",IF($A50=SIMULAÇÃO!$A$18,0,IF($A50&gt;SIMULAÇÃO!$A$18,IF($A49=SIMULAÇÃO!$A$18,0.01,C49+B49),IF($A51=SIMULAÇÃO!$A$18,0.01,C51+B51)))))</f>
        <v/>
      </c>
      <c r="D50" s="12">
        <f t="shared" si="0"/>
        <v>0.6912999999999998</v>
      </c>
      <c r="F50" s="11">
        <v>41214</v>
      </c>
      <c r="G50" s="12">
        <v>5.4999999999999997E-3</v>
      </c>
      <c r="H50" s="12" t="str">
        <f>IF(SIMULAÇÃO!$A$19="","",IF($F49="","",IF(F50=SIMULAÇÃO!$A$18,SELIC!G50,IF(SELIC!F50&gt;SIMULAÇÃO!$A$18,H49+G50,IF(SELIC!F50&lt;SIMULAÇÃO!$A$18,0)))))</f>
        <v/>
      </c>
    </row>
    <row r="51" spans="1:8" s="9" customFormat="1" x14ac:dyDescent="0.35">
      <c r="A51" s="11">
        <v>41244</v>
      </c>
      <c r="B51" s="12">
        <v>5.4999999999999997E-3</v>
      </c>
      <c r="C51" s="12" t="str">
        <f>IF(SIMULAÇÃO!$A$18="","",IF($B50="","",IF($A51=SIMULAÇÃO!$A$18,0,IF($A51&gt;SIMULAÇÃO!$A$18,IF($A50=SIMULAÇÃO!$A$18,0.01,C50+B50),IF($A52=SIMULAÇÃO!$A$18,0.01,C52+B52)))))</f>
        <v/>
      </c>
      <c r="D51" s="12">
        <f t="shared" si="0"/>
        <v>0.68579999999999985</v>
      </c>
      <c r="F51" s="11">
        <v>41244</v>
      </c>
      <c r="G51" s="12">
        <v>5.4999999999999997E-3</v>
      </c>
      <c r="H51" s="12" t="str">
        <f>IF(SIMULAÇÃO!$A$19="","",IF($F50="","",IF(F51=SIMULAÇÃO!$A$18,SELIC!G51,IF(SELIC!F51&gt;SIMULAÇÃO!$A$18,H50+G51,IF(SELIC!F51&lt;SIMULAÇÃO!$A$18,0)))))</f>
        <v/>
      </c>
    </row>
    <row r="52" spans="1:8" s="9" customFormat="1" x14ac:dyDescent="0.35">
      <c r="A52" s="11">
        <v>41275</v>
      </c>
      <c r="B52" s="12">
        <v>6.0000000000000001E-3</v>
      </c>
      <c r="C52" s="12" t="str">
        <f>IF(SIMULAÇÃO!$A$18="","",IF($B51="","",IF($A52=SIMULAÇÃO!$A$18,0,IF($A52&gt;SIMULAÇÃO!$A$18,IF($A51=SIMULAÇÃO!$A$18,0.01,C51+B51),IF($A53=SIMULAÇÃO!$A$18,0.01,C53+B53)))))</f>
        <v/>
      </c>
      <c r="D52" s="12">
        <f t="shared" si="0"/>
        <v>0.6802999999999999</v>
      </c>
      <c r="F52" s="11">
        <v>41275</v>
      </c>
      <c r="G52" s="12">
        <v>6.0000000000000001E-3</v>
      </c>
      <c r="H52" s="12" t="str">
        <f>IF(SIMULAÇÃO!$A$19="","",IF($F51="","",IF(F52=SIMULAÇÃO!$A$18,SELIC!G52,IF(SELIC!F52&gt;SIMULAÇÃO!$A$18,H51+G52,IF(SELIC!F52&lt;SIMULAÇÃO!$A$18,0)))))</f>
        <v/>
      </c>
    </row>
    <row r="53" spans="1:8" s="9" customFormat="1" x14ac:dyDescent="0.35">
      <c r="A53" s="11">
        <v>41306</v>
      </c>
      <c r="B53" s="12">
        <v>4.8999999999999998E-3</v>
      </c>
      <c r="C53" s="12" t="str">
        <f>IF(SIMULAÇÃO!$A$18="","",IF($B52="","",IF($A53=SIMULAÇÃO!$A$18,0,IF($A53&gt;SIMULAÇÃO!$A$18,IF($A52=SIMULAÇÃO!$A$18,0.01,C52+B52),IF($A54=SIMULAÇÃO!$A$18,0.01,C54+B54)))))</f>
        <v/>
      </c>
      <c r="D53" s="12">
        <f t="shared" si="0"/>
        <v>0.6742999999999999</v>
      </c>
      <c r="F53" s="11">
        <v>41306</v>
      </c>
      <c r="G53" s="12">
        <v>4.8999999999999998E-3</v>
      </c>
      <c r="H53" s="12" t="str">
        <f>IF(SIMULAÇÃO!$A$19="","",IF($F52="","",IF(F53=SIMULAÇÃO!$A$18,SELIC!G53,IF(SELIC!F53&gt;SIMULAÇÃO!$A$18,H52+G53,IF(SELIC!F53&lt;SIMULAÇÃO!$A$18,0)))))</f>
        <v/>
      </c>
    </row>
    <row r="54" spans="1:8" s="9" customFormat="1" x14ac:dyDescent="0.35">
      <c r="A54" s="11">
        <v>41334</v>
      </c>
      <c r="B54" s="12">
        <v>5.4999999999999997E-3</v>
      </c>
      <c r="C54" s="12" t="str">
        <f>IF(SIMULAÇÃO!$A$18="","",IF($B53="","",IF($A54=SIMULAÇÃO!$A$18,0,IF($A54&gt;SIMULAÇÃO!$A$18,IF($A53=SIMULAÇÃO!$A$18,0.01,C53+B53),IF($A55=SIMULAÇÃO!$A$18,0.01,C55+B55)))))</f>
        <v/>
      </c>
      <c r="D54" s="12">
        <f t="shared" si="0"/>
        <v>0.66939999999999988</v>
      </c>
      <c r="F54" s="11">
        <v>41334</v>
      </c>
      <c r="G54" s="12">
        <v>5.4999999999999997E-3</v>
      </c>
      <c r="H54" s="12" t="str">
        <f>IF(SIMULAÇÃO!$A$19="","",IF($F53="","",IF(F54=SIMULAÇÃO!$A$18,SELIC!G54,IF(SELIC!F54&gt;SIMULAÇÃO!$A$18,H53+G54,IF(SELIC!F54&lt;SIMULAÇÃO!$A$18,0)))))</f>
        <v/>
      </c>
    </row>
    <row r="55" spans="1:8" s="9" customFormat="1" x14ac:dyDescent="0.35">
      <c r="A55" s="11">
        <v>41365</v>
      </c>
      <c r="B55" s="12">
        <v>6.1000000000000004E-3</v>
      </c>
      <c r="C55" s="12" t="str">
        <f>IF(SIMULAÇÃO!$A$18="","",IF($B54="","",IF($A55=SIMULAÇÃO!$A$18,0,IF($A55&gt;SIMULAÇÃO!$A$18,IF($A54=SIMULAÇÃO!$A$18,0.01,C54+B54),IF($A56=SIMULAÇÃO!$A$18,0.01,C56+B56)))))</f>
        <v/>
      </c>
      <c r="D55" s="12">
        <f t="shared" si="0"/>
        <v>0.66389999999999993</v>
      </c>
      <c r="F55" s="11">
        <v>41365</v>
      </c>
      <c r="G55" s="12">
        <v>6.1000000000000004E-3</v>
      </c>
      <c r="H55" s="12" t="str">
        <f>IF(SIMULAÇÃO!$A$19="","",IF($F54="","",IF(F55=SIMULAÇÃO!$A$18,SELIC!G55,IF(SELIC!F55&gt;SIMULAÇÃO!$A$18,H54+G55,IF(SELIC!F55&lt;SIMULAÇÃO!$A$18,0)))))</f>
        <v/>
      </c>
    </row>
    <row r="56" spans="1:8" s="9" customFormat="1" x14ac:dyDescent="0.35">
      <c r="A56" s="11">
        <v>41395</v>
      </c>
      <c r="B56" s="12">
        <v>6.0000000000000001E-3</v>
      </c>
      <c r="C56" s="12" t="str">
        <f>IF(SIMULAÇÃO!$A$18="","",IF($B55="","",IF($A56=SIMULAÇÃO!$A$18,0,IF($A56&gt;SIMULAÇÃO!$A$18,IF($A55=SIMULAÇÃO!$A$18,0.01,C55+B55),IF($A57=SIMULAÇÃO!$A$18,0.01,C57+B57)))))</f>
        <v/>
      </c>
      <c r="D56" s="12">
        <f t="shared" si="0"/>
        <v>0.65779999999999994</v>
      </c>
      <c r="F56" s="11">
        <v>41395</v>
      </c>
      <c r="G56" s="12">
        <v>6.0000000000000001E-3</v>
      </c>
      <c r="H56" s="12" t="str">
        <f>IF(SIMULAÇÃO!$A$19="","",IF($F55="","",IF(F56=SIMULAÇÃO!$A$18,SELIC!G56,IF(SELIC!F56&gt;SIMULAÇÃO!$A$18,H55+G56,IF(SELIC!F56&lt;SIMULAÇÃO!$A$18,0)))))</f>
        <v/>
      </c>
    </row>
    <row r="57" spans="1:8" s="9" customFormat="1" x14ac:dyDescent="0.35">
      <c r="A57" s="11">
        <v>41426</v>
      </c>
      <c r="B57" s="12">
        <v>6.1000000000000004E-3</v>
      </c>
      <c r="C57" s="12" t="str">
        <f>IF(SIMULAÇÃO!$A$18="","",IF($B56="","",IF($A57=SIMULAÇÃO!$A$18,0,IF($A57&gt;SIMULAÇÃO!$A$18,IF($A56=SIMULAÇÃO!$A$18,0.01,C56+B56),IF($A58=SIMULAÇÃO!$A$18,0.01,C58+B58)))))</f>
        <v/>
      </c>
      <c r="D57" s="12">
        <f t="shared" si="0"/>
        <v>0.65179999999999993</v>
      </c>
      <c r="F57" s="11">
        <v>41426</v>
      </c>
      <c r="G57" s="12">
        <v>6.1000000000000004E-3</v>
      </c>
      <c r="H57" s="12" t="str">
        <f>IF(SIMULAÇÃO!$A$19="","",IF($F56="","",IF(F57=SIMULAÇÃO!$A$18,SELIC!G57,IF(SELIC!F57&gt;SIMULAÇÃO!$A$18,H56+G57,IF(SELIC!F57&lt;SIMULAÇÃO!$A$18,0)))))</f>
        <v/>
      </c>
    </row>
    <row r="58" spans="1:8" s="9" customFormat="1" x14ac:dyDescent="0.35">
      <c r="A58" s="11">
        <v>41456</v>
      </c>
      <c r="B58" s="12">
        <v>7.1999999999999998E-3</v>
      </c>
      <c r="C58" s="12" t="str">
        <f>IF(SIMULAÇÃO!$A$18="","",IF($B57="","",IF($A58=SIMULAÇÃO!$A$18,0,IF($A58&gt;SIMULAÇÃO!$A$18,IF($A57=SIMULAÇÃO!$A$18,0.01,C57+B57),IF($A59=SIMULAÇÃO!$A$18,0.01,C59+B59)))))</f>
        <v/>
      </c>
      <c r="D58" s="12">
        <f t="shared" si="0"/>
        <v>0.64569999999999994</v>
      </c>
      <c r="F58" s="11">
        <v>41456</v>
      </c>
      <c r="G58" s="12">
        <v>7.1999999999999998E-3</v>
      </c>
      <c r="H58" s="12" t="str">
        <f>IF(SIMULAÇÃO!$A$19="","",IF($F57="","",IF(F58=SIMULAÇÃO!$A$18,SELIC!G58,IF(SELIC!F58&gt;SIMULAÇÃO!$A$18,H57+G58,IF(SELIC!F58&lt;SIMULAÇÃO!$A$18,0)))))</f>
        <v/>
      </c>
    </row>
    <row r="59" spans="1:8" s="9" customFormat="1" x14ac:dyDescent="0.35">
      <c r="A59" s="11">
        <v>41487</v>
      </c>
      <c r="B59" s="12">
        <v>7.1000000000000004E-3</v>
      </c>
      <c r="C59" s="12" t="str">
        <f>IF(SIMULAÇÃO!$A$18="","",IF($B58="","",IF($A59=SIMULAÇÃO!$A$18,0,IF($A59&gt;SIMULAÇÃO!$A$18,IF($A58=SIMULAÇÃO!$A$18,0.01,C58+B58),IF($A60=SIMULAÇÃO!$A$18,0.01,C60+B60)))))</f>
        <v/>
      </c>
      <c r="D59" s="12">
        <f t="shared" si="0"/>
        <v>0.63849999999999996</v>
      </c>
      <c r="F59" s="11">
        <v>41487</v>
      </c>
      <c r="G59" s="12">
        <v>7.1000000000000004E-3</v>
      </c>
      <c r="H59" s="12" t="str">
        <f>IF(SIMULAÇÃO!$A$19="","",IF($F58="","",IF(F59=SIMULAÇÃO!$A$18,SELIC!G59,IF(SELIC!F59&gt;SIMULAÇÃO!$A$18,H58+G59,IF(SELIC!F59&lt;SIMULAÇÃO!$A$18,0)))))</f>
        <v/>
      </c>
    </row>
    <row r="60" spans="1:8" s="9" customFormat="1" x14ac:dyDescent="0.35">
      <c r="A60" s="11">
        <v>41518</v>
      </c>
      <c r="B60" s="12">
        <v>7.1000000000000004E-3</v>
      </c>
      <c r="C60" s="12" t="str">
        <f>IF(SIMULAÇÃO!$A$18="","",IF($B59="","",IF($A60=SIMULAÇÃO!$A$18,0,IF($A60&gt;SIMULAÇÃO!$A$18,IF($A59=SIMULAÇÃO!$A$18,0.01,C59+B59),IF($A61=SIMULAÇÃO!$A$18,0.01,C61+B61)))))</f>
        <v/>
      </c>
      <c r="D60" s="12">
        <f t="shared" si="0"/>
        <v>0.63139999999999996</v>
      </c>
      <c r="F60" s="11">
        <v>41518</v>
      </c>
      <c r="G60" s="12">
        <v>7.1000000000000004E-3</v>
      </c>
      <c r="H60" s="12" t="str">
        <f>IF(SIMULAÇÃO!$A$19="","",IF($F59="","",IF(F60=SIMULAÇÃO!$A$18,SELIC!G60,IF(SELIC!F60&gt;SIMULAÇÃO!$A$18,H59+G60,IF(SELIC!F60&lt;SIMULAÇÃO!$A$18,0)))))</f>
        <v/>
      </c>
    </row>
    <row r="61" spans="1:8" s="9" customFormat="1" x14ac:dyDescent="0.35">
      <c r="A61" s="11">
        <v>41548</v>
      </c>
      <c r="B61" s="12">
        <v>8.0999999999999996E-3</v>
      </c>
      <c r="C61" s="12" t="str">
        <f>IF(SIMULAÇÃO!$A$18="","",IF($B60="","",IF($A61=SIMULAÇÃO!$A$18,0,IF($A61&gt;SIMULAÇÃO!$A$18,IF($A60=SIMULAÇÃO!$A$18,0.01,C60+B60),IF($A62=SIMULAÇÃO!$A$18,0.01,C62+B62)))))</f>
        <v/>
      </c>
      <c r="D61" s="12">
        <f t="shared" si="0"/>
        <v>0.62429999999999997</v>
      </c>
      <c r="F61" s="11">
        <v>41548</v>
      </c>
      <c r="G61" s="12">
        <v>8.0999999999999996E-3</v>
      </c>
      <c r="H61" s="12" t="str">
        <f>IF(SIMULAÇÃO!$A$19="","",IF($F60="","",IF(F61=SIMULAÇÃO!$A$18,SELIC!G61,IF(SELIC!F61&gt;SIMULAÇÃO!$A$18,H60+G61,IF(SELIC!F61&lt;SIMULAÇÃO!$A$18,0)))))</f>
        <v/>
      </c>
    </row>
    <row r="62" spans="1:8" s="9" customFormat="1" x14ac:dyDescent="0.35">
      <c r="A62" s="11">
        <v>41579</v>
      </c>
      <c r="B62" s="12">
        <v>7.1999999999999998E-3</v>
      </c>
      <c r="C62" s="12" t="str">
        <f>IF(SIMULAÇÃO!$A$18="","",IF($B61="","",IF($A62=SIMULAÇÃO!$A$18,0,IF($A62&gt;SIMULAÇÃO!$A$18,IF($A61=SIMULAÇÃO!$A$18,0.01,C61+B61),IF($A63=SIMULAÇÃO!$A$18,0.01,C63+B63)))))</f>
        <v/>
      </c>
      <c r="D62" s="12">
        <f t="shared" si="0"/>
        <v>0.61619999999999997</v>
      </c>
      <c r="F62" s="11">
        <v>41579</v>
      </c>
      <c r="G62" s="12">
        <v>7.1999999999999998E-3</v>
      </c>
      <c r="H62" s="12" t="str">
        <f>IF(SIMULAÇÃO!$A$19="","",IF($F61="","",IF(F62=SIMULAÇÃO!$A$18,SELIC!G62,IF(SELIC!F62&gt;SIMULAÇÃO!$A$18,H61+G62,IF(SELIC!F62&lt;SIMULAÇÃO!$A$18,0)))))</f>
        <v/>
      </c>
    </row>
    <row r="63" spans="1:8" s="9" customFormat="1" x14ac:dyDescent="0.35">
      <c r="A63" s="11">
        <v>41609</v>
      </c>
      <c r="B63" s="12">
        <v>7.9000000000000008E-3</v>
      </c>
      <c r="C63" s="12" t="str">
        <f>IF(SIMULAÇÃO!$A$18="","",IF($B62="","",IF($A63=SIMULAÇÃO!$A$18,0,IF($A63&gt;SIMULAÇÃO!$A$18,IF($A62=SIMULAÇÃO!$A$18,0.01,C62+B62),IF($A64=SIMULAÇÃO!$A$18,0.01,C64+B64)))))</f>
        <v/>
      </c>
      <c r="D63" s="12">
        <f t="shared" si="0"/>
        <v>0.60899999999999999</v>
      </c>
      <c r="F63" s="11">
        <v>41609</v>
      </c>
      <c r="G63" s="12">
        <v>7.9000000000000008E-3</v>
      </c>
      <c r="H63" s="12" t="str">
        <f>IF(SIMULAÇÃO!$A$19="","",IF($F62="","",IF(F63=SIMULAÇÃO!$A$18,SELIC!G63,IF(SELIC!F63&gt;SIMULAÇÃO!$A$18,H62+G63,IF(SELIC!F63&lt;SIMULAÇÃO!$A$18,0)))))</f>
        <v/>
      </c>
    </row>
    <row r="64" spans="1:8" s="9" customFormat="1" x14ac:dyDescent="0.35">
      <c r="A64" s="11">
        <v>41640</v>
      </c>
      <c r="B64" s="12">
        <v>8.5000000000000006E-3</v>
      </c>
      <c r="C64" s="12" t="str">
        <f>IF(SIMULAÇÃO!$A$18="","",IF($B63="","",IF($A64=SIMULAÇÃO!$A$18,0,IF($A64&gt;SIMULAÇÃO!$A$18,IF($A63=SIMULAÇÃO!$A$18,0.01,C63+B63),IF($A65=SIMULAÇÃO!$A$18,0.01,C65+B65)))))</f>
        <v/>
      </c>
      <c r="D64" s="12">
        <f t="shared" si="0"/>
        <v>0.60109999999999997</v>
      </c>
      <c r="F64" s="11">
        <v>41640</v>
      </c>
      <c r="G64" s="12">
        <v>8.5000000000000006E-3</v>
      </c>
      <c r="H64" s="12" t="str">
        <f>IF(SIMULAÇÃO!$A$19="","",IF($F63="","",IF(F64=SIMULAÇÃO!$A$18,SELIC!G64,IF(SELIC!F64&gt;SIMULAÇÃO!$A$18,H63+G64,IF(SELIC!F64&lt;SIMULAÇÃO!$A$18,0)))))</f>
        <v/>
      </c>
    </row>
    <row r="65" spans="1:8" s="9" customFormat="1" x14ac:dyDescent="0.35">
      <c r="A65" s="11">
        <v>41671</v>
      </c>
      <c r="B65" s="12">
        <v>7.9000000000000008E-3</v>
      </c>
      <c r="C65" s="12" t="str">
        <f>IF(SIMULAÇÃO!$A$18="","",IF($B64="","",IF($A65=SIMULAÇÃO!$A$18,0,IF($A65&gt;SIMULAÇÃO!$A$18,IF($A64=SIMULAÇÃO!$A$18,0.01,C64+B64),IF($A66=SIMULAÇÃO!$A$18,0.01,C66+B66)))))</f>
        <v/>
      </c>
      <c r="D65" s="12">
        <f t="shared" si="0"/>
        <v>0.59260000000000002</v>
      </c>
      <c r="F65" s="11">
        <v>41671</v>
      </c>
      <c r="G65" s="12">
        <v>7.9000000000000008E-3</v>
      </c>
      <c r="H65" s="12" t="str">
        <f>IF(SIMULAÇÃO!$A$19="","",IF($F64="","",IF(F65=SIMULAÇÃO!$A$18,SELIC!G65,IF(SELIC!F65&gt;SIMULAÇÃO!$A$18,H64+G65,IF(SELIC!F65&lt;SIMULAÇÃO!$A$18,0)))))</f>
        <v/>
      </c>
    </row>
    <row r="66" spans="1:8" s="9" customFormat="1" x14ac:dyDescent="0.35">
      <c r="A66" s="11">
        <v>41699</v>
      </c>
      <c r="B66" s="12">
        <v>7.7000000000000002E-3</v>
      </c>
      <c r="C66" s="12" t="str">
        <f>IF(SIMULAÇÃO!$A$18="","",IF($B65="","",IF($A66=SIMULAÇÃO!$A$18,0,IF($A66&gt;SIMULAÇÃO!$A$18,IF($A65=SIMULAÇÃO!$A$18,0.01,C65+B65),IF($A67=SIMULAÇÃO!$A$18,0.01,C67+B67)))))</f>
        <v/>
      </c>
      <c r="D66" s="12">
        <f t="shared" si="0"/>
        <v>0.5847</v>
      </c>
      <c r="F66" s="11">
        <v>41699</v>
      </c>
      <c r="G66" s="12">
        <v>7.7000000000000002E-3</v>
      </c>
      <c r="H66" s="12" t="str">
        <f>IF(SIMULAÇÃO!$A$19="","",IF($F65="","",IF(F66=SIMULAÇÃO!$A$18,SELIC!G66,IF(SELIC!F66&gt;SIMULAÇÃO!$A$18,H65+G66,IF(SELIC!F66&lt;SIMULAÇÃO!$A$18,0)))))</f>
        <v/>
      </c>
    </row>
    <row r="67" spans="1:8" s="9" customFormat="1" x14ac:dyDescent="0.35">
      <c r="A67" s="11">
        <v>41730</v>
      </c>
      <c r="B67" s="12">
        <v>8.2000000000000007E-3</v>
      </c>
      <c r="C67" s="12" t="str">
        <f>IF(SIMULAÇÃO!$A$18="","",IF($B66="","",IF($A67=SIMULAÇÃO!$A$18,0,IF($A67&gt;SIMULAÇÃO!$A$18,IF($A66=SIMULAÇÃO!$A$18,0.01,C66+B66),IF($A68=SIMULAÇÃO!$A$18,0.01,C68+B68)))))</f>
        <v/>
      </c>
      <c r="D67" s="12">
        <f t="shared" si="0"/>
        <v>0.57699999999999996</v>
      </c>
      <c r="F67" s="11">
        <v>41730</v>
      </c>
      <c r="G67" s="12">
        <v>8.2000000000000007E-3</v>
      </c>
      <c r="H67" s="12" t="str">
        <f>IF(SIMULAÇÃO!$A$19="","",IF($F66="","",IF(F67=SIMULAÇÃO!$A$18,SELIC!G67,IF(SELIC!F67&gt;SIMULAÇÃO!$A$18,H66+G67,IF(SELIC!F67&lt;SIMULAÇÃO!$A$18,0)))))</f>
        <v/>
      </c>
    </row>
    <row r="68" spans="1:8" s="9" customFormat="1" x14ac:dyDescent="0.35">
      <c r="A68" s="11">
        <v>41760</v>
      </c>
      <c r="B68" s="12">
        <v>8.6999999999999994E-3</v>
      </c>
      <c r="C68" s="12" t="str">
        <f>IF(SIMULAÇÃO!$A$18="","",IF($B67="","",IF($A68=SIMULAÇÃO!$A$18,0,IF($A68&gt;SIMULAÇÃO!$A$18,IF($A67=SIMULAÇÃO!$A$18,0.01,C67+B67),IF($A69=SIMULAÇÃO!$A$18,0.01,C69+B69)))))</f>
        <v/>
      </c>
      <c r="D68" s="12">
        <f t="shared" ref="D68:D131" si="1">D69+B68</f>
        <v>0.56879999999999997</v>
      </c>
      <c r="F68" s="11">
        <v>41760</v>
      </c>
      <c r="G68" s="12">
        <v>8.6999999999999994E-3</v>
      </c>
      <c r="H68" s="12" t="str">
        <f>IF(SIMULAÇÃO!$A$19="","",IF($F67="","",IF(F68=SIMULAÇÃO!$A$18,SELIC!G68,IF(SELIC!F68&gt;SIMULAÇÃO!$A$18,H67+G68,IF(SELIC!F68&lt;SIMULAÇÃO!$A$18,0)))))</f>
        <v/>
      </c>
    </row>
    <row r="69" spans="1:8" s="9" customFormat="1" x14ac:dyDescent="0.35">
      <c r="A69" s="11">
        <v>41791</v>
      </c>
      <c r="B69" s="12">
        <v>8.2000000000000007E-3</v>
      </c>
      <c r="C69" s="12" t="str">
        <f>IF(SIMULAÇÃO!$A$18="","",IF($B68="","",IF($A69=SIMULAÇÃO!$A$18,0,IF($A69&gt;SIMULAÇÃO!$A$18,IF($A68=SIMULAÇÃO!$A$18,0.01,C68+B68),IF($A70=SIMULAÇÃO!$A$18,0.01,C70+B70)))))</f>
        <v/>
      </c>
      <c r="D69" s="12">
        <f t="shared" si="1"/>
        <v>0.56009999999999993</v>
      </c>
      <c r="F69" s="11">
        <v>41791</v>
      </c>
      <c r="G69" s="12">
        <v>8.2000000000000007E-3</v>
      </c>
      <c r="H69" s="12" t="str">
        <f>IF(SIMULAÇÃO!$A$19="","",IF($F68="","",IF(F69=SIMULAÇÃO!$A$18,SELIC!G69,IF(SELIC!F69&gt;SIMULAÇÃO!$A$18,H68+G69,IF(SELIC!F69&lt;SIMULAÇÃO!$A$18,0)))))</f>
        <v/>
      </c>
    </row>
    <row r="70" spans="1:8" s="9" customFormat="1" x14ac:dyDescent="0.35">
      <c r="A70" s="11">
        <v>41821</v>
      </c>
      <c r="B70" s="12">
        <v>9.4999999999999998E-3</v>
      </c>
      <c r="C70" s="12" t="str">
        <f>IF(SIMULAÇÃO!$A$18="","",IF($B69="","",IF($A70=SIMULAÇÃO!$A$18,0,IF($A70&gt;SIMULAÇÃO!$A$18,IF($A69=SIMULAÇÃO!$A$18,0.01,C69+B69),IF($A71=SIMULAÇÃO!$A$18,0.01,C71+B71)))))</f>
        <v/>
      </c>
      <c r="D70" s="12">
        <f t="shared" si="1"/>
        <v>0.55189999999999995</v>
      </c>
      <c r="F70" s="11">
        <v>41821</v>
      </c>
      <c r="G70" s="12">
        <v>9.4999999999999998E-3</v>
      </c>
      <c r="H70" s="12" t="str">
        <f>IF(SIMULAÇÃO!$A$19="","",IF($F69="","",IF(F70=SIMULAÇÃO!$A$18,SELIC!G70,IF(SELIC!F70&gt;SIMULAÇÃO!$A$18,H69+G70,IF(SELIC!F70&lt;SIMULAÇÃO!$A$18,0)))))</f>
        <v/>
      </c>
    </row>
    <row r="71" spans="1:8" s="9" customFormat="1" x14ac:dyDescent="0.35">
      <c r="A71" s="11">
        <v>41852</v>
      </c>
      <c r="B71" s="12">
        <v>8.6999999999999994E-3</v>
      </c>
      <c r="C71" s="12" t="str">
        <f>IF(SIMULAÇÃO!$A$18="","",IF($B70="","",IF($A71=SIMULAÇÃO!$A$18,0,IF($A71&gt;SIMULAÇÃO!$A$18,IF($A70=SIMULAÇÃO!$A$18,0.01,C70+B70),IF($A72=SIMULAÇÃO!$A$18,0.01,C72+B72)))))</f>
        <v/>
      </c>
      <c r="D71" s="12">
        <f t="shared" si="1"/>
        <v>0.54239999999999999</v>
      </c>
      <c r="F71" s="11">
        <v>41852</v>
      </c>
      <c r="G71" s="12">
        <v>8.6999999999999994E-3</v>
      </c>
      <c r="H71" s="12" t="str">
        <f>IF(SIMULAÇÃO!$A$19="","",IF($F70="","",IF(F71=SIMULAÇÃO!$A$18,SELIC!G71,IF(SELIC!F71&gt;SIMULAÇÃO!$A$18,H70+G71,IF(SELIC!F71&lt;SIMULAÇÃO!$A$18,0)))))</f>
        <v/>
      </c>
    </row>
    <row r="72" spans="1:8" s="9" customFormat="1" x14ac:dyDescent="0.35">
      <c r="A72" s="11">
        <v>41883</v>
      </c>
      <c r="B72" s="12">
        <v>9.1000000000000004E-3</v>
      </c>
      <c r="C72" s="12" t="str">
        <f>IF(SIMULAÇÃO!$A$18="","",IF($B71="","",IF($A72=SIMULAÇÃO!$A$18,0,IF($A72&gt;SIMULAÇÃO!$A$18,IF($A71=SIMULAÇÃO!$A$18,0.01,C71+B71),IF($A73=SIMULAÇÃO!$A$18,0.01,C73+B73)))))</f>
        <v/>
      </c>
      <c r="D72" s="12">
        <f t="shared" si="1"/>
        <v>0.53369999999999995</v>
      </c>
      <c r="F72" s="11">
        <v>41883</v>
      </c>
      <c r="G72" s="12">
        <v>9.1000000000000004E-3</v>
      </c>
      <c r="H72" s="12" t="str">
        <f>IF(SIMULAÇÃO!$A$19="","",IF($F71="","",IF(F72=SIMULAÇÃO!$A$18,SELIC!G72,IF(SELIC!F72&gt;SIMULAÇÃO!$A$18,H71+G72,IF(SELIC!F72&lt;SIMULAÇÃO!$A$18,0)))))</f>
        <v/>
      </c>
    </row>
    <row r="73" spans="1:8" s="9" customFormat="1" x14ac:dyDescent="0.35">
      <c r="A73" s="11">
        <v>41913</v>
      </c>
      <c r="B73" s="12">
        <v>9.4999999999999998E-3</v>
      </c>
      <c r="C73" s="12" t="str">
        <f>IF(SIMULAÇÃO!$A$18="","",IF($B72="","",IF($A73=SIMULAÇÃO!$A$18,0,IF($A73&gt;SIMULAÇÃO!$A$18,IF($A72=SIMULAÇÃO!$A$18,0.01,C72+B72),IF($A74=SIMULAÇÃO!$A$18,0.01,C74+B74)))))</f>
        <v/>
      </c>
      <c r="D73" s="12">
        <f t="shared" si="1"/>
        <v>0.52459999999999996</v>
      </c>
      <c r="F73" s="11">
        <v>41913</v>
      </c>
      <c r="G73" s="12">
        <v>9.4999999999999998E-3</v>
      </c>
      <c r="H73" s="12" t="str">
        <f>IF(SIMULAÇÃO!$A$19="","",IF($F72="","",IF(F73=SIMULAÇÃO!$A$18,SELIC!G73,IF(SELIC!F73&gt;SIMULAÇÃO!$A$18,H72+G73,IF(SELIC!F73&lt;SIMULAÇÃO!$A$18,0)))))</f>
        <v/>
      </c>
    </row>
    <row r="74" spans="1:8" s="9" customFormat="1" x14ac:dyDescent="0.35">
      <c r="A74" s="11">
        <v>41944</v>
      </c>
      <c r="B74" s="12">
        <v>8.3999999999999995E-3</v>
      </c>
      <c r="C74" s="12" t="str">
        <f>IF(SIMULAÇÃO!$A$18="","",IF($B73="","",IF($A74=SIMULAÇÃO!$A$18,0,IF($A74&gt;SIMULAÇÃO!$A$18,IF($A73=SIMULAÇÃO!$A$18,0.01,C73+B73),IF($A75=SIMULAÇÃO!$A$18,0.01,C75+B75)))))</f>
        <v/>
      </c>
      <c r="D74" s="12">
        <f t="shared" si="1"/>
        <v>0.5151</v>
      </c>
      <c r="F74" s="11">
        <v>41944</v>
      </c>
      <c r="G74" s="12">
        <v>8.3999999999999995E-3</v>
      </c>
      <c r="H74" s="12" t="str">
        <f>IF(SIMULAÇÃO!$A$19="","",IF($F73="","",IF(F74=SIMULAÇÃO!$A$18,SELIC!G74,IF(SELIC!F74&gt;SIMULAÇÃO!$A$18,H73+G74,IF(SELIC!F74&lt;SIMULAÇÃO!$A$18,0)))))</f>
        <v/>
      </c>
    </row>
    <row r="75" spans="1:8" s="9" customFormat="1" x14ac:dyDescent="0.35">
      <c r="A75" s="11">
        <v>41974</v>
      </c>
      <c r="B75" s="12">
        <v>9.5999999999999992E-3</v>
      </c>
      <c r="C75" s="12" t="str">
        <f>IF(SIMULAÇÃO!$A$18="","",IF($B74="","",IF($A75=SIMULAÇÃO!$A$18,0,IF($A75&gt;SIMULAÇÃO!$A$18,IF($A74=SIMULAÇÃO!$A$18,0.01,C74+B74),IF($A76=SIMULAÇÃO!$A$18,0.01,C76+B76)))))</f>
        <v/>
      </c>
      <c r="D75" s="12">
        <f t="shared" si="1"/>
        <v>0.50670000000000004</v>
      </c>
      <c r="F75" s="11">
        <v>41974</v>
      </c>
      <c r="G75" s="12">
        <v>9.5999999999999992E-3</v>
      </c>
      <c r="H75" s="12" t="str">
        <f>IF(SIMULAÇÃO!$A$19="","",IF($F74="","",IF(F75=SIMULAÇÃO!$A$18,SELIC!G75,IF(SELIC!F75&gt;SIMULAÇÃO!$A$18,H74+G75,IF(SELIC!F75&lt;SIMULAÇÃO!$A$18,0)))))</f>
        <v/>
      </c>
    </row>
    <row r="76" spans="1:8" s="9" customFormat="1" x14ac:dyDescent="0.35">
      <c r="A76" s="11">
        <v>42005</v>
      </c>
      <c r="B76" s="12">
        <v>9.4000000000000004E-3</v>
      </c>
      <c r="C76" s="12" t="str">
        <f>IF(SIMULAÇÃO!$A$18="","",IF($B75="","",IF($A76=SIMULAÇÃO!$A$18,0,IF($A76&gt;SIMULAÇÃO!$A$18,IF($A75=SIMULAÇÃO!$A$18,0.01,C75+B75),IF($A77=SIMULAÇÃO!$A$18,0.01,C77+B77)))))</f>
        <v/>
      </c>
      <c r="D76" s="12">
        <f t="shared" si="1"/>
        <v>0.49710000000000004</v>
      </c>
      <c r="F76" s="11">
        <v>42005</v>
      </c>
      <c r="G76" s="12">
        <v>9.4000000000000004E-3</v>
      </c>
      <c r="H76" s="12" t="str">
        <f>IF(SIMULAÇÃO!$A$19="","",IF($F75="","",IF(F76=SIMULAÇÃO!$A$18,SELIC!G76,IF(SELIC!F76&gt;SIMULAÇÃO!$A$18,H75+G76,IF(SELIC!F76&lt;SIMULAÇÃO!$A$18,0)))))</f>
        <v/>
      </c>
    </row>
    <row r="77" spans="1:8" s="9" customFormat="1" x14ac:dyDescent="0.35">
      <c r="A77" s="11">
        <v>42036</v>
      </c>
      <c r="B77" s="12">
        <v>8.2000000000000007E-3</v>
      </c>
      <c r="C77" s="12" t="str">
        <f>IF(SIMULAÇÃO!$A$18="","",IF($B76="","",IF($A77=SIMULAÇÃO!$A$18,0,IF($A77&gt;SIMULAÇÃO!$A$18,IF($A76=SIMULAÇÃO!$A$18,0.01,C76+B76),IF($A78=SIMULAÇÃO!$A$18,0.01,C78+B78)))))</f>
        <v/>
      </c>
      <c r="D77" s="12">
        <f t="shared" si="1"/>
        <v>0.48770000000000002</v>
      </c>
      <c r="F77" s="11">
        <v>42036</v>
      </c>
      <c r="G77" s="12">
        <v>8.2000000000000007E-3</v>
      </c>
      <c r="H77" s="12" t="str">
        <f>IF(SIMULAÇÃO!$A$19="","",IF($F76="","",IF(F77=SIMULAÇÃO!$A$18,SELIC!G77,IF(SELIC!F77&gt;SIMULAÇÃO!$A$18,H76+G77,IF(SELIC!F77&lt;SIMULAÇÃO!$A$18,0)))))</f>
        <v/>
      </c>
    </row>
    <row r="78" spans="1:8" s="9" customFormat="1" x14ac:dyDescent="0.35">
      <c r="A78" s="11">
        <v>42064</v>
      </c>
      <c r="B78" s="12">
        <v>1.04E-2</v>
      </c>
      <c r="C78" s="12" t="str">
        <f>IF(SIMULAÇÃO!$A$18="","",IF($B77="","",IF($A78=SIMULAÇÃO!$A$18,0,IF($A78&gt;SIMULAÇÃO!$A$18,IF($A77=SIMULAÇÃO!$A$18,0.01,C77+B77),IF($A79=SIMULAÇÃO!$A$18,0.01,C79+B79)))))</f>
        <v/>
      </c>
      <c r="D78" s="12">
        <f t="shared" si="1"/>
        <v>0.47950000000000004</v>
      </c>
      <c r="F78" s="11">
        <v>42064</v>
      </c>
      <c r="G78" s="12">
        <v>1.04E-2</v>
      </c>
      <c r="H78" s="12" t="str">
        <f>IF(SIMULAÇÃO!$A$19="","",IF($F77="","",IF(F78=SIMULAÇÃO!$A$18,SELIC!G78,IF(SELIC!F78&gt;SIMULAÇÃO!$A$18,H77+G78,IF(SELIC!F78&lt;SIMULAÇÃO!$A$18,0)))))</f>
        <v/>
      </c>
    </row>
    <row r="79" spans="1:8" s="9" customFormat="1" x14ac:dyDescent="0.35">
      <c r="A79" s="11">
        <v>42095</v>
      </c>
      <c r="B79" s="12">
        <v>9.4999999999999998E-3</v>
      </c>
      <c r="C79" s="12" t="str">
        <f>IF(SIMULAÇÃO!$A$18="","",IF($B78="","",IF($A79=SIMULAÇÃO!$A$18,0,IF($A79&gt;SIMULAÇÃO!$A$18,IF($A78=SIMULAÇÃO!$A$18,0.01,C78+B78),IF($A80=SIMULAÇÃO!$A$18,0.01,C80+B80)))))</f>
        <v/>
      </c>
      <c r="D79" s="12">
        <f t="shared" si="1"/>
        <v>0.46910000000000002</v>
      </c>
      <c r="F79" s="11">
        <v>42095</v>
      </c>
      <c r="G79" s="12">
        <v>9.4999999999999998E-3</v>
      </c>
      <c r="H79" s="12" t="str">
        <f>IF(SIMULAÇÃO!$A$19="","",IF($F78="","",IF(F79=SIMULAÇÃO!$A$18,SELIC!G79,IF(SELIC!F79&gt;SIMULAÇÃO!$A$18,H78+G79,IF(SELIC!F79&lt;SIMULAÇÃO!$A$18,0)))))</f>
        <v/>
      </c>
    </row>
    <row r="80" spans="1:8" s="9" customFormat="1" x14ac:dyDescent="0.35">
      <c r="A80" s="11">
        <v>42125</v>
      </c>
      <c r="B80" s="12">
        <v>9.9000000000000008E-3</v>
      </c>
      <c r="C80" s="12" t="str">
        <f>IF(SIMULAÇÃO!$A$18="","",IF($B79="","",IF($A80=SIMULAÇÃO!$A$18,0,IF($A80&gt;SIMULAÇÃO!$A$18,IF($A79=SIMULAÇÃO!$A$18,0.01,C79+B79),IF($A81=SIMULAÇÃO!$A$18,0.01,C81+B81)))))</f>
        <v/>
      </c>
      <c r="D80" s="12">
        <f t="shared" si="1"/>
        <v>0.45960000000000001</v>
      </c>
      <c r="F80" s="11">
        <v>42125</v>
      </c>
      <c r="G80" s="12">
        <v>9.9000000000000008E-3</v>
      </c>
      <c r="H80" s="12" t="str">
        <f>IF(SIMULAÇÃO!$A$19="","",IF($F79="","",IF(F80=SIMULAÇÃO!$A$18,SELIC!G80,IF(SELIC!F80&gt;SIMULAÇÃO!$A$18,H79+G80,IF(SELIC!F80&lt;SIMULAÇÃO!$A$18,0)))))</f>
        <v/>
      </c>
    </row>
    <row r="81" spans="1:8" s="9" customFormat="1" x14ac:dyDescent="0.35">
      <c r="A81" s="11">
        <v>42156</v>
      </c>
      <c r="B81" s="12">
        <v>1.0699999999999999E-2</v>
      </c>
      <c r="C81" s="12" t="str">
        <f>IF(SIMULAÇÃO!$A$18="","",IF($B80="","",IF($A81=SIMULAÇÃO!$A$18,0,IF($A81&gt;SIMULAÇÃO!$A$18,IF($A80=SIMULAÇÃO!$A$18,0.01,C80+B80),IF($A82=SIMULAÇÃO!$A$18,0.01,C82+B82)))))</f>
        <v/>
      </c>
      <c r="D81" s="12">
        <f t="shared" si="1"/>
        <v>0.44969999999999999</v>
      </c>
      <c r="F81" s="11">
        <v>42156</v>
      </c>
      <c r="G81" s="12">
        <v>1.0699999999999999E-2</v>
      </c>
      <c r="H81" s="12" t="str">
        <f>IF(SIMULAÇÃO!$A$19="","",IF($F80="","",IF(F81=SIMULAÇÃO!$A$18,SELIC!G81,IF(SELIC!F81&gt;SIMULAÇÃO!$A$18,H80+G81,IF(SELIC!F81&lt;SIMULAÇÃO!$A$18,0)))))</f>
        <v/>
      </c>
    </row>
    <row r="82" spans="1:8" s="9" customFormat="1" x14ac:dyDescent="0.35">
      <c r="A82" s="11">
        <v>42186</v>
      </c>
      <c r="B82" s="12">
        <v>1.18E-2</v>
      </c>
      <c r="C82" s="12" t="str">
        <f>IF(SIMULAÇÃO!$A$18="","",IF($B81="","",IF($A82=SIMULAÇÃO!$A$18,0,IF($A82&gt;SIMULAÇÃO!$A$18,IF($A81=SIMULAÇÃO!$A$18,0.01,C81+B81),IF($A83=SIMULAÇÃO!$A$18,0.01,C83+B83)))))</f>
        <v/>
      </c>
      <c r="D82" s="12">
        <f t="shared" si="1"/>
        <v>0.439</v>
      </c>
      <c r="F82" s="11">
        <v>42186</v>
      </c>
      <c r="G82" s="12">
        <v>1.18E-2</v>
      </c>
      <c r="H82" s="12" t="str">
        <f>IF(SIMULAÇÃO!$A$19="","",IF($F81="","",IF(F82=SIMULAÇÃO!$A$18,SELIC!G82,IF(SELIC!F82&gt;SIMULAÇÃO!$A$18,H81+G82,IF(SELIC!F82&lt;SIMULAÇÃO!$A$18,0)))))</f>
        <v/>
      </c>
    </row>
    <row r="83" spans="1:8" s="9" customFormat="1" x14ac:dyDescent="0.35">
      <c r="A83" s="11">
        <v>42217</v>
      </c>
      <c r="B83" s="12">
        <v>1.11E-2</v>
      </c>
      <c r="C83" s="12" t="str">
        <f>IF(SIMULAÇÃO!$A$18="","",IF($B82="","",IF($A83=SIMULAÇÃO!$A$18,0,IF($A83&gt;SIMULAÇÃO!$A$18,IF($A82=SIMULAÇÃO!$A$18,0.01,C82+B82),IF($A84=SIMULAÇÃO!$A$18,0.01,C84+B84)))))</f>
        <v/>
      </c>
      <c r="D83" s="12">
        <f t="shared" si="1"/>
        <v>0.42720000000000002</v>
      </c>
      <c r="F83" s="11">
        <v>42217</v>
      </c>
      <c r="G83" s="12">
        <v>1.11E-2</v>
      </c>
      <c r="H83" s="12" t="str">
        <f>IF(SIMULAÇÃO!$A$19="","",IF($F82="","",IF(F83=SIMULAÇÃO!$A$18,SELIC!G83,IF(SELIC!F83&gt;SIMULAÇÃO!$A$18,H82+G83,IF(SELIC!F83&lt;SIMULAÇÃO!$A$18,0)))))</f>
        <v/>
      </c>
    </row>
    <row r="84" spans="1:8" s="9" customFormat="1" x14ac:dyDescent="0.35">
      <c r="A84" s="11">
        <v>42248</v>
      </c>
      <c r="B84" s="12">
        <v>1.11E-2</v>
      </c>
      <c r="C84" s="12" t="str">
        <f>IF(SIMULAÇÃO!$A$18="","",IF($B83="","",IF($A84=SIMULAÇÃO!$A$18,0,IF($A84&gt;SIMULAÇÃO!$A$18,IF($A83=SIMULAÇÃO!$A$18,0.01,C83+B83),IF($A85=SIMULAÇÃO!$A$18,0.01,C85+B85)))))</f>
        <v/>
      </c>
      <c r="D84" s="12">
        <f t="shared" si="1"/>
        <v>0.41610000000000003</v>
      </c>
      <c r="F84" s="11">
        <v>42248</v>
      </c>
      <c r="G84" s="12">
        <v>1.11E-2</v>
      </c>
      <c r="H84" s="12" t="str">
        <f>IF(SIMULAÇÃO!$A$19="","",IF($F83="","",IF(F84=SIMULAÇÃO!$A$18,SELIC!G84,IF(SELIC!F84&gt;SIMULAÇÃO!$A$18,H83+G84,IF(SELIC!F84&lt;SIMULAÇÃO!$A$18,0)))))</f>
        <v/>
      </c>
    </row>
    <row r="85" spans="1:8" s="9" customFormat="1" x14ac:dyDescent="0.35">
      <c r="A85" s="11">
        <v>42278</v>
      </c>
      <c r="B85" s="12">
        <v>1.11E-2</v>
      </c>
      <c r="C85" s="12" t="str">
        <f>IF(SIMULAÇÃO!$A$18="","",IF($B84="","",IF($A85=SIMULAÇÃO!$A$18,0,IF($A85&gt;SIMULAÇÃO!$A$18,IF($A84=SIMULAÇÃO!$A$18,0.01,C84+B84),IF($A86=SIMULAÇÃO!$A$18,0.01,C86+B86)))))</f>
        <v/>
      </c>
      <c r="D85" s="12">
        <f t="shared" si="1"/>
        <v>0.40500000000000003</v>
      </c>
      <c r="F85" s="11">
        <v>42278</v>
      </c>
      <c r="G85" s="12">
        <v>1.11E-2</v>
      </c>
      <c r="H85" s="12" t="str">
        <f>IF(SIMULAÇÃO!$A$19="","",IF($F84="","",IF(F85=SIMULAÇÃO!$A$18,SELIC!G85,IF(SELIC!F85&gt;SIMULAÇÃO!$A$18,H84+G85,IF(SELIC!F85&lt;SIMULAÇÃO!$A$18,0)))))</f>
        <v/>
      </c>
    </row>
    <row r="86" spans="1:8" s="9" customFormat="1" x14ac:dyDescent="0.35">
      <c r="A86" s="11">
        <v>42309</v>
      </c>
      <c r="B86" s="12">
        <v>1.06E-2</v>
      </c>
      <c r="C86" s="12" t="str">
        <f>IF(SIMULAÇÃO!$A$18="","",IF($B85="","",IF($A86=SIMULAÇÃO!$A$18,0,IF($A86&gt;SIMULAÇÃO!$A$18,IF($A85=SIMULAÇÃO!$A$18,0.01,C85+B85),IF($A87=SIMULAÇÃO!$A$18,0.01,C87+B87)))))</f>
        <v/>
      </c>
      <c r="D86" s="12">
        <f t="shared" si="1"/>
        <v>0.39390000000000003</v>
      </c>
      <c r="F86" s="11">
        <v>42309</v>
      </c>
      <c r="G86" s="12">
        <v>1.06E-2</v>
      </c>
      <c r="H86" s="12" t="str">
        <f>IF(SIMULAÇÃO!$A$19="","",IF($F85="","",IF(F86=SIMULAÇÃO!$A$18,SELIC!G86,IF(SELIC!F86&gt;SIMULAÇÃO!$A$18,H85+G86,IF(SELIC!F86&lt;SIMULAÇÃO!$A$18,0)))))</f>
        <v/>
      </c>
    </row>
    <row r="87" spans="1:8" s="9" customFormat="1" x14ac:dyDescent="0.35">
      <c r="A87" s="11">
        <v>42339</v>
      </c>
      <c r="B87" s="12">
        <v>1.1599999999999999E-2</v>
      </c>
      <c r="C87" s="12" t="str">
        <f>IF(SIMULAÇÃO!$A$18="","",IF($B86="","",IF($A87=SIMULAÇÃO!$A$18,0,IF($A87&gt;SIMULAÇÃO!$A$18,IF($A86=SIMULAÇÃO!$A$18,0.01,C86+B86),IF($A88=SIMULAÇÃO!$A$18,0.01,C88+B88)))))</f>
        <v/>
      </c>
      <c r="D87" s="12">
        <f t="shared" si="1"/>
        <v>0.38330000000000003</v>
      </c>
      <c r="F87" s="11">
        <v>42339</v>
      </c>
      <c r="G87" s="12">
        <v>1.1599999999999999E-2</v>
      </c>
      <c r="H87" s="12" t="str">
        <f>IF(SIMULAÇÃO!$A$19="","",IF($F86="","",IF(F87=SIMULAÇÃO!$A$18,SELIC!G87,IF(SELIC!F87&gt;SIMULAÇÃO!$A$18,H86+G87,IF(SELIC!F87&lt;SIMULAÇÃO!$A$18,0)))))</f>
        <v/>
      </c>
    </row>
    <row r="88" spans="1:8" s="9" customFormat="1" x14ac:dyDescent="0.35">
      <c r="A88" s="11">
        <v>42370</v>
      </c>
      <c r="B88" s="12">
        <v>1.06E-2</v>
      </c>
      <c r="C88" s="12" t="str">
        <f>IF(SIMULAÇÃO!$A$18="","",IF($B87="","",IF($A88=SIMULAÇÃO!$A$18,0,IF($A88&gt;SIMULAÇÃO!$A$18,IF($A87=SIMULAÇÃO!$A$18,0.01,C87+B87),IF($A89=SIMULAÇÃO!$A$18,0.01,C89+B89)))))</f>
        <v/>
      </c>
      <c r="D88" s="12">
        <f t="shared" si="1"/>
        <v>0.37170000000000003</v>
      </c>
      <c r="F88" s="11">
        <v>42370</v>
      </c>
      <c r="G88" s="12">
        <v>1.06E-2</v>
      </c>
      <c r="H88" s="12" t="str">
        <f>IF(SIMULAÇÃO!$A$19="","",IF($F87="","",IF(F88=SIMULAÇÃO!$A$18,SELIC!G88,IF(SELIC!F88&gt;SIMULAÇÃO!$A$18,H87+G88,IF(SELIC!F88&lt;SIMULAÇÃO!$A$18,0)))))</f>
        <v/>
      </c>
    </row>
    <row r="89" spans="1:8" s="9" customFormat="1" x14ac:dyDescent="0.35">
      <c r="A89" s="11">
        <v>42401</v>
      </c>
      <c r="B89" s="12">
        <v>0.01</v>
      </c>
      <c r="C89" s="12" t="str">
        <f>IF(SIMULAÇÃO!$A$18="","",IF($B88="","",IF($A89=SIMULAÇÃO!$A$18,0,IF($A89&gt;SIMULAÇÃO!$A$18,IF($A88=SIMULAÇÃO!$A$18,0.01,C88+B88),IF($A90=SIMULAÇÃO!$A$18,0.01,C90+B90)))))</f>
        <v/>
      </c>
      <c r="D89" s="12">
        <f t="shared" si="1"/>
        <v>0.36110000000000003</v>
      </c>
      <c r="F89" s="11">
        <v>42401</v>
      </c>
      <c r="G89" s="12">
        <v>0.01</v>
      </c>
      <c r="H89" s="12" t="str">
        <f>IF(SIMULAÇÃO!$A$19="","",IF($F88="","",IF(F89=SIMULAÇÃO!$A$18,SELIC!G89,IF(SELIC!F89&gt;SIMULAÇÃO!$A$18,H88+G89,IF(SELIC!F89&lt;SIMULAÇÃO!$A$18,0)))))</f>
        <v/>
      </c>
    </row>
    <row r="90" spans="1:8" s="9" customFormat="1" x14ac:dyDescent="0.35">
      <c r="A90" s="11">
        <v>42430</v>
      </c>
      <c r="B90" s="12">
        <v>1.1599999999999999E-2</v>
      </c>
      <c r="C90" s="12" t="str">
        <f>IF(SIMULAÇÃO!$A$18="","",IF($B89="","",IF($A90=SIMULAÇÃO!$A$18,0,IF($A90&gt;SIMULAÇÃO!$A$18,IF($A89=SIMULAÇÃO!$A$18,0.01,C89+B89),IF($A91=SIMULAÇÃO!$A$18,0.01,C91+B91)))))</f>
        <v/>
      </c>
      <c r="D90" s="12">
        <f t="shared" si="1"/>
        <v>0.35110000000000002</v>
      </c>
      <c r="F90" s="11">
        <v>42430</v>
      </c>
      <c r="G90" s="12">
        <v>1.1599999999999999E-2</v>
      </c>
      <c r="H90" s="12" t="str">
        <f>IF(SIMULAÇÃO!$A$19="","",IF($F89="","",IF(F90=SIMULAÇÃO!$A$18,SELIC!G90,IF(SELIC!F90&gt;SIMULAÇÃO!$A$18,H89+G90,IF(SELIC!F90&lt;SIMULAÇÃO!$A$18,0)))))</f>
        <v/>
      </c>
    </row>
    <row r="91" spans="1:8" s="9" customFormat="1" x14ac:dyDescent="0.35">
      <c r="A91" s="11">
        <v>42461</v>
      </c>
      <c r="B91" s="12">
        <v>1.06E-2</v>
      </c>
      <c r="C91" s="12" t="str">
        <f>IF(SIMULAÇÃO!$A$18="","",IF($B90="","",IF($A91=SIMULAÇÃO!$A$18,0,IF($A91&gt;SIMULAÇÃO!$A$18,IF($A90=SIMULAÇÃO!$A$18,0.01,C90+B90),IF($A92=SIMULAÇÃO!$A$18,0.01,C92+B92)))))</f>
        <v/>
      </c>
      <c r="D91" s="12">
        <f t="shared" si="1"/>
        <v>0.33950000000000002</v>
      </c>
      <c r="F91" s="11">
        <v>42461</v>
      </c>
      <c r="G91" s="12">
        <v>1.06E-2</v>
      </c>
      <c r="H91" s="12" t="str">
        <f>IF(SIMULAÇÃO!$A$19="","",IF($F90="","",IF(F91=SIMULAÇÃO!$A$18,SELIC!G91,IF(SELIC!F91&gt;SIMULAÇÃO!$A$18,H90+G91,IF(SELIC!F91&lt;SIMULAÇÃO!$A$18,0)))))</f>
        <v/>
      </c>
    </row>
    <row r="92" spans="1:8" s="9" customFormat="1" x14ac:dyDescent="0.35">
      <c r="A92" s="11">
        <v>42491</v>
      </c>
      <c r="B92" s="12">
        <v>1.11E-2</v>
      </c>
      <c r="C92" s="12" t="str">
        <f>IF(SIMULAÇÃO!$A$18="","",IF($B91="","",IF($A92=SIMULAÇÃO!$A$18,0,IF($A92&gt;SIMULAÇÃO!$A$18,IF($A91=SIMULAÇÃO!$A$18,0.01,C91+B91),IF($A93=SIMULAÇÃO!$A$18,0.01,C93+B93)))))</f>
        <v/>
      </c>
      <c r="D92" s="12">
        <f t="shared" si="1"/>
        <v>0.32890000000000003</v>
      </c>
      <c r="F92" s="11">
        <v>42491</v>
      </c>
      <c r="G92" s="12">
        <v>1.11E-2</v>
      </c>
      <c r="H92" s="12" t="str">
        <f>IF(SIMULAÇÃO!$A$19="","",IF($F91="","",IF(F92=SIMULAÇÃO!$A$18,SELIC!G92,IF(SELIC!F92&gt;SIMULAÇÃO!$A$18,H91+G92,IF(SELIC!F92&lt;SIMULAÇÃO!$A$18,0)))))</f>
        <v/>
      </c>
    </row>
    <row r="93" spans="1:8" s="9" customFormat="1" x14ac:dyDescent="0.35">
      <c r="A93" s="11">
        <v>42522</v>
      </c>
      <c r="B93" s="12">
        <v>1.1599999999999999E-2</v>
      </c>
      <c r="C93" s="12" t="str">
        <f>IF(SIMULAÇÃO!$A$18="","",IF($B92="","",IF($A93=SIMULAÇÃO!$A$18,0,IF($A93&gt;SIMULAÇÃO!$A$18,IF($A92=SIMULAÇÃO!$A$18,0.01,C92+B92),IF($A94=SIMULAÇÃO!$A$18,0.01,C94+B94)))))</f>
        <v/>
      </c>
      <c r="D93" s="12">
        <f t="shared" si="1"/>
        <v>0.31780000000000003</v>
      </c>
      <c r="F93" s="11">
        <v>42522</v>
      </c>
      <c r="G93" s="12">
        <v>1.1599999999999999E-2</v>
      </c>
      <c r="H93" s="12" t="str">
        <f>IF(SIMULAÇÃO!$A$19="","",IF($F92="","",IF(F93=SIMULAÇÃO!$A$18,SELIC!G93,IF(SELIC!F93&gt;SIMULAÇÃO!$A$18,H92+G93,IF(SELIC!F93&lt;SIMULAÇÃO!$A$18,0)))))</f>
        <v/>
      </c>
    </row>
    <row r="94" spans="1:8" s="9" customFormat="1" x14ac:dyDescent="0.35">
      <c r="A94" s="11">
        <v>42552</v>
      </c>
      <c r="B94" s="12">
        <v>1.11E-2</v>
      </c>
      <c r="C94" s="12" t="str">
        <f>IF(SIMULAÇÃO!$A$18="","",IF($B93="","",IF($A94=SIMULAÇÃO!$A$18,0,IF($A94&gt;SIMULAÇÃO!$A$18,IF($A93=SIMULAÇÃO!$A$18,0.01,C93+B93),IF($A95=SIMULAÇÃO!$A$18,0.01,C95+B95)))))</f>
        <v/>
      </c>
      <c r="D94" s="12">
        <f t="shared" si="1"/>
        <v>0.30620000000000003</v>
      </c>
      <c r="F94" s="11">
        <v>42552</v>
      </c>
      <c r="G94" s="12">
        <v>1.11E-2</v>
      </c>
      <c r="H94" s="12" t="str">
        <f>IF(SIMULAÇÃO!$A$19="","",IF($F93="","",IF(F94=SIMULAÇÃO!$A$18,SELIC!G94,IF(SELIC!F94&gt;SIMULAÇÃO!$A$18,H93+G94,IF(SELIC!F94&lt;SIMULAÇÃO!$A$18,0)))))</f>
        <v/>
      </c>
    </row>
    <row r="95" spans="1:8" s="9" customFormat="1" x14ac:dyDescent="0.35">
      <c r="A95" s="11">
        <v>42583</v>
      </c>
      <c r="B95" s="12">
        <v>1.2200000000000001E-2</v>
      </c>
      <c r="C95" s="12" t="str">
        <f>IF(SIMULAÇÃO!$A$18="","",IF($B94="","",IF($A95=SIMULAÇÃO!$A$18,0,IF($A95&gt;SIMULAÇÃO!$A$18,IF($A94=SIMULAÇÃO!$A$18,0.01,C94+B94),IF($A96=SIMULAÇÃO!$A$18,0.01,C96+B96)))))</f>
        <v/>
      </c>
      <c r="D95" s="12">
        <f t="shared" si="1"/>
        <v>0.29510000000000003</v>
      </c>
      <c r="F95" s="11">
        <v>42583</v>
      </c>
      <c r="G95" s="12">
        <v>1.2200000000000001E-2</v>
      </c>
      <c r="H95" s="12" t="str">
        <f>IF(SIMULAÇÃO!$A$19="","",IF($F94="","",IF(F95=SIMULAÇÃO!$A$18,SELIC!G95,IF(SELIC!F95&gt;SIMULAÇÃO!$A$18,H94+G95,IF(SELIC!F95&lt;SIMULAÇÃO!$A$18,0)))))</f>
        <v/>
      </c>
    </row>
    <row r="96" spans="1:8" s="9" customFormat="1" x14ac:dyDescent="0.35">
      <c r="A96" s="11">
        <v>42614</v>
      </c>
      <c r="B96" s="12">
        <v>1.11E-2</v>
      </c>
      <c r="C96" s="12" t="str">
        <f>IF(SIMULAÇÃO!$A$18="","",IF($B95="","",IF($A96=SIMULAÇÃO!$A$18,0,IF($A96&gt;SIMULAÇÃO!$A$18,IF($A95=SIMULAÇÃO!$A$18,0.01,C95+B95),IF($A97=SIMULAÇÃO!$A$18,0.01,C97+B97)))))</f>
        <v/>
      </c>
      <c r="D96" s="12">
        <f t="shared" si="1"/>
        <v>0.28290000000000004</v>
      </c>
      <c r="F96" s="11">
        <v>42614</v>
      </c>
      <c r="G96" s="12">
        <v>1.11E-2</v>
      </c>
      <c r="H96" s="12" t="str">
        <f>IF(SIMULAÇÃO!$A$19="","",IF($F95="","",IF(F96=SIMULAÇÃO!$A$18,SELIC!G96,IF(SELIC!F96&gt;SIMULAÇÃO!$A$18,H95+G96,IF(SELIC!F96&lt;SIMULAÇÃO!$A$18,0)))))</f>
        <v/>
      </c>
    </row>
    <row r="97" spans="1:8" s="9" customFormat="1" x14ac:dyDescent="0.35">
      <c r="A97" s="11">
        <v>42644</v>
      </c>
      <c r="B97" s="12">
        <v>1.0500000000000001E-2</v>
      </c>
      <c r="C97" s="12" t="str">
        <f>IF(SIMULAÇÃO!$A$18="","",IF($B96="","",IF($A97=SIMULAÇÃO!$A$18,0,IF($A97&gt;SIMULAÇÃO!$A$18,IF($A96=SIMULAÇÃO!$A$18,0.01,C96+B96),IF($A98=SIMULAÇÃO!$A$18,0.01,C98+B98)))))</f>
        <v/>
      </c>
      <c r="D97" s="12">
        <f t="shared" si="1"/>
        <v>0.27180000000000004</v>
      </c>
      <c r="F97" s="11">
        <v>42644</v>
      </c>
      <c r="G97" s="12">
        <v>1.0500000000000001E-2</v>
      </c>
      <c r="H97" s="12" t="str">
        <f>IF(SIMULAÇÃO!$A$19="","",IF($F96="","",IF(F97=SIMULAÇÃO!$A$18,SELIC!G97,IF(SELIC!F97&gt;SIMULAÇÃO!$A$18,H96+G97,IF(SELIC!F97&lt;SIMULAÇÃO!$A$18,0)))))</f>
        <v/>
      </c>
    </row>
    <row r="98" spans="1:8" s="9" customFormat="1" x14ac:dyDescent="0.35">
      <c r="A98" s="11">
        <v>42675</v>
      </c>
      <c r="B98" s="12">
        <v>1.04E-2</v>
      </c>
      <c r="C98" s="12" t="str">
        <f>IF(SIMULAÇÃO!$A$18="","",IF($B97="","",IF($A98=SIMULAÇÃO!$A$18,0,IF($A98&gt;SIMULAÇÃO!$A$18,IF($A97=SIMULAÇÃO!$A$18,0.01,C97+B97),IF($A99=SIMULAÇÃO!$A$18,0.01,C99+B99)))))</f>
        <v/>
      </c>
      <c r="D98" s="12">
        <f t="shared" si="1"/>
        <v>0.26130000000000003</v>
      </c>
      <c r="F98" s="11">
        <v>42675</v>
      </c>
      <c r="G98" s="12">
        <v>1.04E-2</v>
      </c>
      <c r="H98" s="12" t="str">
        <f>IF(SIMULAÇÃO!$A$19="","",IF($F97="","",IF(F98=SIMULAÇÃO!$A$18,SELIC!G98,IF(SELIC!F98&gt;SIMULAÇÃO!$A$18,H97+G98,IF(SELIC!F98&lt;SIMULAÇÃO!$A$18,0)))))</f>
        <v/>
      </c>
    </row>
    <row r="99" spans="1:8" s="9" customFormat="1" x14ac:dyDescent="0.35">
      <c r="A99" s="11">
        <v>42705</v>
      </c>
      <c r="B99" s="12">
        <v>1.12E-2</v>
      </c>
      <c r="C99" s="12" t="str">
        <f>IF(SIMULAÇÃO!$A$18="","",IF($B98="","",IF($A99=SIMULAÇÃO!$A$18,0,IF($A99&gt;SIMULAÇÃO!$A$18,IF($A98=SIMULAÇÃO!$A$18,0.01,C98+B98),IF($A100=SIMULAÇÃO!$A$18,0.01,C100+B100)))))</f>
        <v/>
      </c>
      <c r="D99" s="12">
        <f t="shared" si="1"/>
        <v>0.25090000000000001</v>
      </c>
      <c r="F99" s="11">
        <v>42705</v>
      </c>
      <c r="G99" s="12">
        <v>1.12E-2</v>
      </c>
      <c r="H99" s="12" t="str">
        <f>IF(SIMULAÇÃO!$A$19="","",IF($F98="","",IF(F99=SIMULAÇÃO!$A$18,SELIC!G99,IF(SELIC!F99&gt;SIMULAÇÃO!$A$18,H98+G99,IF(SELIC!F99&lt;SIMULAÇÃO!$A$18,0)))))</f>
        <v/>
      </c>
    </row>
    <row r="100" spans="1:8" s="9" customFormat="1" x14ac:dyDescent="0.35">
      <c r="A100" s="11">
        <v>42736</v>
      </c>
      <c r="B100" s="12">
        <v>1.09E-2</v>
      </c>
      <c r="C100" s="12" t="str">
        <f>IF(SIMULAÇÃO!$A$18="","",IF($B99="","",IF($A100=SIMULAÇÃO!$A$18,0,IF($A100&gt;SIMULAÇÃO!$A$18,IF($A99=SIMULAÇÃO!$A$18,0.01,C99+B99),IF($A101=SIMULAÇÃO!$A$18,0.01,C101+B101)))))</f>
        <v/>
      </c>
      <c r="D100" s="12">
        <f t="shared" si="1"/>
        <v>0.2397</v>
      </c>
      <c r="F100" s="11">
        <v>42736</v>
      </c>
      <c r="G100" s="12">
        <v>1.09E-2</v>
      </c>
      <c r="H100" s="12" t="str">
        <f>IF(SIMULAÇÃO!$A$19="","",IF($F99="","",IF(F100=SIMULAÇÃO!$A$18,SELIC!G100,IF(SELIC!F100&gt;SIMULAÇÃO!$A$18,H99+G100,IF(SELIC!F100&lt;SIMULAÇÃO!$A$18,0)))))</f>
        <v/>
      </c>
    </row>
    <row r="101" spans="1:8" s="9" customFormat="1" x14ac:dyDescent="0.35">
      <c r="A101" s="11">
        <v>42767</v>
      </c>
      <c r="B101" s="12">
        <v>8.6999999999999994E-3</v>
      </c>
      <c r="C101" s="12" t="str">
        <f>IF(SIMULAÇÃO!$A$18="","",IF($B100="","",IF($A101=SIMULAÇÃO!$A$18,0,IF($A101&gt;SIMULAÇÃO!$A$18,IF($A100=SIMULAÇÃO!$A$18,0.01,C100+B100),IF($A102=SIMULAÇÃO!$A$18,0.01,C102+B102)))))</f>
        <v/>
      </c>
      <c r="D101" s="12">
        <f t="shared" si="1"/>
        <v>0.2288</v>
      </c>
      <c r="F101" s="11">
        <v>42767</v>
      </c>
      <c r="G101" s="12">
        <v>8.6999999999999994E-3</v>
      </c>
      <c r="H101" s="12" t="str">
        <f>IF(SIMULAÇÃO!$A$19="","",IF($F100="","",IF(F101=SIMULAÇÃO!$A$18,SELIC!G101,IF(SELIC!F101&gt;SIMULAÇÃO!$A$18,H100+G101,IF(SELIC!F101&lt;SIMULAÇÃO!$A$18,0)))))</f>
        <v/>
      </c>
    </row>
    <row r="102" spans="1:8" s="9" customFormat="1" x14ac:dyDescent="0.35">
      <c r="A102" s="11">
        <v>42795</v>
      </c>
      <c r="B102" s="12">
        <v>1.0500000000000001E-2</v>
      </c>
      <c r="C102" s="12" t="str">
        <f>IF(SIMULAÇÃO!$A$18="","",IF($B101="","",IF($A102=SIMULAÇÃO!$A$18,0,IF($A102&gt;SIMULAÇÃO!$A$18,IF($A101=SIMULAÇÃO!$A$18,0.01,C101+B101),IF($A103=SIMULAÇÃO!$A$18,0.01,C103+B103)))))</f>
        <v/>
      </c>
      <c r="D102" s="12">
        <f t="shared" si="1"/>
        <v>0.22009999999999999</v>
      </c>
      <c r="F102" s="11">
        <v>42795</v>
      </c>
      <c r="G102" s="12">
        <v>1.0500000000000001E-2</v>
      </c>
      <c r="H102" s="12" t="str">
        <f>IF(SIMULAÇÃO!$A$19="","",IF($F101="","",IF(F102=SIMULAÇÃO!$A$18,SELIC!G102,IF(SELIC!F102&gt;SIMULAÇÃO!$A$18,H101+G102,IF(SELIC!F102&lt;SIMULAÇÃO!$A$18,0)))))</f>
        <v/>
      </c>
    </row>
    <row r="103" spans="1:8" s="9" customFormat="1" x14ac:dyDescent="0.35">
      <c r="A103" s="11">
        <v>42826</v>
      </c>
      <c r="B103" s="12">
        <v>7.9000000000000008E-3</v>
      </c>
      <c r="C103" s="12" t="str">
        <f>IF(SIMULAÇÃO!$A$18="","",IF($B102="","",IF($A103=SIMULAÇÃO!$A$18,0,IF($A103&gt;SIMULAÇÃO!$A$18,IF($A102=SIMULAÇÃO!$A$18,0.01,C102+B102),IF($A104=SIMULAÇÃO!$A$18,0.01,C104+B104)))))</f>
        <v/>
      </c>
      <c r="D103" s="12">
        <f t="shared" si="1"/>
        <v>0.20959999999999998</v>
      </c>
      <c r="F103" s="11">
        <v>42826</v>
      </c>
      <c r="G103" s="12">
        <v>7.9000000000000008E-3</v>
      </c>
      <c r="H103" s="12" t="str">
        <f>IF(SIMULAÇÃO!$A$19="","",IF($F102="","",IF(F103=SIMULAÇÃO!$A$18,SELIC!G103,IF(SELIC!F103&gt;SIMULAÇÃO!$A$18,H102+G103,IF(SELIC!F103&lt;SIMULAÇÃO!$A$18,0)))))</f>
        <v/>
      </c>
    </row>
    <row r="104" spans="1:8" s="9" customFormat="1" x14ac:dyDescent="0.35">
      <c r="A104" s="11">
        <v>42856</v>
      </c>
      <c r="B104" s="12">
        <v>9.2999999999999992E-3</v>
      </c>
      <c r="C104" s="12" t="str">
        <f>IF(SIMULAÇÃO!$A$18="","",IF($B103="","",IF($A104=SIMULAÇÃO!$A$18,0,IF($A104&gt;SIMULAÇÃO!$A$18,IF($A103=SIMULAÇÃO!$A$18,0.01,C103+B103),IF($A105=SIMULAÇÃO!$A$18,0.01,C105+B105)))))</f>
        <v/>
      </c>
      <c r="D104" s="12">
        <f t="shared" si="1"/>
        <v>0.20169999999999999</v>
      </c>
      <c r="F104" s="11">
        <v>42856</v>
      </c>
      <c r="G104" s="12">
        <v>9.2999999999999992E-3</v>
      </c>
      <c r="H104" s="12" t="str">
        <f>IF(SIMULAÇÃO!$A$19="","",IF($F103="","",IF(F104=SIMULAÇÃO!$A$18,SELIC!G104,IF(SELIC!F104&gt;SIMULAÇÃO!$A$18,H103+G104,IF(SELIC!F104&lt;SIMULAÇÃO!$A$18,0)))))</f>
        <v/>
      </c>
    </row>
    <row r="105" spans="1:8" s="9" customFormat="1" x14ac:dyDescent="0.35">
      <c r="A105" s="11">
        <v>42887</v>
      </c>
      <c r="B105" s="12">
        <v>8.0999999999999996E-3</v>
      </c>
      <c r="C105" s="12" t="str">
        <f>IF(SIMULAÇÃO!$A$18="","",IF($B104="","",IF($A105=SIMULAÇÃO!$A$18,0,IF($A105&gt;SIMULAÇÃO!$A$18,IF($A104=SIMULAÇÃO!$A$18,0.01,C104+B104),IF($A106=SIMULAÇÃO!$A$18,0.01,C106+B106)))))</f>
        <v/>
      </c>
      <c r="D105" s="12">
        <f t="shared" si="1"/>
        <v>0.19239999999999999</v>
      </c>
      <c r="F105" s="11">
        <v>42887</v>
      </c>
      <c r="G105" s="12">
        <v>8.0999999999999996E-3</v>
      </c>
      <c r="H105" s="12" t="str">
        <f>IF(SIMULAÇÃO!$A$19="","",IF($F104="","",IF(F105=SIMULAÇÃO!$A$18,SELIC!G105,IF(SELIC!F105&gt;SIMULAÇÃO!$A$18,H104+G105,IF(SELIC!F105&lt;SIMULAÇÃO!$A$18,0)))))</f>
        <v/>
      </c>
    </row>
    <row r="106" spans="1:8" s="9" customFormat="1" x14ac:dyDescent="0.35">
      <c r="A106" s="11">
        <v>42917</v>
      </c>
      <c r="B106" s="12">
        <v>8.0000000000000002E-3</v>
      </c>
      <c r="C106" s="12" t="str">
        <f>IF(SIMULAÇÃO!$A$18="","",IF($B105="","",IF($A106=SIMULAÇÃO!$A$18,0,IF($A106&gt;SIMULAÇÃO!$A$18,IF($A105=SIMULAÇÃO!$A$18,0.01,C105+B105),IF($A107=SIMULAÇÃO!$A$18,0.01,C107+B107)))))</f>
        <v/>
      </c>
      <c r="D106" s="12">
        <f t="shared" si="1"/>
        <v>0.18429999999999999</v>
      </c>
      <c r="F106" s="11">
        <v>42917</v>
      </c>
      <c r="G106" s="12">
        <v>8.0000000000000002E-3</v>
      </c>
      <c r="H106" s="12" t="str">
        <f>IF(SIMULAÇÃO!$A$19="","",IF($F105="","",IF(F106=SIMULAÇÃO!$A$18,SELIC!G106,IF(SELIC!F106&gt;SIMULAÇÃO!$A$18,H105+G106,IF(SELIC!F106&lt;SIMULAÇÃO!$A$18,0)))))</f>
        <v/>
      </c>
    </row>
    <row r="107" spans="1:8" s="9" customFormat="1" x14ac:dyDescent="0.35">
      <c r="A107" s="11">
        <v>42948</v>
      </c>
      <c r="B107" s="12">
        <v>8.0000000000000002E-3</v>
      </c>
      <c r="C107" s="12" t="str">
        <f>IF(SIMULAÇÃO!$A$18="","",IF($B106="","",IF($A107=SIMULAÇÃO!$A$18,0,IF($A107&gt;SIMULAÇÃO!$A$18,IF($A106=SIMULAÇÃO!$A$18,0.01,C106+B106),IF($A108=SIMULAÇÃO!$A$18,0.01,C108+B108)))))</f>
        <v/>
      </c>
      <c r="D107" s="12">
        <f t="shared" si="1"/>
        <v>0.17629999999999998</v>
      </c>
      <c r="F107" s="11">
        <v>42948</v>
      </c>
      <c r="G107" s="12">
        <v>8.0000000000000002E-3</v>
      </c>
      <c r="H107" s="12" t="str">
        <f>IF(SIMULAÇÃO!$A$19="","",IF($F106="","",IF(F107=SIMULAÇÃO!$A$18,SELIC!G107,IF(SELIC!F107&gt;SIMULAÇÃO!$A$18,H106+G107,IF(SELIC!F107&lt;SIMULAÇÃO!$A$18,0)))))</f>
        <v/>
      </c>
    </row>
    <row r="108" spans="1:8" s="9" customFormat="1" x14ac:dyDescent="0.35">
      <c r="A108" s="11">
        <v>42979</v>
      </c>
      <c r="B108" s="12">
        <v>6.4000000000000003E-3</v>
      </c>
      <c r="C108" s="12" t="str">
        <f>IF(SIMULAÇÃO!$A$18="","",IF($B107="","",IF($A108=SIMULAÇÃO!$A$18,0,IF($A108&gt;SIMULAÇÃO!$A$18,IF($A107=SIMULAÇÃO!$A$18,0.01,C107+B107),IF($A109=SIMULAÇÃO!$A$18,0.01,C109+B109)))))</f>
        <v/>
      </c>
      <c r="D108" s="12">
        <f t="shared" si="1"/>
        <v>0.16829999999999998</v>
      </c>
      <c r="F108" s="11">
        <v>42979</v>
      </c>
      <c r="G108" s="12">
        <v>6.4000000000000003E-3</v>
      </c>
      <c r="H108" s="12" t="str">
        <f>IF(SIMULAÇÃO!$A$19="","",IF($F107="","",IF(F108=SIMULAÇÃO!$A$18,SELIC!G108,IF(SELIC!F108&gt;SIMULAÇÃO!$A$18,H107+G108,IF(SELIC!F108&lt;SIMULAÇÃO!$A$18,0)))))</f>
        <v/>
      </c>
    </row>
    <row r="109" spans="1:8" s="9" customFormat="1" x14ac:dyDescent="0.35">
      <c r="A109" s="11">
        <v>43009</v>
      </c>
      <c r="B109" s="13">
        <f>IFERROR(HLOOKUP(YEAR(A109),Table_1[[Column2]:[Column9]],(MONTH(SELIC!A109)+1),0),0)</f>
        <v>6.4000000000000003E-3</v>
      </c>
      <c r="C109" s="12" t="str">
        <f>IF(SIMULAÇÃO!$A$18="","",IF($B108="","",IF($A109=SIMULAÇÃO!$A$18,0,IF($A109&gt;SIMULAÇÃO!$A$18,IF($A108=SIMULAÇÃO!$A$18,0.01,C108+B108),IF($A110=SIMULAÇÃO!$A$18,0.01,C110+B110)))))</f>
        <v/>
      </c>
      <c r="D109" s="12">
        <f t="shared" si="1"/>
        <v>0.16189999999999999</v>
      </c>
      <c r="F109" s="11">
        <v>43009</v>
      </c>
      <c r="G109" s="13">
        <f>IFERROR(HLOOKUP(YEAR(F109),Table_1[[Column2]:[Column9]],(MONTH(SELIC!F109)+1),0),0)</f>
        <v>6.4000000000000003E-3</v>
      </c>
      <c r="H109" s="12" t="str">
        <f>IF(SIMULAÇÃO!$A$19="","",IF($F108="","",IF(F109=SIMULAÇÃO!$A$18,SELIC!G109,IF(SELIC!F109&gt;SIMULAÇÃO!$A$18,H108+G109,IF(SELIC!F109&lt;SIMULAÇÃO!$A$18,0)))))</f>
        <v/>
      </c>
    </row>
    <row r="110" spans="1:8" s="9" customFormat="1" x14ac:dyDescent="0.35">
      <c r="A110" s="11">
        <v>43040</v>
      </c>
      <c r="B110" s="13">
        <f>IFERROR(HLOOKUP(YEAR(A110),Table_1[[Column2]:[Column9]],(MONTH(SELIC!A110)+1),0),0)</f>
        <v>5.7000000000000002E-3</v>
      </c>
      <c r="C110" s="12" t="str">
        <f>IF(SIMULAÇÃO!$A$18="","",IF($B109="","",IF($A110=SIMULAÇÃO!$A$18,0,IF($A110&gt;SIMULAÇÃO!$A$18,IF($A109=SIMULAÇÃO!$A$18,0.01,C109+B109),IF($A111=SIMULAÇÃO!$A$18,0.01,C111+B111)))))</f>
        <v/>
      </c>
      <c r="D110" s="12">
        <f t="shared" si="1"/>
        <v>0.1555</v>
      </c>
      <c r="F110" s="11">
        <v>43040</v>
      </c>
      <c r="G110" s="13">
        <f>IFERROR(HLOOKUP(YEAR(F110),Table_1[[Column2]:[Column9]],(MONTH(SELIC!F110)+1),0),0)</f>
        <v>5.7000000000000002E-3</v>
      </c>
      <c r="H110" s="12" t="str">
        <f>IF(SIMULAÇÃO!$A$19="","",IF($F109="","",IF(F110=SIMULAÇÃO!$A$18,SELIC!G110,IF(SELIC!F110&gt;SIMULAÇÃO!$A$18,H109+G110,IF(SELIC!F110&lt;SIMULAÇÃO!$A$18,0)))))</f>
        <v/>
      </c>
    </row>
    <row r="111" spans="1:8" s="9" customFormat="1" x14ac:dyDescent="0.35">
      <c r="A111" s="11">
        <v>43070</v>
      </c>
      <c r="B111" s="13">
        <f>IFERROR(HLOOKUP(YEAR(A111),Table_1[[Column2]:[Column9]],(MONTH(SELIC!A111)+1),0),0)</f>
        <v>5.4000000000000003E-3</v>
      </c>
      <c r="C111" s="12" t="str">
        <f>IF(SIMULAÇÃO!$A$18="","",IF($B110="","",IF($A111=SIMULAÇÃO!$A$18,0,IF($A111&gt;SIMULAÇÃO!$A$18,IF($A110=SIMULAÇÃO!$A$18,0.01,C110+B110),IF($A112=SIMULAÇÃO!$A$18,0.01,C112+B112)))))</f>
        <v/>
      </c>
      <c r="D111" s="12">
        <f t="shared" si="1"/>
        <v>0.14979999999999999</v>
      </c>
      <c r="F111" s="11">
        <v>43070</v>
      </c>
      <c r="G111" s="13">
        <f>IFERROR(HLOOKUP(YEAR(F111),Table_1[[Column2]:[Column9]],(MONTH(SELIC!F111)+1),0),0)</f>
        <v>5.4000000000000003E-3</v>
      </c>
      <c r="H111" s="12" t="str">
        <f>IF(SIMULAÇÃO!$A$19="","",IF($F110="","",IF(F111=SIMULAÇÃO!$A$18,SELIC!G111,IF(SELIC!F111&gt;SIMULAÇÃO!$A$18,H110+G111,IF(SELIC!F111&lt;SIMULAÇÃO!$A$18,0)))))</f>
        <v/>
      </c>
    </row>
    <row r="112" spans="1:8" s="9" customFormat="1" x14ac:dyDescent="0.35">
      <c r="A112" s="11">
        <v>43101</v>
      </c>
      <c r="B112" s="13">
        <f>IFERROR(HLOOKUP(YEAR(A112),Table_1[[Column2]:[Column9]],(MONTH(SELIC!A112)+1),0),0)</f>
        <v>5.7999999999999996E-3</v>
      </c>
      <c r="C112" s="12" t="str">
        <f>IF(SIMULAÇÃO!$A$18="","",IF($B111="","",IF($A112=SIMULAÇÃO!$A$18,0,IF($A112&gt;SIMULAÇÃO!$A$18,IF($A111=SIMULAÇÃO!$A$18,0.01,C111+B111),IF($A113=SIMULAÇÃO!$A$18,0.01,C113+B113)))))</f>
        <v/>
      </c>
      <c r="D112" s="12">
        <f t="shared" si="1"/>
        <v>0.1444</v>
      </c>
      <c r="F112" s="11">
        <v>43101</v>
      </c>
      <c r="G112" s="13">
        <f>IFERROR(HLOOKUP(YEAR(F112),Table_1[[Column2]:[Column9]],(MONTH(SELIC!F112)+1),0),0)</f>
        <v>5.7999999999999996E-3</v>
      </c>
      <c r="H112" s="12" t="str">
        <f>IF(SIMULAÇÃO!$A$19="","",IF($F111="","",IF(F112=SIMULAÇÃO!$A$18,SELIC!G112,IF(SELIC!F112&gt;SIMULAÇÃO!$A$18,H111+G112,IF(SELIC!F112&lt;SIMULAÇÃO!$A$18,0)))))</f>
        <v/>
      </c>
    </row>
    <row r="113" spans="1:8" s="9" customFormat="1" x14ac:dyDescent="0.35">
      <c r="A113" s="11">
        <v>43132</v>
      </c>
      <c r="B113" s="13">
        <f>IFERROR(HLOOKUP(YEAR(A113),Table_1[[Column2]:[Column9]],(MONTH(SELIC!A113)+1),0),0)</f>
        <v>4.7000000000000002E-3</v>
      </c>
      <c r="C113" s="12" t="str">
        <f>IF(SIMULAÇÃO!$A$18="","",IF($B112="","",IF($A113=SIMULAÇÃO!$A$18,0,IF($A113&gt;SIMULAÇÃO!$A$18,IF($A112=SIMULAÇÃO!$A$18,0.01,C112+B112),IF($A114=SIMULAÇÃO!$A$18,0.01,C114+B114)))))</f>
        <v/>
      </c>
      <c r="D113" s="12">
        <f t="shared" si="1"/>
        <v>0.1386</v>
      </c>
      <c r="F113" s="11">
        <v>43132</v>
      </c>
      <c r="G113" s="13">
        <f>IFERROR(HLOOKUP(YEAR(F113),Table_1[[Column2]:[Column9]],(MONTH(SELIC!F113)+1),0),0)</f>
        <v>4.7000000000000002E-3</v>
      </c>
      <c r="H113" s="12" t="str">
        <f>IF(SIMULAÇÃO!$A$19="","",IF($F112="","",IF(F113=SIMULAÇÃO!$A$18,SELIC!G113,IF(SELIC!F113&gt;SIMULAÇÃO!$A$18,H112+G113,IF(SELIC!F113&lt;SIMULAÇÃO!$A$18,0)))))</f>
        <v/>
      </c>
    </row>
    <row r="114" spans="1:8" s="9" customFormat="1" x14ac:dyDescent="0.35">
      <c r="A114" s="11">
        <v>43160</v>
      </c>
      <c r="B114" s="13">
        <f>IFERROR(HLOOKUP(YEAR(A114),Table_1[[Column2]:[Column9]],(MONTH(SELIC!A114)+1),0),0)</f>
        <v>5.3E-3</v>
      </c>
      <c r="C114" s="12" t="str">
        <f>IF(SIMULAÇÃO!$A$18="","",IF($B113="","",IF($A114=SIMULAÇÃO!$A$18,0,IF($A114&gt;SIMULAÇÃO!$A$18,IF($A113=SIMULAÇÃO!$A$18,0.01,C113+B113),IF($A115=SIMULAÇÃO!$A$18,0.01,C115+B115)))))</f>
        <v/>
      </c>
      <c r="D114" s="12">
        <f t="shared" si="1"/>
        <v>0.13389999999999999</v>
      </c>
      <c r="F114" s="11">
        <v>43160</v>
      </c>
      <c r="G114" s="13">
        <f>IFERROR(HLOOKUP(YEAR(F114),Table_1[[Column2]:[Column9]],(MONTH(SELIC!F114)+1),0),0)</f>
        <v>5.3E-3</v>
      </c>
      <c r="H114" s="12" t="str">
        <f>IF(SIMULAÇÃO!$A$19="","",IF($F113="","",IF(F114=SIMULAÇÃO!$A$18,SELIC!G114,IF(SELIC!F114&gt;SIMULAÇÃO!$A$18,H113+G114,IF(SELIC!F114&lt;SIMULAÇÃO!$A$18,0)))))</f>
        <v/>
      </c>
    </row>
    <row r="115" spans="1:8" s="9" customFormat="1" x14ac:dyDescent="0.35">
      <c r="A115" s="11">
        <v>43191</v>
      </c>
      <c r="B115" s="13">
        <f>IFERROR(HLOOKUP(YEAR(A115),Table_1[[Column2]:[Column9]],(MONTH(SELIC!A115)+1),0),0)</f>
        <v>5.1999999999999998E-3</v>
      </c>
      <c r="C115" s="12" t="str">
        <f>IF(SIMULAÇÃO!$A$18="","",IF($B114="","",IF($A115=SIMULAÇÃO!$A$18,0,IF($A115&gt;SIMULAÇÃO!$A$18,IF($A114=SIMULAÇÃO!$A$18,0.01,C114+B114),IF($A116=SIMULAÇÃO!$A$18,0.01,C116+B116)))))</f>
        <v/>
      </c>
      <c r="D115" s="12">
        <f t="shared" si="1"/>
        <v>0.12859999999999999</v>
      </c>
      <c r="F115" s="11">
        <v>43191</v>
      </c>
      <c r="G115" s="13">
        <f>IFERROR(HLOOKUP(YEAR(F115),Table_1[[Column2]:[Column9]],(MONTH(SELIC!F115)+1),0),0)</f>
        <v>5.1999999999999998E-3</v>
      </c>
      <c r="H115" s="12" t="str">
        <f>IF(SIMULAÇÃO!$A$19="","",IF($F114="","",IF(F115=SIMULAÇÃO!$A$18,SELIC!G115,IF(SELIC!F115&gt;SIMULAÇÃO!$A$18,H114+G115,IF(SELIC!F115&lt;SIMULAÇÃO!$A$18,0)))))</f>
        <v/>
      </c>
    </row>
    <row r="116" spans="1:8" s="9" customFormat="1" x14ac:dyDescent="0.35">
      <c r="A116" s="11">
        <v>43221</v>
      </c>
      <c r="B116" s="13">
        <f>IFERROR(HLOOKUP(YEAR(A116),Table_1[[Column2]:[Column9]],(MONTH(SELIC!A116)+1),0),0)</f>
        <v>5.1999999999999998E-3</v>
      </c>
      <c r="C116" s="12" t="str">
        <f>IF(SIMULAÇÃO!$A$18="","",IF($B115="","",IF($A116=SIMULAÇÃO!$A$18,0,IF($A116&gt;SIMULAÇÃO!$A$18,IF($A115=SIMULAÇÃO!$A$18,0.01,C115+B115),IF($A117=SIMULAÇÃO!$A$18,0.01,C117+B117)))))</f>
        <v/>
      </c>
      <c r="D116" s="12">
        <f t="shared" si="1"/>
        <v>0.1234</v>
      </c>
      <c r="F116" s="11">
        <v>43221</v>
      </c>
      <c r="G116" s="13">
        <f>IFERROR(HLOOKUP(YEAR(F116),Table_1[[Column2]:[Column9]],(MONTH(SELIC!F116)+1),0),0)</f>
        <v>5.1999999999999998E-3</v>
      </c>
      <c r="H116" s="12" t="str">
        <f>IF(SIMULAÇÃO!$A$19="","",IF($F115="","",IF(F116=SIMULAÇÃO!$A$18,SELIC!G116,IF(SELIC!F116&gt;SIMULAÇÃO!$A$18,H115+G116,IF(SELIC!F116&lt;SIMULAÇÃO!$A$18,0)))))</f>
        <v/>
      </c>
    </row>
    <row r="117" spans="1:8" s="9" customFormat="1" x14ac:dyDescent="0.35">
      <c r="A117" s="11">
        <v>43252</v>
      </c>
      <c r="B117" s="13">
        <f>IFERROR(HLOOKUP(YEAR(A117),Table_1[[Column2]:[Column9]],(MONTH(SELIC!A117)+1),0),0)</f>
        <v>5.1999999999999998E-3</v>
      </c>
      <c r="C117" s="12" t="str">
        <f>IF(SIMULAÇÃO!$A$18="","",IF($B116="","",IF($A117=SIMULAÇÃO!$A$18,0,IF($A117&gt;SIMULAÇÃO!$A$18,IF($A116=SIMULAÇÃO!$A$18,0.01,C116+B116),IF($A118=SIMULAÇÃO!$A$18,0.01,C118+B118)))))</f>
        <v/>
      </c>
      <c r="D117" s="12">
        <f t="shared" si="1"/>
        <v>0.1182</v>
      </c>
      <c r="F117" s="11">
        <v>43252</v>
      </c>
      <c r="G117" s="13">
        <f>IFERROR(HLOOKUP(YEAR(F117),Table_1[[Column2]:[Column9]],(MONTH(SELIC!F117)+1),0),0)</f>
        <v>5.1999999999999998E-3</v>
      </c>
      <c r="H117" s="12" t="str">
        <f>IF(SIMULAÇÃO!$A$19="","",IF($F116="","",IF(F117=SIMULAÇÃO!$A$18,SELIC!G117,IF(SELIC!F117&gt;SIMULAÇÃO!$A$18,H116+G117,IF(SELIC!F117&lt;SIMULAÇÃO!$A$18,0)))))</f>
        <v/>
      </c>
    </row>
    <row r="118" spans="1:8" s="9" customFormat="1" x14ac:dyDescent="0.35">
      <c r="A118" s="11">
        <v>43282</v>
      </c>
      <c r="B118" s="13">
        <f>IFERROR(HLOOKUP(YEAR(A118),Table_1[[Column2]:[Column9]],(MONTH(SELIC!A118)+1),0),0)</f>
        <v>5.4000000000000003E-3</v>
      </c>
      <c r="C118" s="12" t="str">
        <f>IF(SIMULAÇÃO!$A$18="","",IF($B117="","",IF($A118=SIMULAÇÃO!$A$18,0,IF($A118&gt;SIMULAÇÃO!$A$18,IF($A117=SIMULAÇÃO!$A$18,0.01,C117+B117),IF($A119=SIMULAÇÃO!$A$18,0.01,C119+B119)))))</f>
        <v/>
      </c>
      <c r="D118" s="12">
        <f t="shared" si="1"/>
        <v>0.113</v>
      </c>
      <c r="F118" s="11">
        <v>43282</v>
      </c>
      <c r="G118" s="13">
        <f>IFERROR(HLOOKUP(YEAR(F118),Table_1[[Column2]:[Column9]],(MONTH(SELIC!F118)+1),0),0)</f>
        <v>5.4000000000000003E-3</v>
      </c>
      <c r="H118" s="12" t="str">
        <f>IF(SIMULAÇÃO!$A$19="","",IF($F117="","",IF(F118=SIMULAÇÃO!$A$18,SELIC!G118,IF(SELIC!F118&gt;SIMULAÇÃO!$A$18,H117+G118,IF(SELIC!F118&lt;SIMULAÇÃO!$A$18,0)))))</f>
        <v/>
      </c>
    </row>
    <row r="119" spans="1:8" s="9" customFormat="1" x14ac:dyDescent="0.35">
      <c r="A119" s="11">
        <v>43313</v>
      </c>
      <c r="B119" s="13">
        <f>IFERROR(HLOOKUP(YEAR(A119),Table_1[[Column2]:[Column9]],(MONTH(SELIC!A119)+1),0),0)</f>
        <v>5.7000000000000002E-3</v>
      </c>
      <c r="C119" s="12" t="str">
        <f>IF(SIMULAÇÃO!$A$18="","",IF($B118="","",IF($A119=SIMULAÇÃO!$A$18,0,IF($A119&gt;SIMULAÇÃO!$A$18,IF($A118=SIMULAÇÃO!$A$18,0.01,C118+B118),IF($A120=SIMULAÇÃO!$A$18,0.01,C120+B120)))))</f>
        <v/>
      </c>
      <c r="D119" s="12">
        <f t="shared" si="1"/>
        <v>0.1076</v>
      </c>
      <c r="F119" s="11">
        <v>43313</v>
      </c>
      <c r="G119" s="13">
        <f>IFERROR(HLOOKUP(YEAR(F119),Table_1[[Column2]:[Column9]],(MONTH(SELIC!F119)+1),0),0)</f>
        <v>5.7000000000000002E-3</v>
      </c>
      <c r="H119" s="12" t="str">
        <f>IF(SIMULAÇÃO!$A$19="","",IF($F118="","",IF(F119=SIMULAÇÃO!$A$18,SELIC!G119,IF(SELIC!F119&gt;SIMULAÇÃO!$A$18,H118+G119,IF(SELIC!F119&lt;SIMULAÇÃO!$A$18,0)))))</f>
        <v/>
      </c>
    </row>
    <row r="120" spans="1:8" s="9" customFormat="1" x14ac:dyDescent="0.35">
      <c r="A120" s="11">
        <v>43344</v>
      </c>
      <c r="B120" s="13">
        <f>IFERROR(HLOOKUP(YEAR(A120),Table_1[[Column2]:[Column9]],(MONTH(SELIC!A120)+1),0),0)</f>
        <v>4.7000000000000002E-3</v>
      </c>
      <c r="C120" s="12" t="str">
        <f>IF(SIMULAÇÃO!$A$18="","",IF($B119="","",IF($A120=SIMULAÇÃO!$A$18,0,IF($A120&gt;SIMULAÇÃO!$A$18,IF($A119=SIMULAÇÃO!$A$18,0.01,C119+B119),IF($A121=SIMULAÇÃO!$A$18,0.01,C121+B121)))))</f>
        <v/>
      </c>
      <c r="D120" s="12">
        <f t="shared" si="1"/>
        <v>0.1019</v>
      </c>
      <c r="F120" s="11">
        <v>43344</v>
      </c>
      <c r="G120" s="13">
        <f>IFERROR(HLOOKUP(YEAR(F120),Table_1[[Column2]:[Column9]],(MONTH(SELIC!F120)+1),0),0)</f>
        <v>4.7000000000000002E-3</v>
      </c>
      <c r="H120" s="12" t="str">
        <f>IF(SIMULAÇÃO!$A$19="","",IF($F119="","",IF(F120=SIMULAÇÃO!$A$18,SELIC!G120,IF(SELIC!F120&gt;SIMULAÇÃO!$A$18,H119+G120,IF(SELIC!F120&lt;SIMULAÇÃO!$A$18,0)))))</f>
        <v/>
      </c>
    </row>
    <row r="121" spans="1:8" s="9" customFormat="1" x14ac:dyDescent="0.35">
      <c r="A121" s="11">
        <v>43374</v>
      </c>
      <c r="B121" s="13">
        <f>IFERROR(HLOOKUP(YEAR(A121),Table_1[[Column2]:[Column9]],(MONTH(SELIC!A121)+1),0),0)</f>
        <v>5.4000000000000003E-3</v>
      </c>
      <c r="C121" s="12" t="str">
        <f>IF(SIMULAÇÃO!$A$18="","",IF($B120="","",IF($A121=SIMULAÇÃO!$A$18,0,IF($A121&gt;SIMULAÇÃO!$A$18,IF($A120=SIMULAÇÃO!$A$18,0.01,C120+B120),IF($A122=SIMULAÇÃO!$A$18,0.01,C122+B122)))))</f>
        <v/>
      </c>
      <c r="D121" s="12">
        <f t="shared" si="1"/>
        <v>9.7200000000000009E-2</v>
      </c>
      <c r="F121" s="11">
        <v>43374</v>
      </c>
      <c r="G121" s="13">
        <f>IFERROR(HLOOKUP(YEAR(F121),Table_1[[Column2]:[Column9]],(MONTH(SELIC!F121)+1),0),0)</f>
        <v>5.4000000000000003E-3</v>
      </c>
      <c r="H121" s="12" t="str">
        <f>IF(SIMULAÇÃO!$A$19="","",IF($F120="","",IF(F121=SIMULAÇÃO!$A$18,SELIC!G121,IF(SELIC!F121&gt;SIMULAÇÃO!$A$18,H120+G121,IF(SELIC!F121&lt;SIMULAÇÃO!$A$18,0)))))</f>
        <v/>
      </c>
    </row>
    <row r="122" spans="1:8" s="9" customFormat="1" x14ac:dyDescent="0.35">
      <c r="A122" s="11">
        <v>43405</v>
      </c>
      <c r="B122" s="13">
        <f>IFERROR(HLOOKUP(YEAR(A122),Table_1[[Column2]:[Column9]],(MONTH(SELIC!A122)+1),0),0)</f>
        <v>4.8999999999999998E-3</v>
      </c>
      <c r="C122" s="12" t="str">
        <f>IF(SIMULAÇÃO!$A$18="","",IF($B121="","",IF($A122=SIMULAÇÃO!$A$18,0,IF($A122&gt;SIMULAÇÃO!$A$18,IF($A121=SIMULAÇÃO!$A$18,0.01,C121+B121),IF($A123=SIMULAÇÃO!$A$18,0.01,C123+B123)))))</f>
        <v/>
      </c>
      <c r="D122" s="12">
        <f t="shared" si="1"/>
        <v>9.1800000000000007E-2</v>
      </c>
      <c r="F122" s="11">
        <v>43405</v>
      </c>
      <c r="G122" s="13">
        <f>IFERROR(HLOOKUP(YEAR(F122),Table_1[[Column2]:[Column9]],(MONTH(SELIC!F122)+1),0),0)</f>
        <v>4.8999999999999998E-3</v>
      </c>
      <c r="H122" s="12" t="str">
        <f>IF(SIMULAÇÃO!$A$19="","",IF($F121="","",IF(F122=SIMULAÇÃO!$A$18,SELIC!G122,IF(SELIC!F122&gt;SIMULAÇÃO!$A$18,H121+G122,IF(SELIC!F122&lt;SIMULAÇÃO!$A$18,0)))))</f>
        <v/>
      </c>
    </row>
    <row r="123" spans="1:8" s="9" customFormat="1" x14ac:dyDescent="0.35">
      <c r="A123" s="11">
        <v>43435</v>
      </c>
      <c r="B123" s="13">
        <f>IFERROR(HLOOKUP(YEAR(A123),Table_1[[Column2]:[Column9]],(MONTH(SELIC!A123)+1),0),0)</f>
        <v>4.8999999999999998E-3</v>
      </c>
      <c r="C123" s="12" t="str">
        <f>IF(SIMULAÇÃO!$A$18="","",IF($B122="","",IF($A123=SIMULAÇÃO!$A$18,0,IF($A123&gt;SIMULAÇÃO!$A$18,IF($A122=SIMULAÇÃO!$A$18,0.01,C122+B122),IF($A124=SIMULAÇÃO!$A$18,0.01,C124+B124)))))</f>
        <v/>
      </c>
      <c r="D123" s="12">
        <f t="shared" si="1"/>
        <v>8.6900000000000005E-2</v>
      </c>
      <c r="F123" s="11">
        <v>43435</v>
      </c>
      <c r="G123" s="13">
        <f>IFERROR(HLOOKUP(YEAR(F123),Table_1[[Column2]:[Column9]],(MONTH(SELIC!F123)+1),0),0)</f>
        <v>4.8999999999999998E-3</v>
      </c>
      <c r="H123" s="12" t="str">
        <f>IF(SIMULAÇÃO!$A$19="","",IF($F122="","",IF(F123=SIMULAÇÃO!$A$18,SELIC!G123,IF(SELIC!F123&gt;SIMULAÇÃO!$A$18,H122+G123,IF(SELIC!F123&lt;SIMULAÇÃO!$A$18,0)))))</f>
        <v/>
      </c>
    </row>
    <row r="124" spans="1:8" s="9" customFormat="1" x14ac:dyDescent="0.35">
      <c r="A124" s="11">
        <v>43466</v>
      </c>
      <c r="B124" s="13">
        <f>IFERROR(HLOOKUP(YEAR(A124),Table_1[[Column2]:[Column9]],(MONTH(SELIC!A124)+1),0),0)</f>
        <v>5.4000000000000003E-3</v>
      </c>
      <c r="C124" s="12" t="str">
        <f>IF(SIMULAÇÃO!$A$18="","",IF($B123="","",IF($A124=SIMULAÇÃO!$A$18,0,IF($A124&gt;SIMULAÇÃO!$A$18,IF($A123=SIMULAÇÃO!$A$18,0.01,C123+B123),IF($A125=SIMULAÇÃO!$A$18,0.01,C125+B125)))))</f>
        <v/>
      </c>
      <c r="D124" s="12">
        <f t="shared" si="1"/>
        <v>8.2000000000000003E-2</v>
      </c>
      <c r="F124" s="11">
        <v>43466</v>
      </c>
      <c r="G124" s="13">
        <f>IFERROR(HLOOKUP(YEAR(F124),Table_1[[Column2]:[Column9]],(MONTH(SELIC!F124)+1),0),0)</f>
        <v>5.4000000000000003E-3</v>
      </c>
      <c r="H124" s="12" t="str">
        <f>IF(SIMULAÇÃO!$A$19="","",IF($F123="","",IF(F124=SIMULAÇÃO!$A$18,SELIC!G124,IF(SELIC!F124&gt;SIMULAÇÃO!$A$18,H123+G124,IF(SELIC!F124&lt;SIMULAÇÃO!$A$18,0)))))</f>
        <v/>
      </c>
    </row>
    <row r="125" spans="1:8" s="9" customFormat="1" x14ac:dyDescent="0.35">
      <c r="A125" s="11">
        <v>43497</v>
      </c>
      <c r="B125" s="13">
        <f>IFERROR(HLOOKUP(YEAR(A125),Table_1[[Column2]:[Column9]],(MONTH(SELIC!A125)+1),0),0)</f>
        <v>4.8999999999999998E-3</v>
      </c>
      <c r="C125" s="12" t="str">
        <f>IF(SIMULAÇÃO!$A$18="","",IF($B124="","",IF($A125=SIMULAÇÃO!$A$18,0,IF($A125&gt;SIMULAÇÃO!$A$18,IF($A124=SIMULAÇÃO!$A$18,0.01,C124+B124),IF($A126=SIMULAÇÃO!$A$18,0.01,C126+B126)))))</f>
        <v/>
      </c>
      <c r="D125" s="12">
        <f t="shared" si="1"/>
        <v>7.6600000000000001E-2</v>
      </c>
      <c r="F125" s="11">
        <v>43497</v>
      </c>
      <c r="G125" s="13">
        <f>IFERROR(HLOOKUP(YEAR(F125),Table_1[[Column2]:[Column9]],(MONTH(SELIC!F125)+1),0),0)</f>
        <v>4.8999999999999998E-3</v>
      </c>
      <c r="H125" s="12" t="str">
        <f>IF(SIMULAÇÃO!$A$19="","",IF($F124="","",IF(F125=SIMULAÇÃO!$A$18,SELIC!G125,IF(SELIC!F125&gt;SIMULAÇÃO!$A$18,H124+G125,IF(SELIC!F125&lt;SIMULAÇÃO!$A$18,0)))))</f>
        <v/>
      </c>
    </row>
    <row r="126" spans="1:8" s="9" customFormat="1" x14ac:dyDescent="0.35">
      <c r="A126" s="11">
        <v>43525</v>
      </c>
      <c r="B126" s="13">
        <f>IFERROR(HLOOKUP(YEAR(A126),Table_1[[Column2]:[Column9]],(MONTH(SELIC!A126)+1),0),0)</f>
        <v>4.7000000000000002E-3</v>
      </c>
      <c r="C126" s="12" t="str">
        <f>IF(SIMULAÇÃO!$A$18="","",IF($B125="","",IF($A126=SIMULAÇÃO!$A$18,0,IF($A126&gt;SIMULAÇÃO!$A$18,IF($A125=SIMULAÇÃO!$A$18,0.01,C125+B125),IF($A127=SIMULAÇÃO!$A$18,0.01,C127+B127)))))</f>
        <v/>
      </c>
      <c r="D126" s="12">
        <f t="shared" si="1"/>
        <v>7.17E-2</v>
      </c>
      <c r="F126" s="11">
        <v>43525</v>
      </c>
      <c r="G126" s="13">
        <f>IFERROR(HLOOKUP(YEAR(F126),Table_1[[Column2]:[Column9]],(MONTH(SELIC!F126)+1),0),0)</f>
        <v>4.7000000000000002E-3</v>
      </c>
      <c r="H126" s="12" t="str">
        <f>IF(SIMULAÇÃO!$A$19="","",IF($F125="","",IF(F126=SIMULAÇÃO!$A$18,SELIC!G126,IF(SELIC!F126&gt;SIMULAÇÃO!$A$18,H125+G126,IF(SELIC!F126&lt;SIMULAÇÃO!$A$18,0)))))</f>
        <v/>
      </c>
    </row>
    <row r="127" spans="1:8" s="9" customFormat="1" x14ac:dyDescent="0.35">
      <c r="A127" s="11">
        <v>43556</v>
      </c>
      <c r="B127" s="13">
        <f>IFERROR(HLOOKUP(YEAR(A127),Table_1[[Column2]:[Column9]],(MONTH(SELIC!A127)+1),0),0)</f>
        <v>5.1999999999999998E-3</v>
      </c>
      <c r="C127" s="12" t="str">
        <f>IF(SIMULAÇÃO!$A$18="","",IF($B126="","",IF($A127=SIMULAÇÃO!$A$18,0,IF($A127&gt;SIMULAÇÃO!$A$18,IF($A126=SIMULAÇÃO!$A$18,0.01,C126+B126),IF($A128=SIMULAÇÃO!$A$18,0.01,C128+B128)))))</f>
        <v/>
      </c>
      <c r="D127" s="12">
        <f t="shared" si="1"/>
        <v>6.7000000000000004E-2</v>
      </c>
      <c r="F127" s="11">
        <v>43556</v>
      </c>
      <c r="G127" s="13">
        <f>IFERROR(HLOOKUP(YEAR(F127),Table_1[[Column2]:[Column9]],(MONTH(SELIC!F127)+1),0),0)</f>
        <v>5.1999999999999998E-3</v>
      </c>
      <c r="H127" s="12" t="str">
        <f>IF(SIMULAÇÃO!$A$19="","",IF($F126="","",IF(F127=SIMULAÇÃO!$A$18,SELIC!G127,IF(SELIC!F127&gt;SIMULAÇÃO!$A$18,H126+G127,IF(SELIC!F127&lt;SIMULAÇÃO!$A$18,0)))))</f>
        <v/>
      </c>
    </row>
    <row r="128" spans="1:8" s="9" customFormat="1" x14ac:dyDescent="0.35">
      <c r="A128" s="11">
        <v>43586</v>
      </c>
      <c r="B128" s="13">
        <f>IFERROR(HLOOKUP(YEAR(A128),Table_1[[Column2]:[Column9]],(MONTH(SELIC!A128)+1),0),0)</f>
        <v>5.4000000000000003E-3</v>
      </c>
      <c r="C128" s="12" t="str">
        <f>IF(SIMULAÇÃO!$A$18="","",IF($B127="","",IF($A128=SIMULAÇÃO!$A$18,0,IF($A128&gt;SIMULAÇÃO!$A$18,IF($A127=SIMULAÇÃO!$A$18,0.01,C127+B127),IF($A129=SIMULAÇÃO!$A$18,0.01,C129+B129)))))</f>
        <v/>
      </c>
      <c r="D128" s="12">
        <f t="shared" si="1"/>
        <v>6.1800000000000001E-2</v>
      </c>
      <c r="F128" s="11">
        <v>43586</v>
      </c>
      <c r="G128" s="13">
        <f>IFERROR(HLOOKUP(YEAR(F128),Table_1[[Column2]:[Column9]],(MONTH(SELIC!F128)+1),0),0)</f>
        <v>5.4000000000000003E-3</v>
      </c>
      <c r="H128" s="12" t="str">
        <f>IF(SIMULAÇÃO!$A$19="","",IF($F127="","",IF(F128=SIMULAÇÃO!$A$18,SELIC!G128,IF(SELIC!F128&gt;SIMULAÇÃO!$A$18,H127+G128,IF(SELIC!F128&lt;SIMULAÇÃO!$A$18,0)))))</f>
        <v/>
      </c>
    </row>
    <row r="129" spans="1:8" s="9" customFormat="1" x14ac:dyDescent="0.35">
      <c r="A129" s="11">
        <v>43617</v>
      </c>
      <c r="B129" s="13">
        <f>IFERROR(HLOOKUP(YEAR(A129),Table_1[[Column2]:[Column9]],(MONTH(SELIC!A129)+1),0),0)</f>
        <v>4.7000000000000002E-3</v>
      </c>
      <c r="C129" s="12" t="str">
        <f>IF(SIMULAÇÃO!$A$18="","",IF($B128="","",IF($A129=SIMULAÇÃO!$A$18,0,IF($A129&gt;SIMULAÇÃO!$A$18,IF($A128=SIMULAÇÃO!$A$18,0.01,C128+B128),IF($A130=SIMULAÇÃO!$A$18,0.01,C130+B130)))))</f>
        <v/>
      </c>
      <c r="D129" s="12">
        <f t="shared" si="1"/>
        <v>5.6399999999999999E-2</v>
      </c>
      <c r="F129" s="11">
        <v>43617</v>
      </c>
      <c r="G129" s="13">
        <f>IFERROR(HLOOKUP(YEAR(F129),Table_1[[Column2]:[Column9]],(MONTH(SELIC!F129)+1),0),0)</f>
        <v>4.7000000000000002E-3</v>
      </c>
      <c r="H129" s="12" t="str">
        <f>IF(SIMULAÇÃO!$A$19="","",IF($F128="","",IF(F129=SIMULAÇÃO!$A$18,SELIC!G129,IF(SELIC!F129&gt;SIMULAÇÃO!$A$18,H128+G129,IF(SELIC!F129&lt;SIMULAÇÃO!$A$18,0)))))</f>
        <v/>
      </c>
    </row>
    <row r="130" spans="1:8" s="9" customFormat="1" x14ac:dyDescent="0.35">
      <c r="A130" s="11">
        <v>43647</v>
      </c>
      <c r="B130" s="13">
        <f>IFERROR(HLOOKUP(YEAR(A130),Table_1[[Column2]:[Column9]],(MONTH(SELIC!A130)+1),0),0)</f>
        <v>5.7000000000000002E-3</v>
      </c>
      <c r="C130" s="12" t="str">
        <f>IF(SIMULAÇÃO!$A$18="","",IF($B129="","",IF($A130=SIMULAÇÃO!$A$18,0,IF($A130&gt;SIMULAÇÃO!$A$18,IF($A129=SIMULAÇÃO!$A$18,0.01,C129+B129),IF($A131=SIMULAÇÃO!$A$18,0.01,C131+B131)))))</f>
        <v/>
      </c>
      <c r="D130" s="12">
        <f t="shared" si="1"/>
        <v>5.1699999999999996E-2</v>
      </c>
      <c r="F130" s="11">
        <v>43647</v>
      </c>
      <c r="G130" s="13">
        <f>IFERROR(HLOOKUP(YEAR(F130),Table_1[[Column2]:[Column9]],(MONTH(SELIC!F130)+1),0),0)</f>
        <v>5.7000000000000002E-3</v>
      </c>
      <c r="H130" s="12" t="str">
        <f>IF(SIMULAÇÃO!$A$19="","",IF($F129="","",IF(F130=SIMULAÇÃO!$A$18,SELIC!G130,IF(SELIC!F130&gt;SIMULAÇÃO!$A$18,H129+G130,IF(SELIC!F130&lt;SIMULAÇÃO!$A$18,0)))))</f>
        <v/>
      </c>
    </row>
    <row r="131" spans="1:8" s="9" customFormat="1" x14ac:dyDescent="0.35">
      <c r="A131" s="11">
        <v>43678</v>
      </c>
      <c r="B131" s="13">
        <f>IFERROR(HLOOKUP(YEAR(A131),Table_1[[Column2]:[Column9]],(MONTH(SELIC!A131)+1),0),0)</f>
        <v>5.0000000000000001E-3</v>
      </c>
      <c r="C131" s="12" t="str">
        <f>IF(SIMULAÇÃO!$A$18="","",IF($B130="","",IF($A131=SIMULAÇÃO!$A$18,0,IF($A131&gt;SIMULAÇÃO!$A$18,IF($A130=SIMULAÇÃO!$A$18,0.01,C130+B130),IF($A132=SIMULAÇÃO!$A$18,0.01,C132+B132)))))</f>
        <v/>
      </c>
      <c r="D131" s="12">
        <f t="shared" si="1"/>
        <v>4.5999999999999992E-2</v>
      </c>
      <c r="F131" s="11">
        <v>43678</v>
      </c>
      <c r="G131" s="13">
        <f>IFERROR(HLOOKUP(YEAR(F131),Table_1[[Column2]:[Column9]],(MONTH(SELIC!F131)+1),0),0)</f>
        <v>5.0000000000000001E-3</v>
      </c>
      <c r="H131" s="12" t="str">
        <f>IF(SIMULAÇÃO!$A$19="","",IF($F130="","",IF(F131=SIMULAÇÃO!$A$18,SELIC!G131,IF(SELIC!F131&gt;SIMULAÇÃO!$A$18,H130+G131,IF(SELIC!F131&lt;SIMULAÇÃO!$A$18,0)))))</f>
        <v/>
      </c>
    </row>
    <row r="132" spans="1:8" s="9" customFormat="1" x14ac:dyDescent="0.35">
      <c r="A132" s="11">
        <v>43709</v>
      </c>
      <c r="B132" s="13">
        <f>IFERROR(HLOOKUP(YEAR(A132),Table_1[[Column2]:[Column9]],(MONTH(SELIC!A132)+1),0),0)</f>
        <v>4.5999999999999999E-3</v>
      </c>
      <c r="C132" s="12" t="str">
        <f>IF(SIMULAÇÃO!$A$18="","",IF($B131="","",IF($A132=SIMULAÇÃO!$A$18,0,IF($A132&gt;SIMULAÇÃO!$A$18,IF($A131=SIMULAÇÃO!$A$18,0.01,C131+B131),IF($A133=SIMULAÇÃO!$A$18,0.01,C133+B133)))))</f>
        <v/>
      </c>
      <c r="D132" s="12">
        <f t="shared" ref="D132:D195" si="2">D133+B132</f>
        <v>4.0999999999999995E-2</v>
      </c>
      <c r="F132" s="11">
        <v>43709</v>
      </c>
      <c r="G132" s="13">
        <f>IFERROR(HLOOKUP(YEAR(F132),Table_1[[Column2]:[Column9]],(MONTH(SELIC!F132)+1),0),0)</f>
        <v>4.5999999999999999E-3</v>
      </c>
      <c r="H132" s="12" t="str">
        <f>IF(SIMULAÇÃO!$A$19="","",IF($F131="","",IF(F132=SIMULAÇÃO!$A$18,SELIC!G132,IF(SELIC!F132&gt;SIMULAÇÃO!$A$18,H131+G132,IF(SELIC!F132&lt;SIMULAÇÃO!$A$18,0)))))</f>
        <v/>
      </c>
    </row>
    <row r="133" spans="1:8" s="9" customFormat="1" x14ac:dyDescent="0.35">
      <c r="A133" s="11">
        <v>43739</v>
      </c>
      <c r="B133" s="13">
        <f>IFERROR(HLOOKUP(YEAR(A133),Table_1[[Column2]:[Column9]],(MONTH(SELIC!A133)+1),0),0)</f>
        <v>4.7999999999999996E-3</v>
      </c>
      <c r="C133" s="12" t="str">
        <f>IF(SIMULAÇÃO!$A$18="","",IF($B132="","",IF($A133=SIMULAÇÃO!$A$18,0,IF($A133&gt;SIMULAÇÃO!$A$18,IF($A132=SIMULAÇÃO!$A$18,0.01,C132+B132),IF($A134=SIMULAÇÃO!$A$18,0.01,C134+B134)))))</f>
        <v/>
      </c>
      <c r="D133" s="12">
        <f t="shared" si="2"/>
        <v>3.6399999999999995E-2</v>
      </c>
      <c r="F133" s="11">
        <v>43739</v>
      </c>
      <c r="G133" s="13">
        <f>IFERROR(HLOOKUP(YEAR(F133),Table_1[[Column2]:[Column9]],(MONTH(SELIC!F133)+1),0),0)</f>
        <v>4.7999999999999996E-3</v>
      </c>
      <c r="H133" s="12" t="str">
        <f>IF(SIMULAÇÃO!$A$19="","",IF($F132="","",IF(F133=SIMULAÇÃO!$A$18,SELIC!G133,IF(SELIC!F133&gt;SIMULAÇÃO!$A$18,H132+G133,IF(SELIC!F133&lt;SIMULAÇÃO!$A$18,0)))))</f>
        <v/>
      </c>
    </row>
    <row r="134" spans="1:8" s="9" customFormat="1" x14ac:dyDescent="0.35">
      <c r="A134" s="11">
        <v>43770</v>
      </c>
      <c r="B134" s="13">
        <f>IFERROR(HLOOKUP(YEAR(A134),Table_1[[Column2]:[Column9]],(MONTH(SELIC!A134)+1),0),0)</f>
        <v>3.8E-3</v>
      </c>
      <c r="C134" s="12" t="str">
        <f>IF(SIMULAÇÃO!$A$18="","",IF($B133="","",IF($A134=SIMULAÇÃO!$A$18,0,IF($A134&gt;SIMULAÇÃO!$A$18,IF($A133=SIMULAÇÃO!$A$18,0.01,C133+B133),IF($A135=SIMULAÇÃO!$A$18,0.01,C135+B135)))))</f>
        <v/>
      </c>
      <c r="D134" s="12">
        <f t="shared" si="2"/>
        <v>3.1599999999999996E-2</v>
      </c>
      <c r="F134" s="11">
        <v>43770</v>
      </c>
      <c r="G134" s="13">
        <f>IFERROR(HLOOKUP(YEAR(F134),Table_1[[Column2]:[Column9]],(MONTH(SELIC!F134)+1),0),0)</f>
        <v>3.8E-3</v>
      </c>
      <c r="H134" s="12" t="str">
        <f>IF(SIMULAÇÃO!$A$19="","",IF($F133="","",IF(F134=SIMULAÇÃO!$A$18,SELIC!G134,IF(SELIC!F134&gt;SIMULAÇÃO!$A$18,H133+G134,IF(SELIC!F134&lt;SIMULAÇÃO!$A$18,0)))))</f>
        <v/>
      </c>
    </row>
    <row r="135" spans="1:8" s="9" customFormat="1" x14ac:dyDescent="0.35">
      <c r="A135" s="11">
        <v>43800</v>
      </c>
      <c r="B135" s="13">
        <f>IFERROR(HLOOKUP(YEAR(A135),Table_1[[Column2]:[Column9]],(MONTH(SELIC!A135)+1),0),0)</f>
        <v>3.7000000000000002E-3</v>
      </c>
      <c r="C135" s="12" t="str">
        <f>IF(SIMULAÇÃO!$A$18="","",IF($B134="","",IF($A135=SIMULAÇÃO!$A$18,0,IF($A135&gt;SIMULAÇÃO!$A$18,IF($A134=SIMULAÇÃO!$A$18,0.01,C134+B134),IF($A136=SIMULAÇÃO!$A$18,0.01,C136+B136)))))</f>
        <v/>
      </c>
      <c r="D135" s="12">
        <f t="shared" si="2"/>
        <v>2.7799999999999998E-2</v>
      </c>
      <c r="F135" s="11">
        <v>43800</v>
      </c>
      <c r="G135" s="13">
        <f>IFERROR(HLOOKUP(YEAR(F135),Table_1[[Column2]:[Column9]],(MONTH(SELIC!F135)+1),0),0)</f>
        <v>3.7000000000000002E-3</v>
      </c>
      <c r="H135" s="12" t="str">
        <f>IF(SIMULAÇÃO!$A$19="","",IF($F134="","",IF(F135=SIMULAÇÃO!$A$18,SELIC!G135,IF(SELIC!F135&gt;SIMULAÇÃO!$A$18,H134+G135,IF(SELIC!F135&lt;SIMULAÇÃO!$A$18,0)))))</f>
        <v/>
      </c>
    </row>
    <row r="136" spans="1:8" s="9" customFormat="1" x14ac:dyDescent="0.35">
      <c r="A136" s="11">
        <v>43831</v>
      </c>
      <c r="B136" s="13">
        <f>IFERROR(HLOOKUP(YEAR(A136),Table_1[[Column2]:[Column9]],(MONTH(SELIC!A136)+1),0),0)</f>
        <v>3.8E-3</v>
      </c>
      <c r="C136" s="12" t="str">
        <f>IF(SIMULAÇÃO!$A$18="","",IF($B135="","",IF($A136=SIMULAÇÃO!$A$18,0,IF($A136&gt;SIMULAÇÃO!$A$18,IF($A135=SIMULAÇÃO!$A$18,0.01,C135+B135),IF($A137=SIMULAÇÃO!$A$18,0.01,C137+B137)))))</f>
        <v/>
      </c>
      <c r="D136" s="12">
        <f t="shared" si="2"/>
        <v>2.41E-2</v>
      </c>
      <c r="F136" s="11">
        <v>43831</v>
      </c>
      <c r="G136" s="13">
        <f>IFERROR(HLOOKUP(YEAR(F136),Table_1[[Column2]:[Column9]],(MONTH(SELIC!F136)+1),0),0)</f>
        <v>3.8E-3</v>
      </c>
      <c r="H136" s="12" t="str">
        <f>IF(SIMULAÇÃO!$A$19="","",IF($F135="","",IF(F136=SIMULAÇÃO!$A$18,SELIC!G136,IF(SELIC!F136&gt;SIMULAÇÃO!$A$18,H135+G136,IF(SELIC!F136&lt;SIMULAÇÃO!$A$18,0)))))</f>
        <v/>
      </c>
    </row>
    <row r="137" spans="1:8" s="9" customFormat="1" x14ac:dyDescent="0.35">
      <c r="A137" s="11">
        <v>43862</v>
      </c>
      <c r="B137" s="13">
        <f>IFERROR(HLOOKUP(YEAR(A137),Table_1[[Column2]:[Column9]],(MONTH(SELIC!A137)+1),0),0)</f>
        <v>2.8999999999999998E-3</v>
      </c>
      <c r="C137" s="12" t="str">
        <f>IF(SIMULAÇÃO!$A$18="","",IF($B136="","",IF($A137=SIMULAÇÃO!$A$18,0,IF($A137&gt;SIMULAÇÃO!$A$18,IF($A136=SIMULAÇÃO!$A$18,0.01,C136+B136),IF($A138=SIMULAÇÃO!$A$18,0.01,C138+B138)))))</f>
        <v/>
      </c>
      <c r="D137" s="12">
        <f t="shared" si="2"/>
        <v>2.0299999999999999E-2</v>
      </c>
      <c r="F137" s="11">
        <v>43862</v>
      </c>
      <c r="G137" s="13">
        <f>IFERROR(HLOOKUP(YEAR(F137),Table_1[[Column2]:[Column9]],(MONTH(SELIC!F137)+1),0),0)</f>
        <v>2.8999999999999998E-3</v>
      </c>
      <c r="H137" s="12" t="str">
        <f>IF(SIMULAÇÃO!$A$19="","",IF($F136="","",IF(F137=SIMULAÇÃO!$A$18,SELIC!G137,IF(SELIC!F137&gt;SIMULAÇÃO!$A$18,H136+G137,IF(SELIC!F137&lt;SIMULAÇÃO!$A$18,0)))))</f>
        <v/>
      </c>
    </row>
    <row r="138" spans="1:8" s="9" customFormat="1" x14ac:dyDescent="0.35">
      <c r="A138" s="11">
        <v>43891</v>
      </c>
      <c r="B138" s="13">
        <f>IFERROR(HLOOKUP(YEAR(A138),Table_1[[Column2]:[Column9]],(MONTH(SELIC!A138)+1),0),0)</f>
        <v>3.3999999999999998E-3</v>
      </c>
      <c r="C138" s="12" t="str">
        <f>IF(SIMULAÇÃO!$A$18="","",IF($B137="","",IF($A138=SIMULAÇÃO!$A$18,0,IF($A138&gt;SIMULAÇÃO!$A$18,IF($A137=SIMULAÇÃO!$A$18,0.01,C137+B137),IF($A139=SIMULAÇÃO!$A$18,0.01,C139+B139)))))</f>
        <v/>
      </c>
      <c r="D138" s="12">
        <f t="shared" si="2"/>
        <v>1.7399999999999999E-2</v>
      </c>
      <c r="F138" s="11">
        <v>43891</v>
      </c>
      <c r="G138" s="13">
        <f>IFERROR(HLOOKUP(YEAR(F138),Table_1[[Column2]:[Column9]],(MONTH(SELIC!F138)+1),0),0)</f>
        <v>3.3999999999999998E-3</v>
      </c>
      <c r="H138" s="12" t="str">
        <f>IF(SIMULAÇÃO!$A$19="","",IF($F137="","",IF(F138=SIMULAÇÃO!$A$18,SELIC!G138,IF(SELIC!F138&gt;SIMULAÇÃO!$A$18,H137+G138,IF(SELIC!F138&lt;SIMULAÇÃO!$A$18,0)))))</f>
        <v/>
      </c>
    </row>
    <row r="139" spans="1:8" s="9" customFormat="1" x14ac:dyDescent="0.35">
      <c r="A139" s="11">
        <v>43922</v>
      </c>
      <c r="B139" s="13">
        <f>IFERROR(HLOOKUP(YEAR(A139),Table_1[[Column2]:[Column9]],(MONTH(SELIC!A139)+1),0),0)</f>
        <v>2.8E-3</v>
      </c>
      <c r="C139" s="12" t="str">
        <f>IF(SIMULAÇÃO!$A$18="","",IF($B138="","",IF($A139=SIMULAÇÃO!$A$18,0,IF($A139&gt;SIMULAÇÃO!$A$18,IF($A138=SIMULAÇÃO!$A$18,0.01,C138+B138),IF($A140=SIMULAÇÃO!$A$18,0.01,C140+B140)))))</f>
        <v/>
      </c>
      <c r="D139" s="12">
        <f t="shared" si="2"/>
        <v>1.4E-2</v>
      </c>
      <c r="F139" s="11">
        <v>43922</v>
      </c>
      <c r="G139" s="13">
        <f>IFERROR(HLOOKUP(YEAR(F139),Table_1[[Column2]:[Column9]],(MONTH(SELIC!F139)+1),0),0)</f>
        <v>2.8E-3</v>
      </c>
      <c r="H139" s="12" t="str">
        <f>IF(SIMULAÇÃO!$A$19="","",IF($F138="","",IF(F139=SIMULAÇÃO!$A$18,SELIC!G139,IF(SELIC!F139&gt;SIMULAÇÃO!$A$18,H138+G139,IF(SELIC!F139&lt;SIMULAÇÃO!$A$18,0)))))</f>
        <v/>
      </c>
    </row>
    <row r="140" spans="1:8" s="9" customFormat="1" x14ac:dyDescent="0.35">
      <c r="A140" s="11">
        <v>43952</v>
      </c>
      <c r="B140" s="13">
        <f>IFERROR(HLOOKUP(YEAR(A140),Table_1[[Column2]:[Column9]],(MONTH(SELIC!A140)+1),0),0)</f>
        <v>2.3999999999999998E-3</v>
      </c>
      <c r="C140" s="12" t="str">
        <f>IF(SIMULAÇÃO!$A$18="","",IF($B139="","",IF($A140=SIMULAÇÃO!$A$18,0,IF($A140&gt;SIMULAÇÃO!$A$18,IF($A139=SIMULAÇÃO!$A$18,0.01,C139+B139),IF($A141=SIMULAÇÃO!$A$18,0.01,C141+B141)))))</f>
        <v/>
      </c>
      <c r="D140" s="12">
        <f t="shared" si="2"/>
        <v>1.12E-2</v>
      </c>
      <c r="F140" s="11">
        <v>43952</v>
      </c>
      <c r="G140" s="13">
        <f>IFERROR(HLOOKUP(YEAR(F140),Table_1[[Column2]:[Column9]],(MONTH(SELIC!F140)+1),0),0)</f>
        <v>2.3999999999999998E-3</v>
      </c>
      <c r="H140" s="12" t="str">
        <f>IF(SIMULAÇÃO!$A$19="","",IF($F139="","",IF(F140=SIMULAÇÃO!$A$18,SELIC!G140,IF(SELIC!F140&gt;SIMULAÇÃO!$A$18,H139+G140,IF(SELIC!F140&lt;SIMULAÇÃO!$A$18,0)))))</f>
        <v/>
      </c>
    </row>
    <row r="141" spans="1:8" s="9" customFormat="1" x14ac:dyDescent="0.35">
      <c r="A141" s="11">
        <v>43983</v>
      </c>
      <c r="B141" s="13">
        <f>IFERROR(HLOOKUP(YEAR(A141),Table_1[[Column2]:[Column9]],(MONTH(SELIC!A141)+1),0),0)</f>
        <v>2.0999999999999999E-3</v>
      </c>
      <c r="C141" s="12" t="str">
        <f>IF(SIMULAÇÃO!$A$18="","",IF($B140="","",IF($A141=SIMULAÇÃO!$A$18,0,IF($A141&gt;SIMULAÇÃO!$A$18,IF($A140=SIMULAÇÃO!$A$18,0.01,C140+B140),IF($A142=SIMULAÇÃO!$A$18,0.01,C142+B142)))))</f>
        <v/>
      </c>
      <c r="D141" s="12">
        <f t="shared" si="2"/>
        <v>8.8000000000000005E-3</v>
      </c>
      <c r="F141" s="11">
        <v>43983</v>
      </c>
      <c r="G141" s="13">
        <f>IFERROR(HLOOKUP(YEAR(F141),Table_1[[Column2]:[Column9]],(MONTH(SELIC!F141)+1),0),0)</f>
        <v>2.0999999999999999E-3</v>
      </c>
      <c r="H141" s="12" t="str">
        <f>IF(SIMULAÇÃO!$A$19="","",IF($F140="","",IF(F141=SIMULAÇÃO!$A$18,SELIC!G141,IF(SELIC!F141&gt;SIMULAÇÃO!$A$18,H140+G141,IF(SELIC!F141&lt;SIMULAÇÃO!$A$18,0)))))</f>
        <v/>
      </c>
    </row>
    <row r="142" spans="1:8" s="9" customFormat="1" x14ac:dyDescent="0.35">
      <c r="A142" s="11">
        <v>44013</v>
      </c>
      <c r="B142" s="13">
        <f>IFERROR(HLOOKUP(YEAR(A142),Table_1[[Column2]:[Column9]],(MONTH(SELIC!A142)+1),0),0)</f>
        <v>1.9E-3</v>
      </c>
      <c r="C142" s="12" t="str">
        <f>IF(SIMULAÇÃO!$A$18="","",IF($B141="","",IF($A142=SIMULAÇÃO!$A$18,0,IF($A142&gt;SIMULAÇÃO!$A$18,IF($A141=SIMULAÇÃO!$A$18,0.01,C141+B141),IF($A143=SIMULAÇÃO!$A$18,0.01,C143+B143)))))</f>
        <v/>
      </c>
      <c r="D142" s="12">
        <f t="shared" si="2"/>
        <v>6.7000000000000002E-3</v>
      </c>
      <c r="F142" s="11">
        <v>44013</v>
      </c>
      <c r="G142" s="13">
        <f>IFERROR(HLOOKUP(YEAR(F142),Table_1[[Column2]:[Column9]],(MONTH(SELIC!F142)+1),0),0)</f>
        <v>1.9E-3</v>
      </c>
      <c r="H142" s="12" t="str">
        <f>IF(SIMULAÇÃO!$A$19="","",IF($F141="","",IF(F142=SIMULAÇÃO!$A$18,SELIC!G142,IF(SELIC!F142&gt;SIMULAÇÃO!$A$18,H141+G142,IF(SELIC!F142&lt;SIMULAÇÃO!$A$18,0)))))</f>
        <v/>
      </c>
    </row>
    <row r="143" spans="1:8" s="9" customFormat="1" x14ac:dyDescent="0.35">
      <c r="A143" s="11">
        <v>44044</v>
      </c>
      <c r="B143" s="13">
        <f>IFERROR(HLOOKUP(YEAR(A143),Table_1[[Column2]:[Column9]],(MONTH(SELIC!A143)+1),0),0)</f>
        <v>1.6000000000000001E-3</v>
      </c>
      <c r="C143" s="12" t="str">
        <f>IF(SIMULAÇÃO!$A$18="","",IF($B142="","",IF($A143=SIMULAÇÃO!$A$18,0,IF($A143&gt;SIMULAÇÃO!$A$18,IF($A142=SIMULAÇÃO!$A$18,0.01,C142+B142),IF($A144=SIMULAÇÃO!$A$18,0.01,C144+B144)))))</f>
        <v/>
      </c>
      <c r="D143" s="12">
        <f t="shared" si="2"/>
        <v>4.8000000000000004E-3</v>
      </c>
      <c r="E143" s="15"/>
      <c r="F143" s="11">
        <v>44044</v>
      </c>
      <c r="G143" s="13">
        <f>IFERROR(HLOOKUP(YEAR(F143),Table_1[[Column2]:[Column9]],(MONTH(SELIC!F143)+1),0),0)</f>
        <v>1.6000000000000001E-3</v>
      </c>
      <c r="H143" s="12" t="str">
        <f>IF(SIMULAÇÃO!$A$19="","",IF($F142="","",IF(F143=SIMULAÇÃO!$A$18,SELIC!G143,IF(SELIC!F143&gt;SIMULAÇÃO!$A$18,H142+G143,IF(SELIC!F143&lt;SIMULAÇÃO!$A$18,0)))))</f>
        <v/>
      </c>
    </row>
    <row r="144" spans="1:8" s="9" customFormat="1" x14ac:dyDescent="0.35">
      <c r="A144" s="11">
        <v>44075</v>
      </c>
      <c r="B144" s="13">
        <f>IFERROR(HLOOKUP(YEAR(A144),Table_1[[Column2]:[Column9]],(MONTH(SELIC!A144)+1),0),0)</f>
        <v>1.6000000000000001E-3</v>
      </c>
      <c r="C144" s="12" t="str">
        <f>IF(SIMULAÇÃO!$A$18="","",IF($B143="","",IF($A144=SIMULAÇÃO!$A$18,0,IF($A144&gt;SIMULAÇÃO!$A$18,IF($A143=SIMULAÇÃO!$A$18,0.01,C143+B143),IF($A145=SIMULAÇÃO!$A$18,0.01,C145+B145)))))</f>
        <v/>
      </c>
      <c r="D144" s="12">
        <f t="shared" si="2"/>
        <v>3.2000000000000002E-3</v>
      </c>
      <c r="E144" s="14"/>
      <c r="F144" s="11">
        <v>44075</v>
      </c>
      <c r="G144" s="13">
        <f>IFERROR(HLOOKUP(YEAR(F144),Table_1[[Column2]:[Column9]],(MONTH(SELIC!F144)+1),0),0)</f>
        <v>1.6000000000000001E-3</v>
      </c>
      <c r="H144" s="12" t="str">
        <f>IF(SIMULAÇÃO!$A$19="","",IF($F143="","",IF(F144=SIMULAÇÃO!$A$18,SELIC!G144,IF(SELIC!F144&gt;SIMULAÇÃO!$A$18,H143+G144,IF(SELIC!F144&lt;SIMULAÇÃO!$A$18,0)))))</f>
        <v/>
      </c>
    </row>
    <row r="145" spans="1:8" s="9" customFormat="1" x14ac:dyDescent="0.35">
      <c r="A145" s="11">
        <v>44105</v>
      </c>
      <c r="B145" s="13">
        <f>IFERROR(HLOOKUP(YEAR(A145),Table_1[[Column2]:[Column9]],(MONTH(SELIC!A145)+1),0),0)</f>
        <v>1.6000000000000001E-3</v>
      </c>
      <c r="C145" s="12" t="str">
        <f>IF(SIMULAÇÃO!$A$18="","",IF($B144="","",IF($A145=SIMULAÇÃO!$A$18,0,IF($A145&gt;SIMULAÇÃO!$A$18,IF($A144=SIMULAÇÃO!$A$18,0.01,C144+B144),IF($A146=SIMULAÇÃO!$A$18,0.01,C146+B146)))))</f>
        <v/>
      </c>
      <c r="D145" s="12">
        <f t="shared" si="2"/>
        <v>1.6000000000000001E-3</v>
      </c>
      <c r="E145" s="15"/>
      <c r="F145" s="11">
        <v>44105</v>
      </c>
      <c r="G145" s="13">
        <f>IFERROR(HLOOKUP(YEAR(F145),Table_1[[Column2]:[Column9]],(MONTH(SELIC!F145)+1),0),0)</f>
        <v>1.6000000000000001E-3</v>
      </c>
      <c r="H145" s="12" t="str">
        <f>IF(SIMULAÇÃO!$A$19="","",IF($F144="","",IF(F145=SIMULAÇÃO!$A$18,SELIC!G145,IF(SELIC!F145&gt;SIMULAÇÃO!$A$18,H144+G145,IF(SELIC!F145&lt;SIMULAÇÃO!$A$18,0)))))</f>
        <v/>
      </c>
    </row>
    <row r="146" spans="1:8" s="9" customFormat="1" x14ac:dyDescent="0.35">
      <c r="A146" s="11">
        <v>44136</v>
      </c>
      <c r="B146" s="13">
        <f>IFERROR(HLOOKUP(YEAR(A146),Table_1[[Column2]:[Column9]],(MONTH(SELIC!A146)+1),0),0)</f>
        <v>0</v>
      </c>
      <c r="C146" s="12" t="str">
        <f>IF(SIMULAÇÃO!$A$18="","",IF($B145="","",IF($A146=SIMULAÇÃO!$A$18,0,IF($A146&gt;SIMULAÇÃO!$A$18,IF($A145=SIMULAÇÃO!$A$18,0.01,C145+B145),IF($A147=SIMULAÇÃO!$A$18,0.01,C147+B147)))))</f>
        <v/>
      </c>
      <c r="D146" s="12">
        <f t="shared" si="2"/>
        <v>0</v>
      </c>
      <c r="F146" s="11">
        <v>44136</v>
      </c>
      <c r="G146" s="13">
        <f>IFERROR(HLOOKUP(YEAR(F146),Table_1[[Column2]:[Column9]],(MONTH(SELIC!F146)+1),0),0)</f>
        <v>0</v>
      </c>
      <c r="H146" s="12" t="str">
        <f>IF(SIMULAÇÃO!$A$19="","",IF($F145="","",IF(F146=SIMULAÇÃO!$A$18,SELIC!G146,IF(SELIC!F146&gt;SIMULAÇÃO!$A$18,H145+G146,IF(SELIC!F146&lt;SIMULAÇÃO!$A$18,0)))))</f>
        <v/>
      </c>
    </row>
    <row r="147" spans="1:8" s="9" customFormat="1" x14ac:dyDescent="0.35">
      <c r="A147" s="11">
        <v>44166</v>
      </c>
      <c r="B147" s="13">
        <f>IFERROR(HLOOKUP(YEAR(A147),Table_1[[Column2]:[Column9]],(MONTH(SELIC!A147)+1),0),0)</f>
        <v>0</v>
      </c>
      <c r="C147" s="12" t="str">
        <f>IF(SIMULAÇÃO!$A$18="","",IF($B146="","",IF($A147=SIMULAÇÃO!$A$18,0,IF($A147&gt;SIMULAÇÃO!$A$18,IF($A146=SIMULAÇÃO!$A$18,0.01,C146+B146),IF($A148=SIMULAÇÃO!$A$18,0.01,C148+B148)))))</f>
        <v/>
      </c>
      <c r="D147" s="12">
        <f t="shared" si="2"/>
        <v>0</v>
      </c>
      <c r="F147" s="11">
        <v>44166</v>
      </c>
      <c r="G147" s="13">
        <f>IFERROR(HLOOKUP(YEAR(F147),Table_1[[Column2]:[Column9]],(MONTH(SELIC!F147)+1),0),0)</f>
        <v>0</v>
      </c>
      <c r="H147" s="12" t="str">
        <f>IF(SIMULAÇÃO!$A$19="","",IF($F146="","",IF(F147=SIMULAÇÃO!$A$18,SELIC!G147,IF(SELIC!F147&gt;SIMULAÇÃO!$A$18,H146+G147,IF(SELIC!F147&lt;SIMULAÇÃO!$A$18,0)))))</f>
        <v/>
      </c>
    </row>
    <row r="148" spans="1:8" s="9" customFormat="1" x14ac:dyDescent="0.35">
      <c r="A148" s="11">
        <v>44197</v>
      </c>
      <c r="B148" s="13">
        <f>IFERROR(HLOOKUP(YEAR(A148),Table_1[[Column2]:[Column9]],(MONTH(SELIC!A148)+1),0),0)</f>
        <v>0</v>
      </c>
      <c r="C148" s="12" t="str">
        <f>IF(SIMULAÇÃO!$A$18="","",IF($B147="","",IF($A148=SIMULAÇÃO!$A$18,0,IF($A148&gt;SIMULAÇÃO!$A$18,IF($A147=SIMULAÇÃO!$A$18,0.01,C147+B147),IF($A149=SIMULAÇÃO!$A$18,0.01,C149+B149)))))</f>
        <v/>
      </c>
      <c r="D148" s="12">
        <f t="shared" si="2"/>
        <v>0</v>
      </c>
      <c r="F148" s="11">
        <v>44197</v>
      </c>
      <c r="G148" s="13">
        <f>IFERROR(HLOOKUP(YEAR(F148),Table_1[[Column2]:[Column9]],(MONTH(SELIC!F148)+1),0),0)</f>
        <v>0</v>
      </c>
      <c r="H148" s="12" t="str">
        <f>IF(SIMULAÇÃO!$A$19="","",IF($F147="","",IF(F148=SIMULAÇÃO!$A$18,SELIC!G148,IF(SELIC!F148&gt;SIMULAÇÃO!$A$18,H147+G148,IF(SELIC!F148&lt;SIMULAÇÃO!$A$18,0)))))</f>
        <v/>
      </c>
    </row>
    <row r="149" spans="1:8" s="9" customFormat="1" x14ac:dyDescent="0.35">
      <c r="A149" s="11">
        <v>44228</v>
      </c>
      <c r="B149" s="13">
        <f>IFERROR(HLOOKUP(YEAR(A149),Table_1[[Column2]:[Column9]],(MONTH(SELIC!A149)+1),0),0)</f>
        <v>0</v>
      </c>
      <c r="C149" s="12" t="str">
        <f>IF(SIMULAÇÃO!$A$18="","",IF($B148="","",IF($A149=SIMULAÇÃO!$A$18,0,IF($A149&gt;SIMULAÇÃO!$A$18,IF($A148=SIMULAÇÃO!$A$18,0.01,C148+B148),IF($A150=SIMULAÇÃO!$A$18,0.01,C150+B150)))))</f>
        <v/>
      </c>
      <c r="D149" s="12">
        <f t="shared" si="2"/>
        <v>0</v>
      </c>
      <c r="F149" s="11">
        <v>44228</v>
      </c>
      <c r="G149" s="13">
        <f>IFERROR(HLOOKUP(YEAR(F149),Table_1[[Column2]:[Column9]],(MONTH(SELIC!F149)+1),0),0)</f>
        <v>0</v>
      </c>
      <c r="H149" s="12" t="str">
        <f>IF(SIMULAÇÃO!$A$19="","",IF($F148="","",IF(F149=SIMULAÇÃO!$A$18,SELIC!G149,IF(SELIC!F149&gt;SIMULAÇÃO!$A$18,H148+G149,IF(SELIC!F149&lt;SIMULAÇÃO!$A$18,0)))))</f>
        <v/>
      </c>
    </row>
    <row r="150" spans="1:8" s="9" customFormat="1" x14ac:dyDescent="0.35">
      <c r="A150" s="11">
        <v>44256</v>
      </c>
      <c r="B150" s="13">
        <f>IFERROR(HLOOKUP(YEAR(A150),Table_1[[Column2]:[Column9]],(MONTH(SELIC!A150)+1),0),0)</f>
        <v>0</v>
      </c>
      <c r="C150" s="12" t="str">
        <f>IF(SIMULAÇÃO!$A$18="","",IF($B149="","",IF($A150=SIMULAÇÃO!$A$18,0,IF($A150&gt;SIMULAÇÃO!$A$18,IF($A149=SIMULAÇÃO!$A$18,0.01,C149+B149),IF($A151=SIMULAÇÃO!$A$18,0.01,C151+B151)))))</f>
        <v/>
      </c>
      <c r="D150" s="12">
        <f t="shared" si="2"/>
        <v>0</v>
      </c>
      <c r="F150" s="11">
        <v>44256</v>
      </c>
      <c r="G150" s="13">
        <f>IFERROR(HLOOKUP(YEAR(F150),Table_1[[Column2]:[Column9]],(MONTH(SELIC!F150)+1),0),0)</f>
        <v>0</v>
      </c>
      <c r="H150" s="12" t="str">
        <f>IF(SIMULAÇÃO!$A$19="","",IF($F149="","",IF(F150=SIMULAÇÃO!$A$18,SELIC!G150,IF(SELIC!F150&gt;SIMULAÇÃO!$A$18,H149+G150,IF(SELIC!F150&lt;SIMULAÇÃO!$A$18,0)))))</f>
        <v/>
      </c>
    </row>
    <row r="151" spans="1:8" s="9" customFormat="1" x14ac:dyDescent="0.35">
      <c r="A151" s="11">
        <v>44287</v>
      </c>
      <c r="B151" s="13">
        <f>IFERROR(HLOOKUP(YEAR(A151),Table_1[[Column2]:[Column9]],(MONTH(SELIC!A151)+1),0),0)</f>
        <v>0</v>
      </c>
      <c r="C151" s="12" t="str">
        <f>IF(SIMULAÇÃO!$A$18="","",IF($B150="","",IF($A151=SIMULAÇÃO!$A$18,0,IF($A151&gt;SIMULAÇÃO!$A$18,IF($A150=SIMULAÇÃO!$A$18,0.01,C150+B150),IF($A152=SIMULAÇÃO!$A$18,0.01,C152+B152)))))</f>
        <v/>
      </c>
      <c r="D151" s="12">
        <f t="shared" si="2"/>
        <v>0</v>
      </c>
      <c r="F151" s="11">
        <v>44287</v>
      </c>
      <c r="G151" s="13">
        <f>IFERROR(HLOOKUP(YEAR(F151),Table_1[[Column2]:[Column9]],(MONTH(SELIC!F151)+1),0),0)</f>
        <v>0</v>
      </c>
      <c r="H151" s="12" t="str">
        <f>IF(SIMULAÇÃO!$A$19="","",IF($F150="","",IF(F151=SIMULAÇÃO!$A$18,SELIC!G151,IF(SELIC!F151&gt;SIMULAÇÃO!$A$18,H150+G151,IF(SELIC!F151&lt;SIMULAÇÃO!$A$18,0)))))</f>
        <v/>
      </c>
    </row>
    <row r="152" spans="1:8" s="9" customFormat="1" x14ac:dyDescent="0.35">
      <c r="A152" s="11">
        <v>44317</v>
      </c>
      <c r="B152" s="13">
        <f>IFERROR(HLOOKUP(YEAR(A152),Table_1[[Column2]:[Column9]],(MONTH(SELIC!A152)+1),0),0)</f>
        <v>0</v>
      </c>
      <c r="C152" s="12" t="str">
        <f>IF(SIMULAÇÃO!$A$18="","",IF($B151="","",IF($A152=SIMULAÇÃO!$A$18,0,IF($A152&gt;SIMULAÇÃO!$A$18,IF($A151=SIMULAÇÃO!$A$18,0.01,C151+B151),IF($A153=SIMULAÇÃO!$A$18,0.01,C153+B153)))))</f>
        <v/>
      </c>
      <c r="D152" s="12">
        <f t="shared" si="2"/>
        <v>0</v>
      </c>
      <c r="F152" s="11">
        <v>44317</v>
      </c>
      <c r="G152" s="13">
        <f>IFERROR(HLOOKUP(YEAR(F152),Table_1[[Column2]:[Column9]],(MONTH(SELIC!F152)+1),0),0)</f>
        <v>0</v>
      </c>
      <c r="H152" s="12" t="str">
        <f>IF(SIMULAÇÃO!$A$19="","",IF($F151="","",IF(F152=SIMULAÇÃO!$A$18,SELIC!G152,IF(SELIC!F152&gt;SIMULAÇÃO!$A$18,H151+G152,IF(SELIC!F152&lt;SIMULAÇÃO!$A$18,0)))))</f>
        <v/>
      </c>
    </row>
    <row r="153" spans="1:8" s="9" customFormat="1" x14ac:dyDescent="0.35">
      <c r="A153" s="11">
        <v>44348</v>
      </c>
      <c r="B153" s="13">
        <f>IFERROR(HLOOKUP(YEAR(A153),Table_1[[Column2]:[Column9]],(MONTH(SELIC!A153)+1),0),0)</f>
        <v>0</v>
      </c>
      <c r="C153" s="12" t="str">
        <f>IF(SIMULAÇÃO!$A$18="","",IF($B152="","",IF($A153=SIMULAÇÃO!$A$18,0,IF($A153&gt;SIMULAÇÃO!$A$18,IF($A152=SIMULAÇÃO!$A$18,0.01,C152+B152),IF($A154=SIMULAÇÃO!$A$18,0.01,C154+B154)))))</f>
        <v/>
      </c>
      <c r="D153" s="12">
        <f t="shared" si="2"/>
        <v>0</v>
      </c>
      <c r="F153" s="11">
        <v>44348</v>
      </c>
      <c r="G153" s="13">
        <f>IFERROR(HLOOKUP(YEAR(F153),Table_1[[Column2]:[Column9]],(MONTH(SELIC!F153)+1),0),0)</f>
        <v>0</v>
      </c>
      <c r="H153" s="12" t="str">
        <f>IF(SIMULAÇÃO!$A$19="","",IF($F152="","",IF(F153=SIMULAÇÃO!$A$18,SELIC!G153,IF(SELIC!F153&gt;SIMULAÇÃO!$A$18,H152+G153,IF(SELIC!F153&lt;SIMULAÇÃO!$A$18,0)))))</f>
        <v/>
      </c>
    </row>
    <row r="154" spans="1:8" s="9" customFormat="1" x14ac:dyDescent="0.35">
      <c r="A154" s="11">
        <v>44378</v>
      </c>
      <c r="B154" s="13">
        <f>IFERROR(HLOOKUP(YEAR(A154),Table_1[[Column2]:[Column9]],(MONTH(SELIC!A154)+1),0),0)</f>
        <v>0</v>
      </c>
      <c r="C154" s="12" t="str">
        <f>IF(SIMULAÇÃO!$A$18="","",IF($B153="","",IF($A154=SIMULAÇÃO!$A$18,0,IF($A154&gt;SIMULAÇÃO!$A$18,IF($A153=SIMULAÇÃO!$A$18,0.01,C153+B153),IF($A155=SIMULAÇÃO!$A$18,0.01,C155+B155)))))</f>
        <v/>
      </c>
      <c r="D154" s="12">
        <f t="shared" si="2"/>
        <v>0</v>
      </c>
      <c r="F154" s="11">
        <v>44378</v>
      </c>
      <c r="G154" s="13">
        <f>IFERROR(HLOOKUP(YEAR(F154),Table_1[[Column2]:[Column9]],(MONTH(SELIC!F154)+1),0),0)</f>
        <v>0</v>
      </c>
      <c r="H154" s="12" t="str">
        <f>IF(SIMULAÇÃO!$A$19="","",IF($F153="","",IF(F154=SIMULAÇÃO!$A$18,SELIC!G154,IF(SELIC!F154&gt;SIMULAÇÃO!$A$18,H153+G154,IF(SELIC!F154&lt;SIMULAÇÃO!$A$18,0)))))</f>
        <v/>
      </c>
    </row>
    <row r="155" spans="1:8" s="9" customFormat="1" x14ac:dyDescent="0.35">
      <c r="A155" s="11">
        <v>44409</v>
      </c>
      <c r="B155" s="13">
        <f>IFERROR(HLOOKUP(YEAR(A155),Table_1[[Column2]:[Column9]],(MONTH(SELIC!A155)+1),0),0)</f>
        <v>0</v>
      </c>
      <c r="C155" s="12" t="str">
        <f>IF(SIMULAÇÃO!$A$18="","",IF($B154="","",IF($A155=SIMULAÇÃO!$A$18,0,IF($A155&gt;SIMULAÇÃO!$A$18,IF($A154=SIMULAÇÃO!$A$18,0.01,C154+B154),IF($A156=SIMULAÇÃO!$A$18,0.01,C156+B156)))))</f>
        <v/>
      </c>
      <c r="D155" s="12">
        <f t="shared" si="2"/>
        <v>0</v>
      </c>
      <c r="F155" s="11">
        <v>44409</v>
      </c>
      <c r="G155" s="13">
        <f>IFERROR(HLOOKUP(YEAR(F155),Table_1[[Column2]:[Column9]],(MONTH(SELIC!F155)+1),0),0)</f>
        <v>0</v>
      </c>
      <c r="H155" s="12" t="str">
        <f>IF(SIMULAÇÃO!$A$19="","",IF($F154="","",IF(F155=SIMULAÇÃO!$A$18,SELIC!G155,IF(SELIC!F155&gt;SIMULAÇÃO!$A$18,H154+G155,IF(SELIC!F155&lt;SIMULAÇÃO!$A$18,0)))))</f>
        <v/>
      </c>
    </row>
    <row r="156" spans="1:8" s="9" customFormat="1" x14ac:dyDescent="0.35">
      <c r="A156" s="11">
        <v>44440</v>
      </c>
      <c r="B156" s="13">
        <f>IFERROR(HLOOKUP(YEAR(A156),Table_1[[Column2]:[Column9]],(MONTH(SELIC!A156)+1),0),0)</f>
        <v>0</v>
      </c>
      <c r="C156" s="12" t="str">
        <f>IF(SIMULAÇÃO!$A$18="","",IF($B155="","",IF($A156=SIMULAÇÃO!$A$18,0,IF($A156&gt;SIMULAÇÃO!$A$18,IF($A155=SIMULAÇÃO!$A$18,0.01,C155+B155),IF($A157=SIMULAÇÃO!$A$18,0.01,C157+B157)))))</f>
        <v/>
      </c>
      <c r="D156" s="12">
        <f t="shared" si="2"/>
        <v>0</v>
      </c>
      <c r="F156" s="11">
        <v>44440</v>
      </c>
      <c r="G156" s="13">
        <f>IFERROR(HLOOKUP(YEAR(F156),Table_1[[Column2]:[Column9]],(MONTH(SELIC!F156)+1),0),0)</f>
        <v>0</v>
      </c>
      <c r="H156" s="12" t="str">
        <f>IF(SIMULAÇÃO!$A$19="","",IF($F155="","",IF(F156=SIMULAÇÃO!$A$18,SELIC!G156,IF(SELIC!F156&gt;SIMULAÇÃO!$A$18,H155+G156,IF(SELIC!F156&lt;SIMULAÇÃO!$A$18,0)))))</f>
        <v/>
      </c>
    </row>
    <row r="157" spans="1:8" s="9" customFormat="1" x14ac:dyDescent="0.35">
      <c r="A157" s="11">
        <v>44470</v>
      </c>
      <c r="B157" s="13">
        <f>IFERROR(HLOOKUP(YEAR(A157),Table_1[[Column2]:[Column9]],(MONTH(SELIC!A157)+1),0),0)</f>
        <v>0</v>
      </c>
      <c r="C157" s="12" t="str">
        <f>IF(SIMULAÇÃO!$A$18="","",IF($B156="","",IF($A157=SIMULAÇÃO!$A$18,0,IF($A157&gt;SIMULAÇÃO!$A$18,IF($A156=SIMULAÇÃO!$A$18,0.01,C156+B156),IF($A158=SIMULAÇÃO!$A$18,0.01,C158+B158)))))</f>
        <v/>
      </c>
      <c r="D157" s="12">
        <f t="shared" si="2"/>
        <v>0</v>
      </c>
      <c r="F157" s="11">
        <v>44470</v>
      </c>
      <c r="G157" s="13">
        <f>IFERROR(HLOOKUP(YEAR(F157),Table_1[[Column2]:[Column9]],(MONTH(SELIC!F157)+1),0),0)</f>
        <v>0</v>
      </c>
      <c r="H157" s="12" t="str">
        <f>IF(SIMULAÇÃO!$A$19="","",IF($F156="","",IF(F157=SIMULAÇÃO!$A$18,SELIC!G157,IF(SELIC!F157&gt;SIMULAÇÃO!$A$18,H156+G157,IF(SELIC!F157&lt;SIMULAÇÃO!$A$18,0)))))</f>
        <v/>
      </c>
    </row>
    <row r="158" spans="1:8" s="9" customFormat="1" x14ac:dyDescent="0.35">
      <c r="A158" s="11">
        <v>44501</v>
      </c>
      <c r="B158" s="13">
        <f>IFERROR(HLOOKUP(YEAR(A158),Table_1[[Column2]:[Column9]],(MONTH(SELIC!A158)+1),0),0)</f>
        <v>0</v>
      </c>
      <c r="C158" s="12" t="str">
        <f>IF(SIMULAÇÃO!$A$18="","",IF($B157="","",IF($A158=SIMULAÇÃO!$A$18,0,IF($A158&gt;SIMULAÇÃO!$A$18,IF($A157=SIMULAÇÃO!$A$18,0.01,C157+B157),IF($A159=SIMULAÇÃO!$A$18,0.01,C159+B159)))))</f>
        <v/>
      </c>
      <c r="D158" s="12">
        <f t="shared" si="2"/>
        <v>0</v>
      </c>
      <c r="F158" s="11">
        <v>44501</v>
      </c>
      <c r="G158" s="13">
        <f>IFERROR(HLOOKUP(YEAR(F158),Table_1[[Column2]:[Column9]],(MONTH(SELIC!F158)+1),0),0)</f>
        <v>0</v>
      </c>
      <c r="H158" s="12" t="str">
        <f>IF(SIMULAÇÃO!$A$19="","",IF($F157="","",IF(F158=SIMULAÇÃO!$A$18,SELIC!G158,IF(SELIC!F158&gt;SIMULAÇÃO!$A$18,H157+G158,IF(SELIC!F158&lt;SIMULAÇÃO!$A$18,0)))))</f>
        <v/>
      </c>
    </row>
    <row r="159" spans="1:8" s="9" customFormat="1" x14ac:dyDescent="0.35">
      <c r="A159" s="11">
        <v>44531</v>
      </c>
      <c r="B159" s="13">
        <f>IFERROR(HLOOKUP(YEAR(A159),Table_1[[Column2]:[Column9]],(MONTH(SELIC!A159)+1),0),0)</f>
        <v>0</v>
      </c>
      <c r="C159" s="12" t="str">
        <f>IF(SIMULAÇÃO!$A$18="","",IF($B158="","",IF($A159=SIMULAÇÃO!$A$18,0,IF($A159&gt;SIMULAÇÃO!$A$18,IF($A158=SIMULAÇÃO!$A$18,0.01,C158+B158),IF($A160=SIMULAÇÃO!$A$18,0.01,C160+B160)))))</f>
        <v/>
      </c>
      <c r="D159" s="12">
        <f t="shared" si="2"/>
        <v>0</v>
      </c>
      <c r="F159" s="11">
        <v>44531</v>
      </c>
      <c r="G159" s="13">
        <f>IFERROR(HLOOKUP(YEAR(F159),Table_1[[Column2]:[Column9]],(MONTH(SELIC!F159)+1),0),0)</f>
        <v>0</v>
      </c>
      <c r="H159" s="12" t="str">
        <f>IF(SIMULAÇÃO!$A$19="","",IF($F158="","",IF(F159=SIMULAÇÃO!$A$18,SELIC!G159,IF(SELIC!F159&gt;SIMULAÇÃO!$A$18,H158+G159,IF(SELIC!F159&lt;SIMULAÇÃO!$A$18,0)))))</f>
        <v/>
      </c>
    </row>
    <row r="160" spans="1:8" s="9" customFormat="1" x14ac:dyDescent="0.35">
      <c r="A160" s="11">
        <v>44562</v>
      </c>
      <c r="B160" s="13">
        <f>IFERROR(HLOOKUP(YEAR(A160),Table_1[[Column2]:[Column9]],(MONTH(SELIC!A160)+1),0),0)</f>
        <v>0</v>
      </c>
      <c r="C160" s="12" t="str">
        <f>IF(SIMULAÇÃO!$A$18="","",IF($B159="","",IF($A160=SIMULAÇÃO!$A$18,0,IF($A160&gt;SIMULAÇÃO!$A$18,IF($A159=SIMULAÇÃO!$A$18,0.01,C159+B159),IF($A161=SIMULAÇÃO!$A$18,0.01,C161+B161)))))</f>
        <v/>
      </c>
      <c r="D160" s="12">
        <f t="shared" si="2"/>
        <v>0</v>
      </c>
      <c r="F160" s="11">
        <v>44562</v>
      </c>
      <c r="G160" s="13">
        <f>IFERROR(HLOOKUP(YEAR(F160),Table_1[[Column2]:[Column9]],(MONTH(SELIC!F160)+1),0),0)</f>
        <v>0</v>
      </c>
      <c r="H160" s="12" t="str">
        <f>IF(SIMULAÇÃO!$A$19="","",IF($F159="","",IF(F160=SIMULAÇÃO!$A$18,SELIC!G160,IF(SELIC!F160&gt;SIMULAÇÃO!$A$18,H159+G160,IF(SELIC!F160&lt;SIMULAÇÃO!$A$18,0)))))</f>
        <v/>
      </c>
    </row>
    <row r="161" spans="1:8" s="9" customFormat="1" x14ac:dyDescent="0.35">
      <c r="A161" s="11">
        <v>44593</v>
      </c>
      <c r="B161" s="13">
        <f>IFERROR(HLOOKUP(YEAR(A161),Table_1[[Column2]:[Column9]],(MONTH(SELIC!A161)+1),0),0)</f>
        <v>0</v>
      </c>
      <c r="C161" s="12" t="str">
        <f>IF(SIMULAÇÃO!$A$18="","",IF($B160="","",IF($A161=SIMULAÇÃO!$A$18,0,IF($A161&gt;SIMULAÇÃO!$A$18,IF($A160=SIMULAÇÃO!$A$18,0.01,C160+B160),IF($A162=SIMULAÇÃO!$A$18,0.01,C162+B162)))))</f>
        <v/>
      </c>
      <c r="D161" s="12">
        <f t="shared" si="2"/>
        <v>0</v>
      </c>
      <c r="F161" s="11">
        <v>44593</v>
      </c>
      <c r="G161" s="13">
        <f>IFERROR(HLOOKUP(YEAR(F161),Table_1[[Column2]:[Column9]],(MONTH(SELIC!F161)+1),0),0)</f>
        <v>0</v>
      </c>
      <c r="H161" s="12" t="str">
        <f>IF(SIMULAÇÃO!$A$19="","",IF($F160="","",IF(F161=SIMULAÇÃO!$A$18,SELIC!G161,IF(SELIC!F161&gt;SIMULAÇÃO!$A$18,H160+G161,IF(SELIC!F161&lt;SIMULAÇÃO!$A$18,0)))))</f>
        <v/>
      </c>
    </row>
    <row r="162" spans="1:8" s="9" customFormat="1" x14ac:dyDescent="0.35">
      <c r="A162" s="11">
        <v>44621</v>
      </c>
      <c r="B162" s="13">
        <f>IFERROR(HLOOKUP(YEAR(A162),Table_1[[Column2]:[Column9]],(MONTH(SELIC!A162)+1),0),0)</f>
        <v>0</v>
      </c>
      <c r="C162" s="12" t="str">
        <f>IF(SIMULAÇÃO!$A$18="","",IF($B161="","",IF($A162=SIMULAÇÃO!$A$18,0,IF($A162&gt;SIMULAÇÃO!$A$18,IF($A161=SIMULAÇÃO!$A$18,0.01,C161+B161),IF($A163=SIMULAÇÃO!$A$18,0.01,C163+B163)))))</f>
        <v/>
      </c>
      <c r="D162" s="12">
        <f t="shared" si="2"/>
        <v>0</v>
      </c>
      <c r="F162" s="11">
        <v>44621</v>
      </c>
      <c r="G162" s="13">
        <f>IFERROR(HLOOKUP(YEAR(F162),Table_1[[Column2]:[Column9]],(MONTH(SELIC!F162)+1),0),0)</f>
        <v>0</v>
      </c>
      <c r="H162" s="12" t="str">
        <f>IF(SIMULAÇÃO!$A$19="","",IF($F161="","",IF(F162=SIMULAÇÃO!$A$18,SELIC!G162,IF(SELIC!F162&gt;SIMULAÇÃO!$A$18,H161+G162,IF(SELIC!F162&lt;SIMULAÇÃO!$A$18,0)))))</f>
        <v/>
      </c>
    </row>
    <row r="163" spans="1:8" s="9" customFormat="1" x14ac:dyDescent="0.35">
      <c r="A163" s="11">
        <v>44652</v>
      </c>
      <c r="B163" s="13">
        <f>IFERROR(HLOOKUP(YEAR(A163),Table_1[[Column2]:[Column9]],(MONTH(SELIC!A163)+1),0),0)</f>
        <v>0</v>
      </c>
      <c r="C163" s="12" t="str">
        <f>IF(SIMULAÇÃO!$A$18="","",IF($B162="","",IF($A163=SIMULAÇÃO!$A$18,0,IF($A163&gt;SIMULAÇÃO!$A$18,IF($A162=SIMULAÇÃO!$A$18,0.01,C162+B162),IF($A164=SIMULAÇÃO!$A$18,0.01,C164+B164)))))</f>
        <v/>
      </c>
      <c r="D163" s="12">
        <f t="shared" si="2"/>
        <v>0</v>
      </c>
      <c r="F163" s="11">
        <v>44652</v>
      </c>
      <c r="G163" s="13">
        <f>IFERROR(HLOOKUP(YEAR(F163),Table_1[[Column2]:[Column9]],(MONTH(SELIC!F163)+1),0),0)</f>
        <v>0</v>
      </c>
      <c r="H163" s="12" t="str">
        <f>IF(SIMULAÇÃO!$A$19="","",IF($F162="","",IF(F163=SIMULAÇÃO!$A$18,SELIC!G163,IF(SELIC!F163&gt;SIMULAÇÃO!$A$18,H162+G163,IF(SELIC!F163&lt;SIMULAÇÃO!$A$18,0)))))</f>
        <v/>
      </c>
    </row>
    <row r="164" spans="1:8" s="9" customFormat="1" x14ac:dyDescent="0.35">
      <c r="A164" s="11">
        <v>44682</v>
      </c>
      <c r="B164" s="13">
        <f>IFERROR(HLOOKUP(YEAR(A164),Table_1[[Column2]:[Column9]],(MONTH(SELIC!A164)+1),0),0)</f>
        <v>0</v>
      </c>
      <c r="C164" s="12" t="str">
        <f>IF(SIMULAÇÃO!$A$18="","",IF($B163="","",IF($A164=SIMULAÇÃO!$A$18,0,IF($A164&gt;SIMULAÇÃO!$A$18,IF($A163=SIMULAÇÃO!$A$18,0.01,C163+B163),IF($A165=SIMULAÇÃO!$A$18,0.01,C165+B165)))))</f>
        <v/>
      </c>
      <c r="D164" s="12">
        <f t="shared" si="2"/>
        <v>0</v>
      </c>
      <c r="F164" s="11">
        <v>44682</v>
      </c>
      <c r="G164" s="13">
        <f>IFERROR(HLOOKUP(YEAR(F164),Table_1[[Column2]:[Column9]],(MONTH(SELIC!F164)+1),0),0)</f>
        <v>0</v>
      </c>
      <c r="H164" s="12" t="str">
        <f>IF(SIMULAÇÃO!$A$19="","",IF($F163="","",IF(F164=SIMULAÇÃO!$A$18,SELIC!G164,IF(SELIC!F164&gt;SIMULAÇÃO!$A$18,H163+G164,IF(SELIC!F164&lt;SIMULAÇÃO!$A$18,0)))))</f>
        <v/>
      </c>
    </row>
    <row r="165" spans="1:8" s="9" customFormat="1" x14ac:dyDescent="0.35">
      <c r="A165" s="11">
        <v>44713</v>
      </c>
      <c r="B165" s="13">
        <f>IFERROR(HLOOKUP(YEAR(A165),Table_1[[Column2]:[Column9]],(MONTH(SELIC!A165)+1),0),0)</f>
        <v>0</v>
      </c>
      <c r="C165" s="12" t="str">
        <f>IF(SIMULAÇÃO!$A$18="","",IF($B164="","",IF($A165=SIMULAÇÃO!$A$18,0,IF($A165&gt;SIMULAÇÃO!$A$18,IF($A164=SIMULAÇÃO!$A$18,0.01,C164+B164),IF($A166=SIMULAÇÃO!$A$18,0.01,C166+B166)))))</f>
        <v/>
      </c>
      <c r="D165" s="12">
        <f t="shared" si="2"/>
        <v>0</v>
      </c>
      <c r="F165" s="11">
        <v>44713</v>
      </c>
      <c r="G165" s="13">
        <f>IFERROR(HLOOKUP(YEAR(F165),Table_1[[Column2]:[Column9]],(MONTH(SELIC!F165)+1),0),0)</f>
        <v>0</v>
      </c>
      <c r="H165" s="12" t="str">
        <f>IF(SIMULAÇÃO!$A$19="","",IF($F164="","",IF(F165=SIMULAÇÃO!$A$18,SELIC!G165,IF(SELIC!F165&gt;SIMULAÇÃO!$A$18,H164+G165,IF(SELIC!F165&lt;SIMULAÇÃO!$A$18,0)))))</f>
        <v/>
      </c>
    </row>
    <row r="166" spans="1:8" s="9" customFormat="1" x14ac:dyDescent="0.35">
      <c r="A166" s="11">
        <v>44743</v>
      </c>
      <c r="B166" s="13">
        <f>IFERROR(HLOOKUP(YEAR(A166),Table_1[[Column2]:[Column9]],(MONTH(SELIC!A166)+1),0),0)</f>
        <v>0</v>
      </c>
      <c r="C166" s="12" t="str">
        <f>IF(SIMULAÇÃO!$A$18="","",IF($B165="","",IF($A166=SIMULAÇÃO!$A$18,0,IF($A166&gt;SIMULAÇÃO!$A$18,IF($A165=SIMULAÇÃO!$A$18,0.01,C165+B165),IF($A167=SIMULAÇÃO!$A$18,0.01,C167+B167)))))</f>
        <v/>
      </c>
      <c r="D166" s="12">
        <f t="shared" si="2"/>
        <v>0</v>
      </c>
      <c r="F166" s="11">
        <v>44743</v>
      </c>
      <c r="G166" s="13">
        <f>IFERROR(HLOOKUP(YEAR(F166),Table_1[[Column2]:[Column9]],(MONTH(SELIC!F166)+1),0),0)</f>
        <v>0</v>
      </c>
      <c r="H166" s="12" t="str">
        <f>IF(SIMULAÇÃO!$A$19="","",IF($F165="","",IF(F166=SIMULAÇÃO!$A$18,SELIC!G166,IF(SELIC!F166&gt;SIMULAÇÃO!$A$18,H165+G166,IF(SELIC!F166&lt;SIMULAÇÃO!$A$18,0)))))</f>
        <v/>
      </c>
    </row>
    <row r="167" spans="1:8" s="9" customFormat="1" x14ac:dyDescent="0.35">
      <c r="A167" s="11">
        <v>44774</v>
      </c>
      <c r="B167" s="13">
        <f>IFERROR(HLOOKUP(YEAR(A167),Table_1[[Column2]:[Column9]],(MONTH(SELIC!A167)+1),0),0)</f>
        <v>0</v>
      </c>
      <c r="C167" s="12" t="str">
        <f>IF(SIMULAÇÃO!$A$18="","",IF($B166="","",IF($A167=SIMULAÇÃO!$A$18,0,IF($A167&gt;SIMULAÇÃO!$A$18,IF($A166=SIMULAÇÃO!$A$18,0.01,C166+B166),IF($A168=SIMULAÇÃO!$A$18,0.01,C168+B168)))))</f>
        <v/>
      </c>
      <c r="D167" s="12">
        <f t="shared" si="2"/>
        <v>0</v>
      </c>
      <c r="F167" s="11">
        <v>44774</v>
      </c>
      <c r="G167" s="13">
        <f>IFERROR(HLOOKUP(YEAR(F167),Table_1[[Column2]:[Column9]],(MONTH(SELIC!F167)+1),0),0)</f>
        <v>0</v>
      </c>
      <c r="H167" s="12" t="str">
        <f>IF(SIMULAÇÃO!$A$19="","",IF($F166="","",IF(F167=SIMULAÇÃO!$A$18,SELIC!G167,IF(SELIC!F167&gt;SIMULAÇÃO!$A$18,H166+G167,IF(SELIC!F167&lt;SIMULAÇÃO!$A$18,0)))))</f>
        <v/>
      </c>
    </row>
    <row r="168" spans="1:8" s="9" customFormat="1" x14ac:dyDescent="0.35">
      <c r="A168" s="11">
        <v>44805</v>
      </c>
      <c r="B168" s="13">
        <f>IFERROR(HLOOKUP(YEAR(A168),Table_1[[Column2]:[Column9]],(MONTH(SELIC!A168)+1),0),0)</f>
        <v>0</v>
      </c>
      <c r="C168" s="12" t="str">
        <f>IF(SIMULAÇÃO!$A$18="","",IF($B167="","",IF($A168=SIMULAÇÃO!$A$18,0,IF($A168&gt;SIMULAÇÃO!$A$18,IF($A167=SIMULAÇÃO!$A$18,0.01,C167+B167),IF($A169=SIMULAÇÃO!$A$18,0.01,C169+B169)))))</f>
        <v/>
      </c>
      <c r="D168" s="12">
        <f t="shared" si="2"/>
        <v>0</v>
      </c>
      <c r="F168" s="11">
        <v>44805</v>
      </c>
      <c r="G168" s="13">
        <f>IFERROR(HLOOKUP(YEAR(F168),Table_1[[Column2]:[Column9]],(MONTH(SELIC!F168)+1),0),0)</f>
        <v>0</v>
      </c>
      <c r="H168" s="12" t="str">
        <f>IF(SIMULAÇÃO!$A$19="","",IF($F167="","",IF(F168=SIMULAÇÃO!$A$18,SELIC!G168,IF(SELIC!F168&gt;SIMULAÇÃO!$A$18,H167+G168,IF(SELIC!F168&lt;SIMULAÇÃO!$A$18,0)))))</f>
        <v/>
      </c>
    </row>
    <row r="169" spans="1:8" s="9" customFormat="1" x14ac:dyDescent="0.35">
      <c r="A169" s="11">
        <v>44835</v>
      </c>
      <c r="B169" s="13">
        <f>IFERROR(HLOOKUP(YEAR(A169),Table_1[[Column2]:[Column9]],(MONTH(SELIC!A169)+1),0),0)</f>
        <v>0</v>
      </c>
      <c r="C169" s="12" t="str">
        <f>IF(SIMULAÇÃO!$A$18="","",IF($B168="","",IF($A169=SIMULAÇÃO!$A$18,0,IF($A169&gt;SIMULAÇÃO!$A$18,IF($A168=SIMULAÇÃO!$A$18,0.01,C168+B168),IF($A170=SIMULAÇÃO!$A$18,0.01,C170+B170)))))</f>
        <v/>
      </c>
      <c r="D169" s="12">
        <f t="shared" si="2"/>
        <v>0</v>
      </c>
      <c r="F169" s="11">
        <v>44835</v>
      </c>
      <c r="G169" s="13">
        <f>IFERROR(HLOOKUP(YEAR(F169),Table_1[[Column2]:[Column9]],(MONTH(SELIC!F169)+1),0),0)</f>
        <v>0</v>
      </c>
      <c r="H169" s="12" t="str">
        <f>IF(SIMULAÇÃO!$A$19="","",IF($F168="","",IF(F169=SIMULAÇÃO!$A$18,SELIC!G169,IF(SELIC!F169&gt;SIMULAÇÃO!$A$18,H168+G169,IF(SELIC!F169&lt;SIMULAÇÃO!$A$18,0)))))</f>
        <v/>
      </c>
    </row>
    <row r="170" spans="1:8" s="9" customFormat="1" x14ac:dyDescent="0.35">
      <c r="A170" s="11">
        <v>44866</v>
      </c>
      <c r="B170" s="13">
        <f>IFERROR(HLOOKUP(YEAR(A170),Table_1[[Column2]:[Column9]],(MONTH(SELIC!A170)+1),0),0)</f>
        <v>0</v>
      </c>
      <c r="C170" s="12" t="str">
        <f>IF(SIMULAÇÃO!$A$18="","",IF($B169="","",IF($A170=SIMULAÇÃO!$A$18,0,IF($A170&gt;SIMULAÇÃO!$A$18,IF($A169=SIMULAÇÃO!$A$18,0.01,C169+B169),IF($A171=SIMULAÇÃO!$A$18,0.01,C171+B171)))))</f>
        <v/>
      </c>
      <c r="D170" s="12">
        <f t="shared" si="2"/>
        <v>0</v>
      </c>
      <c r="F170" s="11">
        <v>44866</v>
      </c>
      <c r="G170" s="13">
        <f>IFERROR(HLOOKUP(YEAR(F170),Table_1[[Column2]:[Column9]],(MONTH(SELIC!F170)+1),0),0)</f>
        <v>0</v>
      </c>
      <c r="H170" s="12" t="str">
        <f>IF(SIMULAÇÃO!$A$19="","",IF($F169="","",IF(F170=SIMULAÇÃO!$A$18,SELIC!G170,IF(SELIC!F170&gt;SIMULAÇÃO!$A$18,H169+G170,IF(SELIC!F170&lt;SIMULAÇÃO!$A$18,0)))))</f>
        <v/>
      </c>
    </row>
    <row r="171" spans="1:8" s="9" customFormat="1" x14ac:dyDescent="0.35">
      <c r="A171" s="11">
        <v>44896</v>
      </c>
      <c r="B171" s="13">
        <f>IFERROR(HLOOKUP(YEAR(A171),Table_1[[Column2]:[Column9]],(MONTH(SELIC!A171)+1),0),0)</f>
        <v>0</v>
      </c>
      <c r="C171" s="12" t="str">
        <f>IF(SIMULAÇÃO!$A$18="","",IF($B170="","",IF($A171=SIMULAÇÃO!$A$18,0,IF($A171&gt;SIMULAÇÃO!$A$18,IF($A170=SIMULAÇÃO!$A$18,0.01,C170+B170),IF($A172=SIMULAÇÃO!$A$18,0.01,C172+B172)))))</f>
        <v/>
      </c>
      <c r="D171" s="12">
        <f t="shared" si="2"/>
        <v>0</v>
      </c>
      <c r="F171" s="11">
        <v>44896</v>
      </c>
      <c r="G171" s="13">
        <f>IFERROR(HLOOKUP(YEAR(F171),Table_1[[Column2]:[Column9]],(MONTH(SELIC!F171)+1),0),0)</f>
        <v>0</v>
      </c>
      <c r="H171" s="12" t="str">
        <f>IF(SIMULAÇÃO!$A$19="","",IF($F170="","",IF(F171=SIMULAÇÃO!$A$18,SELIC!G171,IF(SELIC!F171&gt;SIMULAÇÃO!$A$18,H170+G171,IF(SELIC!F171&lt;SIMULAÇÃO!$A$18,0)))))</f>
        <v/>
      </c>
    </row>
    <row r="172" spans="1:8" s="9" customFormat="1" x14ac:dyDescent="0.35">
      <c r="A172" s="11">
        <v>44927</v>
      </c>
      <c r="B172" s="13">
        <f>IFERROR(HLOOKUP(YEAR(A172),Table_1[[Column2]:[Column9]],(MONTH(SELIC!A172)+1),0),0)</f>
        <v>0</v>
      </c>
      <c r="C172" s="12" t="str">
        <f>IF(SIMULAÇÃO!$A$18="","",IF($B171="","",IF($A172=SIMULAÇÃO!$A$18,0,IF($A172&gt;SIMULAÇÃO!$A$18,IF($A171=SIMULAÇÃO!$A$18,0.01,C171+B171),IF($A173=SIMULAÇÃO!$A$18,0.01,C173+B173)))))</f>
        <v/>
      </c>
      <c r="D172" s="12">
        <f t="shared" si="2"/>
        <v>0</v>
      </c>
      <c r="F172" s="11">
        <v>44927</v>
      </c>
      <c r="G172" s="13">
        <f>IFERROR(HLOOKUP(YEAR(F172),Table_1[[Column2]:[Column9]],(MONTH(SELIC!F172)+1),0),0)</f>
        <v>0</v>
      </c>
      <c r="H172" s="12" t="str">
        <f>IF(SIMULAÇÃO!$A$19="","",IF($F171="","",IF(F172=SIMULAÇÃO!$A$18,SELIC!G172,IF(SELIC!F172&gt;SIMULAÇÃO!$A$18,H171+G172,IF(SELIC!F172&lt;SIMULAÇÃO!$A$18,0)))))</f>
        <v/>
      </c>
    </row>
    <row r="173" spans="1:8" s="9" customFormat="1" x14ac:dyDescent="0.35">
      <c r="A173" s="11">
        <v>44958</v>
      </c>
      <c r="B173" s="13">
        <f>IFERROR(HLOOKUP(YEAR(A173),Table_1[[Column2]:[Column9]],(MONTH(SELIC!A173)+1),0),0)</f>
        <v>0</v>
      </c>
      <c r="C173" s="12" t="str">
        <f>IF(SIMULAÇÃO!$A$18="","",IF($B172="","",IF($A173=SIMULAÇÃO!$A$18,0,IF($A173&gt;SIMULAÇÃO!$A$18,IF($A172=SIMULAÇÃO!$A$18,0.01,C172+B172),IF($A174=SIMULAÇÃO!$A$18,0.01,C174+B174)))))</f>
        <v/>
      </c>
      <c r="D173" s="12">
        <f t="shared" si="2"/>
        <v>0</v>
      </c>
      <c r="F173" s="11">
        <v>44958</v>
      </c>
      <c r="G173" s="13">
        <f>IFERROR(HLOOKUP(YEAR(F173),Table_1[[Column2]:[Column9]],(MONTH(SELIC!F173)+1),0),0)</f>
        <v>0</v>
      </c>
      <c r="H173" s="12" t="str">
        <f>IF(SIMULAÇÃO!$A$19="","",IF($F172="","",IF(F173=SIMULAÇÃO!$A$18,SELIC!G173,IF(SELIC!F173&gt;SIMULAÇÃO!$A$18,H172+G173,IF(SELIC!F173&lt;SIMULAÇÃO!$A$18,0)))))</f>
        <v/>
      </c>
    </row>
    <row r="174" spans="1:8" s="9" customFormat="1" x14ac:dyDescent="0.35">
      <c r="A174" s="11">
        <v>44986</v>
      </c>
      <c r="B174" s="13">
        <f>IFERROR(HLOOKUP(YEAR(A174),Table_1[[Column2]:[Column9]],(MONTH(SELIC!A174)+1),0),0)</f>
        <v>0</v>
      </c>
      <c r="C174" s="12" t="str">
        <f>IF(SIMULAÇÃO!$A$18="","",IF($B173="","",IF($A174=SIMULAÇÃO!$A$18,0,IF($A174&gt;SIMULAÇÃO!$A$18,IF($A173=SIMULAÇÃO!$A$18,0.01,C173+B173),IF($A175=SIMULAÇÃO!$A$18,0.01,C175+B175)))))</f>
        <v/>
      </c>
      <c r="D174" s="12">
        <f t="shared" si="2"/>
        <v>0</v>
      </c>
      <c r="F174" s="11">
        <v>44986</v>
      </c>
      <c r="G174" s="13">
        <f>IFERROR(HLOOKUP(YEAR(F174),Table_1[[Column2]:[Column9]],(MONTH(SELIC!F174)+1),0),0)</f>
        <v>0</v>
      </c>
      <c r="H174" s="12" t="str">
        <f>IF(SIMULAÇÃO!$A$19="","",IF($F173="","",IF(F174=SIMULAÇÃO!$A$18,SELIC!G174,IF(SELIC!F174&gt;SIMULAÇÃO!$A$18,H173+G174,IF(SELIC!F174&lt;SIMULAÇÃO!$A$18,0)))))</f>
        <v/>
      </c>
    </row>
    <row r="175" spans="1:8" s="9" customFormat="1" x14ac:dyDescent="0.35">
      <c r="A175" s="11">
        <v>45017</v>
      </c>
      <c r="B175" s="13">
        <f>IFERROR(HLOOKUP(YEAR(A175),Table_1[[Column2]:[Column9]],(MONTH(SELIC!A175)+1),0),0)</f>
        <v>0</v>
      </c>
      <c r="C175" s="12" t="str">
        <f>IF(SIMULAÇÃO!$A$18="","",IF($B174="","",IF($A175=SIMULAÇÃO!$A$18,0,IF($A175&gt;SIMULAÇÃO!$A$18,IF($A174=SIMULAÇÃO!$A$18,0.01,C174+B174),IF($A176=SIMULAÇÃO!$A$18,0.01,C176+B176)))))</f>
        <v/>
      </c>
      <c r="D175" s="12">
        <f t="shared" si="2"/>
        <v>0</v>
      </c>
      <c r="F175" s="11">
        <v>45017</v>
      </c>
      <c r="G175" s="13">
        <f>IFERROR(HLOOKUP(YEAR(F175),Table_1[[Column2]:[Column9]],(MONTH(SELIC!F175)+1),0),0)</f>
        <v>0</v>
      </c>
      <c r="H175" s="12" t="str">
        <f>IF(SIMULAÇÃO!$A$19="","",IF($F174="","",IF(F175=SIMULAÇÃO!$A$18,SELIC!G175,IF(SELIC!F175&gt;SIMULAÇÃO!$A$18,H174+G175,IF(SELIC!F175&lt;SIMULAÇÃO!$A$18,0)))))</f>
        <v/>
      </c>
    </row>
    <row r="176" spans="1:8" s="9" customFormat="1" x14ac:dyDescent="0.35">
      <c r="A176" s="11">
        <v>45047</v>
      </c>
      <c r="B176" s="13">
        <f>IFERROR(HLOOKUP(YEAR(A176),Table_1[[Column2]:[Column9]],(MONTH(SELIC!A176)+1),0),0)</f>
        <v>0</v>
      </c>
      <c r="C176" s="12" t="str">
        <f>IF(SIMULAÇÃO!$A$18="","",IF($B175="","",IF($A176=SIMULAÇÃO!$A$18,0,IF($A176&gt;SIMULAÇÃO!$A$18,IF($A175=SIMULAÇÃO!$A$18,0.01,C175+B175),IF($A177=SIMULAÇÃO!$A$18,0.01,C177+B177)))))</f>
        <v/>
      </c>
      <c r="D176" s="12">
        <f t="shared" si="2"/>
        <v>0</v>
      </c>
      <c r="F176" s="11">
        <v>45047</v>
      </c>
      <c r="G176" s="13">
        <f>IFERROR(HLOOKUP(YEAR(F176),Table_1[[Column2]:[Column9]],(MONTH(SELIC!F176)+1),0),0)</f>
        <v>0</v>
      </c>
      <c r="H176" s="12" t="str">
        <f>IF(SIMULAÇÃO!$A$19="","",IF($F175="","",IF(F176=SIMULAÇÃO!$A$18,SELIC!G176,IF(SELIC!F176&gt;SIMULAÇÃO!$A$18,H175+G176,IF(SELIC!F176&lt;SIMULAÇÃO!$A$18,0)))))</f>
        <v/>
      </c>
    </row>
    <row r="177" spans="1:8" s="9" customFormat="1" x14ac:dyDescent="0.35">
      <c r="A177" s="11">
        <v>45078</v>
      </c>
      <c r="B177" s="13">
        <f>IFERROR(HLOOKUP(YEAR(A177),Table_1[[Column2]:[Column9]],(MONTH(SELIC!A177)+1),0),0)</f>
        <v>0</v>
      </c>
      <c r="C177" s="12" t="str">
        <f>IF(SIMULAÇÃO!$A$18="","",IF($B176="","",IF($A177=SIMULAÇÃO!$A$18,0,IF($A177&gt;SIMULAÇÃO!$A$18,IF($A176=SIMULAÇÃO!$A$18,0.01,C176+B176),IF($A178=SIMULAÇÃO!$A$18,0.01,C178+B178)))))</f>
        <v/>
      </c>
      <c r="D177" s="12">
        <f t="shared" si="2"/>
        <v>0</v>
      </c>
      <c r="F177" s="11">
        <v>45078</v>
      </c>
      <c r="G177" s="13">
        <f>IFERROR(HLOOKUP(YEAR(F177),Table_1[[Column2]:[Column9]],(MONTH(SELIC!F177)+1),0),0)</f>
        <v>0</v>
      </c>
      <c r="H177" s="12" t="str">
        <f>IF(SIMULAÇÃO!$A$19="","",IF($F176="","",IF(F177=SIMULAÇÃO!$A$18,SELIC!G177,IF(SELIC!F177&gt;SIMULAÇÃO!$A$18,H176+G177,IF(SELIC!F177&lt;SIMULAÇÃO!$A$18,0)))))</f>
        <v/>
      </c>
    </row>
    <row r="178" spans="1:8" s="9" customFormat="1" x14ac:dyDescent="0.35">
      <c r="A178" s="11">
        <v>45108</v>
      </c>
      <c r="B178" s="13">
        <f>IFERROR(HLOOKUP(YEAR(A178),Table_1[[Column2]:[Column9]],(MONTH(SELIC!A178)+1),0),0)</f>
        <v>0</v>
      </c>
      <c r="C178" s="12" t="str">
        <f>IF(SIMULAÇÃO!$A$18="","",IF($B177="","",IF($A178=SIMULAÇÃO!$A$18,0,IF($A178&gt;SIMULAÇÃO!$A$18,IF($A177=SIMULAÇÃO!$A$18,0.01,C177+B177),IF($A179=SIMULAÇÃO!$A$18,0.01,C179+B179)))))</f>
        <v/>
      </c>
      <c r="D178" s="12">
        <f t="shared" si="2"/>
        <v>0</v>
      </c>
      <c r="F178" s="11">
        <v>45108</v>
      </c>
      <c r="G178" s="13">
        <f>IFERROR(HLOOKUP(YEAR(F178),Table_1[[Column2]:[Column9]],(MONTH(SELIC!F178)+1),0),0)</f>
        <v>0</v>
      </c>
      <c r="H178" s="12" t="str">
        <f>IF(SIMULAÇÃO!$A$19="","",IF($F177="","",IF(F178=SIMULAÇÃO!$A$18,SELIC!G178,IF(SELIC!F178&gt;SIMULAÇÃO!$A$18,H177+G178,IF(SELIC!F178&lt;SIMULAÇÃO!$A$18,0)))))</f>
        <v/>
      </c>
    </row>
    <row r="179" spans="1:8" s="9" customFormat="1" x14ac:dyDescent="0.35">
      <c r="A179" s="11">
        <v>45139</v>
      </c>
      <c r="B179" s="13">
        <f>IFERROR(HLOOKUP(YEAR(A179),Table_1[[Column2]:[Column9]],(MONTH(SELIC!A179)+1),0),0)</f>
        <v>0</v>
      </c>
      <c r="C179" s="12" t="str">
        <f>IF(SIMULAÇÃO!$A$18="","",IF($B178="","",IF($A179=SIMULAÇÃO!$A$18,0,IF($A179&gt;SIMULAÇÃO!$A$18,IF($A178=SIMULAÇÃO!$A$18,0.01,C178+B178),IF($A180=SIMULAÇÃO!$A$18,0.01,C180+B180)))))</f>
        <v/>
      </c>
      <c r="D179" s="12">
        <f t="shared" si="2"/>
        <v>0</v>
      </c>
      <c r="F179" s="11">
        <v>45139</v>
      </c>
      <c r="G179" s="13">
        <f>IFERROR(HLOOKUP(YEAR(F179),Table_1[[Column2]:[Column9]],(MONTH(SELIC!F179)+1),0),0)</f>
        <v>0</v>
      </c>
      <c r="H179" s="12" t="str">
        <f>IF(SIMULAÇÃO!$A$19="","",IF($F178="","",IF(F179=SIMULAÇÃO!$A$18,SELIC!G179,IF(SELIC!F179&gt;SIMULAÇÃO!$A$18,H178+G179,IF(SELIC!F179&lt;SIMULAÇÃO!$A$18,0)))))</f>
        <v/>
      </c>
    </row>
    <row r="180" spans="1:8" s="9" customFormat="1" x14ac:dyDescent="0.35">
      <c r="A180" s="11">
        <v>45170</v>
      </c>
      <c r="B180" s="13">
        <f>IFERROR(HLOOKUP(YEAR(A180),Table_1[[Column2]:[Column9]],(MONTH(SELIC!A180)+1),0),0)</f>
        <v>0</v>
      </c>
      <c r="C180" s="12" t="str">
        <f>IF(SIMULAÇÃO!$A$18="","",IF($B179="","",IF($A180=SIMULAÇÃO!$A$18,0,IF($A180&gt;SIMULAÇÃO!$A$18,IF($A179=SIMULAÇÃO!$A$18,0.01,C179+B179),IF($A181=SIMULAÇÃO!$A$18,0.01,C181+B181)))))</f>
        <v/>
      </c>
      <c r="D180" s="12">
        <f t="shared" si="2"/>
        <v>0</v>
      </c>
      <c r="F180" s="11">
        <v>45170</v>
      </c>
      <c r="G180" s="13">
        <f>IFERROR(HLOOKUP(YEAR(F180),Table_1[[Column2]:[Column9]],(MONTH(SELIC!F180)+1),0),0)</f>
        <v>0</v>
      </c>
      <c r="H180" s="12" t="str">
        <f>IF(SIMULAÇÃO!$A$19="","",IF($F179="","",IF(F180=SIMULAÇÃO!$A$18,SELIC!G180,IF(SELIC!F180&gt;SIMULAÇÃO!$A$18,H179+G180,IF(SELIC!F180&lt;SIMULAÇÃO!$A$18,0)))))</f>
        <v/>
      </c>
    </row>
    <row r="181" spans="1:8" s="9" customFormat="1" x14ac:dyDescent="0.35">
      <c r="A181" s="11">
        <v>45200</v>
      </c>
      <c r="B181" s="13">
        <f>IFERROR(HLOOKUP(YEAR(A181),Table_1[[Column2]:[Column9]],(MONTH(SELIC!A181)+1),0),0)</f>
        <v>0</v>
      </c>
      <c r="C181" s="12" t="str">
        <f>IF(SIMULAÇÃO!$A$18="","",IF($B180="","",IF($A181=SIMULAÇÃO!$A$18,0,IF($A181&gt;SIMULAÇÃO!$A$18,IF($A180=SIMULAÇÃO!$A$18,0.01,C180+B180),IF($A182=SIMULAÇÃO!$A$18,0.01,C182+B182)))))</f>
        <v/>
      </c>
      <c r="D181" s="12">
        <f t="shared" si="2"/>
        <v>0</v>
      </c>
      <c r="F181" s="11">
        <v>45200</v>
      </c>
      <c r="G181" s="13">
        <f>IFERROR(HLOOKUP(YEAR(F181),Table_1[[Column2]:[Column9]],(MONTH(SELIC!F181)+1),0),0)</f>
        <v>0</v>
      </c>
      <c r="H181" s="12" t="str">
        <f>IF(SIMULAÇÃO!$A$19="","",IF($F180="","",IF(F181=SIMULAÇÃO!$A$18,SELIC!G181,IF(SELIC!F181&gt;SIMULAÇÃO!$A$18,H180+G181,IF(SELIC!F181&lt;SIMULAÇÃO!$A$18,0)))))</f>
        <v/>
      </c>
    </row>
    <row r="182" spans="1:8" s="9" customFormat="1" x14ac:dyDescent="0.35">
      <c r="A182" s="11">
        <v>45231</v>
      </c>
      <c r="B182" s="13">
        <f>IFERROR(HLOOKUP(YEAR(A182),Table_1[[Column2]:[Column9]],(MONTH(SELIC!A182)+1),0),0)</f>
        <v>0</v>
      </c>
      <c r="C182" s="12" t="str">
        <f>IF(SIMULAÇÃO!$A$18="","",IF($B181="","",IF($A182=SIMULAÇÃO!$A$18,0,IF($A182&gt;SIMULAÇÃO!$A$18,IF($A181=SIMULAÇÃO!$A$18,0.01,C181+B181),IF($A183=SIMULAÇÃO!$A$18,0.01,C183+B183)))))</f>
        <v/>
      </c>
      <c r="D182" s="12">
        <f t="shared" si="2"/>
        <v>0</v>
      </c>
      <c r="F182" s="11">
        <v>45231</v>
      </c>
      <c r="G182" s="13">
        <f>IFERROR(HLOOKUP(YEAR(F182),Table_1[[Column2]:[Column9]],(MONTH(SELIC!F182)+1),0),0)</f>
        <v>0</v>
      </c>
      <c r="H182" s="12" t="str">
        <f>IF(SIMULAÇÃO!$A$19="","",IF($F181="","",IF(F182=SIMULAÇÃO!$A$18,SELIC!G182,IF(SELIC!F182&gt;SIMULAÇÃO!$A$18,H181+G182,IF(SELIC!F182&lt;SIMULAÇÃO!$A$18,0)))))</f>
        <v/>
      </c>
    </row>
    <row r="183" spans="1:8" s="9" customFormat="1" x14ac:dyDescent="0.35">
      <c r="A183" s="11">
        <v>45261</v>
      </c>
      <c r="B183" s="13">
        <f>IFERROR(HLOOKUP(YEAR(A183),Table_1[[Column2]:[Column9]],(MONTH(SELIC!A183)+1),0),0)</f>
        <v>0</v>
      </c>
      <c r="C183" s="12" t="str">
        <f>IF(SIMULAÇÃO!$A$18="","",IF($B182="","",IF($A183=SIMULAÇÃO!$A$18,0,IF($A183&gt;SIMULAÇÃO!$A$18,IF($A182=SIMULAÇÃO!$A$18,0.01,C182+B182),IF($A184=SIMULAÇÃO!$A$18,0.01,C184+B184)))))</f>
        <v/>
      </c>
      <c r="D183" s="12">
        <f t="shared" si="2"/>
        <v>0</v>
      </c>
      <c r="F183" s="11">
        <v>45261</v>
      </c>
      <c r="G183" s="13">
        <f>IFERROR(HLOOKUP(YEAR(F183),Table_1[[Column2]:[Column9]],(MONTH(SELIC!F183)+1),0),0)</f>
        <v>0</v>
      </c>
      <c r="H183" s="12" t="str">
        <f>IF(SIMULAÇÃO!$A$19="","",IF($F182="","",IF(F183=SIMULAÇÃO!$A$18,SELIC!G183,IF(SELIC!F183&gt;SIMULAÇÃO!$A$18,H182+G183,IF(SELIC!F183&lt;SIMULAÇÃO!$A$18,0)))))</f>
        <v/>
      </c>
    </row>
    <row r="184" spans="1:8" s="9" customFormat="1" x14ac:dyDescent="0.35">
      <c r="A184" s="11">
        <v>45292</v>
      </c>
      <c r="B184" s="13">
        <f>IFERROR(HLOOKUP(YEAR(A184),Table_1[[Column2]:[Column9]],(MONTH(SELIC!A184)+1),0),0)</f>
        <v>0</v>
      </c>
      <c r="C184" s="12" t="str">
        <f>IF(SIMULAÇÃO!$A$18="","",IF($B183="","",IF($A184=SIMULAÇÃO!$A$18,0,IF($A184&gt;SIMULAÇÃO!$A$18,IF($A183=SIMULAÇÃO!$A$18,0.01,C183+B183),IF($A185=SIMULAÇÃO!$A$18,0.01,C185+B185)))))</f>
        <v/>
      </c>
      <c r="D184" s="12">
        <f t="shared" si="2"/>
        <v>0</v>
      </c>
      <c r="F184" s="11">
        <v>45292</v>
      </c>
      <c r="G184" s="13">
        <f>IFERROR(HLOOKUP(YEAR(F184),Table_1[[Column2]:[Column9]],(MONTH(SELIC!F184)+1),0),0)</f>
        <v>0</v>
      </c>
      <c r="H184" s="12" t="str">
        <f>IF(SIMULAÇÃO!$A$19="","",IF($F183="","",IF(F184=SIMULAÇÃO!$A$18,SELIC!G184,IF(SELIC!F184&gt;SIMULAÇÃO!$A$18,H183+G184,IF(SELIC!F184&lt;SIMULAÇÃO!$A$18,0)))))</f>
        <v/>
      </c>
    </row>
    <row r="185" spans="1:8" s="9" customFormat="1" x14ac:dyDescent="0.35">
      <c r="A185" s="11">
        <v>45323</v>
      </c>
      <c r="B185" s="13">
        <f>IFERROR(HLOOKUP(YEAR(A185),Table_1[[Column2]:[Column9]],(MONTH(SELIC!A185)+1),0),0)</f>
        <v>0</v>
      </c>
      <c r="C185" s="12" t="str">
        <f>IF(SIMULAÇÃO!$A$18="","",IF($B184="","",IF($A185=SIMULAÇÃO!$A$18,0,IF($A185&gt;SIMULAÇÃO!$A$18,IF($A184=SIMULAÇÃO!$A$18,0.01,C184+B184),IF($A186=SIMULAÇÃO!$A$18,0.01,C186+B186)))))</f>
        <v/>
      </c>
      <c r="D185" s="12">
        <f t="shared" si="2"/>
        <v>0</v>
      </c>
      <c r="F185" s="11">
        <v>45323</v>
      </c>
      <c r="G185" s="13">
        <f>IFERROR(HLOOKUP(YEAR(F185),Table_1[[Column2]:[Column9]],(MONTH(SELIC!F185)+1),0),0)</f>
        <v>0</v>
      </c>
      <c r="H185" s="12" t="str">
        <f>IF(SIMULAÇÃO!$A$19="","",IF($F184="","",IF(F185=SIMULAÇÃO!$A$18,SELIC!G185,IF(SELIC!F185&gt;SIMULAÇÃO!$A$18,H184+G185,IF(SELIC!F185&lt;SIMULAÇÃO!$A$18,0)))))</f>
        <v/>
      </c>
    </row>
    <row r="186" spans="1:8" s="9" customFormat="1" x14ac:dyDescent="0.35">
      <c r="A186" s="11">
        <v>45352</v>
      </c>
      <c r="B186" s="13">
        <f>IFERROR(HLOOKUP(YEAR(A186),Table_1[[Column2]:[Column9]],(MONTH(SELIC!A186)+1),0),0)</f>
        <v>0</v>
      </c>
      <c r="C186" s="12" t="str">
        <f>IF(SIMULAÇÃO!$A$18="","",IF($B185="","",IF($A186=SIMULAÇÃO!$A$18,0,IF($A186&gt;SIMULAÇÃO!$A$18,IF($A185=SIMULAÇÃO!$A$18,0.01,C185+B185),IF($A187=SIMULAÇÃO!$A$18,0.01,C187+B187)))))</f>
        <v/>
      </c>
      <c r="D186" s="12">
        <f t="shared" si="2"/>
        <v>0</v>
      </c>
      <c r="F186" s="11">
        <v>45352</v>
      </c>
      <c r="G186" s="13">
        <f>IFERROR(HLOOKUP(YEAR(F186),Table_1[[Column2]:[Column9]],(MONTH(SELIC!F186)+1),0),0)</f>
        <v>0</v>
      </c>
      <c r="H186" s="12" t="str">
        <f>IF(SIMULAÇÃO!$A$19="","",IF($F185="","",IF(F186=SIMULAÇÃO!$A$18,SELIC!G186,IF(SELIC!F186&gt;SIMULAÇÃO!$A$18,H185+G186,IF(SELIC!F186&lt;SIMULAÇÃO!$A$18,0)))))</f>
        <v/>
      </c>
    </row>
    <row r="187" spans="1:8" s="9" customFormat="1" x14ac:dyDescent="0.35">
      <c r="A187" s="11">
        <v>45383</v>
      </c>
      <c r="B187" s="13">
        <f>IFERROR(HLOOKUP(YEAR(A187),Table_1[[Column2]:[Column9]],(MONTH(SELIC!A187)+1),0),0)</f>
        <v>0</v>
      </c>
      <c r="C187" s="12" t="str">
        <f>IF(SIMULAÇÃO!$A$18="","",IF($B186="","",IF($A187=SIMULAÇÃO!$A$18,0,IF($A187&gt;SIMULAÇÃO!$A$18,IF($A186=SIMULAÇÃO!$A$18,0.01,C186+B186),IF($A188=SIMULAÇÃO!$A$18,0.01,C188+B188)))))</f>
        <v/>
      </c>
      <c r="D187" s="12">
        <f t="shared" si="2"/>
        <v>0</v>
      </c>
      <c r="F187" s="11">
        <v>45383</v>
      </c>
      <c r="G187" s="13">
        <f>IFERROR(HLOOKUP(YEAR(F187),Table_1[[Column2]:[Column9]],(MONTH(SELIC!F187)+1),0),0)</f>
        <v>0</v>
      </c>
      <c r="H187" s="12" t="str">
        <f>IF(SIMULAÇÃO!$A$19="","",IF($F186="","",IF(F187=SIMULAÇÃO!$A$18,SELIC!G187,IF(SELIC!F187&gt;SIMULAÇÃO!$A$18,H186+G187,IF(SELIC!F187&lt;SIMULAÇÃO!$A$18,0)))))</f>
        <v/>
      </c>
    </row>
    <row r="188" spans="1:8" s="9" customFormat="1" x14ac:dyDescent="0.35">
      <c r="A188" s="11">
        <v>45413</v>
      </c>
      <c r="B188" s="13">
        <f>IFERROR(HLOOKUP(YEAR(A188),Table_1[[Column2]:[Column9]],(MONTH(SELIC!A188)+1),0),0)</f>
        <v>0</v>
      </c>
      <c r="C188" s="12" t="str">
        <f>IF(SIMULAÇÃO!$A$18="","",IF($B187="","",IF($A188=SIMULAÇÃO!$A$18,0,IF($A188&gt;SIMULAÇÃO!$A$18,IF($A187=SIMULAÇÃO!$A$18,0.01,C187+B187),IF($A189=SIMULAÇÃO!$A$18,0.01,C189+B189)))))</f>
        <v/>
      </c>
      <c r="D188" s="12">
        <f t="shared" si="2"/>
        <v>0</v>
      </c>
      <c r="F188" s="11">
        <v>45413</v>
      </c>
      <c r="G188" s="13">
        <f>IFERROR(HLOOKUP(YEAR(F188),Table_1[[Column2]:[Column9]],(MONTH(SELIC!F188)+1),0),0)</f>
        <v>0</v>
      </c>
      <c r="H188" s="12" t="str">
        <f>IF(SIMULAÇÃO!$A$19="","",IF($F187="","",IF(F188=SIMULAÇÃO!$A$18,SELIC!G188,IF(SELIC!F188&gt;SIMULAÇÃO!$A$18,H187+G188,IF(SELIC!F188&lt;SIMULAÇÃO!$A$18,0)))))</f>
        <v/>
      </c>
    </row>
    <row r="189" spans="1:8" s="9" customFormat="1" x14ac:dyDescent="0.35">
      <c r="A189" s="11">
        <v>45444</v>
      </c>
      <c r="B189" s="13">
        <f>IFERROR(HLOOKUP(YEAR(A189),Table_1[[Column2]:[Column9]],(MONTH(SELIC!A189)+1),0),0)</f>
        <v>0</v>
      </c>
      <c r="C189" s="12" t="str">
        <f>IF(SIMULAÇÃO!$A$18="","",IF($B188="","",IF($A189=SIMULAÇÃO!$A$18,0,IF($A189&gt;SIMULAÇÃO!$A$18,IF($A188=SIMULAÇÃO!$A$18,0.01,C188+B188),IF($A190=SIMULAÇÃO!$A$18,0.01,C190+B190)))))</f>
        <v/>
      </c>
      <c r="D189" s="12">
        <f t="shared" si="2"/>
        <v>0</v>
      </c>
      <c r="F189" s="11">
        <v>45444</v>
      </c>
      <c r="G189" s="13">
        <f>IFERROR(HLOOKUP(YEAR(F189),Table_1[[Column2]:[Column9]],(MONTH(SELIC!F189)+1),0),0)</f>
        <v>0</v>
      </c>
      <c r="H189" s="12" t="str">
        <f>IF(SIMULAÇÃO!$A$19="","",IF($F188="","",IF(F189=SIMULAÇÃO!$A$18,SELIC!G189,IF(SELIC!F189&gt;SIMULAÇÃO!$A$18,H188+G189,IF(SELIC!F189&lt;SIMULAÇÃO!$A$18,0)))))</f>
        <v/>
      </c>
    </row>
    <row r="190" spans="1:8" s="9" customFormat="1" x14ac:dyDescent="0.35">
      <c r="A190" s="11">
        <v>45474</v>
      </c>
      <c r="B190" s="13">
        <f>IFERROR(HLOOKUP(YEAR(A190),Table_1[[Column2]:[Column9]],(MONTH(SELIC!A190)+1),0),0)</f>
        <v>0</v>
      </c>
      <c r="C190" s="12" t="str">
        <f>IF(SIMULAÇÃO!$A$18="","",IF($B189="","",IF($A190=SIMULAÇÃO!$A$18,0,IF($A190&gt;SIMULAÇÃO!$A$18,IF($A189=SIMULAÇÃO!$A$18,0.01,C189+B189),IF($A191=SIMULAÇÃO!$A$18,0.01,C191+B191)))))</f>
        <v/>
      </c>
      <c r="D190" s="12">
        <f t="shared" si="2"/>
        <v>0</v>
      </c>
      <c r="F190" s="11">
        <v>45474</v>
      </c>
      <c r="G190" s="13">
        <f>IFERROR(HLOOKUP(YEAR(F190),Table_1[[Column2]:[Column9]],(MONTH(SELIC!F190)+1),0),0)</f>
        <v>0</v>
      </c>
      <c r="H190" s="12" t="str">
        <f>IF(SIMULAÇÃO!$A$19="","",IF($F189="","",IF(F190=SIMULAÇÃO!$A$18,SELIC!G190,IF(SELIC!F190&gt;SIMULAÇÃO!$A$18,H189+G190,IF(SELIC!F190&lt;SIMULAÇÃO!$A$18,0)))))</f>
        <v/>
      </c>
    </row>
    <row r="191" spans="1:8" s="9" customFormat="1" x14ac:dyDescent="0.35">
      <c r="A191" s="11">
        <v>45505</v>
      </c>
      <c r="B191" s="13">
        <f>IFERROR(HLOOKUP(YEAR(A191),Table_1[[Column2]:[Column9]],(MONTH(SELIC!A191)+1),0),0)</f>
        <v>0</v>
      </c>
      <c r="C191" s="12" t="str">
        <f>IF(SIMULAÇÃO!$A$18="","",IF($B190="","",IF($A191=SIMULAÇÃO!$A$18,0,IF($A191&gt;SIMULAÇÃO!$A$18,IF($A190=SIMULAÇÃO!$A$18,0.01,C190+B190),IF($A192=SIMULAÇÃO!$A$18,0.01,C192+B192)))))</f>
        <v/>
      </c>
      <c r="D191" s="12">
        <f t="shared" si="2"/>
        <v>0</v>
      </c>
      <c r="F191" s="11">
        <v>45505</v>
      </c>
      <c r="G191" s="13">
        <f>IFERROR(HLOOKUP(YEAR(F191),Table_1[[Column2]:[Column9]],(MONTH(SELIC!F191)+1),0),0)</f>
        <v>0</v>
      </c>
      <c r="H191" s="12" t="str">
        <f>IF(SIMULAÇÃO!$A$19="","",IF($F190="","",IF(F191=SIMULAÇÃO!$A$18,SELIC!G191,IF(SELIC!F191&gt;SIMULAÇÃO!$A$18,H190+G191,IF(SELIC!F191&lt;SIMULAÇÃO!$A$18,0)))))</f>
        <v/>
      </c>
    </row>
    <row r="192" spans="1:8" s="9" customFormat="1" x14ac:dyDescent="0.35">
      <c r="A192" s="11">
        <v>45536</v>
      </c>
      <c r="B192" s="13">
        <f>IFERROR(HLOOKUP(YEAR(A192),Table_1[[Column2]:[Column9]],(MONTH(SELIC!A192)+1),0),0)</f>
        <v>0</v>
      </c>
      <c r="C192" s="12" t="str">
        <f>IF(SIMULAÇÃO!$A$18="","",IF($B191="","",IF($A192=SIMULAÇÃO!$A$18,0,IF($A192&gt;SIMULAÇÃO!$A$18,IF($A191=SIMULAÇÃO!$A$18,0.01,C191+B191),IF($A193=SIMULAÇÃO!$A$18,0.01,C193+B193)))))</f>
        <v/>
      </c>
      <c r="D192" s="12">
        <f t="shared" si="2"/>
        <v>0</v>
      </c>
      <c r="F192" s="11">
        <v>45536</v>
      </c>
      <c r="G192" s="13">
        <f>IFERROR(HLOOKUP(YEAR(F192),Table_1[[Column2]:[Column9]],(MONTH(SELIC!F192)+1),0),0)</f>
        <v>0</v>
      </c>
      <c r="H192" s="12" t="str">
        <f>IF(SIMULAÇÃO!$A$19="","",IF($F191="","",IF(F192=SIMULAÇÃO!$A$18,SELIC!G192,IF(SELIC!F192&gt;SIMULAÇÃO!$A$18,H191+G192,IF(SELIC!F192&lt;SIMULAÇÃO!$A$18,0)))))</f>
        <v/>
      </c>
    </row>
    <row r="193" spans="1:8" s="9" customFormat="1" x14ac:dyDescent="0.35">
      <c r="A193" s="11">
        <v>45566</v>
      </c>
      <c r="B193" s="13">
        <f>IFERROR(HLOOKUP(YEAR(A193),Table_1[[Column2]:[Column9]],(MONTH(SELIC!A193)+1),0),0)</f>
        <v>0</v>
      </c>
      <c r="C193" s="12" t="str">
        <f>IF(SIMULAÇÃO!$A$18="","",IF($B192="","",IF($A193=SIMULAÇÃO!$A$18,0,IF($A193&gt;SIMULAÇÃO!$A$18,IF($A192=SIMULAÇÃO!$A$18,0.01,C192+B192),IF($A194=SIMULAÇÃO!$A$18,0.01,C194+B194)))))</f>
        <v/>
      </c>
      <c r="D193" s="12">
        <f t="shared" si="2"/>
        <v>0</v>
      </c>
      <c r="F193" s="11">
        <v>45566</v>
      </c>
      <c r="G193" s="13">
        <f>IFERROR(HLOOKUP(YEAR(F193),Table_1[[Column2]:[Column9]],(MONTH(SELIC!F193)+1),0),0)</f>
        <v>0</v>
      </c>
      <c r="H193" s="12" t="str">
        <f>IF(SIMULAÇÃO!$A$19="","",IF($F192="","",IF(F193=SIMULAÇÃO!$A$18,SELIC!G193,IF(SELIC!F193&gt;SIMULAÇÃO!$A$18,H192+G193,IF(SELIC!F193&lt;SIMULAÇÃO!$A$18,0)))))</f>
        <v/>
      </c>
    </row>
    <row r="194" spans="1:8" s="9" customFormat="1" x14ac:dyDescent="0.35">
      <c r="A194" s="11">
        <v>45597</v>
      </c>
      <c r="B194" s="13">
        <f>IFERROR(HLOOKUP(YEAR(A194),Table_1[[Column2]:[Column9]],(MONTH(SELIC!A194)+1),0),0)</f>
        <v>0</v>
      </c>
      <c r="C194" s="12" t="str">
        <f>IF(SIMULAÇÃO!$A$18="","",IF($B193="","",IF($A194=SIMULAÇÃO!$A$18,0,IF($A194&gt;SIMULAÇÃO!$A$18,IF($A193=SIMULAÇÃO!$A$18,0.01,C193+B193),IF($A195=SIMULAÇÃO!$A$18,0.01,C195+B195)))))</f>
        <v/>
      </c>
      <c r="D194" s="12">
        <f t="shared" si="2"/>
        <v>0</v>
      </c>
      <c r="F194" s="11">
        <v>45597</v>
      </c>
      <c r="G194" s="13">
        <f>IFERROR(HLOOKUP(YEAR(F194),Table_1[[Column2]:[Column9]],(MONTH(SELIC!F194)+1),0),0)</f>
        <v>0</v>
      </c>
      <c r="H194" s="12" t="str">
        <f>IF(SIMULAÇÃO!$A$19="","",IF($F193="","",IF(F194=SIMULAÇÃO!$A$18,SELIC!G194,IF(SELIC!F194&gt;SIMULAÇÃO!$A$18,H193+G194,IF(SELIC!F194&lt;SIMULAÇÃO!$A$18,0)))))</f>
        <v/>
      </c>
    </row>
    <row r="195" spans="1:8" s="9" customFormat="1" x14ac:dyDescent="0.35">
      <c r="A195" s="11">
        <v>45627</v>
      </c>
      <c r="B195" s="13">
        <f>IFERROR(HLOOKUP(YEAR(A195),Table_1[[Column2]:[Column9]],(MONTH(SELIC!A195)+1),0),0)</f>
        <v>0</v>
      </c>
      <c r="C195" s="12" t="str">
        <f>IF(SIMULAÇÃO!$A$18="","",IF($B194="","",IF($A195=SIMULAÇÃO!$A$18,0,IF($A195&gt;SIMULAÇÃO!$A$18,IF($A194=SIMULAÇÃO!$A$18,0.01,C194+B194),IF($A196=SIMULAÇÃO!$A$18,0.01,C196+B196)))))</f>
        <v/>
      </c>
      <c r="D195" s="12">
        <f t="shared" si="2"/>
        <v>0</v>
      </c>
      <c r="F195" s="11">
        <v>45627</v>
      </c>
      <c r="G195" s="13">
        <f>IFERROR(HLOOKUP(YEAR(F195),Table_1[[Column2]:[Column9]],(MONTH(SELIC!F195)+1),0),0)</f>
        <v>0</v>
      </c>
      <c r="H195" s="12" t="str">
        <f>IF(SIMULAÇÃO!$A$19="","",IF($F194="","",IF(F195=SIMULAÇÃO!$A$18,SELIC!G195,IF(SELIC!F195&gt;SIMULAÇÃO!$A$18,H194+G195,IF(SELIC!F195&lt;SIMULAÇÃO!$A$18,0)))))</f>
        <v/>
      </c>
    </row>
    <row r="196" spans="1:8" s="9" customFormat="1" x14ac:dyDescent="0.35">
      <c r="A196" s="11">
        <v>45658</v>
      </c>
      <c r="B196" s="13">
        <f>IFERROR(HLOOKUP(YEAR(A196),Table_1[[Column2]:[Column9]],(MONTH(SELIC!A196)+1),0),0)</f>
        <v>0</v>
      </c>
      <c r="C196" s="12" t="str">
        <f>IF(SIMULAÇÃO!$A$18="","",IF($B195="","",IF($A196=SIMULAÇÃO!$A$18,0,IF($A196&gt;SIMULAÇÃO!$A$18,IF($A195=SIMULAÇÃO!$A$18,0.01,C195+B195),IF($A197=SIMULAÇÃO!$A$18,0.01,C197+B197)))))</f>
        <v/>
      </c>
      <c r="D196" s="12">
        <f t="shared" ref="D196:D217" si="3">D197+B196</f>
        <v>0</v>
      </c>
      <c r="F196" s="11">
        <v>45658</v>
      </c>
      <c r="G196" s="13">
        <f>IFERROR(HLOOKUP(YEAR(F196),Table_1[[Column2]:[Column9]],(MONTH(SELIC!F196)+1),0),0)</f>
        <v>0</v>
      </c>
      <c r="H196" s="12" t="str">
        <f>IF(SIMULAÇÃO!$A$19="","",IF($F195="","",IF(F196=SIMULAÇÃO!$A$18,SELIC!G196,IF(SELIC!F196&gt;SIMULAÇÃO!$A$18,H195+G196,IF(SELIC!F196&lt;SIMULAÇÃO!$A$18,0)))))</f>
        <v/>
      </c>
    </row>
    <row r="197" spans="1:8" s="9" customFormat="1" x14ac:dyDescent="0.35">
      <c r="A197" s="11">
        <v>45689</v>
      </c>
      <c r="B197" s="13">
        <f>IFERROR(HLOOKUP(YEAR(A197),Table_1[[Column2]:[Column9]],(MONTH(SELIC!A197)+1),0),0)</f>
        <v>0</v>
      </c>
      <c r="C197" s="12" t="str">
        <f>IF(SIMULAÇÃO!$A$18="","",IF($B196="","",IF($A197=SIMULAÇÃO!$A$18,0,IF($A197&gt;SIMULAÇÃO!$A$18,IF($A196=SIMULAÇÃO!$A$18,0.01,C196+B196),IF($A198=SIMULAÇÃO!$A$18,0.01,C198+B198)))))</f>
        <v/>
      </c>
      <c r="D197" s="12">
        <f t="shared" si="3"/>
        <v>0</v>
      </c>
      <c r="F197" s="11">
        <v>45689</v>
      </c>
      <c r="G197" s="13">
        <f>IFERROR(HLOOKUP(YEAR(F197),Table_1[[Column2]:[Column9]],(MONTH(SELIC!F197)+1),0),0)</f>
        <v>0</v>
      </c>
      <c r="H197" s="12" t="str">
        <f>IF(SIMULAÇÃO!$A$19="","",IF($F196="","",IF(F197=SIMULAÇÃO!$A$18,SELIC!G197,IF(SELIC!F197&gt;SIMULAÇÃO!$A$18,H196+G197,IF(SELIC!F197&lt;SIMULAÇÃO!$A$18,0)))))</f>
        <v/>
      </c>
    </row>
    <row r="198" spans="1:8" s="9" customFormat="1" x14ac:dyDescent="0.35">
      <c r="A198" s="11">
        <v>45717</v>
      </c>
      <c r="B198" s="13">
        <f>IFERROR(HLOOKUP(YEAR(A198),Table_1[[Column2]:[Column9]],(MONTH(SELIC!A198)+1),0),0)</f>
        <v>0</v>
      </c>
      <c r="C198" s="12" t="str">
        <f>IF(SIMULAÇÃO!$A$18="","",IF($B197="","",IF($A198=SIMULAÇÃO!$A$18,0,IF($A198&gt;SIMULAÇÃO!$A$18,IF($A197=SIMULAÇÃO!$A$18,0.01,C197+B197),IF($A199=SIMULAÇÃO!$A$18,0.01,C199+B199)))))</f>
        <v/>
      </c>
      <c r="D198" s="12">
        <f t="shared" si="3"/>
        <v>0</v>
      </c>
      <c r="F198" s="11">
        <v>45717</v>
      </c>
      <c r="G198" s="13">
        <f>IFERROR(HLOOKUP(YEAR(F198),Table_1[[Column2]:[Column9]],(MONTH(SELIC!F198)+1),0),0)</f>
        <v>0</v>
      </c>
      <c r="H198" s="12" t="str">
        <f>IF(SIMULAÇÃO!$A$19="","",IF($F197="","",IF(F198=SIMULAÇÃO!$A$18,SELIC!G198,IF(SELIC!F198&gt;SIMULAÇÃO!$A$18,H197+G198,IF(SELIC!F198&lt;SIMULAÇÃO!$A$18,0)))))</f>
        <v/>
      </c>
    </row>
    <row r="199" spans="1:8" s="9" customFormat="1" x14ac:dyDescent="0.35">
      <c r="A199" s="11">
        <v>45748</v>
      </c>
      <c r="B199" s="13">
        <f>IFERROR(HLOOKUP(YEAR(A199),Table_1[[Column2]:[Column9]],(MONTH(SELIC!A199)+1),0),0)</f>
        <v>0</v>
      </c>
      <c r="C199" s="12" t="str">
        <f>IF(SIMULAÇÃO!$A$18="","",IF($B198="","",IF($A199=SIMULAÇÃO!$A$18,0,IF($A199&gt;SIMULAÇÃO!$A$18,IF($A198=SIMULAÇÃO!$A$18,0.01,C198+B198),IF($A200=SIMULAÇÃO!$A$18,0.01,C200+B200)))))</f>
        <v/>
      </c>
      <c r="D199" s="12">
        <f t="shared" si="3"/>
        <v>0</v>
      </c>
      <c r="F199" s="11">
        <v>45748</v>
      </c>
      <c r="G199" s="13">
        <f>IFERROR(HLOOKUP(YEAR(F199),Table_1[[Column2]:[Column9]],(MONTH(SELIC!F199)+1),0),0)</f>
        <v>0</v>
      </c>
      <c r="H199" s="12" t="str">
        <f>IF(SIMULAÇÃO!$A$19="","",IF($F198="","",IF(F199=SIMULAÇÃO!$A$18,SELIC!G199,IF(SELIC!F199&gt;SIMULAÇÃO!$A$18,H198+G199,IF(SELIC!F199&lt;SIMULAÇÃO!$A$18,0)))))</f>
        <v/>
      </c>
    </row>
    <row r="200" spans="1:8" s="9" customFormat="1" x14ac:dyDescent="0.35">
      <c r="A200" s="11">
        <v>45778</v>
      </c>
      <c r="B200" s="13">
        <f>IFERROR(HLOOKUP(YEAR(A200),Table_1[[Column2]:[Column9]],(MONTH(SELIC!A200)+1),0),0)</f>
        <v>0</v>
      </c>
      <c r="C200" s="12" t="str">
        <f>IF(SIMULAÇÃO!$A$18="","",IF($B199="","",IF($A200=SIMULAÇÃO!$A$18,0,IF($A200&gt;SIMULAÇÃO!$A$18,IF($A199=SIMULAÇÃO!$A$18,0.01,C199+B199),IF($A201=SIMULAÇÃO!$A$18,0.01,C201+B201)))))</f>
        <v/>
      </c>
      <c r="D200" s="12">
        <f t="shared" si="3"/>
        <v>0</v>
      </c>
      <c r="F200" s="11">
        <v>45778</v>
      </c>
      <c r="G200" s="13">
        <f>IFERROR(HLOOKUP(YEAR(F200),Table_1[[Column2]:[Column9]],(MONTH(SELIC!F200)+1),0),0)</f>
        <v>0</v>
      </c>
      <c r="H200" s="12" t="str">
        <f>IF(SIMULAÇÃO!$A$19="","",IF($F199="","",IF(F200=SIMULAÇÃO!$A$18,SELIC!G200,IF(SELIC!F200&gt;SIMULAÇÃO!$A$18,H199+G200,IF(SELIC!F200&lt;SIMULAÇÃO!$A$18,0)))))</f>
        <v/>
      </c>
    </row>
    <row r="201" spans="1:8" s="9" customFormat="1" x14ac:dyDescent="0.35">
      <c r="A201" s="11">
        <v>45809</v>
      </c>
      <c r="B201" s="13">
        <f>IFERROR(HLOOKUP(YEAR(A201),Table_1[[Column2]:[Column9]],(MONTH(SELIC!A201)+1),0),0)</f>
        <v>0</v>
      </c>
      <c r="C201" s="12" t="str">
        <f>IF(SIMULAÇÃO!$A$18="","",IF($B200="","",IF($A201=SIMULAÇÃO!$A$18,0,IF($A201&gt;SIMULAÇÃO!$A$18,IF($A200=SIMULAÇÃO!$A$18,0.01,C200+B200),IF($A202=SIMULAÇÃO!$A$18,0.01,C202+B202)))))</f>
        <v/>
      </c>
      <c r="D201" s="12">
        <f t="shared" si="3"/>
        <v>0</v>
      </c>
      <c r="F201" s="11">
        <v>45809</v>
      </c>
      <c r="G201" s="13">
        <f>IFERROR(HLOOKUP(YEAR(F201),Table_1[[Column2]:[Column9]],(MONTH(SELIC!F201)+1),0),0)</f>
        <v>0</v>
      </c>
      <c r="H201" s="12" t="str">
        <f>IF(SIMULAÇÃO!$A$19="","",IF($F200="","",IF(F201=SIMULAÇÃO!$A$18,SELIC!G201,IF(SELIC!F201&gt;SIMULAÇÃO!$A$18,H200+G201,IF(SELIC!F201&lt;SIMULAÇÃO!$A$18,0)))))</f>
        <v/>
      </c>
    </row>
    <row r="202" spans="1:8" s="9" customFormat="1" x14ac:dyDescent="0.35">
      <c r="A202" s="11">
        <v>45839</v>
      </c>
      <c r="B202" s="13">
        <f>IFERROR(HLOOKUP(YEAR(A202),Table_1[[Column2]:[Column9]],(MONTH(SELIC!A202)+1),0),0)</f>
        <v>0</v>
      </c>
      <c r="C202" s="12" t="str">
        <f>IF(SIMULAÇÃO!$A$18="","",IF($B201="","",IF($A202=SIMULAÇÃO!$A$18,0,IF($A202&gt;SIMULAÇÃO!$A$18,IF($A201=SIMULAÇÃO!$A$18,0.01,C201+B201),IF($A203=SIMULAÇÃO!$A$18,0.01,C203+B203)))))</f>
        <v/>
      </c>
      <c r="D202" s="12">
        <f t="shared" si="3"/>
        <v>0</v>
      </c>
      <c r="F202" s="11">
        <v>45839</v>
      </c>
      <c r="G202" s="13">
        <f>IFERROR(HLOOKUP(YEAR(F202),Table_1[[Column2]:[Column9]],(MONTH(SELIC!F202)+1),0),0)</f>
        <v>0</v>
      </c>
      <c r="H202" s="12" t="str">
        <f>IF(SIMULAÇÃO!$A$19="","",IF($F201="","",IF(F202=SIMULAÇÃO!$A$18,SELIC!G202,IF(SELIC!F202&gt;SIMULAÇÃO!$A$18,H201+G202,IF(SELIC!F202&lt;SIMULAÇÃO!$A$18,0)))))</f>
        <v/>
      </c>
    </row>
    <row r="203" spans="1:8" s="9" customFormat="1" x14ac:dyDescent="0.35">
      <c r="A203" s="11">
        <v>45870</v>
      </c>
      <c r="B203" s="13">
        <f>IFERROR(HLOOKUP(YEAR(A203),Table_1[[Column2]:[Column9]],(MONTH(SELIC!A203)+1),0),0)</f>
        <v>0</v>
      </c>
      <c r="C203" s="12" t="str">
        <f>IF(SIMULAÇÃO!$A$18="","",IF($B202="","",IF($A203=SIMULAÇÃO!$A$18,0,IF($A203&gt;SIMULAÇÃO!$A$18,IF($A202=SIMULAÇÃO!$A$18,0.01,C202+B202),IF($A204=SIMULAÇÃO!$A$18,0.01,C204+B204)))))</f>
        <v/>
      </c>
      <c r="D203" s="12">
        <f t="shared" si="3"/>
        <v>0</v>
      </c>
      <c r="F203" s="11">
        <v>45870</v>
      </c>
      <c r="G203" s="13">
        <f>IFERROR(HLOOKUP(YEAR(F203),Table_1[[Column2]:[Column9]],(MONTH(SELIC!F203)+1),0),0)</f>
        <v>0</v>
      </c>
      <c r="H203" s="12" t="str">
        <f>IF(SIMULAÇÃO!$A$19="","",IF($F202="","",IF(F203=SIMULAÇÃO!$A$18,SELIC!G203,IF(SELIC!F203&gt;SIMULAÇÃO!$A$18,H202+G203,IF(SELIC!F203&lt;SIMULAÇÃO!$A$18,0)))))</f>
        <v/>
      </c>
    </row>
    <row r="204" spans="1:8" s="9" customFormat="1" x14ac:dyDescent="0.35">
      <c r="A204" s="11">
        <v>45901</v>
      </c>
      <c r="B204" s="13">
        <f>IFERROR(HLOOKUP(YEAR(A204),Table_1[[Column2]:[Column9]],(MONTH(SELIC!A204)+1),0),0)</f>
        <v>0</v>
      </c>
      <c r="C204" s="12" t="str">
        <f>IF(SIMULAÇÃO!$A$18="","",IF($B203="","",IF($A204=SIMULAÇÃO!$A$18,0,IF($A204&gt;SIMULAÇÃO!$A$18,IF($A203=SIMULAÇÃO!$A$18,0.01,C203+B203),IF($A205=SIMULAÇÃO!$A$18,0.01,C205+B205)))))</f>
        <v/>
      </c>
      <c r="D204" s="12">
        <f t="shared" si="3"/>
        <v>0</v>
      </c>
      <c r="F204" s="11">
        <v>45901</v>
      </c>
      <c r="G204" s="13">
        <f>IFERROR(HLOOKUP(YEAR(F204),Table_1[[Column2]:[Column9]],(MONTH(SELIC!F204)+1),0),0)</f>
        <v>0</v>
      </c>
      <c r="H204" s="12" t="str">
        <f>IF(SIMULAÇÃO!$A$19="","",IF($F203="","",IF(F204=SIMULAÇÃO!$A$18,SELIC!G204,IF(SELIC!F204&gt;SIMULAÇÃO!$A$18,H203+G204,IF(SELIC!F204&lt;SIMULAÇÃO!$A$18,0)))))</f>
        <v/>
      </c>
    </row>
    <row r="205" spans="1:8" s="9" customFormat="1" x14ac:dyDescent="0.35">
      <c r="A205" s="11">
        <v>45931</v>
      </c>
      <c r="B205" s="13">
        <f>IFERROR(HLOOKUP(YEAR(A205),Table_1[[Column2]:[Column9]],(MONTH(SELIC!A205)+1),0),0)</f>
        <v>0</v>
      </c>
      <c r="C205" s="12" t="str">
        <f>IF(SIMULAÇÃO!$A$18="","",IF($B204="","",IF($A205=SIMULAÇÃO!$A$18,0,IF($A205&gt;SIMULAÇÃO!$A$18,IF($A204=SIMULAÇÃO!$A$18,0.01,C204+B204),IF($A206=SIMULAÇÃO!$A$18,0.01,C206+B206)))))</f>
        <v/>
      </c>
      <c r="D205" s="12">
        <f t="shared" si="3"/>
        <v>0</v>
      </c>
      <c r="F205" s="11">
        <v>45931</v>
      </c>
      <c r="G205" s="13">
        <f>IFERROR(HLOOKUP(YEAR(F205),Table_1[[Column2]:[Column9]],(MONTH(SELIC!F205)+1),0),0)</f>
        <v>0</v>
      </c>
      <c r="H205" s="12" t="str">
        <f>IF(SIMULAÇÃO!$A$19="","",IF($F204="","",IF(F205=SIMULAÇÃO!$A$18,SELIC!G205,IF(SELIC!F205&gt;SIMULAÇÃO!$A$18,H204+G205,IF(SELIC!F205&lt;SIMULAÇÃO!$A$18,0)))))</f>
        <v/>
      </c>
    </row>
    <row r="206" spans="1:8" s="9" customFormat="1" x14ac:dyDescent="0.35">
      <c r="A206" s="11">
        <v>45962</v>
      </c>
      <c r="B206" s="13">
        <f>IFERROR(HLOOKUP(YEAR(A206),Table_1[[Column2]:[Column9]],(MONTH(SELIC!A206)+1),0),0)</f>
        <v>0</v>
      </c>
      <c r="C206" s="12" t="str">
        <f>IF(SIMULAÇÃO!$A$18="","",IF($B205="","",IF($A206=SIMULAÇÃO!$A$18,0,IF($A206&gt;SIMULAÇÃO!$A$18,IF($A205=SIMULAÇÃO!$A$18,0.01,C205+B205),IF($A207=SIMULAÇÃO!$A$18,0.01,C207+B207)))))</f>
        <v/>
      </c>
      <c r="D206" s="12">
        <f t="shared" si="3"/>
        <v>0</v>
      </c>
      <c r="F206" s="11">
        <v>45962</v>
      </c>
      <c r="G206" s="13">
        <f>IFERROR(HLOOKUP(YEAR(F206),Table_1[[Column2]:[Column9]],(MONTH(SELIC!F206)+1),0),0)</f>
        <v>0</v>
      </c>
      <c r="H206" s="12" t="str">
        <f>IF(SIMULAÇÃO!$A$19="","",IF($F205="","",IF(F206=SIMULAÇÃO!$A$18,SELIC!G206,IF(SELIC!F206&gt;SIMULAÇÃO!$A$18,H205+G206,IF(SELIC!F206&lt;SIMULAÇÃO!$A$18,0)))))</f>
        <v/>
      </c>
    </row>
    <row r="207" spans="1:8" s="9" customFormat="1" x14ac:dyDescent="0.35">
      <c r="A207" s="11">
        <v>45992</v>
      </c>
      <c r="B207" s="13">
        <f>IFERROR(HLOOKUP(YEAR(A207),Table_1[[Column2]:[Column9]],(MONTH(SELIC!A207)+1),0),0)</f>
        <v>0</v>
      </c>
      <c r="C207" s="12" t="str">
        <f>IF(SIMULAÇÃO!$A$18="","",IF($B206="","",IF($A207=SIMULAÇÃO!$A$18,0,IF($A207&gt;SIMULAÇÃO!$A$18,IF($A206=SIMULAÇÃO!$A$18,0.01,C206+B206),IF($A208=SIMULAÇÃO!$A$18,0.01,C208+B208)))))</f>
        <v/>
      </c>
      <c r="D207" s="12">
        <f t="shared" si="3"/>
        <v>0</v>
      </c>
      <c r="F207" s="11">
        <v>45992</v>
      </c>
      <c r="G207" s="13">
        <f>IFERROR(HLOOKUP(YEAR(F207),Table_1[[Column2]:[Column9]],(MONTH(SELIC!F207)+1),0),0)</f>
        <v>0</v>
      </c>
      <c r="H207" s="12" t="str">
        <f>IF(SIMULAÇÃO!$A$19="","",IF($F206="","",IF(F207=SIMULAÇÃO!$A$18,SELIC!G207,IF(SELIC!F207&gt;SIMULAÇÃO!$A$18,H206+G207,IF(SELIC!F207&lt;SIMULAÇÃO!$A$18,0)))))</f>
        <v/>
      </c>
    </row>
    <row r="208" spans="1:8" s="9" customFormat="1" x14ac:dyDescent="0.35">
      <c r="A208" s="11">
        <v>46023</v>
      </c>
      <c r="B208" s="13">
        <f>IFERROR(HLOOKUP(YEAR(A208),Table_1[[Column2]:[Column9]],(MONTH(SELIC!A208)+1),0),0)</f>
        <v>0</v>
      </c>
      <c r="C208" s="12" t="str">
        <f>IF(SIMULAÇÃO!$A$18="","",IF($B207="","",IF($A208=SIMULAÇÃO!$A$18,0,IF($A208&gt;SIMULAÇÃO!$A$18,IF($A207=SIMULAÇÃO!$A$18,0.01,C207+B207),IF($A209=SIMULAÇÃO!$A$18,0.01,C209+B209)))))</f>
        <v/>
      </c>
      <c r="D208" s="12">
        <f t="shared" si="3"/>
        <v>0</v>
      </c>
      <c r="F208" s="11">
        <v>46023</v>
      </c>
      <c r="G208" s="13">
        <f>IFERROR(HLOOKUP(YEAR(F208),Table_1[[Column2]:[Column9]],(MONTH(SELIC!F208)+1),0),0)</f>
        <v>0</v>
      </c>
      <c r="H208" s="12" t="str">
        <f>IF(SIMULAÇÃO!$A$19="","",IF($F207="","",IF(F208=SIMULAÇÃO!$A$18,SELIC!G208,IF(SELIC!F208&gt;SIMULAÇÃO!$A$18,H207+G208,IF(SELIC!F208&lt;SIMULAÇÃO!$A$18,0)))))</f>
        <v/>
      </c>
    </row>
    <row r="209" spans="1:8" s="9" customFormat="1" x14ac:dyDescent="0.35">
      <c r="A209" s="11">
        <v>46054</v>
      </c>
      <c r="B209" s="13">
        <f>IFERROR(HLOOKUP(YEAR(A209),Table_1[[Column2]:[Column9]],(MONTH(SELIC!A209)+1),0),0)</f>
        <v>0</v>
      </c>
      <c r="C209" s="12" t="str">
        <f>IF(SIMULAÇÃO!$A$18="","",IF($B208="","",IF($A209=SIMULAÇÃO!$A$18,0,IF($A209&gt;SIMULAÇÃO!$A$18,IF($A208=SIMULAÇÃO!$A$18,0.01,C208+B208),IF($A210=SIMULAÇÃO!$A$18,0.01,C210+B210)))))</f>
        <v/>
      </c>
      <c r="D209" s="12">
        <f t="shared" si="3"/>
        <v>0</v>
      </c>
      <c r="F209" s="11">
        <v>46054</v>
      </c>
      <c r="G209" s="13">
        <f>IFERROR(HLOOKUP(YEAR(F209),Table_1[[Column2]:[Column9]],(MONTH(SELIC!F209)+1),0),0)</f>
        <v>0</v>
      </c>
      <c r="H209" s="12" t="str">
        <f>IF(SIMULAÇÃO!$A$19="","",IF($F208="","",IF(F209=SIMULAÇÃO!$A$18,SELIC!G209,IF(SELIC!F209&gt;SIMULAÇÃO!$A$18,H208+G209,IF(SELIC!F209&lt;SIMULAÇÃO!$A$18,0)))))</f>
        <v/>
      </c>
    </row>
    <row r="210" spans="1:8" s="9" customFormat="1" x14ac:dyDescent="0.35">
      <c r="A210" s="11">
        <v>46082</v>
      </c>
      <c r="B210" s="13">
        <f>IFERROR(HLOOKUP(YEAR(A210),Table_1[[Column2]:[Column9]],(MONTH(SELIC!A210)+1),0),0)</f>
        <v>0</v>
      </c>
      <c r="C210" s="12" t="str">
        <f>IF(SIMULAÇÃO!$A$18="","",IF($B209="","",IF($A210=SIMULAÇÃO!$A$18,0,IF($A210&gt;SIMULAÇÃO!$A$18,IF($A209=SIMULAÇÃO!$A$18,0.01,C209+B209),IF($A211=SIMULAÇÃO!$A$18,0.01,C211+B211)))))</f>
        <v/>
      </c>
      <c r="D210" s="12">
        <f t="shared" si="3"/>
        <v>0</v>
      </c>
      <c r="F210" s="11">
        <v>46082</v>
      </c>
      <c r="G210" s="13">
        <f>IFERROR(HLOOKUP(YEAR(F210),Table_1[[Column2]:[Column9]],(MONTH(SELIC!F210)+1),0),0)</f>
        <v>0</v>
      </c>
      <c r="H210" s="12" t="str">
        <f>IF(SIMULAÇÃO!$A$19="","",IF($F209="","",IF(F210=SIMULAÇÃO!$A$18,SELIC!G210,IF(SELIC!F210&gt;SIMULAÇÃO!$A$18,H209+G210,IF(SELIC!F210&lt;SIMULAÇÃO!$A$18,0)))))</f>
        <v/>
      </c>
    </row>
    <row r="211" spans="1:8" s="9" customFormat="1" x14ac:dyDescent="0.35">
      <c r="A211" s="11">
        <v>46113</v>
      </c>
      <c r="B211" s="13">
        <f>IFERROR(HLOOKUP(YEAR(A211),Table_1[[Column2]:[Column9]],(MONTH(SELIC!A211)+1),0),0)</f>
        <v>0</v>
      </c>
      <c r="C211" s="12" t="str">
        <f>IF(SIMULAÇÃO!$A$18="","",IF($B210="","",IF($A211=SIMULAÇÃO!$A$18,0,IF($A211&gt;SIMULAÇÃO!$A$18,IF($A210=SIMULAÇÃO!$A$18,0.01,C210+B210),IF($A212=SIMULAÇÃO!$A$18,0.01,C212+B212)))))</f>
        <v/>
      </c>
      <c r="D211" s="12">
        <f t="shared" si="3"/>
        <v>0</v>
      </c>
      <c r="F211" s="11">
        <v>46113</v>
      </c>
      <c r="G211" s="13">
        <f>IFERROR(HLOOKUP(YEAR(F211),Table_1[[Column2]:[Column9]],(MONTH(SELIC!F211)+1),0),0)</f>
        <v>0</v>
      </c>
      <c r="H211" s="12" t="str">
        <f>IF(SIMULAÇÃO!$A$19="","",IF($F210="","",IF(F211=SIMULAÇÃO!$A$18,SELIC!G211,IF(SELIC!F211&gt;SIMULAÇÃO!$A$18,H210+G211,IF(SELIC!F211&lt;SIMULAÇÃO!$A$18,0)))))</f>
        <v/>
      </c>
    </row>
    <row r="212" spans="1:8" s="9" customFormat="1" x14ac:dyDescent="0.35">
      <c r="A212" s="11">
        <v>46143</v>
      </c>
      <c r="B212" s="13">
        <f>IFERROR(HLOOKUP(YEAR(A212),Table_1[[Column2]:[Column9]],(MONTH(SELIC!A212)+1),0),0)</f>
        <v>0</v>
      </c>
      <c r="C212" s="12" t="str">
        <f>IF(SIMULAÇÃO!$A$18="","",IF($B211="","",IF($A212=SIMULAÇÃO!$A$18,0,IF($A212&gt;SIMULAÇÃO!$A$18,IF($A211=SIMULAÇÃO!$A$18,0.01,C211+B211),IF($A213=SIMULAÇÃO!$A$18,0.01,C213+B213)))))</f>
        <v/>
      </c>
      <c r="D212" s="12">
        <f t="shared" si="3"/>
        <v>0</v>
      </c>
      <c r="F212" s="11">
        <v>46143</v>
      </c>
      <c r="G212" s="13">
        <f>IFERROR(HLOOKUP(YEAR(F212),Table_1[[Column2]:[Column9]],(MONTH(SELIC!F212)+1),0),0)</f>
        <v>0</v>
      </c>
      <c r="H212" s="12" t="str">
        <f>IF(SIMULAÇÃO!$A$19="","",IF($F211="","",IF(F212=SIMULAÇÃO!$A$18,SELIC!G212,IF(SELIC!F212&gt;SIMULAÇÃO!$A$18,H211+G212,IF(SELIC!F212&lt;SIMULAÇÃO!$A$18,0)))))</f>
        <v/>
      </c>
    </row>
    <row r="213" spans="1:8" s="9" customFormat="1" x14ac:dyDescent="0.35">
      <c r="A213" s="11">
        <v>46174</v>
      </c>
      <c r="B213" s="13">
        <f>IFERROR(HLOOKUP(YEAR(A213),Table_1[[Column2]:[Column9]],(MONTH(SELIC!A213)+1),0),0)</f>
        <v>0</v>
      </c>
      <c r="C213" s="12" t="str">
        <f>IF(SIMULAÇÃO!$A$18="","",IF($B212="","",IF($A213=SIMULAÇÃO!$A$18,0,IF($A213&gt;SIMULAÇÃO!$A$18,IF($A212=SIMULAÇÃO!$A$18,0.01,C212+B212),IF($A214=SIMULAÇÃO!$A$18,0.01,C214+B214)))))</f>
        <v/>
      </c>
      <c r="D213" s="12">
        <f t="shared" si="3"/>
        <v>0</v>
      </c>
      <c r="F213" s="11">
        <v>46174</v>
      </c>
      <c r="G213" s="13">
        <f>IFERROR(HLOOKUP(YEAR(F213),Table_1[[Column2]:[Column9]],(MONTH(SELIC!F213)+1),0),0)</f>
        <v>0</v>
      </c>
      <c r="H213" s="12" t="str">
        <f>IF(SIMULAÇÃO!$A$19="","",IF($F212="","",IF(F213=SIMULAÇÃO!$A$18,SELIC!G213,IF(SELIC!F213&gt;SIMULAÇÃO!$A$18,H212+G213,IF(SELIC!F213&lt;SIMULAÇÃO!$A$18,0)))))</f>
        <v/>
      </c>
    </row>
    <row r="214" spans="1:8" s="9" customFormat="1" x14ac:dyDescent="0.35">
      <c r="A214" s="11">
        <v>46204</v>
      </c>
      <c r="B214" s="13">
        <f>IFERROR(HLOOKUP(YEAR(A214),Table_1[[Column2]:[Column9]],(MONTH(SELIC!A214)+1),0),0)</f>
        <v>0</v>
      </c>
      <c r="C214" s="12" t="str">
        <f>IF(SIMULAÇÃO!$A$18="","",IF($B213="","",IF($A214=SIMULAÇÃO!$A$18,0,IF($A214&gt;SIMULAÇÃO!$A$18,IF($A213=SIMULAÇÃO!$A$18,0.01,C213+B213),IF($A215=SIMULAÇÃO!$A$18,0.01,C215+B215)))))</f>
        <v/>
      </c>
      <c r="D214" s="12">
        <f t="shared" si="3"/>
        <v>0</v>
      </c>
      <c r="F214" s="11">
        <v>46204</v>
      </c>
      <c r="G214" s="13">
        <f>IFERROR(HLOOKUP(YEAR(F214),Table_1[[Column2]:[Column9]],(MONTH(SELIC!F214)+1),0),0)</f>
        <v>0</v>
      </c>
      <c r="H214" s="12" t="str">
        <f>IF(SIMULAÇÃO!$A$19="","",IF($F213="","",IF(F214=SIMULAÇÃO!$A$18,SELIC!G214,IF(SELIC!F214&gt;SIMULAÇÃO!$A$18,H213+G214,IF(SELIC!F214&lt;SIMULAÇÃO!$A$18,0)))))</f>
        <v/>
      </c>
    </row>
    <row r="215" spans="1:8" s="9" customFormat="1" x14ac:dyDescent="0.35">
      <c r="A215" s="11">
        <v>46235</v>
      </c>
      <c r="B215" s="13">
        <f>IFERROR(HLOOKUP(YEAR(A215),Table_1[[Column2]:[Column9]],(MONTH(SELIC!A215)+1),0),0)</f>
        <v>0</v>
      </c>
      <c r="C215" s="12" t="str">
        <f>IF(SIMULAÇÃO!$A$18="","",IF($B214="","",IF($A215=SIMULAÇÃO!$A$18,0,IF($A215&gt;SIMULAÇÃO!$A$18,IF($A214=SIMULAÇÃO!$A$18,0.01,C214+B214),IF($A216=SIMULAÇÃO!$A$18,0.01,C216+B216)))))</f>
        <v/>
      </c>
      <c r="D215" s="12">
        <f t="shared" si="3"/>
        <v>0</v>
      </c>
      <c r="F215" s="11">
        <v>46235</v>
      </c>
      <c r="G215" s="13">
        <f>IFERROR(HLOOKUP(YEAR(F215),Table_1[[Column2]:[Column9]],(MONTH(SELIC!F215)+1),0),0)</f>
        <v>0</v>
      </c>
      <c r="H215" s="12" t="str">
        <f>IF(SIMULAÇÃO!$A$19="","",IF($F214="","",IF(F215=SIMULAÇÃO!$A$18,SELIC!G215,IF(SELIC!F215&gt;SIMULAÇÃO!$A$18,H214+G215,IF(SELIC!F215&lt;SIMULAÇÃO!$A$18,0)))))</f>
        <v/>
      </c>
    </row>
    <row r="216" spans="1:8" s="9" customFormat="1" x14ac:dyDescent="0.35">
      <c r="A216" s="11">
        <v>46266</v>
      </c>
      <c r="B216" s="13">
        <f>IFERROR(HLOOKUP(YEAR(A216),Table_1[[Column2]:[Column9]],(MONTH(SELIC!A216)+1),0),0)</f>
        <v>0</v>
      </c>
      <c r="C216" s="12" t="str">
        <f>IF(SIMULAÇÃO!$A$18="","",IF($B215="","",IF($A216=SIMULAÇÃO!$A$18,0,IF($A216&gt;SIMULAÇÃO!$A$18,IF($A215=SIMULAÇÃO!$A$18,0.01,C215+B215),IF($A217=SIMULAÇÃO!$A$18,0.01,C217+B217)))))</f>
        <v/>
      </c>
      <c r="D216" s="12">
        <f t="shared" si="3"/>
        <v>0</v>
      </c>
      <c r="F216" s="11">
        <v>46266</v>
      </c>
      <c r="G216" s="13">
        <f>IFERROR(HLOOKUP(YEAR(F216),Table_1[[Column2]:[Column9]],(MONTH(SELIC!F216)+1),0),0)</f>
        <v>0</v>
      </c>
      <c r="H216" s="12" t="str">
        <f>IF(SIMULAÇÃO!$A$19="","",IF($F215="","",IF(F216=SIMULAÇÃO!$A$18,SELIC!G216,IF(SELIC!F216&gt;SIMULAÇÃO!$A$18,H215+G216,IF(SELIC!F216&lt;SIMULAÇÃO!$A$18,0)))))</f>
        <v/>
      </c>
    </row>
    <row r="217" spans="1:8" s="9" customFormat="1" x14ac:dyDescent="0.35">
      <c r="A217" s="11">
        <v>46296</v>
      </c>
      <c r="B217" s="13">
        <f>IFERROR(HLOOKUP(YEAR(A217),Table_1[[Column2]:[Column9]],(MONTH(SELIC!A217)+1),0),0)</f>
        <v>0</v>
      </c>
      <c r="C217" s="12" t="str">
        <f>IF(SIMULAÇÃO!$A$18="","",IF($B216="","",IF($A217=SIMULAÇÃO!$A$18,0,IF($A217&gt;SIMULAÇÃO!$A$18,IF($A216=SIMULAÇÃO!$A$18,0.01,C216+B216),IF($A218=SIMULAÇÃO!$A$18,0.01,C218+B218)))))</f>
        <v/>
      </c>
      <c r="D217" s="12">
        <f t="shared" si="3"/>
        <v>0</v>
      </c>
      <c r="F217" s="11">
        <v>46296</v>
      </c>
      <c r="G217" s="13">
        <f>IFERROR(HLOOKUP(YEAR(F217),Table_1[[Column2]:[Column9]],(MONTH(SELIC!F217)+1),0),0)</f>
        <v>0</v>
      </c>
      <c r="H217" s="12" t="str">
        <f>IF(SIMULAÇÃO!$A$19="","",IF($F216="","",IF(F217=SIMULAÇÃO!$A$18,SELIC!G217,IF(SELIC!F217&gt;SIMULAÇÃO!$A$18,H216+G217,IF(SELIC!F217&lt;SIMULAÇÃO!$A$18,0)))))</f>
        <v/>
      </c>
    </row>
  </sheetData>
  <mergeCells count="2">
    <mergeCell ref="A1:D1"/>
    <mergeCell ref="F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D3FE-C31C-4A28-8E2E-8E0FCBE265E4}">
  <sheetPr codeName="Planilha2"/>
  <dimension ref="A1:J46"/>
  <sheetViews>
    <sheetView workbookViewId="0">
      <selection activeCell="M17" sqref="M17"/>
    </sheetView>
  </sheetViews>
  <sheetFormatPr defaultRowHeight="14.5" x14ac:dyDescent="0.35"/>
  <cols>
    <col min="1" max="9" width="10.54296875" bestFit="1" customWidth="1"/>
    <col min="10" max="10" width="11.54296875" bestFit="1" customWidth="1"/>
  </cols>
  <sheetData>
    <row r="1" spans="1:9" x14ac:dyDescent="0.3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</row>
    <row r="2" spans="1:9" x14ac:dyDescent="0.35">
      <c r="A2" s="8" t="s">
        <v>19</v>
      </c>
      <c r="B2">
        <v>2013</v>
      </c>
      <c r="C2">
        <v>2014</v>
      </c>
      <c r="D2">
        <v>2015</v>
      </c>
      <c r="E2">
        <v>2016</v>
      </c>
      <c r="F2">
        <v>2017</v>
      </c>
      <c r="G2">
        <v>2018</v>
      </c>
      <c r="H2">
        <v>2019</v>
      </c>
      <c r="I2">
        <v>2020</v>
      </c>
    </row>
    <row r="3" spans="1:9" x14ac:dyDescent="0.35">
      <c r="A3" s="8" t="s">
        <v>20</v>
      </c>
      <c r="B3">
        <v>6.0000000000000001E-3</v>
      </c>
      <c r="C3">
        <v>8.5000000000000006E-3</v>
      </c>
      <c r="D3">
        <v>9.4000000000000004E-3</v>
      </c>
      <c r="E3">
        <v>1.06E-2</v>
      </c>
      <c r="F3">
        <v>1.09E-2</v>
      </c>
      <c r="G3">
        <v>5.7999999999999996E-3</v>
      </c>
      <c r="H3">
        <v>5.4000000000000003E-3</v>
      </c>
      <c r="I3">
        <v>3.8E-3</v>
      </c>
    </row>
    <row r="4" spans="1:9" x14ac:dyDescent="0.35">
      <c r="A4" s="8" t="s">
        <v>21</v>
      </c>
      <c r="B4">
        <v>4.8999999999999998E-3</v>
      </c>
      <c r="C4">
        <v>7.9000000000000008E-3</v>
      </c>
      <c r="D4">
        <v>8.2000000000000007E-3</v>
      </c>
      <c r="E4">
        <v>0.01</v>
      </c>
      <c r="F4">
        <v>8.6999999999999994E-3</v>
      </c>
      <c r="G4">
        <v>4.7000000000000002E-3</v>
      </c>
      <c r="H4">
        <v>4.8999999999999998E-3</v>
      </c>
      <c r="I4">
        <v>2.8999999999999998E-3</v>
      </c>
    </row>
    <row r="5" spans="1:9" x14ac:dyDescent="0.35">
      <c r="A5" s="8" t="s">
        <v>22</v>
      </c>
      <c r="B5">
        <v>5.4999999999999997E-3</v>
      </c>
      <c r="C5">
        <v>7.7000000000000002E-3</v>
      </c>
      <c r="D5">
        <v>1.04E-2</v>
      </c>
      <c r="E5">
        <v>1.1599999999999999E-2</v>
      </c>
      <c r="F5">
        <v>1.0500000000000001E-2</v>
      </c>
      <c r="G5">
        <v>5.3E-3</v>
      </c>
      <c r="H5">
        <v>4.7000000000000002E-3</v>
      </c>
      <c r="I5">
        <v>3.3999999999999998E-3</v>
      </c>
    </row>
    <row r="6" spans="1:9" x14ac:dyDescent="0.35">
      <c r="A6" s="8" t="s">
        <v>23</v>
      </c>
      <c r="B6">
        <v>6.1000000000000004E-3</v>
      </c>
      <c r="C6">
        <v>8.2000000000000007E-3</v>
      </c>
      <c r="D6">
        <v>9.4999999999999998E-3</v>
      </c>
      <c r="E6">
        <v>1.06E-2</v>
      </c>
      <c r="F6">
        <v>7.9000000000000008E-3</v>
      </c>
      <c r="G6">
        <v>5.1999999999999998E-3</v>
      </c>
      <c r="H6">
        <v>5.1999999999999998E-3</v>
      </c>
      <c r="I6">
        <v>2.8E-3</v>
      </c>
    </row>
    <row r="7" spans="1:9" x14ac:dyDescent="0.35">
      <c r="A7" s="8" t="s">
        <v>24</v>
      </c>
      <c r="B7">
        <v>6.0000000000000001E-3</v>
      </c>
      <c r="C7">
        <v>8.6999999999999994E-3</v>
      </c>
      <c r="D7">
        <v>9.9000000000000008E-3</v>
      </c>
      <c r="E7">
        <v>1.11E-2</v>
      </c>
      <c r="F7">
        <v>9.2999999999999992E-3</v>
      </c>
      <c r="G7">
        <v>5.1999999999999998E-3</v>
      </c>
      <c r="H7">
        <v>5.4000000000000003E-3</v>
      </c>
      <c r="I7">
        <v>2.3999999999999998E-3</v>
      </c>
    </row>
    <row r="8" spans="1:9" x14ac:dyDescent="0.35">
      <c r="A8" s="8" t="s">
        <v>25</v>
      </c>
      <c r="B8">
        <v>6.1000000000000004E-3</v>
      </c>
      <c r="C8">
        <v>8.2000000000000007E-3</v>
      </c>
      <c r="D8">
        <v>1.0699999999999999E-2</v>
      </c>
      <c r="E8">
        <v>1.1599999999999999E-2</v>
      </c>
      <c r="F8">
        <v>8.0999999999999996E-3</v>
      </c>
      <c r="G8">
        <v>5.1999999999999998E-3</v>
      </c>
      <c r="H8">
        <v>4.7000000000000002E-3</v>
      </c>
      <c r="I8">
        <v>2.0999999999999999E-3</v>
      </c>
    </row>
    <row r="9" spans="1:9" x14ac:dyDescent="0.35">
      <c r="A9" s="8" t="s">
        <v>26</v>
      </c>
      <c r="B9">
        <v>7.1999999999999998E-3</v>
      </c>
      <c r="C9">
        <v>9.4999999999999998E-3</v>
      </c>
      <c r="D9">
        <v>1.18E-2</v>
      </c>
      <c r="E9">
        <v>1.11E-2</v>
      </c>
      <c r="F9">
        <v>8.0000000000000002E-3</v>
      </c>
      <c r="G9">
        <v>5.4000000000000003E-3</v>
      </c>
      <c r="H9">
        <v>5.7000000000000002E-3</v>
      </c>
      <c r="I9">
        <v>1.9E-3</v>
      </c>
    </row>
    <row r="10" spans="1:9" x14ac:dyDescent="0.35">
      <c r="A10" s="8" t="s">
        <v>27</v>
      </c>
      <c r="B10">
        <v>7.1000000000000004E-3</v>
      </c>
      <c r="C10">
        <v>8.6999999999999994E-3</v>
      </c>
      <c r="D10">
        <v>1.11E-2</v>
      </c>
      <c r="E10">
        <v>1.2200000000000001E-2</v>
      </c>
      <c r="F10">
        <v>8.0000000000000002E-3</v>
      </c>
      <c r="G10">
        <v>5.7000000000000002E-3</v>
      </c>
      <c r="H10">
        <v>5.0000000000000001E-3</v>
      </c>
      <c r="I10">
        <v>1.6000000000000001E-3</v>
      </c>
    </row>
    <row r="11" spans="1:9" x14ac:dyDescent="0.35">
      <c r="A11" s="8" t="s">
        <v>28</v>
      </c>
      <c r="B11">
        <v>7.1000000000000004E-3</v>
      </c>
      <c r="C11">
        <v>9.1000000000000004E-3</v>
      </c>
      <c r="D11">
        <v>1.11E-2</v>
      </c>
      <c r="E11">
        <v>1.11E-2</v>
      </c>
      <c r="F11">
        <v>6.4000000000000003E-3</v>
      </c>
      <c r="G11">
        <v>4.7000000000000002E-3</v>
      </c>
      <c r="H11">
        <v>4.5999999999999999E-3</v>
      </c>
      <c r="I11">
        <v>1.6000000000000001E-3</v>
      </c>
    </row>
    <row r="12" spans="1:9" x14ac:dyDescent="0.35">
      <c r="A12" s="8" t="s">
        <v>29</v>
      </c>
      <c r="B12">
        <v>8.0999999999999996E-3</v>
      </c>
      <c r="C12">
        <v>9.4999999999999998E-3</v>
      </c>
      <c r="D12">
        <v>1.11E-2</v>
      </c>
      <c r="E12">
        <v>1.0500000000000001E-2</v>
      </c>
      <c r="F12">
        <v>6.4000000000000003E-3</v>
      </c>
      <c r="G12">
        <v>5.4000000000000003E-3</v>
      </c>
      <c r="H12">
        <v>4.7999999999999996E-3</v>
      </c>
      <c r="I12">
        <v>1.6000000000000001E-3</v>
      </c>
    </row>
    <row r="13" spans="1:9" x14ac:dyDescent="0.35">
      <c r="A13" s="8" t="s">
        <v>30</v>
      </c>
      <c r="B13">
        <v>7.1999999999999998E-3</v>
      </c>
      <c r="C13">
        <v>8.3999999999999995E-3</v>
      </c>
      <c r="D13">
        <v>1.06E-2</v>
      </c>
      <c r="E13">
        <v>1.04E-2</v>
      </c>
      <c r="F13">
        <v>5.7000000000000002E-3</v>
      </c>
      <c r="G13">
        <v>4.8999999999999998E-3</v>
      </c>
      <c r="H13">
        <v>3.8E-3</v>
      </c>
    </row>
    <row r="14" spans="1:9" x14ac:dyDescent="0.35">
      <c r="A14" s="8" t="s">
        <v>31</v>
      </c>
      <c r="B14">
        <v>7.9000000000000008E-3</v>
      </c>
      <c r="C14">
        <v>9.5999999999999992E-3</v>
      </c>
      <c r="D14">
        <v>1.1599999999999999E-2</v>
      </c>
      <c r="E14">
        <v>1.12E-2</v>
      </c>
      <c r="F14">
        <v>5.4000000000000003E-3</v>
      </c>
      <c r="G14">
        <v>4.8999999999999998E-3</v>
      </c>
      <c r="H14">
        <v>3.7000000000000002E-3</v>
      </c>
    </row>
    <row r="17" spans="1:10" x14ac:dyDescent="0.35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32</v>
      </c>
    </row>
    <row r="18" spans="1:10" x14ac:dyDescent="0.35">
      <c r="A18" s="8" t="s">
        <v>19</v>
      </c>
      <c r="B18">
        <v>2004</v>
      </c>
      <c r="C18">
        <v>2005</v>
      </c>
      <c r="D18">
        <v>2006</v>
      </c>
      <c r="E18">
        <v>2007</v>
      </c>
      <c r="F18">
        <v>2008</v>
      </c>
      <c r="G18">
        <v>2009</v>
      </c>
      <c r="H18">
        <v>2010</v>
      </c>
      <c r="I18">
        <v>2011</v>
      </c>
      <c r="J18">
        <v>2012</v>
      </c>
    </row>
    <row r="19" spans="1:10" x14ac:dyDescent="0.35">
      <c r="A19" s="8" t="s">
        <v>20</v>
      </c>
      <c r="B19">
        <v>1.2699999999999999E-2</v>
      </c>
      <c r="C19">
        <v>1.38E-2</v>
      </c>
      <c r="D19">
        <v>1.43E-2</v>
      </c>
      <c r="E19">
        <v>1.0800000000000001E-2</v>
      </c>
      <c r="F19">
        <v>9.2999999999999992E-3</v>
      </c>
      <c r="G19">
        <v>1.0500000000000001E-2</v>
      </c>
      <c r="H19">
        <v>6.6E-3</v>
      </c>
      <c r="I19">
        <v>8.6E-3</v>
      </c>
      <c r="J19">
        <v>8.8999999999999999E-3</v>
      </c>
    </row>
    <row r="20" spans="1:10" x14ac:dyDescent="0.35">
      <c r="A20" s="8" t="s">
        <v>21</v>
      </c>
      <c r="B20">
        <v>1.0800000000000001E-2</v>
      </c>
      <c r="C20">
        <v>1.2200000000000001E-2</v>
      </c>
      <c r="D20">
        <v>1.15E-2</v>
      </c>
      <c r="E20">
        <v>8.6999999999999994E-3</v>
      </c>
      <c r="F20">
        <v>8.0000000000000002E-3</v>
      </c>
      <c r="G20">
        <v>8.6E-3</v>
      </c>
      <c r="H20">
        <v>5.8999999999999999E-3</v>
      </c>
      <c r="I20">
        <v>8.3999999999999995E-3</v>
      </c>
      <c r="J20">
        <v>7.4999999999999997E-3</v>
      </c>
    </row>
    <row r="21" spans="1:10" x14ac:dyDescent="0.35">
      <c r="A21" s="8" t="s">
        <v>22</v>
      </c>
      <c r="B21">
        <v>1.38E-2</v>
      </c>
      <c r="C21">
        <v>1.5299999999999999E-2</v>
      </c>
      <c r="D21">
        <v>1.4200000000000001E-2</v>
      </c>
      <c r="E21">
        <v>1.0500000000000001E-2</v>
      </c>
      <c r="F21">
        <v>8.3999999999999995E-3</v>
      </c>
      <c r="G21">
        <v>9.7000000000000003E-3</v>
      </c>
      <c r="H21">
        <v>7.6E-3</v>
      </c>
      <c r="I21">
        <v>9.1999999999999998E-3</v>
      </c>
      <c r="J21">
        <v>8.2000000000000007E-3</v>
      </c>
    </row>
    <row r="22" spans="1:10" x14ac:dyDescent="0.35">
      <c r="A22" s="8" t="s">
        <v>23</v>
      </c>
      <c r="B22">
        <v>1.18E-2</v>
      </c>
      <c r="C22">
        <v>1.41E-2</v>
      </c>
      <c r="D22">
        <v>1.0800000000000001E-2</v>
      </c>
      <c r="E22">
        <v>9.4000000000000004E-3</v>
      </c>
      <c r="F22">
        <v>8.9999999999999993E-3</v>
      </c>
      <c r="G22">
        <v>8.3999999999999995E-3</v>
      </c>
      <c r="H22">
        <v>6.7000000000000002E-3</v>
      </c>
      <c r="I22">
        <v>8.3999999999999995E-3</v>
      </c>
      <c r="J22">
        <v>7.1000000000000004E-3</v>
      </c>
    </row>
    <row r="23" spans="1:10" x14ac:dyDescent="0.35">
      <c r="A23" s="8" t="s">
        <v>24</v>
      </c>
      <c r="B23">
        <v>1.23E-2</v>
      </c>
      <c r="C23">
        <v>1.4999999999999999E-2</v>
      </c>
      <c r="D23">
        <v>1.2800000000000001E-2</v>
      </c>
      <c r="E23">
        <v>1.03E-2</v>
      </c>
      <c r="F23">
        <v>8.8000000000000005E-3</v>
      </c>
      <c r="G23">
        <v>7.7000000000000002E-3</v>
      </c>
      <c r="H23">
        <v>7.4999999999999997E-3</v>
      </c>
      <c r="I23">
        <v>9.9000000000000008E-3</v>
      </c>
      <c r="J23">
        <v>7.4000000000000003E-3</v>
      </c>
    </row>
    <row r="24" spans="1:10" x14ac:dyDescent="0.35">
      <c r="A24" s="8" t="s">
        <v>25</v>
      </c>
      <c r="B24">
        <v>1.23E-2</v>
      </c>
      <c r="C24">
        <v>1.5900000000000001E-2</v>
      </c>
      <c r="D24">
        <v>1.18E-2</v>
      </c>
      <c r="E24">
        <v>9.1000000000000004E-3</v>
      </c>
      <c r="F24">
        <v>9.5999999999999992E-3</v>
      </c>
      <c r="G24">
        <v>7.6E-3</v>
      </c>
      <c r="H24">
        <v>7.9000000000000008E-3</v>
      </c>
      <c r="I24">
        <v>9.5999999999999992E-3</v>
      </c>
      <c r="J24">
        <v>6.4000000000000003E-3</v>
      </c>
    </row>
    <row r="25" spans="1:10" x14ac:dyDescent="0.35">
      <c r="A25" s="8" t="s">
        <v>26</v>
      </c>
      <c r="B25">
        <v>1.29E-2</v>
      </c>
      <c r="C25">
        <v>1.5100000000000001E-2</v>
      </c>
      <c r="D25">
        <v>1.17E-2</v>
      </c>
      <c r="E25">
        <v>9.7000000000000003E-3</v>
      </c>
      <c r="F25">
        <v>1.0699999999999999E-2</v>
      </c>
      <c r="G25">
        <v>7.9000000000000008E-3</v>
      </c>
      <c r="H25">
        <v>8.6E-3</v>
      </c>
      <c r="I25">
        <v>9.7000000000000003E-3</v>
      </c>
      <c r="J25">
        <v>6.7999999999999996E-3</v>
      </c>
    </row>
    <row r="26" spans="1:10" x14ac:dyDescent="0.35">
      <c r="A26" s="8" t="s">
        <v>27</v>
      </c>
      <c r="B26">
        <v>1.29E-2</v>
      </c>
      <c r="C26">
        <v>1.66E-2</v>
      </c>
      <c r="D26">
        <v>1.26E-2</v>
      </c>
      <c r="E26">
        <v>9.9000000000000008E-3</v>
      </c>
      <c r="F26">
        <v>1.0200000000000001E-2</v>
      </c>
      <c r="G26">
        <v>6.8999999999999999E-3</v>
      </c>
      <c r="H26">
        <v>8.8999999999999999E-3</v>
      </c>
      <c r="I26">
        <v>1.0699999999999999E-2</v>
      </c>
      <c r="J26">
        <v>6.8999999999999999E-3</v>
      </c>
    </row>
    <row r="27" spans="1:10" x14ac:dyDescent="0.35">
      <c r="A27" s="8" t="s">
        <v>28</v>
      </c>
      <c r="B27">
        <v>1.2500000000000001E-2</v>
      </c>
      <c r="C27">
        <v>1.4999999999999999E-2</v>
      </c>
      <c r="D27">
        <v>1.06E-2</v>
      </c>
      <c r="E27">
        <v>8.0000000000000002E-3</v>
      </c>
      <c r="F27">
        <v>1.0999999999999999E-2</v>
      </c>
      <c r="G27">
        <v>6.8999999999999999E-3</v>
      </c>
      <c r="H27">
        <v>8.5000000000000006E-3</v>
      </c>
      <c r="I27">
        <v>9.4000000000000004E-3</v>
      </c>
      <c r="J27">
        <v>5.4000000000000003E-3</v>
      </c>
    </row>
    <row r="28" spans="1:10" x14ac:dyDescent="0.35">
      <c r="A28" s="8" t="s">
        <v>29</v>
      </c>
      <c r="B28">
        <v>1.21E-2</v>
      </c>
      <c r="C28">
        <v>1.41E-2</v>
      </c>
      <c r="D28">
        <v>1.09E-2</v>
      </c>
      <c r="E28">
        <v>9.2999999999999992E-3</v>
      </c>
      <c r="F28">
        <v>1.18E-2</v>
      </c>
      <c r="G28">
        <v>6.8999999999999999E-3</v>
      </c>
      <c r="H28">
        <v>8.0999999999999996E-3</v>
      </c>
      <c r="I28">
        <v>8.8000000000000005E-3</v>
      </c>
      <c r="J28">
        <v>6.1000000000000004E-3</v>
      </c>
    </row>
    <row r="29" spans="1:10" x14ac:dyDescent="0.35">
      <c r="A29" s="8" t="s">
        <v>30</v>
      </c>
      <c r="B29">
        <v>1.2500000000000001E-2</v>
      </c>
      <c r="C29">
        <v>1.38E-2</v>
      </c>
      <c r="D29">
        <v>1.0200000000000001E-2</v>
      </c>
      <c r="E29">
        <v>8.3999999999999995E-3</v>
      </c>
      <c r="F29">
        <v>1.0200000000000001E-2</v>
      </c>
      <c r="G29">
        <v>6.6E-3</v>
      </c>
      <c r="H29">
        <v>8.0999999999999996E-3</v>
      </c>
      <c r="I29">
        <v>8.6E-3</v>
      </c>
      <c r="J29">
        <v>5.4999999999999997E-3</v>
      </c>
    </row>
    <row r="30" spans="1:10" x14ac:dyDescent="0.35">
      <c r="A30" s="8" t="s">
        <v>31</v>
      </c>
      <c r="B30">
        <v>1.4800000000000001E-2</v>
      </c>
      <c r="C30">
        <v>1.47E-2</v>
      </c>
      <c r="D30">
        <v>9.9000000000000008E-3</v>
      </c>
      <c r="E30">
        <v>8.3999999999999995E-3</v>
      </c>
      <c r="F30">
        <v>1.12E-2</v>
      </c>
      <c r="G30">
        <v>7.3000000000000001E-3</v>
      </c>
      <c r="H30">
        <v>9.2999999999999992E-3</v>
      </c>
      <c r="I30">
        <v>9.1000000000000004E-3</v>
      </c>
      <c r="J30">
        <v>5.4999999999999997E-3</v>
      </c>
    </row>
    <row r="33" spans="1:10" x14ac:dyDescent="0.35">
      <c r="A33" t="s">
        <v>10</v>
      </c>
      <c r="B33" t="s">
        <v>11</v>
      </c>
      <c r="C33" t="s">
        <v>12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32</v>
      </c>
    </row>
    <row r="34" spans="1:10" x14ac:dyDescent="0.35">
      <c r="A34" s="8" t="s">
        <v>19</v>
      </c>
      <c r="B34">
        <v>1995</v>
      </c>
      <c r="C34">
        <v>1996</v>
      </c>
      <c r="D34">
        <v>1997</v>
      </c>
      <c r="E34">
        <v>1998</v>
      </c>
      <c r="F34">
        <v>1999</v>
      </c>
      <c r="G34">
        <v>2000</v>
      </c>
      <c r="H34">
        <v>2001</v>
      </c>
      <c r="I34">
        <v>2002</v>
      </c>
      <c r="J34">
        <v>2003</v>
      </c>
    </row>
    <row r="35" spans="1:10" x14ac:dyDescent="0.35">
      <c r="A35" s="8" t="s">
        <v>20</v>
      </c>
      <c r="B35">
        <v>0</v>
      </c>
      <c r="C35">
        <v>2.58E-2</v>
      </c>
      <c r="D35">
        <v>1.7299999999999999E-2</v>
      </c>
      <c r="E35">
        <v>2.6700000000000002E-2</v>
      </c>
      <c r="F35">
        <v>2.18E-2</v>
      </c>
      <c r="G35">
        <v>1.46E-2</v>
      </c>
      <c r="H35">
        <v>1.2699999999999999E-2</v>
      </c>
      <c r="I35">
        <v>1.5299999999999999E-2</v>
      </c>
      <c r="J35">
        <v>1.9699999999999999E-2</v>
      </c>
    </row>
    <row r="36" spans="1:10" x14ac:dyDescent="0.35">
      <c r="A36" s="8" t="s">
        <v>21</v>
      </c>
      <c r="B36">
        <v>3.6299999999999999E-2</v>
      </c>
      <c r="C36">
        <v>2.35E-2</v>
      </c>
      <c r="D36">
        <v>1.67E-2</v>
      </c>
      <c r="E36">
        <v>2.1299999999999999E-2</v>
      </c>
      <c r="F36">
        <v>2.3800000000000002E-2</v>
      </c>
      <c r="G36">
        <v>1.4500000000000001E-2</v>
      </c>
      <c r="H36">
        <v>1.0200000000000001E-2</v>
      </c>
      <c r="I36">
        <v>1.2500000000000001E-2</v>
      </c>
      <c r="J36">
        <v>1.83E-2</v>
      </c>
    </row>
    <row r="37" spans="1:10" x14ac:dyDescent="0.35">
      <c r="A37" s="8" t="s">
        <v>22</v>
      </c>
      <c r="B37">
        <v>2.5999999999999999E-2</v>
      </c>
      <c r="C37">
        <v>2.2200000000000001E-2</v>
      </c>
      <c r="D37">
        <v>1.6400000000000001E-2</v>
      </c>
      <c r="E37">
        <v>2.1999999999999999E-2</v>
      </c>
      <c r="F37">
        <v>3.3300000000000003E-2</v>
      </c>
      <c r="G37">
        <v>1.4500000000000001E-2</v>
      </c>
      <c r="H37">
        <v>1.26E-2</v>
      </c>
      <c r="I37">
        <v>1.37E-2</v>
      </c>
      <c r="J37">
        <v>1.78E-2</v>
      </c>
    </row>
    <row r="38" spans="1:10" x14ac:dyDescent="0.35">
      <c r="A38" s="8" t="s">
        <v>23</v>
      </c>
      <c r="B38">
        <v>4.2599999999999999E-2</v>
      </c>
      <c r="C38">
        <v>2.07E-2</v>
      </c>
      <c r="D38">
        <v>1.66E-2</v>
      </c>
      <c r="E38">
        <v>1.7100000000000001E-2</v>
      </c>
      <c r="F38">
        <v>2.35E-2</v>
      </c>
      <c r="G38">
        <v>1.2999999999999999E-2</v>
      </c>
      <c r="H38">
        <v>1.1900000000000001E-2</v>
      </c>
      <c r="I38">
        <v>1.4800000000000001E-2</v>
      </c>
      <c r="J38">
        <v>1.8700000000000001E-2</v>
      </c>
    </row>
    <row r="39" spans="1:10" x14ac:dyDescent="0.35">
      <c r="A39" s="8" t="s">
        <v>24</v>
      </c>
      <c r="B39">
        <v>4.2500000000000003E-2</v>
      </c>
      <c r="C39">
        <v>2.01E-2</v>
      </c>
      <c r="D39">
        <v>1.5800000000000002E-2</v>
      </c>
      <c r="E39">
        <v>1.6299999999999999E-2</v>
      </c>
      <c r="F39">
        <v>2.0199999999999999E-2</v>
      </c>
      <c r="G39">
        <v>1.49E-2</v>
      </c>
      <c r="H39">
        <v>1.34E-2</v>
      </c>
      <c r="I39">
        <v>1.41E-2</v>
      </c>
      <c r="J39">
        <v>1.9699999999999999E-2</v>
      </c>
    </row>
    <row r="40" spans="1:10" x14ac:dyDescent="0.35">
      <c r="A40" s="8" t="s">
        <v>25</v>
      </c>
      <c r="B40">
        <v>4.0399999999999998E-2</v>
      </c>
      <c r="C40">
        <v>1.9800000000000002E-2</v>
      </c>
      <c r="D40">
        <v>1.61E-2</v>
      </c>
      <c r="E40">
        <v>1.6E-2</v>
      </c>
      <c r="F40">
        <v>1.67E-2</v>
      </c>
      <c r="G40">
        <v>1.3899999999999999E-2</v>
      </c>
      <c r="H40">
        <v>1.2699999999999999E-2</v>
      </c>
      <c r="I40">
        <v>1.3299999999999999E-2</v>
      </c>
      <c r="J40">
        <v>1.8599999999999998E-2</v>
      </c>
    </row>
    <row r="41" spans="1:10" x14ac:dyDescent="0.35">
      <c r="A41" s="8" t="s">
        <v>26</v>
      </c>
      <c r="B41">
        <v>4.02E-2</v>
      </c>
      <c r="C41">
        <v>1.9300000000000001E-2</v>
      </c>
      <c r="D41">
        <v>1.6E-2</v>
      </c>
      <c r="E41">
        <v>1.7000000000000001E-2</v>
      </c>
      <c r="F41">
        <v>1.66E-2</v>
      </c>
      <c r="G41">
        <v>1.3100000000000001E-2</v>
      </c>
      <c r="H41">
        <v>1.4999999999999999E-2</v>
      </c>
      <c r="I41">
        <v>1.54E-2</v>
      </c>
      <c r="J41">
        <v>2.0799999999999999E-2</v>
      </c>
    </row>
    <row r="42" spans="1:10" x14ac:dyDescent="0.35">
      <c r="A42" s="8" t="s">
        <v>27</v>
      </c>
      <c r="B42">
        <v>3.8399999999999997E-2</v>
      </c>
      <c r="C42">
        <v>1.9699999999999999E-2</v>
      </c>
      <c r="D42">
        <v>1.5900000000000001E-2</v>
      </c>
      <c r="E42">
        <v>1.4800000000000001E-2</v>
      </c>
      <c r="F42">
        <v>1.5699999999999999E-2</v>
      </c>
      <c r="G42">
        <v>1.41E-2</v>
      </c>
      <c r="H42">
        <v>1.6E-2</v>
      </c>
      <c r="I42">
        <v>1.44E-2</v>
      </c>
      <c r="J42">
        <v>1.77E-2</v>
      </c>
    </row>
    <row r="43" spans="1:10" x14ac:dyDescent="0.35">
      <c r="A43" s="8" t="s">
        <v>28</v>
      </c>
      <c r="B43">
        <v>3.32E-2</v>
      </c>
      <c r="C43">
        <v>1.9E-2</v>
      </c>
      <c r="D43">
        <v>1.5900000000000001E-2</v>
      </c>
      <c r="E43">
        <v>2.4899999999999999E-2</v>
      </c>
      <c r="F43">
        <v>1.49E-2</v>
      </c>
      <c r="G43">
        <v>1.2200000000000001E-2</v>
      </c>
      <c r="H43">
        <v>1.32E-2</v>
      </c>
      <c r="I43">
        <v>1.38E-2</v>
      </c>
      <c r="J43">
        <v>1.6799999999999999E-2</v>
      </c>
    </row>
    <row r="44" spans="1:10" x14ac:dyDescent="0.35">
      <c r="A44" s="8" t="s">
        <v>29</v>
      </c>
      <c r="B44">
        <v>3.09E-2</v>
      </c>
      <c r="C44">
        <v>1.8599999999999998E-2</v>
      </c>
      <c r="D44">
        <v>1.67E-2</v>
      </c>
      <c r="E44">
        <v>2.9399999999999999E-2</v>
      </c>
      <c r="F44">
        <v>1.38E-2</v>
      </c>
      <c r="G44">
        <v>1.29E-2</v>
      </c>
      <c r="H44">
        <v>1.5299999999999999E-2</v>
      </c>
      <c r="I44">
        <v>1.6500000000000001E-2</v>
      </c>
      <c r="J44">
        <v>1.6400000000000001E-2</v>
      </c>
    </row>
    <row r="45" spans="1:10" x14ac:dyDescent="0.35">
      <c r="A45" s="8" t="s">
        <v>30</v>
      </c>
      <c r="B45">
        <v>2.8799999999999999E-2</v>
      </c>
      <c r="C45">
        <v>1.7999999999999999E-2</v>
      </c>
      <c r="D45">
        <v>3.04E-2</v>
      </c>
      <c r="E45">
        <v>2.63E-2</v>
      </c>
      <c r="F45">
        <v>1.3899999999999999E-2</v>
      </c>
      <c r="G45">
        <v>1.2200000000000001E-2</v>
      </c>
      <c r="H45">
        <v>1.3899999999999999E-2</v>
      </c>
      <c r="I45">
        <v>1.54E-2</v>
      </c>
      <c r="J45">
        <v>1.34E-2</v>
      </c>
    </row>
    <row r="46" spans="1:10" x14ac:dyDescent="0.35">
      <c r="A46" s="8" t="s">
        <v>31</v>
      </c>
      <c r="B46">
        <v>2.7799999999999998E-2</v>
      </c>
      <c r="C46">
        <v>1.7999999999999999E-2</v>
      </c>
      <c r="D46">
        <v>2.9700000000000001E-2</v>
      </c>
      <c r="E46">
        <v>2.4E-2</v>
      </c>
      <c r="F46">
        <v>1.6E-2</v>
      </c>
      <c r="G46">
        <v>1.2E-2</v>
      </c>
      <c r="H46">
        <v>1.3899999999999999E-2</v>
      </c>
      <c r="I46">
        <v>1.7399999999999999E-2</v>
      </c>
      <c r="J46">
        <v>1.37E-2</v>
      </c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9 a b 9 7 2 c - 7 8 b 1 - 4 3 f 7 - 9 3 a b - b 6 4 8 f 5 8 c 2 2 1 6 "   x m l n s = " h t t p : / / s c h e m a s . m i c r o s o f t . c o m / D a t a M a s h u p " > A A A A A F A E A A B Q S w M E F A A C A A g A 1 o x w U V y d G U C k A A A A 9 Q A A A B I A H A B D b 2 5 m a W c v U G F j a 2 F n Z S 5 4 b W w g o h g A K K A U A A A A A A A A A A A A A A A A A A A A A A A A A A A A h Y 9 B D o I w F E S v Q r q n h R q V k E 9 J d C u J 0 c S 4 b U q F R i i E F s v d X H g k r y B G U X c u 5 8 1 b z N y v N 0 i H u v I u s j O q 0 Q k K c Y A 8 q U W T K 1 0 k q L c n P 0 I p g y 0 X Z 1 5 I b 5 S 1 i Q e T J 6 i 0 t o 0 J c c 5 h N 8 N N V x A a B C E 5 Z p u 9 K G X N 0 U d W / 2 V f a W O 5 F h I x O L z G M I q j B V 7 S O Q 6 A T A w y p b 8 9 H e c + 2 x 8 I 6 7 6 y f S d Z a / 3 V D s g U g b w v s A d Q S w M E F A A C A A g A 1 o x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a M c F E c O V O / S g E A A L 8 G A A A T A B w A R m 9 y b X V s Y X M v U 2 V j d G l v b j E u b S C i G A A o o B Q A A A A A A A A A A A A A A A A A A A A A A A A A A A D t k s t q g 0 A U Q P e C / z C Y T Q I + q v Z d u i g p X X R V i N B F K e G q N 8 k U n Z G Z a 5 M S 8 u 8 d z a O l x G 6 y S + t G P U f l X j k a M + J S s N H 6 H N 7 Y l m 3 p G S j M W c 9 J I C 2 Q h Q 6 7 Z Q W S b T F z P E h B a M A z p v 4 T T L H f X A w b K E j 3 n R l R p a + D Y D 6 f + 1 P 5 7 q c q U J g h J 5 h g j g q K o C L P Q N C 6 F i R 1 I B U 3 b 0 I G 0 i P F 0 5 p A c Q g q m E K J z Q M e e h W o D I v N f U C w A C 9 H 7 6 1 W x m o s e N Z L D B v n O H 5 s 2 H j U M G c w c N c T 3 w N B a C Z u J 1 + G q 5 c G v G 6 k W Z J X k t 0 V Z I b L Z b N q u 7 W f K B B 6 I l U 5 l E V d i u S j Q t 1 v P + U u l 8 4 a h o 7 L y A h G u K C V y 7 Y 8 2 n J R l y m q b y b u N K e d 5 q z T n H e a i 0 5 z 2 W m u f p j V w L a 4 2 P + b 9 n U S H U E n 0 a 6 T 6 N B O o r / S y Z c J T w 5 M K D 6 C h O J d Q v G h C c X / C f 2 e 0 C d Q S w E C L Q A U A A I A C A D W j H B R X J 0 Z Q K Q A A A D 1 A A A A E g A A A A A A A A A A A A A A A A A A A A A A Q 2 9 u Z m l n L 1 B h Y 2 t h Z 2 U u e G 1 s U E s B A i 0 A F A A C A A g A 1 o x w U Q / K 6 a u k A A A A 6 Q A A A B M A A A A A A A A A A A A A A A A A 8 A A A A F t D b 2 5 0 Z W 5 0 X 1 R 5 c G V z X S 5 4 b W x Q S w E C L Q A U A A I A C A D W j H B R H D l T v 0 o B A A C / B g A A E w A A A A A A A A A A A A A A A A D h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J g A A A A A A A D M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S U y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N j Q 3 Y W E 1 M z g t Z j g 0 M S 0 0 Y T E 0 L W E 5 Y j I t Z W F m Y m V k Y W E w M j R j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2 F 0 d W F s a X p h w 6 f D o 2 8 g c 2 V s a W M i I C 8 + P E V u d H J 5 I F R 5 c G U 9 I k Z p b G x U Y X J n Z X Q i I F Z h b H V l P S J z V G F i b G V f M S I g L z 4 8 R W 5 0 c n k g V H l w Z T 0 i R m l s b E x h c 3 R V c G R h d G V k I i B W Y W x 1 Z T 0 i Z D I w M j A t M T E t M T Z U M j A 6 M z g 6 N D M u N z k 2 O D A 3 N l o i I C 8 + P E V u d H J 5 I F R 5 c G U 9 I k Z p b G x F c n J v c k N v d W 5 0 I i B W Y W x 1 Z T 0 i b D A i I C 8 + P E V u d H J 5 I F R 5 c G U 9 I k Z p b G x D b 2 x 1 b W 5 U e X B l c y I g V m F s d W U 9 I n N C Z 1 V G Q l F V R k J R V U Y i I C 8 + P E V u d H J 5 I F R 5 c G U 9 I k Z p b G x F c n J v c k N v Z G U i I F Z h b H V l P S J z V W 5 r b m 9 3 b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D b 3 V u d C I g V m F s d W U 9 I m w x M y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L 1 R p c G 8 g Q W x 0 Z X J h Z G 8 u e 0 N v b H V t b j E s M H 0 m c X V v d D s s J n F 1 b 3 Q 7 U 2 V j d G l v b j E v V G F i b G U g M S 9 U a X B v I E F s d G V y Y W R v L n t D b 2 x 1 b W 4 y L D F 9 J n F 1 b 3 Q 7 L C Z x d W 9 0 O 1 N l Y 3 R p b 2 4 x L 1 R h Y m x l I D E v V G l w b y B B b H R l c m F k b y 5 7 Q 2 9 s d W 1 u M y w y f S Z x d W 9 0 O y w m c X V v d D t T Z W N 0 a W 9 u M S 9 U Y W J s Z S A x L 1 R p c G 8 g Q W x 0 Z X J h Z G 8 u e 0 N v b H V t b j Q s M 3 0 m c X V v d D s s J n F 1 b 3 Q 7 U 2 V j d G l v b j E v V G F i b G U g M S 9 U a X B v I E F s d G V y Y W R v L n t D b 2 x 1 b W 4 1 L D R 9 J n F 1 b 3 Q 7 L C Z x d W 9 0 O 1 N l Y 3 R p b 2 4 x L 1 R h Y m x l I D E v V G l w b y B B b H R l c m F k b y 5 7 Q 2 9 s d W 1 u N i w 1 f S Z x d W 9 0 O y w m c X V v d D t T Z W N 0 a W 9 u M S 9 U Y W J s Z S A x L 1 R p c G 8 g Q W x 0 Z X J h Z G 8 u e 0 N v b H V t b j c s N n 0 m c X V v d D s s J n F 1 b 3 Q 7 U 2 V j d G l v b j E v V G F i b G U g M S 9 U a X B v I E F s d G V y Y W R v L n t D b 2 x 1 b W 4 4 L D d 9 J n F 1 b 3 Q 7 L C Z x d W 9 0 O 1 N l Y 3 R p b 2 4 x L 1 R h Y m x l I D E v V G l w b y B B b H R l c m F k b y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S A x L 1 R p c G 8 g Q W x 0 Z X J h Z G 8 u e 0 N v b H V t b j E s M H 0 m c X V v d D s s J n F 1 b 3 Q 7 U 2 V j d G l v b j E v V G F i b G U g M S 9 U a X B v I E F s d G V y Y W R v L n t D b 2 x 1 b W 4 y L D F 9 J n F 1 b 3 Q 7 L C Z x d W 9 0 O 1 N l Y 3 R p b 2 4 x L 1 R h Y m x l I D E v V G l w b y B B b H R l c m F k b y 5 7 Q 2 9 s d W 1 u M y w y f S Z x d W 9 0 O y w m c X V v d D t T Z W N 0 a W 9 u M S 9 U Y W J s Z S A x L 1 R p c G 8 g Q W x 0 Z X J h Z G 8 u e 0 N v b H V t b j Q s M 3 0 m c X V v d D s s J n F 1 b 3 Q 7 U 2 V j d G l v b j E v V G F i b G U g M S 9 U a X B v I E F s d G V y Y W R v L n t D b 2 x 1 b W 4 1 L D R 9 J n F 1 b 3 Q 7 L C Z x d W 9 0 O 1 N l Y 3 R p b 2 4 x L 1 R h Y m x l I D E v V G l w b y B B b H R l c m F k b y 5 7 Q 2 9 s d W 1 u N i w 1 f S Z x d W 9 0 O y w m c X V v d D t T Z W N 0 a W 9 u M S 9 U Y W J s Z S A x L 1 R p c G 8 g Q W x 0 Z X J h Z G 8 u e 0 N v b H V t b j c s N n 0 m c X V v d D s s J n F 1 b 3 Q 7 U 2 V j d G l v b j E v V G F i b G U g M S 9 U a X B v I E F s d G V y Y W R v L n t D b 2 x 1 b W 4 4 L D d 9 J n F 1 b 3 Q 7 L C Z x d W 9 0 O 1 N l Y 3 R p b 2 4 x L 1 R h Y m x l I D E v V G l w b y B B b H R l c m F k b y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0 R h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Y 2 Y 2 Z G Q 1 N D k t N m M x Z i 0 0 O W Q 0 L W E 2 O G U t M T E 1 M m V j N z l h Z G N h I i A v P j x F b n R y e S B U e X B l P S J S Z W N v d m V y e V R h c m d l d F N o Z W V 0 I i B W Y W x 1 Z T 0 i c 1 B s Y W 5 p b G h h M S I g L z 4 8 R W 5 0 c n k g V H l w Z T 0 i U m V j b 3 Z l c n l U Y X J n Z X R D b 2 x 1 b W 4 i I F Z h b H V l P S J s M S I g L z 4 8 R W 5 0 c n k g V H l w Z T 0 i U m V j b 3 Z l c n l U Y X J n Z X R S b 3 c i I F Z h b H V l P S J s M T c i I C 8 + P E V u d H J 5 I F R 5 c G U 9 I k Z p b G x U Y X J n Z X Q i I F Z h b H V l P S J z V G F i b G V f M i I g L z 4 8 R W 5 0 c n k g V H l w Z T 0 i R m l s b E x h c 3 R V c G R h d G V k I i B W Y W x 1 Z T 0 i Z D I w M j A t M T E t M T Z U M j A 6 M z g 6 N D M u O D A 2 N z Q 2 N V o i I C 8 + P E V u d H J 5 I F R 5 c G U 9 I k Z p b G x F c n J v c k N v d W 5 0 I i B W Y W x 1 Z T 0 i b D A i I C 8 + P E V u d H J 5 I F R 5 c G U 9 I k Z p b G x D b 2 x 1 b W 5 U e X B l c y I g V m F s d W U 9 I n N C Z 1 V G Q l F V R k J R V U Z C U T 0 9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Q 2 9 1 b n Q i I F Z h b H V l P S J s M T M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I v V G l w b y B B b H R l c m F k b y 5 7 Q 2 9 s d W 1 u M S w w f S Z x d W 9 0 O y w m c X V v d D t T Z W N 0 a W 9 u M S 9 U Y W J s Z S A y L 1 R p c G 8 g Q W x 0 Z X J h Z G 8 u e 0 N v b H V t b j I s M X 0 m c X V v d D s s J n F 1 b 3 Q 7 U 2 V j d G l v b j E v V G F i b G U g M i 9 U a X B v I E F s d G V y Y W R v L n t D b 2 x 1 b W 4 z L D J 9 J n F 1 b 3 Q 7 L C Z x d W 9 0 O 1 N l Y 3 R p b 2 4 x L 1 R h Y m x l I D I v V G l w b y B B b H R l c m F k b y 5 7 Q 2 9 s d W 1 u N C w z f S Z x d W 9 0 O y w m c X V v d D t T Z W N 0 a W 9 u M S 9 U Y W J s Z S A y L 1 R p c G 8 g Q W x 0 Z X J h Z G 8 u e 0 N v b H V t b j U s N H 0 m c X V v d D s s J n F 1 b 3 Q 7 U 2 V j d G l v b j E v V G F i b G U g M i 9 U a X B v I E F s d G V y Y W R v L n t D b 2 x 1 b W 4 2 L D V 9 J n F 1 b 3 Q 7 L C Z x d W 9 0 O 1 N l Y 3 R p b 2 4 x L 1 R h Y m x l I D I v V G l w b y B B b H R l c m F k b y 5 7 Q 2 9 s d W 1 u N y w 2 f S Z x d W 9 0 O y w m c X V v d D t T Z W N 0 a W 9 u M S 9 U Y W J s Z S A y L 1 R p c G 8 g Q W x 0 Z X J h Z G 8 u e 0 N v b H V t b j g s N 3 0 m c X V v d D s s J n F 1 b 3 Q 7 U 2 V j d G l v b j E v V G F i b G U g M i 9 U a X B v I E F s d G V y Y W R v L n t D b 2 x 1 b W 4 5 L D h 9 J n F 1 b 3 Q 7 L C Z x d W 9 0 O 1 N l Y 3 R p b 2 4 x L 1 R h Y m x l I D I v V G l w b y B B b H R l c m F k b y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I D I v V G l w b y B B b H R l c m F k b y 5 7 Q 2 9 s d W 1 u M S w w f S Z x d W 9 0 O y w m c X V v d D t T Z W N 0 a W 9 u M S 9 U Y W J s Z S A y L 1 R p c G 8 g Q W x 0 Z X J h Z G 8 u e 0 N v b H V t b j I s M X 0 m c X V v d D s s J n F 1 b 3 Q 7 U 2 V j d G l v b j E v V G F i b G U g M i 9 U a X B v I E F s d G V y Y W R v L n t D b 2 x 1 b W 4 z L D J 9 J n F 1 b 3 Q 7 L C Z x d W 9 0 O 1 N l Y 3 R p b 2 4 x L 1 R h Y m x l I D I v V G l w b y B B b H R l c m F k b y 5 7 Q 2 9 s d W 1 u N C w z f S Z x d W 9 0 O y w m c X V v d D t T Z W N 0 a W 9 u M S 9 U Y W J s Z S A y L 1 R p c G 8 g Q W x 0 Z X J h Z G 8 u e 0 N v b H V t b j U s N H 0 m c X V v d D s s J n F 1 b 3 Q 7 U 2 V j d G l v b j E v V G F i b G U g M i 9 U a X B v I E F s d G V y Y W R v L n t D b 2 x 1 b W 4 2 L D V 9 J n F 1 b 3 Q 7 L C Z x d W 9 0 O 1 N l Y 3 R p b 2 4 x L 1 R h Y m x l I D I v V G l w b y B B b H R l c m F k b y 5 7 Q 2 9 s d W 1 u N y w 2 f S Z x d W 9 0 O y w m c X V v d D t T Z W N 0 a W 9 u M S 9 U Y W J s Z S A y L 1 R p c G 8 g Q W x 0 Z X J h Z G 8 u e 0 N v b H V t b j g s N 3 0 m c X V v d D s s J n F 1 b 3 Q 7 U 2 V j d G l v b j E v V G F i b G U g M i 9 U a X B v I E F s d G V y Y W R v L n t D b 2 x 1 b W 4 5 L D h 9 J n F 1 b 3 Q 7 L C Z x d W 9 0 O 1 N l Y 3 R p b 2 4 x L 1 R h Y m x l I D I v V G l w b y B B b H R l c m F k b y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9 E Y X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R d W V y e U l E I i B W Y W x 1 Z T 0 i c 2 R k M z V h M D Y 3 L T E z Z T g t N D U z N y 1 i N 2 Q z L T Y w N D Z m Y T k x N T N l O C I g L z 4 8 R W 5 0 c n k g V H l w Z T 0 i U m V j b 3 Z l c n l U Y X J n Z X R T a G V l d C I g V m F s d W U 9 I n N Q b G F u a W x o Y T E i I C 8 + P E V u d H J 5 I F R 5 c G U 9 I l J l Y 2 9 2 Z X J 5 V G F y Z 2 V 0 Q 2 9 s d W 1 u I i B W Y W x 1 Z T 0 i b D E i I C 8 + P E V u d H J 5 I F R 5 c G U 9 I l J l Y 2 9 2 Z X J 5 V G F y Z 2 V 0 U m 9 3 I i B W Y W x 1 Z T 0 i b D M z I i A v P j x F b n R y e S B U e X B l P S J G a W x s V G F y Z 2 V 0 I i B W Y W x 1 Z T 0 i c 1 R h Y m x l X z M i I C 8 + P E V u d H J 5 I F R 5 c G U 9 I k Z p b G x M Y X N 0 V X B k Y X R l Z C I g V m F s d W U 9 I m Q y M D I w L T E x L T E 2 V D I w O j M 4 O j Q z L j g x N D c y N T B a I i A v P j x F b n R y e S B U e X B l P S J G a W x s R X J y b 3 J D b 3 V u d C I g V m F s d W U 9 I m w w I i A v P j x F b n R y e S B U e X B l P S J G a W x s Q 2 9 s d W 1 u V H l w Z X M i I F Z h b H V l P S J z Q m d V R k J R V U Z C U V V G Q l E 9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d W 5 0 I i B W Y W x 1 Z T 0 i b D E z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z L 1 R p c G 8 g Q W x 0 Z X J h Z G 8 u e 0 N v b H V t b j E s M H 0 m c X V v d D s s J n F 1 b 3 Q 7 U 2 V j d G l v b j E v V G F i b G U g M y 9 U a X B v I E F s d G V y Y W R v L n t D b 2 x 1 b W 4 y L D F 9 J n F 1 b 3 Q 7 L C Z x d W 9 0 O 1 N l Y 3 R p b 2 4 x L 1 R h Y m x l I D M v V G l w b y B B b H R l c m F k b y 5 7 Q 2 9 s d W 1 u M y w y f S Z x d W 9 0 O y w m c X V v d D t T Z W N 0 a W 9 u M S 9 U Y W J s Z S A z L 1 R p c G 8 g Q W x 0 Z X J h Z G 8 u e 0 N v b H V t b j Q s M 3 0 m c X V v d D s s J n F 1 b 3 Q 7 U 2 V j d G l v b j E v V G F i b G U g M y 9 U a X B v I E F s d G V y Y W R v L n t D b 2 x 1 b W 4 1 L D R 9 J n F 1 b 3 Q 7 L C Z x d W 9 0 O 1 N l Y 3 R p b 2 4 x L 1 R h Y m x l I D M v V G l w b y B B b H R l c m F k b y 5 7 Q 2 9 s d W 1 u N i w 1 f S Z x d W 9 0 O y w m c X V v d D t T Z W N 0 a W 9 u M S 9 U Y W J s Z S A z L 1 R p c G 8 g Q W x 0 Z X J h Z G 8 u e 0 N v b H V t b j c s N n 0 m c X V v d D s s J n F 1 b 3 Q 7 U 2 V j d G l v b j E v V G F i b G U g M y 9 U a X B v I E F s d G V y Y W R v L n t D b 2 x 1 b W 4 4 L D d 9 J n F 1 b 3 Q 7 L C Z x d W 9 0 O 1 N l Y 3 R p b 2 4 x L 1 R h Y m x l I D M v V G l w b y B B b H R l c m F k b y 5 7 Q 2 9 s d W 1 u O S w 4 f S Z x d W 9 0 O y w m c X V v d D t T Z W N 0 a W 9 u M S 9 U Y W J s Z S A z L 1 R p c G 8 g Q W x 0 Z X J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S A z L 1 R p c G 8 g Q W x 0 Z X J h Z G 8 u e 0 N v b H V t b j E s M H 0 m c X V v d D s s J n F 1 b 3 Q 7 U 2 V j d G l v b j E v V G F i b G U g M y 9 U a X B v I E F s d G V y Y W R v L n t D b 2 x 1 b W 4 y L D F 9 J n F 1 b 3 Q 7 L C Z x d W 9 0 O 1 N l Y 3 R p b 2 4 x L 1 R h Y m x l I D M v V G l w b y B B b H R l c m F k b y 5 7 Q 2 9 s d W 1 u M y w y f S Z x d W 9 0 O y w m c X V v d D t T Z W N 0 a W 9 u M S 9 U Y W J s Z S A z L 1 R p c G 8 g Q W x 0 Z X J h Z G 8 u e 0 N v b H V t b j Q s M 3 0 m c X V v d D s s J n F 1 b 3 Q 7 U 2 V j d G l v b j E v V G F i b G U g M y 9 U a X B v I E F s d G V y Y W R v L n t D b 2 x 1 b W 4 1 L D R 9 J n F 1 b 3 Q 7 L C Z x d W 9 0 O 1 N l Y 3 R p b 2 4 x L 1 R h Y m x l I D M v V G l w b y B B b H R l c m F k b y 5 7 Q 2 9 s d W 1 u N i w 1 f S Z x d W 9 0 O y w m c X V v d D t T Z W N 0 a W 9 u M S 9 U Y W J s Z S A z L 1 R p c G 8 g Q W x 0 Z X J h Z G 8 u e 0 N v b H V t b j c s N n 0 m c X V v d D s s J n F 1 b 3 Q 7 U 2 V j d G l v b j E v V G F i b G U g M y 9 U a X B v I E F s d G V y Y W R v L n t D b 2 x 1 b W 4 4 L D d 9 J n F 1 b 3 Q 7 L C Z x d W 9 0 O 1 N l Y 3 R p b 2 4 x L 1 R h Y m x l I D M v V G l w b y B B b H R l c m F k b y 5 7 Q 2 9 s d W 1 u O S w 4 f S Z x d W 9 0 O y w m c X V v d D t T Z W N 0 a W 9 u M S 9 U Y W J s Z S A z L 1 R p c G 8 g Q W x 0 Z X J h Z G 8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M v R G F 0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M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C + 5 q 6 k z D t A o X p K c 3 S c A Q c A A A A A A g A A A A A A E G Y A A A A B A A A g A A A A i 0 s 2 q C Z v m A o P M G d M Q I q K 6 l F p m X V S 0 o f j W i S 1 c S W S R S Y A A A A A D o A A A A A C A A A g A A A A M o K n + w D K B E i E X T X B Z z g Z J u x 7 A I P r u q B L P V S 8 3 I x 2 p l 9 Q A A A A j K w d Z 6 S D 9 6 T 4 K j f Z 2 2 g H Z B S t m z q F i M O q r M p / A N y g Y Z M 2 4 S M 5 w Z c O a 0 w M Y j I 0 5 G 7 x q D O 3 u d B b R R F Z z h F r 5 r Y 4 m L I j F d h d L Y Y A V p a m w p u 2 z z t A A A A A Q F Y + D T w h R P 0 O e D 3 P 0 y T 3 B s p a j v b u T 8 Q O N 5 h R f H 8 w D n V G Z X P w r t z b f Q T 3 D N 2 E + R 2 T X B C P V W H U 5 O + 3 U R M G L 7 E l 7 A = = < / D a t a M a s h u p > 
</file>

<file path=customXml/itemProps1.xml><?xml version="1.0" encoding="utf-8"?>
<ds:datastoreItem xmlns:ds="http://schemas.openxmlformats.org/officeDocument/2006/customXml" ds:itemID="{0769842A-718C-42FA-8CE2-E1834C755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INSCRIÇÃO-DEBCAD</vt:lpstr>
      <vt:lpstr>PAGTOS</vt:lpstr>
      <vt:lpstr>SIMULAÇÃO</vt:lpstr>
      <vt:lpstr>SELIC</vt:lpstr>
      <vt:lpstr>atualização selic</vt:lpstr>
      <vt:lpstr>BCN_PF</vt:lpstr>
      <vt:lpstr>Modalidades</vt:lpstr>
      <vt:lpstr>Parcelamentos</vt:lpstr>
    </vt:vector>
  </TitlesOfParts>
  <Company>Ministerio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Castilho Cibien de Oliveira</dc:creator>
  <cp:lastModifiedBy>PGFN</cp:lastModifiedBy>
  <cp:lastPrinted>2020-11-10T23:11:53Z</cp:lastPrinted>
  <dcterms:created xsi:type="dcterms:W3CDTF">2017-10-11T13:03:06Z</dcterms:created>
  <dcterms:modified xsi:type="dcterms:W3CDTF">2020-11-16T20:38:56Z</dcterms:modified>
</cp:coreProperties>
</file>