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o.jvas\Documents\"/>
    </mc:Choice>
  </mc:AlternateContent>
  <xr:revisionPtr revIDLastSave="0" documentId="13_ncr:1_{B2F02B73-5A1F-4AB4-B704-78D2BE9D4292}" xr6:coauthVersionLast="47" xr6:coauthVersionMax="47" xr10:uidLastSave="{00000000-0000-0000-0000-000000000000}"/>
  <workbookProtection workbookAlgorithmName="SHA-512" workbookHashValue="HpGQp5tGn+MRbaH/0DcYiM0xywZXZYowzWkUytNR1bG1Cx4f22CVaXpdyF2dkdPm6mcU6KvQguHHeO8HMYZISw==" workbookSaltValue="7hmKcMy4rIry9OHfY/I1KA==" workbookSpinCount="100000" lockStructure="1"/>
  <bookViews>
    <workbookView xWindow="-28920" yWindow="480" windowWidth="29040" windowHeight="15840" xr2:uid="{CE01B6A5-88FD-4DD0-A687-DF5AFE8009F4}"/>
  </bookViews>
  <sheets>
    <sheet name="MENSALIDA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5" i="1" l="1"/>
  <c r="BO26" i="1"/>
  <c r="BO36" i="1"/>
  <c r="BO34" i="1"/>
  <c r="BO33" i="1"/>
  <c r="BO32" i="1"/>
  <c r="BO31" i="1"/>
  <c r="BO29" i="1"/>
  <c r="BO28" i="1"/>
  <c r="BO27" i="1"/>
  <c r="BO30" i="1"/>
  <c r="BP38" i="1"/>
  <c r="BP37" i="1"/>
  <c r="BP39" i="1" l="1"/>
</calcChain>
</file>

<file path=xl/sharedStrings.xml><?xml version="1.0" encoding="utf-8"?>
<sst xmlns="http://schemas.openxmlformats.org/spreadsheetml/2006/main" count="23" uniqueCount="23">
  <si>
    <t>Idade</t>
  </si>
  <si>
    <t>Mensalidade</t>
  </si>
  <si>
    <t>Dependentes</t>
  </si>
  <si>
    <t>Sim</t>
  </si>
  <si>
    <t>Não</t>
  </si>
  <si>
    <t>Controle</t>
  </si>
  <si>
    <t>Idade dependente 1</t>
  </si>
  <si>
    <t>Idade dependente 2</t>
  </si>
  <si>
    <t>Idade dependente 3</t>
  </si>
  <si>
    <t>Idade dependente 4</t>
  </si>
  <si>
    <t>Idade dependente 5</t>
  </si>
  <si>
    <t>Idade dependente 6</t>
  </si>
  <si>
    <t>Idade dependente 7</t>
  </si>
  <si>
    <t>Idade dependente 8</t>
  </si>
  <si>
    <t xml:space="preserve">Quantos dependentes? </t>
  </si>
  <si>
    <t>Idade dependente 9</t>
  </si>
  <si>
    <t>Idade dependente 10</t>
  </si>
  <si>
    <t>Valor Beneficiário</t>
  </si>
  <si>
    <t>Valor dependente</t>
  </si>
  <si>
    <t>Valor total</t>
  </si>
  <si>
    <t>CÁLCULO DE MENSALIDADE</t>
  </si>
  <si>
    <t>Idade Beneficiário</t>
  </si>
  <si>
    <t>fsdffdsf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</si>
</sst>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sz val="14"/>
      <color theme="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4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9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4" fillId="4" borderId="0" xfId="1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 applyProtection="1"/>
    <xf numFmtId="0" fontId="7" fillId="5" borderId="4" xfId="0" applyFont="1" applyFill="1" applyBorder="1" applyAlignment="1" applyProtection="1">
      <alignment horizontal="center"/>
    </xf>
    <xf numFmtId="0" fontId="6" fillId="5" borderId="0" xfId="0" applyNumberFormat="1" applyFont="1" applyFill="1" applyBorder="1" applyAlignment="1" applyProtection="1">
      <alignment horizontal="center"/>
      <protection locked="0"/>
    </xf>
    <xf numFmtId="0" fontId="6" fillId="5" borderId="4" xfId="0" applyNumberFormat="1" applyFont="1" applyFill="1" applyBorder="1" applyAlignment="1" applyProtection="1">
      <alignment horizontal="center"/>
      <protection locked="0"/>
    </xf>
    <xf numFmtId="0" fontId="6" fillId="5" borderId="0" xfId="1" applyNumberFormat="1" applyFont="1" applyFill="1" applyBorder="1" applyAlignment="1" applyProtection="1">
      <alignment horizontal="center"/>
      <protection locked="0"/>
    </xf>
    <xf numFmtId="0" fontId="6" fillId="5" borderId="4" xfId="1" applyNumberFormat="1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164" fontId="6" fillId="5" borderId="6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BZ$3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247650</xdr:colOff>
          <xdr:row>24</xdr:row>
          <xdr:rowOff>31750</xdr:rowOff>
        </xdr:from>
        <xdr:to>
          <xdr:col>68</xdr:col>
          <xdr:colOff>44450</xdr:colOff>
          <xdr:row>24</xdr:row>
          <xdr:rowOff>196850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285750</xdr:colOff>
          <xdr:row>23</xdr:row>
          <xdr:rowOff>228600</xdr:rowOff>
        </xdr:from>
        <xdr:to>
          <xdr:col>68</xdr:col>
          <xdr:colOff>647700</xdr:colOff>
          <xdr:row>24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863600</xdr:colOff>
      <xdr:row>25</xdr:row>
      <xdr:rowOff>104775</xdr:rowOff>
    </xdr:from>
    <xdr:to>
      <xdr:col>13</xdr:col>
      <xdr:colOff>17642</xdr:colOff>
      <xdr:row>31</xdr:row>
      <xdr:rowOff>25400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E4DFDE-1262-4BEA-8FE3-7857C3B0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4275" y="2962275"/>
          <a:ext cx="2078217" cy="134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D316-558E-4B46-AC14-BFA1FE841E0C}">
  <dimension ref="A1:FX128"/>
  <sheetViews>
    <sheetView showGridLines="0" showRowColHeaders="0" tabSelected="1" topLeftCell="A17" workbookViewId="0">
      <selection activeCell="BO31" sqref="BO31"/>
    </sheetView>
  </sheetViews>
  <sheetFormatPr defaultColWidth="0" defaultRowHeight="18.5" zeroHeight="1" x14ac:dyDescent="0.45"/>
  <cols>
    <col min="1" max="1" width="0.1796875" style="1" customWidth="1"/>
    <col min="2" max="2" width="7.1796875" style="9" bestFit="1" customWidth="1"/>
    <col min="3" max="3" width="15.36328125" style="9" bestFit="1" customWidth="1"/>
    <col min="4" max="4" width="11.81640625" style="9" hidden="1" customWidth="1"/>
    <col min="5" max="5" width="0" style="9" hidden="1" customWidth="1"/>
    <col min="6" max="6" width="27.54296875" style="9" bestFit="1" customWidth="1"/>
    <col min="7" max="20" width="2" style="1" customWidth="1"/>
    <col min="21" max="64" width="2" style="1" hidden="1" customWidth="1"/>
    <col min="65" max="66" width="2" style="1" customWidth="1"/>
    <col min="67" max="67" width="31.08984375" style="1" customWidth="1"/>
    <col min="68" max="68" width="8.7265625" style="1" customWidth="1"/>
    <col min="69" max="69" width="12.453125" style="1" customWidth="1"/>
    <col min="70" max="70" width="3.08984375" style="1" customWidth="1"/>
    <col min="71" max="76" width="8" style="1" hidden="1" customWidth="1"/>
    <col min="77" max="77" width="5.453125" style="1" bestFit="1" customWidth="1"/>
    <col min="78" max="78" width="15.36328125" style="1" bestFit="1" customWidth="1"/>
    <col min="79" max="79" width="8" style="1" hidden="1" customWidth="1"/>
    <col min="80" max="80" width="3.90625" style="1" bestFit="1" customWidth="1"/>
    <col min="81" max="87" width="8" style="1" hidden="1" customWidth="1"/>
    <col min="88" max="114" width="2" style="1" hidden="1" customWidth="1"/>
    <col min="115" max="118" width="0" style="1" hidden="1" customWidth="1"/>
    <col min="119" max="135" width="8" style="1" hidden="1" customWidth="1"/>
    <col min="136" max="138" width="0" style="1" hidden="1" customWidth="1"/>
    <col min="139" max="155" width="8" style="1" hidden="1" customWidth="1"/>
    <col min="156" max="158" width="0" style="1" hidden="1" customWidth="1"/>
    <col min="159" max="175" width="8" style="1" hidden="1" customWidth="1"/>
    <col min="176" max="180" width="8" style="1" hidden="1"/>
    <col min="181" max="16384" width="8.7265625" style="1" hidden="1"/>
  </cols>
  <sheetData>
    <row r="1" spans="1:78" hidden="1" x14ac:dyDescent="0.45">
      <c r="A1" s="8"/>
      <c r="BO1" s="8"/>
      <c r="BP1" s="8"/>
      <c r="BQ1" s="8"/>
    </row>
    <row r="2" spans="1:78" ht="19" hidden="1" thickBot="1" x14ac:dyDescent="0.5">
      <c r="A2" s="8"/>
      <c r="B2" s="10" t="s">
        <v>0</v>
      </c>
      <c r="C2" s="10" t="s">
        <v>1</v>
      </c>
      <c r="BO2" s="8"/>
      <c r="BP2" s="8"/>
      <c r="BQ2" s="8"/>
      <c r="BY2" s="12"/>
      <c r="BZ2" s="13" t="s">
        <v>5</v>
      </c>
    </row>
    <row r="3" spans="1:78" hidden="1" x14ac:dyDescent="0.45">
      <c r="A3" s="8"/>
      <c r="B3" s="11">
        <v>0</v>
      </c>
      <c r="C3" s="9">
        <v>145.04</v>
      </c>
      <c r="BO3" s="8"/>
      <c r="BP3" s="8"/>
      <c r="BQ3" s="8"/>
      <c r="BY3" s="14" t="s">
        <v>3</v>
      </c>
      <c r="BZ3" s="15" t="b">
        <v>1</v>
      </c>
    </row>
    <row r="4" spans="1:78" ht="19" hidden="1" thickBot="1" x14ac:dyDescent="0.5">
      <c r="A4" s="8"/>
      <c r="B4" s="9">
        <v>1</v>
      </c>
      <c r="C4" s="9">
        <v>145.04</v>
      </c>
      <c r="BO4" s="8"/>
      <c r="BP4" s="8"/>
      <c r="BQ4" s="8"/>
      <c r="BY4" s="16" t="s">
        <v>4</v>
      </c>
      <c r="BZ4" s="17" t="b">
        <v>0</v>
      </c>
    </row>
    <row r="5" spans="1:78" ht="10.5" hidden="1" customHeight="1" x14ac:dyDescent="0.45">
      <c r="A5" s="8"/>
      <c r="B5" s="9">
        <v>2</v>
      </c>
      <c r="C5" s="9">
        <v>145.04</v>
      </c>
      <c r="BO5" s="8"/>
      <c r="BP5" s="8"/>
      <c r="BQ5" s="8"/>
    </row>
    <row r="6" spans="1:78" hidden="1" x14ac:dyDescent="0.45">
      <c r="A6" s="8"/>
      <c r="BO6" s="8"/>
      <c r="BP6" s="8"/>
      <c r="BQ6" s="8"/>
    </row>
    <row r="7" spans="1:78" hidden="1" x14ac:dyDescent="0.45">
      <c r="A7" s="8"/>
      <c r="BO7" s="8"/>
      <c r="BP7" s="8"/>
      <c r="BQ7" s="8"/>
    </row>
    <row r="8" spans="1:78" hidden="1" x14ac:dyDescent="0.45">
      <c r="A8" s="8"/>
      <c r="BO8" s="8"/>
      <c r="BP8" s="8"/>
      <c r="BQ8" s="8"/>
    </row>
    <row r="9" spans="1:78" hidden="1" x14ac:dyDescent="0.45">
      <c r="A9" s="8"/>
      <c r="BO9" s="8"/>
      <c r="BP9" s="8"/>
      <c r="BQ9" s="8"/>
    </row>
    <row r="10" spans="1:78" hidden="1" x14ac:dyDescent="0.45">
      <c r="A10" s="8"/>
      <c r="BO10" s="8"/>
      <c r="BP10" s="8"/>
      <c r="BQ10" s="8"/>
    </row>
    <row r="11" spans="1:78" hidden="1" x14ac:dyDescent="0.45">
      <c r="A11" s="8"/>
      <c r="BO11" s="8"/>
      <c r="BP11" s="8"/>
      <c r="BQ11" s="8"/>
    </row>
    <row r="12" spans="1:78" hidden="1" x14ac:dyDescent="0.45">
      <c r="A12" s="8"/>
      <c r="BO12" s="8"/>
      <c r="BP12" s="8"/>
      <c r="BQ12" s="8"/>
    </row>
    <row r="13" spans="1:78" hidden="1" x14ac:dyDescent="0.45">
      <c r="A13" s="8"/>
      <c r="BO13" s="8"/>
      <c r="BP13" s="8"/>
      <c r="BQ13" s="8"/>
    </row>
    <row r="14" spans="1:78" x14ac:dyDescent="0.45">
      <c r="A14" s="8"/>
      <c r="BO14" s="8"/>
      <c r="BP14" s="8"/>
      <c r="BQ14" s="8"/>
    </row>
    <row r="15" spans="1:78" x14ac:dyDescent="0.45">
      <c r="A15" s="8"/>
      <c r="BO15" s="8"/>
      <c r="BP15" s="8"/>
      <c r="BQ15" s="8"/>
    </row>
    <row r="16" spans="1:78" x14ac:dyDescent="0.45">
      <c r="A16" s="8"/>
      <c r="BO16" s="8"/>
      <c r="BP16" s="8"/>
      <c r="BQ16" s="8"/>
    </row>
    <row r="17" spans="1:83" x14ac:dyDescent="0.45"/>
    <row r="18" spans="1:83" x14ac:dyDescent="0.45"/>
    <row r="19" spans="1:83" x14ac:dyDescent="0.45"/>
    <row r="20" spans="1:83" x14ac:dyDescent="0.45">
      <c r="BP20" s="22"/>
      <c r="BQ20" s="22"/>
    </row>
    <row r="21" spans="1:83" x14ac:dyDescent="0.45"/>
    <row r="22" spans="1:83" ht="19" thickBot="1" x14ac:dyDescent="0.5"/>
    <row r="23" spans="1:83" ht="19" thickBot="1" x14ac:dyDescent="0.5">
      <c r="A23" s="8"/>
      <c r="BO23" s="19" t="s">
        <v>20</v>
      </c>
      <c r="BP23" s="20"/>
      <c r="BQ23" s="21"/>
    </row>
    <row r="24" spans="1:83" x14ac:dyDescent="0.45">
      <c r="A24" s="8"/>
      <c r="B24" s="9">
        <v>3</v>
      </c>
      <c r="C24" s="9">
        <v>145.04</v>
      </c>
      <c r="BO24" s="2" t="s">
        <v>21</v>
      </c>
      <c r="BP24" s="23"/>
      <c r="BQ24" s="24"/>
      <c r="BZ24" s="18" t="b">
        <v>1</v>
      </c>
      <c r="CA24" s="18"/>
      <c r="CB24" s="18"/>
    </row>
    <row r="25" spans="1:83" x14ac:dyDescent="0.45">
      <c r="A25" s="8"/>
      <c r="B25" s="9">
        <v>4</v>
      </c>
      <c r="C25" s="9">
        <v>145.04</v>
      </c>
      <c r="BO25" s="3" t="s">
        <v>2</v>
      </c>
      <c r="BP25" s="25"/>
      <c r="BQ25" s="26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</row>
    <row r="26" spans="1:83" x14ac:dyDescent="0.45">
      <c r="A26" s="8"/>
      <c r="B26" s="9">
        <v>5</v>
      </c>
      <c r="C26" s="9">
        <v>145.04</v>
      </c>
      <c r="F26" s="10" t="s">
        <v>14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5" t="str">
        <f>IF(BZ24=BZ3,F26,"")</f>
        <v xml:space="preserve">Quantos dependentes? </v>
      </c>
      <c r="BP26" s="27"/>
      <c r="BQ26" s="28"/>
      <c r="BZ26" s="18"/>
      <c r="CA26" s="18"/>
      <c r="CB26" s="18">
        <v>1</v>
      </c>
    </row>
    <row r="27" spans="1:83" x14ac:dyDescent="0.45">
      <c r="A27" s="8"/>
      <c r="B27" s="9">
        <v>6</v>
      </c>
      <c r="C27" s="9">
        <v>145.04</v>
      </c>
      <c r="F27" s="10" t="s">
        <v>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5" t="str">
        <f>IF(BP26=1,F27,IF(BP26&gt;1,F27,""))</f>
        <v/>
      </c>
      <c r="BP27" s="27"/>
      <c r="BQ27" s="28"/>
      <c r="BZ27" s="18"/>
      <c r="CA27" s="18"/>
      <c r="CB27" s="18">
        <v>2</v>
      </c>
    </row>
    <row r="28" spans="1:83" x14ac:dyDescent="0.45">
      <c r="A28" s="8"/>
      <c r="B28" s="9">
        <v>7</v>
      </c>
      <c r="C28" s="9">
        <v>145.04</v>
      </c>
      <c r="F28" s="10" t="s">
        <v>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5" t="str">
        <f>IF($BP$26=2,F28,IF($BP$26&gt;2,F28,""))</f>
        <v/>
      </c>
      <c r="BP28" s="29"/>
      <c r="BQ28" s="30"/>
      <c r="BZ28" s="18" t="s">
        <v>22</v>
      </c>
      <c r="CA28" s="18"/>
      <c r="CB28" s="18">
        <v>3</v>
      </c>
    </row>
    <row r="29" spans="1:83" x14ac:dyDescent="0.45">
      <c r="A29" s="8"/>
      <c r="B29" s="9">
        <v>8</v>
      </c>
      <c r="C29" s="9">
        <v>145.04</v>
      </c>
      <c r="F29" s="10" t="s">
        <v>8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5" t="str">
        <f>IF($BP$26=3,F29,IF($BP$26&gt;3,F29,""))</f>
        <v/>
      </c>
      <c r="BP29" s="29"/>
      <c r="BQ29" s="30"/>
      <c r="BZ29" s="18"/>
      <c r="CA29" s="18"/>
      <c r="CB29" s="18">
        <v>4</v>
      </c>
    </row>
    <row r="30" spans="1:83" x14ac:dyDescent="0.45">
      <c r="A30" s="8"/>
      <c r="B30" s="9">
        <v>9</v>
      </c>
      <c r="C30" s="9">
        <v>145.04</v>
      </c>
      <c r="F30" s="10" t="s">
        <v>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5" t="str">
        <f>IF($BP$26=4,F30,IF($BP$26&gt;4,F30,""))</f>
        <v/>
      </c>
      <c r="BP30" s="29"/>
      <c r="BQ30" s="30"/>
      <c r="BZ30" s="18"/>
      <c r="CA30" s="18"/>
      <c r="CB30" s="18">
        <v>5</v>
      </c>
    </row>
    <row r="31" spans="1:83" x14ac:dyDescent="0.45">
      <c r="A31" s="8"/>
      <c r="B31" s="9">
        <v>10</v>
      </c>
      <c r="C31" s="9">
        <v>145.04</v>
      </c>
      <c r="F31" s="10" t="s">
        <v>10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5" t="str">
        <f>IF($BP$26=5,F31,IF($BP$26&gt;5,F31,""))</f>
        <v/>
      </c>
      <c r="BP31" s="29"/>
      <c r="BQ31" s="30"/>
      <c r="BZ31" s="18"/>
      <c r="CA31" s="18"/>
      <c r="CB31" s="18">
        <v>6</v>
      </c>
    </row>
    <row r="32" spans="1:83" x14ac:dyDescent="0.45">
      <c r="A32" s="8"/>
      <c r="B32" s="9">
        <v>11</v>
      </c>
      <c r="C32" s="9">
        <v>145.04</v>
      </c>
      <c r="F32" s="10" t="s">
        <v>11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5" t="str">
        <f>IF($BP$26=6,F32,IF($BP$26&gt;6,F32,""))</f>
        <v/>
      </c>
      <c r="BP32" s="29"/>
      <c r="BQ32" s="30"/>
      <c r="BZ32" s="18"/>
      <c r="CA32" s="18"/>
      <c r="CB32" s="18">
        <v>7</v>
      </c>
    </row>
    <row r="33" spans="1:80" x14ac:dyDescent="0.45">
      <c r="A33" s="8"/>
      <c r="B33" s="9">
        <v>12</v>
      </c>
      <c r="C33" s="9">
        <v>145.04</v>
      </c>
      <c r="F33" s="10" t="s">
        <v>12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5" t="str">
        <f>IF($BP$26=7,F33,IF($BP$26&gt;7,F33,""))</f>
        <v/>
      </c>
      <c r="BP33" s="29"/>
      <c r="BQ33" s="30"/>
      <c r="BZ33" s="18"/>
      <c r="CA33" s="18"/>
      <c r="CB33" s="18">
        <v>8</v>
      </c>
    </row>
    <row r="34" spans="1:80" x14ac:dyDescent="0.45">
      <c r="A34" s="8"/>
      <c r="B34" s="9">
        <v>13</v>
      </c>
      <c r="C34" s="9">
        <v>145.04</v>
      </c>
      <c r="F34" s="10" t="s">
        <v>13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5" t="str">
        <f>IF($BP$26=8,F34,IF($BP$26&gt;8,F34,""))</f>
        <v/>
      </c>
      <c r="BP34" s="29"/>
      <c r="BQ34" s="30"/>
      <c r="BZ34" s="18"/>
      <c r="CA34" s="18"/>
      <c r="CB34" s="18">
        <v>9</v>
      </c>
    </row>
    <row r="35" spans="1:80" x14ac:dyDescent="0.45">
      <c r="A35" s="8"/>
      <c r="B35" s="9">
        <v>14</v>
      </c>
      <c r="C35" s="9">
        <v>145.04</v>
      </c>
      <c r="F35" s="10" t="s">
        <v>15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5" t="str">
        <f>IF($BP$26=9,F35,IF($BP$26&gt;9,F35,""))</f>
        <v/>
      </c>
      <c r="BP35" s="29"/>
      <c r="BQ35" s="30"/>
      <c r="BZ35" s="18"/>
      <c r="CA35" s="18"/>
      <c r="CB35" s="18">
        <v>10</v>
      </c>
    </row>
    <row r="36" spans="1:80" x14ac:dyDescent="0.45">
      <c r="A36" s="8"/>
      <c r="B36" s="9">
        <v>15</v>
      </c>
      <c r="C36" s="9">
        <v>145.04</v>
      </c>
      <c r="F36" s="10" t="s">
        <v>16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5" t="str">
        <f>IF($BP$26=10,F36,IF($BP$26&gt;10,F36,""))</f>
        <v/>
      </c>
      <c r="BP36" s="29"/>
      <c r="BQ36" s="30"/>
    </row>
    <row r="37" spans="1:80" hidden="1" x14ac:dyDescent="0.45">
      <c r="A37" s="8"/>
      <c r="B37" s="9">
        <v>16</v>
      </c>
      <c r="C37" s="9">
        <v>145.04</v>
      </c>
      <c r="BO37" s="6" t="s">
        <v>17</v>
      </c>
      <c r="BP37" s="31">
        <f>VLOOKUP(BP24,B:C,2,0)</f>
        <v>145.04</v>
      </c>
      <c r="BQ37" s="32"/>
    </row>
    <row r="38" spans="1:80" ht="1.5" customHeight="1" x14ac:dyDescent="0.45">
      <c r="A38" s="8"/>
      <c r="B38" s="9">
        <v>17</v>
      </c>
      <c r="C38" s="9">
        <v>145.04</v>
      </c>
      <c r="BO38" s="6" t="s">
        <v>18</v>
      </c>
      <c r="BP38" s="31" t="b">
        <f>IF(BP26=1,VLOOKUP(BP27,B:C,2,0),IF(BP26=2,VLOOKUP(BP27,B:C,2,0)+VLOOKUP(BP28,B:C,2,0),IF(BP26=3,VLOOKUP(BP27,B:C,2,0)+VLOOKUP(BP28,B:C,2,0)+VLOOKUP(BP29,B:C,2,0),IF(BP26=4,VLOOKUP(BP27,B:C,2,0)+VLOOKUP(BP28,B:C,2,0)+VLOOKUP(BP29,B:C,2,0)+VLOOKUP(BP30,B:C,2,0),IF(BP26=5,VLOOKUP(BP27,B:C,2,0)+VLOOKUP(BP28,B:C,2,0)+VLOOKUP(BP29,B:C,2,0)+VLOOKUP(BP30,B:C,2,0)+VLOOKUP(BP31,B:C,2,0),IF(BP26=6,VLOOKUP(BP27,B:C,2,0)+VLOOKUP(BP28,B:C,2,0)+VLOOKUP(BP29,B:C,2,0)+VLOOKUP(BP30,B:C,2,0)+VLOOKUP(BP31,B:C,2,0)+VLOOKUP(BP32,B:C,2,0),IF(BP26=7,VLOOKUP(BP27,B:C,2,0)+VLOOKUP(BP28,B:C,2,0)+VLOOKUP(BP29,B:C,2,0)+VLOOKUP(BP30,B:C,2,0)+VLOOKUP(BP31,B:C,2,0)+VLOOKUP(BP32,B:C,2,0)+VLOOKUP(BP33,B:C,2,0),IF(BP26=8,VLOOKUP(BP27,B:C,2,0)+VLOOKUP(BP28,B:C,2,0)+VLOOKUP(BP29,B:C,2,0)+VLOOKUP(BP30,B:C,2,0)+VLOOKUP(BP31,B:C,2,0)+VLOOKUP(BP32,B:C,2,0)+VLOOKUP(BP33,B:C,2,0)+VLOOKUP(BP34,B:C,2,0),IF(BP26=9,VLOOKUP(BP27,B:C,2,0)+VLOOKUP(BP28,B:C,2,0)+VLOOKUP(BP29,B:C,2,0)+VLOOKUP(BP30,B:C,2,0)+VLOOKUP(BP31,B:C,2,0)+VLOOKUP(BP32,B:C,2,0)+VLOOKUP(BP33,B:C,2,0)+VLOOKUP(BP34,B:C,2,0)+VLOOKUP(BP35,B:C,2,0),IF(BP26=10,VLOOKUP(BP27,B:C,2,0)+VLOOKUP(BP28,B:C,2,0)+VLOOKUP(BP29,B:C,2,0)+VLOOKUP(BP30,B:C,2,0)+VLOOKUP(BP31,B:C,2,0)+VLOOKUP(BP32,B:C,2,0)+VLOOKUP(BP33,B:C,2,0)+VLOOKUP(BP34,B:C,2,0)+VLOOKUP(BP35,B:C,2,0)+VLOOKUP(BP36,B:C,2,0)))))))))))</f>
        <v>0</v>
      </c>
      <c r="BQ38" s="32"/>
    </row>
    <row r="39" spans="1:80" ht="19" thickBot="1" x14ac:dyDescent="0.5">
      <c r="A39" s="8"/>
      <c r="B39" s="9">
        <v>18</v>
      </c>
      <c r="C39" s="9">
        <v>145.04</v>
      </c>
      <c r="BO39" s="7" t="s">
        <v>19</v>
      </c>
      <c r="BP39" s="33">
        <f>IF(BP24="",0,BP37+BP38)</f>
        <v>0</v>
      </c>
      <c r="BQ39" s="34"/>
    </row>
    <row r="40" spans="1:80" x14ac:dyDescent="0.45">
      <c r="B40" s="9">
        <v>19</v>
      </c>
      <c r="C40" s="9">
        <v>174.05</v>
      </c>
    </row>
    <row r="41" spans="1:80" hidden="1" x14ac:dyDescent="0.45">
      <c r="B41" s="9">
        <v>20</v>
      </c>
      <c r="C41" s="9">
        <v>174.05</v>
      </c>
    </row>
    <row r="42" spans="1:80" hidden="1" x14ac:dyDescent="0.45">
      <c r="B42" s="9">
        <v>21</v>
      </c>
      <c r="C42" s="9">
        <v>174.05</v>
      </c>
    </row>
    <row r="43" spans="1:80" hidden="1" x14ac:dyDescent="0.45">
      <c r="B43" s="9">
        <v>22</v>
      </c>
      <c r="C43" s="9">
        <v>174.05</v>
      </c>
    </row>
    <row r="44" spans="1:80" hidden="1" x14ac:dyDescent="0.45">
      <c r="B44" s="9">
        <v>23</v>
      </c>
      <c r="C44" s="9">
        <v>174.05</v>
      </c>
    </row>
    <row r="45" spans="1:80" hidden="1" x14ac:dyDescent="0.45">
      <c r="B45" s="9">
        <v>24</v>
      </c>
      <c r="C45" s="9">
        <v>210.31</v>
      </c>
    </row>
    <row r="46" spans="1:80" hidden="1" x14ac:dyDescent="0.45">
      <c r="B46" s="9">
        <v>25</v>
      </c>
      <c r="C46" s="9">
        <v>210.31</v>
      </c>
    </row>
    <row r="47" spans="1:80" hidden="1" x14ac:dyDescent="0.45">
      <c r="B47" s="9">
        <v>26</v>
      </c>
      <c r="C47" s="9">
        <v>210.31</v>
      </c>
    </row>
    <row r="48" spans="1:80" hidden="1" x14ac:dyDescent="0.45">
      <c r="B48" s="9">
        <v>27</v>
      </c>
      <c r="C48" s="9">
        <v>210.31</v>
      </c>
    </row>
    <row r="49" spans="2:3" hidden="1" x14ac:dyDescent="0.45">
      <c r="B49" s="9">
        <v>28</v>
      </c>
      <c r="C49" s="9">
        <v>210.31</v>
      </c>
    </row>
    <row r="50" spans="2:3" hidden="1" x14ac:dyDescent="0.45">
      <c r="B50" s="9">
        <v>29</v>
      </c>
      <c r="C50" s="9">
        <v>253.82</v>
      </c>
    </row>
    <row r="51" spans="2:3" hidden="1" x14ac:dyDescent="0.45">
      <c r="B51" s="9">
        <v>30</v>
      </c>
      <c r="C51" s="9">
        <v>253.82</v>
      </c>
    </row>
    <row r="52" spans="2:3" hidden="1" x14ac:dyDescent="0.45">
      <c r="B52" s="9">
        <v>31</v>
      </c>
      <c r="C52" s="9">
        <v>253.82</v>
      </c>
    </row>
    <row r="53" spans="2:3" hidden="1" x14ac:dyDescent="0.45">
      <c r="B53" s="9">
        <v>32</v>
      </c>
      <c r="C53" s="9">
        <v>253.82</v>
      </c>
    </row>
    <row r="54" spans="2:3" hidden="1" x14ac:dyDescent="0.45">
      <c r="B54" s="9">
        <v>33</v>
      </c>
      <c r="C54" s="9">
        <v>253.82</v>
      </c>
    </row>
    <row r="55" spans="2:3" hidden="1" x14ac:dyDescent="0.45">
      <c r="B55" s="9">
        <v>34</v>
      </c>
      <c r="C55" s="9">
        <v>304.58</v>
      </c>
    </row>
    <row r="56" spans="2:3" hidden="1" x14ac:dyDescent="0.45">
      <c r="B56" s="9">
        <v>35</v>
      </c>
      <c r="C56" s="9">
        <v>304.58</v>
      </c>
    </row>
    <row r="57" spans="2:3" hidden="1" x14ac:dyDescent="0.45">
      <c r="B57" s="9">
        <v>36</v>
      </c>
      <c r="C57" s="9">
        <v>304.58</v>
      </c>
    </row>
    <row r="58" spans="2:3" hidden="1" x14ac:dyDescent="0.45">
      <c r="B58" s="9">
        <v>37</v>
      </c>
      <c r="C58" s="9">
        <v>304.58</v>
      </c>
    </row>
    <row r="59" spans="2:3" hidden="1" x14ac:dyDescent="0.45">
      <c r="B59" s="9">
        <v>38</v>
      </c>
      <c r="C59" s="9">
        <v>304.58</v>
      </c>
    </row>
    <row r="60" spans="2:3" hidden="1" x14ac:dyDescent="0.45">
      <c r="B60" s="9">
        <v>39</v>
      </c>
      <c r="C60" s="9">
        <v>369.85</v>
      </c>
    </row>
    <row r="61" spans="2:3" hidden="1" x14ac:dyDescent="0.45">
      <c r="B61" s="9">
        <v>40</v>
      </c>
      <c r="C61" s="9">
        <v>369.85</v>
      </c>
    </row>
    <row r="62" spans="2:3" hidden="1" x14ac:dyDescent="0.45">
      <c r="B62" s="9">
        <v>41</v>
      </c>
      <c r="C62" s="9">
        <v>369.85</v>
      </c>
    </row>
    <row r="63" spans="2:3" hidden="1" x14ac:dyDescent="0.45">
      <c r="B63" s="9">
        <v>42</v>
      </c>
      <c r="C63" s="9">
        <v>369.85</v>
      </c>
    </row>
    <row r="64" spans="2:3" hidden="1" x14ac:dyDescent="0.45">
      <c r="B64" s="9">
        <v>43</v>
      </c>
      <c r="C64" s="9">
        <v>369.85</v>
      </c>
    </row>
    <row r="65" spans="2:3" hidden="1" x14ac:dyDescent="0.45">
      <c r="B65" s="9">
        <v>44</v>
      </c>
      <c r="C65" s="9">
        <v>449.62</v>
      </c>
    </row>
    <row r="66" spans="2:3" hidden="1" x14ac:dyDescent="0.45">
      <c r="B66" s="9">
        <v>45</v>
      </c>
      <c r="C66" s="9">
        <v>449.62</v>
      </c>
    </row>
    <row r="67" spans="2:3" hidden="1" x14ac:dyDescent="0.45">
      <c r="B67" s="9">
        <v>46</v>
      </c>
      <c r="C67" s="9">
        <v>449.62</v>
      </c>
    </row>
    <row r="68" spans="2:3" hidden="1" x14ac:dyDescent="0.45">
      <c r="B68" s="9">
        <v>47</v>
      </c>
      <c r="C68" s="9">
        <v>449.62</v>
      </c>
    </row>
    <row r="69" spans="2:3" hidden="1" x14ac:dyDescent="0.45">
      <c r="B69" s="9">
        <v>48</v>
      </c>
      <c r="C69" s="9">
        <v>449.62</v>
      </c>
    </row>
    <row r="70" spans="2:3" hidden="1" x14ac:dyDescent="0.45">
      <c r="B70" s="9">
        <v>49</v>
      </c>
      <c r="C70" s="9">
        <v>551.15</v>
      </c>
    </row>
    <row r="71" spans="2:3" hidden="1" x14ac:dyDescent="0.45">
      <c r="B71" s="9">
        <v>50</v>
      </c>
      <c r="C71" s="9">
        <v>551.15</v>
      </c>
    </row>
    <row r="72" spans="2:3" hidden="1" x14ac:dyDescent="0.45">
      <c r="B72" s="9">
        <v>51</v>
      </c>
      <c r="C72" s="9">
        <v>551.15</v>
      </c>
    </row>
    <row r="73" spans="2:3" hidden="1" x14ac:dyDescent="0.45">
      <c r="B73" s="9">
        <v>52</v>
      </c>
      <c r="C73" s="9">
        <v>551.15</v>
      </c>
    </row>
    <row r="74" spans="2:3" hidden="1" x14ac:dyDescent="0.45">
      <c r="B74" s="9">
        <v>53</v>
      </c>
      <c r="C74" s="9">
        <v>551.15</v>
      </c>
    </row>
    <row r="75" spans="2:3" hidden="1" x14ac:dyDescent="0.45">
      <c r="B75" s="9">
        <v>54</v>
      </c>
      <c r="C75" s="9">
        <v>667.18</v>
      </c>
    </row>
    <row r="76" spans="2:3" hidden="1" x14ac:dyDescent="0.45">
      <c r="B76" s="9">
        <v>55</v>
      </c>
      <c r="C76" s="9">
        <v>667.18</v>
      </c>
    </row>
    <row r="77" spans="2:3" hidden="1" x14ac:dyDescent="0.45">
      <c r="B77" s="9">
        <v>56</v>
      </c>
      <c r="C77" s="9">
        <v>667.18</v>
      </c>
    </row>
    <row r="78" spans="2:3" hidden="1" x14ac:dyDescent="0.45">
      <c r="B78" s="9">
        <v>57</v>
      </c>
      <c r="C78" s="9">
        <v>667.18</v>
      </c>
    </row>
    <row r="79" spans="2:3" hidden="1" x14ac:dyDescent="0.45">
      <c r="B79" s="9">
        <v>58</v>
      </c>
      <c r="C79" s="9">
        <v>667.18</v>
      </c>
    </row>
    <row r="80" spans="2:3" hidden="1" x14ac:dyDescent="0.45">
      <c r="B80" s="9">
        <v>59</v>
      </c>
      <c r="C80" s="9">
        <v>862.99</v>
      </c>
    </row>
    <row r="81" spans="2:3" hidden="1" x14ac:dyDescent="0.45">
      <c r="B81" s="9">
        <v>60</v>
      </c>
      <c r="C81" s="9">
        <v>862.99</v>
      </c>
    </row>
    <row r="82" spans="2:3" hidden="1" x14ac:dyDescent="0.45">
      <c r="B82" s="9">
        <v>61</v>
      </c>
      <c r="C82" s="9">
        <v>862.99</v>
      </c>
    </row>
    <row r="83" spans="2:3" hidden="1" x14ac:dyDescent="0.45">
      <c r="B83" s="9">
        <v>62</v>
      </c>
      <c r="C83" s="9">
        <v>862.99</v>
      </c>
    </row>
    <row r="84" spans="2:3" hidden="1" x14ac:dyDescent="0.45">
      <c r="B84" s="9">
        <v>63</v>
      </c>
      <c r="C84" s="9">
        <v>862.99</v>
      </c>
    </row>
    <row r="85" spans="2:3" hidden="1" x14ac:dyDescent="0.45">
      <c r="B85" s="9">
        <v>64</v>
      </c>
      <c r="C85" s="9">
        <v>862.99</v>
      </c>
    </row>
    <row r="86" spans="2:3" hidden="1" x14ac:dyDescent="0.45">
      <c r="B86" s="9">
        <v>65</v>
      </c>
      <c r="C86" s="9">
        <v>862.99</v>
      </c>
    </row>
    <row r="87" spans="2:3" hidden="1" x14ac:dyDescent="0.45">
      <c r="B87" s="9">
        <v>66</v>
      </c>
      <c r="C87" s="9">
        <v>862.99</v>
      </c>
    </row>
    <row r="88" spans="2:3" hidden="1" x14ac:dyDescent="0.45">
      <c r="B88" s="9">
        <v>67</v>
      </c>
      <c r="C88" s="9">
        <v>862.99</v>
      </c>
    </row>
    <row r="89" spans="2:3" hidden="1" x14ac:dyDescent="0.45">
      <c r="B89" s="9">
        <v>68</v>
      </c>
      <c r="C89" s="9">
        <v>862.99</v>
      </c>
    </row>
    <row r="90" spans="2:3" hidden="1" x14ac:dyDescent="0.45">
      <c r="B90" s="9">
        <v>69</v>
      </c>
      <c r="C90" s="9">
        <v>862.99</v>
      </c>
    </row>
    <row r="91" spans="2:3" hidden="1" x14ac:dyDescent="0.45">
      <c r="B91" s="9">
        <v>70</v>
      </c>
      <c r="C91" s="9">
        <v>862.99</v>
      </c>
    </row>
    <row r="92" spans="2:3" hidden="1" x14ac:dyDescent="0.45">
      <c r="B92" s="9">
        <v>71</v>
      </c>
      <c r="C92" s="9">
        <v>862.99</v>
      </c>
    </row>
    <row r="93" spans="2:3" hidden="1" x14ac:dyDescent="0.45">
      <c r="B93" s="9">
        <v>72</v>
      </c>
      <c r="C93" s="9">
        <v>862.99</v>
      </c>
    </row>
    <row r="94" spans="2:3" hidden="1" x14ac:dyDescent="0.45">
      <c r="B94" s="9">
        <v>73</v>
      </c>
      <c r="C94" s="9">
        <v>862.99</v>
      </c>
    </row>
    <row r="95" spans="2:3" hidden="1" x14ac:dyDescent="0.45">
      <c r="B95" s="9">
        <v>74</v>
      </c>
      <c r="C95" s="9">
        <v>862.99</v>
      </c>
    </row>
    <row r="96" spans="2:3" hidden="1" x14ac:dyDescent="0.45">
      <c r="B96" s="9">
        <v>75</v>
      </c>
      <c r="C96" s="9">
        <v>862.99</v>
      </c>
    </row>
    <row r="97" spans="2:3" hidden="1" x14ac:dyDescent="0.45">
      <c r="B97" s="9">
        <v>76</v>
      </c>
      <c r="C97" s="9">
        <v>862.99</v>
      </c>
    </row>
    <row r="98" spans="2:3" hidden="1" x14ac:dyDescent="0.45">
      <c r="B98" s="9">
        <v>77</v>
      </c>
      <c r="C98" s="9">
        <v>862.99</v>
      </c>
    </row>
    <row r="99" spans="2:3" hidden="1" x14ac:dyDescent="0.45">
      <c r="B99" s="9">
        <v>78</v>
      </c>
      <c r="C99" s="9">
        <v>862.99</v>
      </c>
    </row>
    <row r="100" spans="2:3" hidden="1" x14ac:dyDescent="0.45">
      <c r="B100" s="9">
        <v>79</v>
      </c>
      <c r="C100" s="9">
        <v>862.99</v>
      </c>
    </row>
    <row r="101" spans="2:3" hidden="1" x14ac:dyDescent="0.45">
      <c r="B101" s="9">
        <v>80</v>
      </c>
      <c r="C101" s="9">
        <v>862.99</v>
      </c>
    </row>
    <row r="102" spans="2:3" hidden="1" x14ac:dyDescent="0.45">
      <c r="B102" s="9">
        <v>81</v>
      </c>
      <c r="C102" s="9">
        <v>862.99</v>
      </c>
    </row>
    <row r="103" spans="2:3" hidden="1" x14ac:dyDescent="0.45">
      <c r="B103" s="9">
        <v>82</v>
      </c>
      <c r="C103" s="9">
        <v>862.99</v>
      </c>
    </row>
    <row r="104" spans="2:3" hidden="1" x14ac:dyDescent="0.45">
      <c r="B104" s="9">
        <v>83</v>
      </c>
      <c r="C104" s="9">
        <v>862.99</v>
      </c>
    </row>
    <row r="105" spans="2:3" hidden="1" x14ac:dyDescent="0.45">
      <c r="B105" s="9">
        <v>84</v>
      </c>
      <c r="C105" s="9">
        <v>862.99</v>
      </c>
    </row>
    <row r="106" spans="2:3" hidden="1" x14ac:dyDescent="0.45">
      <c r="B106" s="9">
        <v>85</v>
      </c>
      <c r="C106" s="9">
        <v>862.99</v>
      </c>
    </row>
    <row r="107" spans="2:3" hidden="1" x14ac:dyDescent="0.45">
      <c r="B107" s="9">
        <v>86</v>
      </c>
      <c r="C107" s="9">
        <v>862.99</v>
      </c>
    </row>
    <row r="108" spans="2:3" hidden="1" x14ac:dyDescent="0.45">
      <c r="B108" s="9">
        <v>87</v>
      </c>
      <c r="C108" s="9">
        <v>862.99</v>
      </c>
    </row>
    <row r="109" spans="2:3" hidden="1" x14ac:dyDescent="0.45">
      <c r="B109" s="9">
        <v>88</v>
      </c>
      <c r="C109" s="9">
        <v>862.99</v>
      </c>
    </row>
    <row r="110" spans="2:3" hidden="1" x14ac:dyDescent="0.45">
      <c r="B110" s="9">
        <v>89</v>
      </c>
      <c r="C110" s="9">
        <v>862.99</v>
      </c>
    </row>
    <row r="111" spans="2:3" hidden="1" x14ac:dyDescent="0.45">
      <c r="B111" s="9">
        <v>90</v>
      </c>
      <c r="C111" s="9">
        <v>862.99</v>
      </c>
    </row>
    <row r="112" spans="2:3" hidden="1" x14ac:dyDescent="0.45">
      <c r="B112" s="9">
        <v>91</v>
      </c>
      <c r="C112" s="9">
        <v>862.99</v>
      </c>
    </row>
    <row r="113" spans="2:3" hidden="1" x14ac:dyDescent="0.45">
      <c r="B113" s="9">
        <v>92</v>
      </c>
      <c r="C113" s="9">
        <v>862.99</v>
      </c>
    </row>
    <row r="114" spans="2:3" hidden="1" x14ac:dyDescent="0.45">
      <c r="B114" s="9">
        <v>93</v>
      </c>
      <c r="C114" s="9">
        <v>862.99</v>
      </c>
    </row>
    <row r="115" spans="2:3" hidden="1" x14ac:dyDescent="0.45">
      <c r="B115" s="9">
        <v>94</v>
      </c>
      <c r="C115" s="9">
        <v>862.99</v>
      </c>
    </row>
    <row r="116" spans="2:3" hidden="1" x14ac:dyDescent="0.45">
      <c r="B116" s="9">
        <v>95</v>
      </c>
      <c r="C116" s="9">
        <v>862.99</v>
      </c>
    </row>
    <row r="117" spans="2:3" hidden="1" x14ac:dyDescent="0.45">
      <c r="B117" s="9">
        <v>96</v>
      </c>
      <c r="C117" s="9">
        <v>862.99</v>
      </c>
    </row>
    <row r="118" spans="2:3" hidden="1" x14ac:dyDescent="0.45">
      <c r="B118" s="9">
        <v>97</v>
      </c>
      <c r="C118" s="9">
        <v>862.99</v>
      </c>
    </row>
    <row r="119" spans="2:3" hidden="1" x14ac:dyDescent="0.45">
      <c r="B119" s="9">
        <v>98</v>
      </c>
      <c r="C119" s="9">
        <v>862.99</v>
      </c>
    </row>
    <row r="120" spans="2:3" hidden="1" x14ac:dyDescent="0.45">
      <c r="B120" s="9">
        <v>99</v>
      </c>
      <c r="C120" s="9">
        <v>862.99</v>
      </c>
    </row>
    <row r="121" spans="2:3" hidden="1" x14ac:dyDescent="0.45">
      <c r="B121" s="9">
        <v>100</v>
      </c>
      <c r="C121" s="9">
        <v>862.99</v>
      </c>
    </row>
    <row r="122" spans="2:3" x14ac:dyDescent="0.45"/>
    <row r="123" spans="2:3" x14ac:dyDescent="0.45"/>
    <row r="124" spans="2:3" x14ac:dyDescent="0.45"/>
    <row r="125" spans="2:3" x14ac:dyDescent="0.45"/>
    <row r="126" spans="2:3" x14ac:dyDescent="0.45"/>
    <row r="127" spans="2:3" x14ac:dyDescent="0.45"/>
    <row r="128" spans="2:3" x14ac:dyDescent="0.45"/>
  </sheetData>
  <sheetProtection algorithmName="SHA-512" hashValue="u7Wz6nhxabcbEjS8yPiItafFLpStKci5ek4WBO5/sLeqt1xAbnpf6DhsoAds1miBwUJoS7YEQkNXK+hacK8FGQ==" saltValue="eSexjF98sI7wZtbna6WfSg==" spinCount="100000" sheet="1" objects="1" scenarios="1"/>
  <mergeCells count="17">
    <mergeCell ref="BP20:BQ20"/>
    <mergeCell ref="BP36:BQ36"/>
    <mergeCell ref="BP37:BQ37"/>
    <mergeCell ref="BP38:BQ38"/>
    <mergeCell ref="BP39:BQ39"/>
    <mergeCell ref="BO23:BQ23"/>
    <mergeCell ref="BP30:BQ30"/>
    <mergeCell ref="BP31:BQ31"/>
    <mergeCell ref="BP32:BQ32"/>
    <mergeCell ref="BP33:BQ33"/>
    <mergeCell ref="BP34:BQ34"/>
    <mergeCell ref="BP35:BQ35"/>
    <mergeCell ref="BP24:BQ24"/>
    <mergeCell ref="BP26:BQ26"/>
    <mergeCell ref="BP27:BQ27"/>
    <mergeCell ref="BP28:BQ28"/>
    <mergeCell ref="BP29:BQ29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67</xdr:col>
                    <xdr:colOff>247650</xdr:colOff>
                    <xdr:row>24</xdr:row>
                    <xdr:rowOff>31750</xdr:rowOff>
                  </from>
                  <to>
                    <xdr:col>68</xdr:col>
                    <xdr:colOff>50800</xdr:colOff>
                    <xdr:row>24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68</xdr:col>
                    <xdr:colOff>285750</xdr:colOff>
                    <xdr:row>23</xdr:row>
                    <xdr:rowOff>228600</xdr:rowOff>
                  </from>
                  <to>
                    <xdr:col>68</xdr:col>
                    <xdr:colOff>647700</xdr:colOff>
                    <xdr:row>24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MENSALIDADE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Vitor Alves Sobral</dc:creator>
  <cp:lastModifiedBy>Joao Vitor Alves Sobral</cp:lastModifiedBy>
  <dcterms:created xsi:type="dcterms:W3CDTF">2023-02-02T12:16:07Z</dcterms:created>
  <dcterms:modified xsi:type="dcterms:W3CDTF">2023-02-03T14:29:22Z</dcterms:modified>
</cp:coreProperties>
</file>