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PL\2025\PREGÕES\01-2025 Concorrência Projetos DPF-SINOP-MT 08320.003010-2024-71\"/>
    </mc:Choice>
  </mc:AlternateContent>
  <xr:revisionPtr revIDLastSave="0" documentId="13_ncr:1_{355C9A2B-DBE4-44E4-9D6B-AA7F0F180999}" xr6:coauthVersionLast="47" xr6:coauthVersionMax="47" xr10:uidLastSave="{00000000-0000-0000-0000-000000000000}"/>
  <bookViews>
    <workbookView xWindow="-90" yWindow="-90" windowWidth="28980" windowHeight="15660" xr2:uid="{DC9999F2-B557-4372-BBBE-6DD2021EE1A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22" i="1"/>
  <c r="G19" i="1"/>
  <c r="G17" i="1"/>
  <c r="I17" i="1" s="1"/>
  <c r="G14" i="1"/>
  <c r="G9" i="1"/>
  <c r="G8" i="1"/>
  <c r="G7" i="1"/>
  <c r="I7" i="1" s="1"/>
  <c r="G6" i="1"/>
  <c r="G5" i="1"/>
  <c r="G2" i="1"/>
  <c r="H22" i="1"/>
  <c r="H19" i="1"/>
  <c r="H14" i="1"/>
  <c r="H9" i="1"/>
  <c r="H8" i="1"/>
  <c r="H7" i="1"/>
  <c r="H6" i="1"/>
  <c r="H5" i="1"/>
  <c r="H2" i="1"/>
  <c r="G15" i="1"/>
  <c r="I15" i="1" s="1"/>
  <c r="G16" i="1"/>
  <c r="I16" i="1" s="1"/>
  <c r="G18" i="1"/>
  <c r="I18" i="1" s="1"/>
  <c r="G20" i="1"/>
  <c r="I20" i="1" s="1"/>
  <c r="G21" i="1"/>
  <c r="I3" i="1"/>
  <c r="I4" i="1"/>
  <c r="I10" i="1"/>
  <c r="I11" i="1"/>
  <c r="I12" i="1"/>
  <c r="I13" i="1"/>
  <c r="I21" i="1"/>
  <c r="I14" i="1" l="1"/>
  <c r="I9" i="1"/>
  <c r="I8" i="1"/>
  <c r="I19" i="1"/>
  <c r="I2" i="1"/>
  <c r="I5" i="1"/>
  <c r="I22" i="1"/>
  <c r="I6" i="1"/>
</calcChain>
</file>

<file path=xl/sharedStrings.xml><?xml version="1.0" encoding="utf-8"?>
<sst xmlns="http://schemas.openxmlformats.org/spreadsheetml/2006/main" count="65" uniqueCount="56">
  <si>
    <t>ORDEM</t>
  </si>
  <si>
    <t>CNPJ</t>
  </si>
  <si>
    <t>EMPRESA</t>
  </si>
  <si>
    <t>VALOR</t>
  </si>
  <si>
    <t>24.031.830/0001-44</t>
  </si>
  <si>
    <t>KALU SERVICOS DE ENGENHARIA LTDA</t>
  </si>
  <si>
    <t>59.029.111/0001-73</t>
  </si>
  <si>
    <t>WMC CONSULTORIA LTDA</t>
  </si>
  <si>
    <t>47.345.411/0001-82</t>
  </si>
  <si>
    <t>OPIMA COMERCIO E SERVICOS LTDA</t>
  </si>
  <si>
    <t>38.826.576/0001-85</t>
  </si>
  <si>
    <t>SORS CONCEPT LTDA</t>
  </si>
  <si>
    <t>41.335.170/0001-04</t>
  </si>
  <si>
    <t>PAULINHO DAS ESTRUTURAS ENGENHA</t>
  </si>
  <si>
    <t>36.430.078/0001-93</t>
  </si>
  <si>
    <t>VIVAX CONSTRUTORA LTDA</t>
  </si>
  <si>
    <t>46.291.268/0001-20</t>
  </si>
  <si>
    <t>CASE PROJETOS CONSULTORIA E ASSES</t>
  </si>
  <si>
    <t>18.568.322/0001-05</t>
  </si>
  <si>
    <t>ESCALA LTDA</t>
  </si>
  <si>
    <t>19.891.447/0001-26</t>
  </si>
  <si>
    <t>WDS ENGENHARIA LTDA</t>
  </si>
  <si>
    <t>07.623.936/0001-18</t>
  </si>
  <si>
    <t>G P MORENO</t>
  </si>
  <si>
    <t>38.711.568/0001-93</t>
  </si>
  <si>
    <t>MEGA BIM PROJETOS LTDA</t>
  </si>
  <si>
    <t>55.902.648/0001-45</t>
  </si>
  <si>
    <t>AJINFRA PROJETOS E GERENCIAMENTO</t>
  </si>
  <si>
    <t>35.102.216/0001-42</t>
  </si>
  <si>
    <t>RECONCAVO ENGENHARIA E ARQUITETU</t>
  </si>
  <si>
    <t>43.573.020/0001-64</t>
  </si>
  <si>
    <t>DNS ENGENHARIA LTDA</t>
  </si>
  <si>
    <t>09.478.515/0001-76</t>
  </si>
  <si>
    <t>42.286.630/0001-14</t>
  </si>
  <si>
    <t>CARPLAN ENGENHARIA E PROJETOS LTD</t>
  </si>
  <si>
    <t>07.419.055/0001-80</t>
  </si>
  <si>
    <t>PROPLAN PLANEJAMENTO DE PROJETO</t>
  </si>
  <si>
    <t>46.482.251/0001-50</t>
  </si>
  <si>
    <t>QUATRO D ENGENHARIA LTDA</t>
  </si>
  <si>
    <t>32.300.342/0001-13</t>
  </si>
  <si>
    <t>GTX ENGENHARIA LTDA</t>
  </si>
  <si>
    <t>22.034.572/0001-24</t>
  </si>
  <si>
    <t>ENGELUGA ENGENHARIA LTDA</t>
  </si>
  <si>
    <t>35.433.304/0001-27</t>
  </si>
  <si>
    <t>BPRO ENGENHARIA, TECNOLOGIA E INO</t>
  </si>
  <si>
    <t>38.134.155/0001-93</t>
  </si>
  <si>
    <t>RIBEIRO LOPES CONSULTORIA E SERVICO</t>
  </si>
  <si>
    <t>ALCANCE PROJETOS E CONSTRUCOES L</t>
  </si>
  <si>
    <t>Não enviou</t>
  </si>
  <si>
    <t>ANEXO</t>
  </si>
  <si>
    <t>NCEQT</t>
  </si>
  <si>
    <t>Sem nota</t>
  </si>
  <si>
    <t>Calculou errado</t>
  </si>
  <si>
    <t>NPR</t>
  </si>
  <si>
    <t>NTC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</si>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</sst>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A1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8" fontId="3" fillId="0" borderId="0" xfId="0" applyNumberFormat="1" applyFont="1"/>
    <xf numFmtId="44" fontId="3" fillId="0" borderId="0" xfId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top"/>
    </xf>
    <xf numFmtId="165" fontId="3" fillId="5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 vertical="top"/>
    </xf>
    <xf numFmtId="8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8" fontId="7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3382-7049-4B82-BF47-37941CC4AB83}">
  <dimension ref="A1:I26"/>
  <sheetViews>
    <sheetView tabSelected="1" workbookViewId="0">
      <selection activeCell="N9" sqref="N9"/>
    </sheetView>
  </sheetViews>
  <sheetFormatPr defaultColWidth="9.140625" defaultRowHeight="15.75" x14ac:dyDescent="0.25"/>
  <cols>
    <col min="1" max="1" width="9.7109375" style="1" bestFit="1" customWidth="1"/>
    <col min="2" max="2" width="47" style="1" customWidth="1"/>
    <col min="3" max="3" width="20.42578125" style="1" customWidth="1"/>
    <col min="4" max="4" width="16.28515625" style="1" bestFit="1" customWidth="1"/>
    <col min="5" max="5" width="15.42578125" style="1" bestFit="1" customWidth="1"/>
    <col min="6" max="8" width="9.140625" style="1"/>
    <col min="9" max="9" width="9.140625" style="19"/>
    <col min="10" max="16384" width="9.140625" style="1"/>
  </cols>
  <sheetData>
    <row r="1" spans="1:9" x14ac:dyDescent="0.25">
      <c r="A1" s="2" t="s">
        <v>0</v>
      </c>
      <c r="B1" s="2" t="s">
        <v>2</v>
      </c>
      <c r="C1" s="2" t="s">
        <v>1</v>
      </c>
      <c r="D1" s="2" t="s">
        <v>3</v>
      </c>
      <c r="E1" s="8" t="s">
        <v>49</v>
      </c>
      <c r="F1" s="8" t="s">
        <v>50</v>
      </c>
      <c r="G1" s="15" t="s">
        <v>54</v>
      </c>
      <c r="H1" s="14" t="s">
        <v>53</v>
      </c>
      <c r="I1" s="8" t="s">
        <v>55</v>
      </c>
    </row>
    <row r="2" spans="1:9" x14ac:dyDescent="0.25">
      <c r="A2" s="5">
        <v>1</v>
      </c>
      <c r="B2" s="20" t="s">
        <v>11</v>
      </c>
      <c r="C2" s="21" t="s">
        <v>10</v>
      </c>
      <c r="D2" s="22">
        <v>145000</v>
      </c>
      <c r="E2" s="7"/>
      <c r="F2" s="23">
        <v>6.92</v>
      </c>
      <c r="G2" s="24">
        <f>((F2/$F$17)*10)*0.7</f>
        <v>4.9682051282051276</v>
      </c>
      <c r="H2" s="25">
        <f>(($D$2/D2)*10)*0.3</f>
        <v>3</v>
      </c>
      <c r="I2" s="16">
        <f>G2+H2</f>
        <v>7.9682051282051276</v>
      </c>
    </row>
    <row r="3" spans="1:9" x14ac:dyDescent="0.25">
      <c r="A3" s="5">
        <v>2</v>
      </c>
      <c r="B3" s="26" t="s">
        <v>19</v>
      </c>
      <c r="C3" s="21" t="s">
        <v>18</v>
      </c>
      <c r="D3" s="22">
        <v>180550</v>
      </c>
      <c r="E3" s="10" t="s">
        <v>52</v>
      </c>
      <c r="F3" s="23"/>
      <c r="G3" s="24"/>
      <c r="H3" s="25"/>
      <c r="I3" s="17">
        <f>0.7*G3+0.3*H3</f>
        <v>0</v>
      </c>
    </row>
    <row r="4" spans="1:9" x14ac:dyDescent="0.25">
      <c r="A4" s="5">
        <v>3</v>
      </c>
      <c r="B4" s="26" t="s">
        <v>25</v>
      </c>
      <c r="C4" s="21" t="s">
        <v>24</v>
      </c>
      <c r="D4" s="22">
        <v>197890</v>
      </c>
      <c r="E4" s="6" t="s">
        <v>51</v>
      </c>
      <c r="F4" s="23"/>
      <c r="G4" s="24"/>
      <c r="H4" s="25"/>
      <c r="I4" s="17">
        <f>0.7*G4+0.3*H4</f>
        <v>0</v>
      </c>
    </row>
    <row r="5" spans="1:9" x14ac:dyDescent="0.25">
      <c r="A5" s="5">
        <v>4</v>
      </c>
      <c r="B5" s="27" t="s">
        <v>17</v>
      </c>
      <c r="C5" s="28" t="s">
        <v>16</v>
      </c>
      <c r="D5" s="22">
        <v>223595.32</v>
      </c>
      <c r="E5" s="11"/>
      <c r="F5" s="29">
        <v>8.3670000000000009</v>
      </c>
      <c r="G5" s="24">
        <f>((F5/$F$17)*10)*0.7</f>
        <v>6.0070769230769239</v>
      </c>
      <c r="H5" s="25">
        <f>(($D$2/D5)*10)*0.3</f>
        <v>1.9454790019755333</v>
      </c>
      <c r="I5" s="16">
        <f>G5+H5</f>
        <v>7.9525559250524571</v>
      </c>
    </row>
    <row r="6" spans="1:9" x14ac:dyDescent="0.25">
      <c r="A6" s="5">
        <v>5</v>
      </c>
      <c r="B6" s="20" t="s">
        <v>40</v>
      </c>
      <c r="C6" s="21" t="s">
        <v>39</v>
      </c>
      <c r="D6" s="22">
        <v>249700</v>
      </c>
      <c r="E6" s="6"/>
      <c r="F6" s="23">
        <v>8.98</v>
      </c>
      <c r="G6" s="24">
        <f>((F6/$F$17)*10)*0.7</f>
        <v>6.4471794871794872</v>
      </c>
      <c r="H6" s="25">
        <f>(($D$2/D6)*10)*0.3</f>
        <v>1.7420905086103322</v>
      </c>
      <c r="I6" s="16">
        <f>G6+H6</f>
        <v>8.1892699957898198</v>
      </c>
    </row>
    <row r="7" spans="1:9" x14ac:dyDescent="0.25">
      <c r="A7" s="5">
        <v>6</v>
      </c>
      <c r="B7" s="20" t="s">
        <v>38</v>
      </c>
      <c r="C7" s="21" t="s">
        <v>37</v>
      </c>
      <c r="D7" s="22">
        <v>259500</v>
      </c>
      <c r="E7" s="6"/>
      <c r="F7" s="23">
        <v>9.125</v>
      </c>
      <c r="G7" s="24">
        <f>((F7/$F$17)*10)*0.7</f>
        <v>6.5512820512820511</v>
      </c>
      <c r="H7" s="25">
        <f>(($D$2/D7)*10)*0.3</f>
        <v>1.676300578034682</v>
      </c>
      <c r="I7" s="16">
        <f>G7+H7</f>
        <v>8.2275826293167338</v>
      </c>
    </row>
    <row r="8" spans="1:9" x14ac:dyDescent="0.25">
      <c r="A8" s="5">
        <v>7</v>
      </c>
      <c r="B8" s="20" t="s">
        <v>47</v>
      </c>
      <c r="C8" s="21" t="s">
        <v>32</v>
      </c>
      <c r="D8" s="22">
        <v>259635.17</v>
      </c>
      <c r="E8" s="6"/>
      <c r="F8" s="23">
        <v>7.8</v>
      </c>
      <c r="G8" s="24">
        <f>((F8/$F$17)*10)*0.7</f>
        <v>5.5999999999999988</v>
      </c>
      <c r="H8" s="25">
        <f>(($D$2/D8)*10)*0.3</f>
        <v>1.6754278705770098</v>
      </c>
      <c r="I8" s="16">
        <f>G8+H8</f>
        <v>7.2754278705770083</v>
      </c>
    </row>
    <row r="9" spans="1:9" x14ac:dyDescent="0.25">
      <c r="A9" s="5">
        <v>8</v>
      </c>
      <c r="B9" s="20" t="s">
        <v>27</v>
      </c>
      <c r="C9" s="21" t="s">
        <v>26</v>
      </c>
      <c r="D9" s="22">
        <v>278000</v>
      </c>
      <c r="E9" s="6"/>
      <c r="F9" s="23">
        <v>7.91</v>
      </c>
      <c r="G9" s="24">
        <f>((F9/$F$17)*10)*0.7</f>
        <v>5.678974358974358</v>
      </c>
      <c r="H9" s="25">
        <f>(($D$2/D9)*10)*0.3</f>
        <v>1.5647482014388487</v>
      </c>
      <c r="I9" s="16">
        <f>G9+H9</f>
        <v>7.2437225604132065</v>
      </c>
    </row>
    <row r="10" spans="1:9" x14ac:dyDescent="0.25">
      <c r="A10" s="5">
        <v>9</v>
      </c>
      <c r="B10" s="26" t="s">
        <v>13</v>
      </c>
      <c r="C10" s="21" t="s">
        <v>12</v>
      </c>
      <c r="D10" s="22">
        <v>284237.67749999999</v>
      </c>
      <c r="E10" s="10" t="s">
        <v>51</v>
      </c>
      <c r="F10" s="23"/>
      <c r="G10" s="24"/>
      <c r="H10" s="25"/>
      <c r="I10" s="17">
        <f>0.7*G10+0.3*H10</f>
        <v>0</v>
      </c>
    </row>
    <row r="11" spans="1:9" x14ac:dyDescent="0.25">
      <c r="A11" s="5">
        <v>10</v>
      </c>
      <c r="B11" s="26" t="s">
        <v>9</v>
      </c>
      <c r="C11" s="21" t="s">
        <v>8</v>
      </c>
      <c r="D11" s="22">
        <v>284237.68</v>
      </c>
      <c r="E11" s="9" t="s">
        <v>48</v>
      </c>
      <c r="F11" s="23"/>
      <c r="G11" s="24"/>
      <c r="H11" s="25"/>
      <c r="I11" s="17">
        <f>0.7*G11+0.3*H11</f>
        <v>0</v>
      </c>
    </row>
    <row r="12" spans="1:9" x14ac:dyDescent="0.25">
      <c r="A12" s="5">
        <v>11</v>
      </c>
      <c r="B12" s="26" t="s">
        <v>7</v>
      </c>
      <c r="C12" s="21" t="s">
        <v>6</v>
      </c>
      <c r="D12" s="22">
        <v>284237.7</v>
      </c>
      <c r="E12" s="9" t="s">
        <v>48</v>
      </c>
      <c r="F12" s="23"/>
      <c r="G12" s="24"/>
      <c r="H12" s="25"/>
      <c r="I12" s="17">
        <f>0.7*G12+0.3*H12</f>
        <v>0</v>
      </c>
    </row>
    <row r="13" spans="1:9" x14ac:dyDescent="0.25">
      <c r="A13" s="5">
        <v>12</v>
      </c>
      <c r="B13" s="26" t="s">
        <v>34</v>
      </c>
      <c r="C13" s="21" t="s">
        <v>33</v>
      </c>
      <c r="D13" s="22">
        <v>284237.76</v>
      </c>
      <c r="E13" s="9" t="s">
        <v>48</v>
      </c>
      <c r="F13" s="23"/>
      <c r="G13" s="24"/>
      <c r="H13" s="25"/>
      <c r="I13" s="17">
        <f>0.7*G13+0.3*H13</f>
        <v>0</v>
      </c>
    </row>
    <row r="14" spans="1:9" x14ac:dyDescent="0.25">
      <c r="A14" s="5">
        <v>13</v>
      </c>
      <c r="B14" s="20" t="s">
        <v>23</v>
      </c>
      <c r="C14" s="21" t="s">
        <v>22</v>
      </c>
      <c r="D14" s="30">
        <v>286132.59000000003</v>
      </c>
      <c r="E14" s="10"/>
      <c r="F14" s="23">
        <v>9.1</v>
      </c>
      <c r="G14" s="24">
        <f>((F14/$F$17)*10)*0.7</f>
        <v>6.5333333333333332</v>
      </c>
      <c r="H14" s="25">
        <f>(($D$2/D14)*10)*0.3</f>
        <v>1.5202742197244989</v>
      </c>
      <c r="I14" s="16">
        <f>G14+H14</f>
        <v>8.0536075530578319</v>
      </c>
    </row>
    <row r="15" spans="1:9" x14ac:dyDescent="0.25">
      <c r="A15" s="5">
        <v>14</v>
      </c>
      <c r="B15" s="26" t="s">
        <v>36</v>
      </c>
      <c r="C15" s="21" t="s">
        <v>35</v>
      </c>
      <c r="D15" s="30">
        <v>319600.09000000003</v>
      </c>
      <c r="E15" s="10" t="s">
        <v>52</v>
      </c>
      <c r="F15" s="23"/>
      <c r="G15" s="24">
        <f>(F15/$F$17)*10</f>
        <v>0</v>
      </c>
      <c r="H15" s="25"/>
      <c r="I15" s="17">
        <f>0.7*G15+0.3*H15</f>
        <v>0</v>
      </c>
    </row>
    <row r="16" spans="1:9" x14ac:dyDescent="0.25">
      <c r="A16" s="5">
        <v>15</v>
      </c>
      <c r="B16" s="26" t="s">
        <v>5</v>
      </c>
      <c r="C16" s="21" t="s">
        <v>4</v>
      </c>
      <c r="D16" s="30">
        <v>325155.64</v>
      </c>
      <c r="E16" s="10" t="s">
        <v>52</v>
      </c>
      <c r="F16" s="23"/>
      <c r="G16" s="24">
        <f>(F16/$F$17)*10</f>
        <v>0</v>
      </c>
      <c r="H16" s="25"/>
      <c r="I16" s="17">
        <f>0.7*G16+0.3*H16</f>
        <v>0</v>
      </c>
    </row>
    <row r="17" spans="1:9" x14ac:dyDescent="0.25">
      <c r="A17" s="12">
        <v>16</v>
      </c>
      <c r="B17" s="31" t="s">
        <v>29</v>
      </c>
      <c r="C17" s="32" t="s">
        <v>28</v>
      </c>
      <c r="D17" s="33">
        <v>288850</v>
      </c>
      <c r="E17" s="13"/>
      <c r="F17" s="34">
        <v>9.75</v>
      </c>
      <c r="G17" s="35">
        <f>((F17/$F$17)*10)*0.7</f>
        <v>7</v>
      </c>
      <c r="H17" s="36">
        <f>(($D$2/D17)*10)*0.3</f>
        <v>1.5059719577635451</v>
      </c>
      <c r="I17" s="18">
        <f>G17+H17</f>
        <v>8.5059719577635455</v>
      </c>
    </row>
    <row r="18" spans="1:9" x14ac:dyDescent="0.25">
      <c r="A18" s="5">
        <v>17</v>
      </c>
      <c r="B18" s="26" t="s">
        <v>42</v>
      </c>
      <c r="C18" s="21" t="s">
        <v>41</v>
      </c>
      <c r="D18" s="30">
        <v>333500.03000000003</v>
      </c>
      <c r="E18" s="9" t="s">
        <v>48</v>
      </c>
      <c r="F18" s="23"/>
      <c r="G18" s="24">
        <f>(F18/$F$17)*10</f>
        <v>0</v>
      </c>
      <c r="H18" s="25"/>
      <c r="I18" s="17">
        <f>0.7*G18+0.3*H18</f>
        <v>0</v>
      </c>
    </row>
    <row r="19" spans="1:9" x14ac:dyDescent="0.25">
      <c r="A19" s="5">
        <v>18</v>
      </c>
      <c r="B19" s="20" t="s">
        <v>21</v>
      </c>
      <c r="C19" s="21" t="s">
        <v>20</v>
      </c>
      <c r="D19" s="30">
        <v>340000</v>
      </c>
      <c r="E19" s="10"/>
      <c r="F19" s="23">
        <v>9.2200000000000006</v>
      </c>
      <c r="G19" s="24">
        <f>((F19/$F$17)*10)*0.7</f>
        <v>6.6194871794871792</v>
      </c>
      <c r="H19" s="25">
        <f>(($D$2/D19)*10)*0.3</f>
        <v>1.2794117647058822</v>
      </c>
      <c r="I19" s="16">
        <f>G19+H19</f>
        <v>7.8988989441930615</v>
      </c>
    </row>
    <row r="20" spans="1:9" x14ac:dyDescent="0.25">
      <c r="A20" s="5">
        <v>19</v>
      </c>
      <c r="B20" s="26" t="s">
        <v>15</v>
      </c>
      <c r="C20" s="21" t="s">
        <v>14</v>
      </c>
      <c r="D20" s="30">
        <v>360000</v>
      </c>
      <c r="E20" s="10" t="s">
        <v>52</v>
      </c>
      <c r="F20" s="23"/>
      <c r="G20" s="24">
        <f>(F20/$F$17)*10</f>
        <v>0</v>
      </c>
      <c r="H20" s="25"/>
      <c r="I20" s="17">
        <f>0.7*G20+0.3*H20</f>
        <v>0</v>
      </c>
    </row>
    <row r="21" spans="1:9" x14ac:dyDescent="0.25">
      <c r="A21" s="5">
        <v>20</v>
      </c>
      <c r="B21" s="26" t="s">
        <v>31</v>
      </c>
      <c r="C21" s="21" t="s">
        <v>30</v>
      </c>
      <c r="D21" s="30">
        <v>378983.57</v>
      </c>
      <c r="E21" s="9" t="s">
        <v>48</v>
      </c>
      <c r="F21" s="23"/>
      <c r="G21" s="24">
        <f>(F21/$F$17)*10</f>
        <v>0</v>
      </c>
      <c r="H21" s="25"/>
      <c r="I21" s="17">
        <f>0.7*G21+0.3*H21</f>
        <v>0</v>
      </c>
    </row>
    <row r="22" spans="1:9" x14ac:dyDescent="0.25">
      <c r="A22" s="5">
        <v>21</v>
      </c>
      <c r="B22" s="20" t="s">
        <v>44</v>
      </c>
      <c r="C22" s="21" t="s">
        <v>43</v>
      </c>
      <c r="D22" s="30">
        <v>378983.57</v>
      </c>
      <c r="E22" s="10"/>
      <c r="F22" s="23">
        <v>8.4499999999999993</v>
      </c>
      <c r="G22" s="24">
        <f>((F22/$F$17)*10)*0.7</f>
        <v>6.0666666666666655</v>
      </c>
      <c r="H22" s="25">
        <f>(($D$2/D22)*10)*0.3</f>
        <v>1.1478070144307311</v>
      </c>
      <c r="I22" s="16">
        <f>G22+H22</f>
        <v>7.2144736810973971</v>
      </c>
    </row>
    <row r="23" spans="1:9" x14ac:dyDescent="0.25">
      <c r="A23" s="5">
        <v>22</v>
      </c>
      <c r="B23" s="26" t="s">
        <v>46</v>
      </c>
      <c r="C23" s="21" t="s">
        <v>45</v>
      </c>
      <c r="D23" s="37">
        <v>1250000</v>
      </c>
      <c r="E23" s="9" t="s">
        <v>48</v>
      </c>
      <c r="F23" s="23"/>
      <c r="G23" s="24"/>
      <c r="H23" s="25"/>
      <c r="I23" s="17"/>
    </row>
    <row r="24" spans="1:9" x14ac:dyDescent="0.25">
      <c r="D24" s="3"/>
    </row>
    <row r="25" spans="1:9" x14ac:dyDescent="0.25">
      <c r="D25" s="4"/>
    </row>
    <row r="26" spans="1:9" x14ac:dyDescent="0.25">
      <c r="D26" s="4"/>
    </row>
  </sheetData>
  <sortState xmlns:xlrd2="http://schemas.microsoft.com/office/spreadsheetml/2017/richdata2" ref="A2:D23">
    <sortCondition ref="D2:D23"/>
  </sortState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Departamento de Policia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Gentil de Souza</dc:creator>
  <cp:lastModifiedBy>Eliezer Gentil de Souza</cp:lastModifiedBy>
  <dcterms:created xsi:type="dcterms:W3CDTF">2025-07-15T10:37:33Z</dcterms:created>
  <dcterms:modified xsi:type="dcterms:W3CDTF">2025-08-01T13:34:11Z</dcterms:modified>
</cp:coreProperties>
</file>