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noel.efb\Downloads\"/>
    </mc:Choice>
  </mc:AlternateContent>
  <xr:revisionPtr revIDLastSave="0" documentId="8_{0FB9A336-99B4-400E-92C8-EE9F61BDA39E}" xr6:coauthVersionLast="36" xr6:coauthVersionMax="36" xr10:uidLastSave="{00000000-0000-0000-0000-000000000000}"/>
  <bookViews>
    <workbookView xWindow="0" yWindow="0" windowWidth="21570" windowHeight="7440" xr2:uid="{DFEA8CA1-92F3-4115-82DE-8D3A81F32245}"/>
  </bookViews>
  <sheets>
    <sheet name="Posto 44h Diurno" sheetId="1" r:id="rId1"/>
    <sheet name="SR.SP - 12x36 diurno" sheetId="3" r:id="rId2"/>
    <sheet name="SR.SP - 12x36 noturno" sheetId="4" r:id="rId3"/>
  </sheets>
  <definedNames>
    <definedName name="_xlnm.Print_Area" localSheetId="0">'Posto 44h Diurno'!$A$1:$E$132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8" i="4" l="1"/>
  <c r="E120" i="4"/>
  <c r="E59" i="4"/>
  <c r="E111" i="4"/>
  <c r="E129" i="4" s="1"/>
  <c r="D55" i="4"/>
  <c r="E111" i="3"/>
  <c r="E129" i="3" s="1"/>
  <c r="D55" i="3"/>
  <c r="E29" i="4" l="1"/>
  <c r="E31" i="4" s="1"/>
  <c r="E63" i="4"/>
  <c r="E69" i="4" s="1"/>
  <c r="E63" i="3"/>
  <c r="E69" i="3" s="1"/>
  <c r="E29" i="3"/>
  <c r="E35" i="3" s="1"/>
  <c r="E32" i="4" l="1"/>
  <c r="E35" i="4"/>
  <c r="E74" i="4" s="1"/>
  <c r="E87" i="4"/>
  <c r="E76" i="4"/>
  <c r="E77" i="3"/>
  <c r="E41" i="3"/>
  <c r="E89" i="3"/>
  <c r="E87" i="3"/>
  <c r="E86" i="3"/>
  <c r="E96" i="3"/>
  <c r="E97" i="3" s="1"/>
  <c r="E102" i="3" s="1"/>
  <c r="E42" i="3"/>
  <c r="E125" i="3"/>
  <c r="E88" i="3"/>
  <c r="E74" i="3"/>
  <c r="E41" i="4" l="1"/>
  <c r="E90" i="4"/>
  <c r="E88" i="4"/>
  <c r="E96" i="4"/>
  <c r="E97" i="4" s="1"/>
  <c r="E102" i="4" s="1"/>
  <c r="E42" i="4"/>
  <c r="E77" i="4"/>
  <c r="E79" i="4" s="1"/>
  <c r="E89" i="4"/>
  <c r="E125" i="4"/>
  <c r="E86" i="4"/>
  <c r="E75" i="4"/>
  <c r="E43" i="3"/>
  <c r="E79" i="3"/>
  <c r="E78" i="3"/>
  <c r="E75" i="3"/>
  <c r="E80" i="3" s="1"/>
  <c r="E90" i="3"/>
  <c r="E92" i="3" s="1"/>
  <c r="E101" i="3" s="1"/>
  <c r="E103" i="3" s="1"/>
  <c r="E128" i="3" s="1"/>
  <c r="E127" i="3" l="1"/>
  <c r="E78" i="4"/>
  <c r="E92" i="4"/>
  <c r="E101" i="4" s="1"/>
  <c r="E103" i="4" s="1"/>
  <c r="E128" i="4" s="1"/>
  <c r="E43" i="4"/>
  <c r="E52" i="4" s="1"/>
  <c r="E80" i="4"/>
  <c r="E67" i="4"/>
  <c r="E48" i="4"/>
  <c r="E53" i="4"/>
  <c r="E50" i="4"/>
  <c r="E51" i="4"/>
  <c r="E54" i="4"/>
  <c r="E49" i="4"/>
  <c r="E47" i="4"/>
  <c r="E67" i="3"/>
  <c r="E49" i="3"/>
  <c r="E51" i="3"/>
  <c r="E54" i="3"/>
  <c r="E47" i="3"/>
  <c r="E48" i="3"/>
  <c r="E50" i="3"/>
  <c r="E53" i="3"/>
  <c r="E52" i="3"/>
  <c r="E55" i="4" l="1"/>
  <c r="E68" i="4" s="1"/>
  <c r="E70" i="4"/>
  <c r="E55" i="3"/>
  <c r="E68" i="3" s="1"/>
  <c r="E70" i="3" s="1"/>
  <c r="E126" i="4" l="1"/>
  <c r="E130" i="4" s="1"/>
  <c r="E115" i="4"/>
  <c r="E116" i="4" s="1"/>
  <c r="E126" i="3"/>
  <c r="E130" i="3" s="1"/>
  <c r="E115" i="3"/>
  <c r="E121" i="4" l="1"/>
  <c r="E131" i="4" s="1"/>
  <c r="E132" i="4" s="1"/>
  <c r="E116" i="3"/>
  <c r="E118" i="3" s="1"/>
  <c r="E120" i="3" l="1"/>
  <c r="E121" i="3"/>
  <c r="E131" i="3" s="1"/>
  <c r="E132" i="3" s="1"/>
  <c r="E111" i="1" l="1"/>
  <c r="E129" i="1" s="1"/>
  <c r="E97" i="1"/>
  <c r="E102" i="1" s="1"/>
  <c r="D55" i="1"/>
  <c r="E63" i="1" l="1"/>
  <c r="E69" i="1" s="1"/>
  <c r="E29" i="1"/>
  <c r="E35" i="1"/>
  <c r="E87" i="1" l="1"/>
  <c r="E74" i="1"/>
  <c r="E86" i="1"/>
  <c r="E42" i="1"/>
  <c r="E77" i="1"/>
  <c r="E41" i="1"/>
  <c r="E90" i="1" s="1"/>
  <c r="E89" i="1"/>
  <c r="E88" i="1"/>
  <c r="E125" i="1"/>
  <c r="E92" i="1" l="1"/>
  <c r="E101" i="1" s="1"/>
  <c r="E103" i="1" s="1"/>
  <c r="E128" i="1" s="1"/>
  <c r="E79" i="1"/>
  <c r="E78" i="1"/>
  <c r="E75" i="1"/>
  <c r="E80" i="1" s="1"/>
  <c r="E43" i="1"/>
  <c r="E127" i="1" l="1"/>
  <c r="E67" i="1"/>
  <c r="E50" i="1"/>
  <c r="E52" i="1"/>
  <c r="E53" i="1"/>
  <c r="E51" i="1"/>
  <c r="E48" i="1"/>
  <c r="E47" i="1"/>
  <c r="E54" i="1"/>
  <c r="E49" i="1"/>
  <c r="E55" i="1" l="1"/>
  <c r="E68" i="1" s="1"/>
  <c r="E70" i="1" s="1"/>
  <c r="E126" i="1" l="1"/>
  <c r="E130" i="1" s="1"/>
  <c r="E115" i="1"/>
  <c r="E116" i="1" l="1"/>
  <c r="E118" i="1"/>
  <c r="E120" i="1"/>
  <c r="E121" i="1"/>
  <c r="E131" i="1" s="1"/>
  <c r="E132" i="1" s="1"/>
</calcChain>
</file>

<file path=xl/sharedStrings.xml><?xml version="1.0" encoding="utf-8"?>
<sst xmlns="http://schemas.openxmlformats.org/spreadsheetml/2006/main" count="600" uniqueCount="127">
  <si>
    <r>
      <t xml:space="preserve">PLANILHA DE CUSTOS E FORMAÇÃO DE PREÇOS                                                                                                          </t>
    </r>
    <r>
      <rPr>
        <b/>
        <sz val="11"/>
        <color theme="0"/>
        <rFont val="Calibri"/>
        <family val="2"/>
        <scheme val="minor"/>
      </rPr>
      <t>Superintendência Regional da Polícia Federal em São Paulo</t>
    </r>
  </si>
  <si>
    <t>PREGÃO ELETRÔNICO N.º XX/2022</t>
  </si>
  <si>
    <t>Data da Sessão Pública:</t>
  </si>
  <si>
    <t>OBJETO</t>
  </si>
  <si>
    <t>Contratação de empresa especializada na prestação do serviço de vigilância armada a fim de atender às necessidades da SR/PF/SP e descentralizadas</t>
  </si>
  <si>
    <t>DISCRIMINAÇÃO DOS SERVIÇOS</t>
  </si>
  <si>
    <t>A</t>
  </si>
  <si>
    <t>Data de apresentação das propostas (dia/mês/ano)</t>
  </si>
  <si>
    <t>B</t>
  </si>
  <si>
    <t>Município/UF</t>
  </si>
  <si>
    <t>C</t>
  </si>
  <si>
    <t>Ano do Acordo, Convenção ou Dissídio Coletivo</t>
  </si>
  <si>
    <t>D</t>
  </si>
  <si>
    <t>Número de meses da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</si>
  <si>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</si>
  <si>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</si>
  <si>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</si>
  <si>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</si>
  <si>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VIGILÂNCIA</t>
  </si>
  <si>
    <t>POSTO</t>
  </si>
  <si>
    <t>1. MÓDULOS</t>
  </si>
  <si>
    <t>Dados para composição dos custos referentes a mão de obra</t>
  </si>
  <si>
    <t>Classificação Brasileira de Ocupações (CBO)</t>
  </si>
  <si>
    <t>5173-30</t>
  </si>
  <si>
    <t>Salário Normativo da Categoria Profissional</t>
  </si>
  <si>
    <t>Categoria profissional</t>
  </si>
  <si>
    <t>Data-Base da Categoria</t>
  </si>
  <si>
    <t>1.º de janeiro</t>
  </si>
  <si>
    <t>MÓDULO 1 - COMPOSIÇÃO DA REMUNERAÇÃO</t>
  </si>
  <si>
    <t>Composição da Remuneração</t>
  </si>
  <si>
    <t>Valor (R$)</t>
  </si>
  <si>
    <t>Salário-base</t>
  </si>
  <si>
    <t>Adicional de Periculosidade</t>
  </si>
  <si>
    <t>Adicional de Insalubridade</t>
  </si>
  <si>
    <t>Adicional Noturno</t>
  </si>
  <si>
    <t>E</t>
  </si>
  <si>
    <t>Adicional de Hora Noturna Reduzida</t>
  </si>
  <si>
    <t>F</t>
  </si>
  <si>
    <t>Adicional de Hora Extra no Feriado Trabalhado</t>
  </si>
  <si>
    <t>G</t>
  </si>
  <si>
    <t>Outros</t>
  </si>
  <si>
    <t>Total</t>
  </si>
  <si>
    <t>MÓDULO 2 - ENCARGOS E BENFÍCIOS ANUAIS, MENSAIS E DIÁRIOS</t>
  </si>
  <si>
    <t>Submódulo 2.1. - 13.º salário, Férias e Adicional de Férias</t>
  </si>
  <si>
    <t>2.1.</t>
  </si>
  <si>
    <t>13.º Salário, Férias e Adicional de Férias</t>
  </si>
  <si>
    <t>13.º (décimo terceiro) Salário</t>
  </si>
  <si>
    <t>Férias e Adicional de Férias</t>
  </si>
  <si>
    <t>Submódulo 2.2. - Encargos Previdenciários (GPS), Fundo de Garantia por Tempo de Serviço (FGTS) e outras contribuições</t>
  </si>
  <si>
    <t>2.2.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</si>
  <si>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</si>
  <si>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</si>
  <si>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</si>
  <si>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</si>
  <si>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</si>
  <si>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</si>
  <si>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SENAI-SENAC</t>
  </si>
  <si>
    <t>SEBRAE</t>
  </si>
  <si>
    <t>INCRA</t>
  </si>
  <si>
    <t>H</t>
  </si>
  <si>
    <t>FGTS</t>
  </si>
  <si>
    <t>Submódulo 2.3. - Benefícios Mensais e Diários</t>
  </si>
  <si>
    <t>2.3.</t>
  </si>
  <si>
    <t>Benefícios Mensais e Diários</t>
  </si>
  <si>
    <t>Transporte</t>
  </si>
  <si>
    <t>Auxílio-Refeição/Alimentação</t>
  </si>
  <si>
    <t>Assistência Médica e Familiar</t>
  </si>
  <si>
    <t>Outros (seguro de vida)</t>
  </si>
  <si>
    <t>Quadro-Resumo do Módulo 2 - Encargos e Benefícios anuais, mensais e diários</t>
  </si>
  <si>
    <t>Encargos e Benefícios Anuais, Mensais e Diários</t>
  </si>
  <si>
    <t>13.º (décimo terceiro) Salário, Férias e Adicional de Férias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</si>
  <si>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</si>
  <si>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</si>
  <si>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</si>
  <si>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</si>
  <si>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</si>
  <si>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</si>
  <si>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2.2. sobre o Aviso Prévio Trabalhado</t>
  </si>
  <si>
    <t>Multa do FGTS e contribuição social sobre o Aviso Prévio Trabalhado</t>
  </si>
  <si>
    <t>MÓDULO 4 - Custo de Reposição do Profissional Ausente</t>
  </si>
  <si>
    <t>Submódulo 4.1. - Ausências Legais</t>
  </si>
  <si>
    <t>4.1.</t>
  </si>
  <si>
    <t>Ausências Legais</t>
  </si>
  <si>
    <t>Férias</t>
  </si>
  <si>
    <t>Licença-Paternidade</t>
  </si>
  <si>
    <t>Ausência por acidente de trabalho</t>
  </si>
  <si>
    <t>Afastamento Maternidade</t>
  </si>
  <si>
    <t>Outros (especificar)</t>
  </si>
  <si>
    <t>Submódulo 4.2. - Intrajornada</t>
  </si>
  <si>
    <t xml:space="preserve">4.2. </t>
  </si>
  <si>
    <t>Intrajornada</t>
  </si>
  <si>
    <t>Quadro-Resumo do Módulo 4 - Custo do Profissional Ausente</t>
  </si>
  <si>
    <t>Custo de Reposiçãodo Profissional Ausente</t>
  </si>
  <si>
    <t xml:space="preserve">4.1. </t>
  </si>
  <si>
    <t>Ausências legais</t>
  </si>
  <si>
    <t>4.2.</t>
  </si>
  <si>
    <t>MÓDULO 5 - INSUMOS DIVERSOS</t>
  </si>
  <si>
    <t>Insumos Diversos</t>
  </si>
  <si>
    <t>Uniformes</t>
  </si>
  <si>
    <t>Materiais</t>
  </si>
  <si>
    <t>Equipamentos</t>
  </si>
  <si>
    <t>MÓDULO 6 - CUSTOS INDIRETOS, TRIBUTOS E LUCRO</t>
  </si>
  <si>
    <t>Custos Indiretos, Tributos e Lucro</t>
  </si>
  <si>
    <t>Custos Indiretos</t>
  </si>
  <si>
    <t>Lucro</t>
  </si>
  <si>
    <t>Tributos</t>
  </si>
  <si>
    <t>C.1</t>
  </si>
  <si>
    <t>Tributos Federais (especificar)</t>
  </si>
  <si>
    <t>C.2</t>
  </si>
  <si>
    <t>Tributos Estaduais (especificar)</t>
  </si>
  <si>
    <t>C.3</t>
  </si>
  <si>
    <t>Tributos Municipais (especificar)</t>
  </si>
  <si>
    <t>2. QUADRO-RESUMO DO CUSTO POR EMPREGADO</t>
  </si>
  <si>
    <t>Mão de obra vinculada à execução contratual (valor por empregado)</t>
  </si>
  <si>
    <t>Módulo 1 - Composição da Remuneração</t>
  </si>
  <si>
    <t>Módulo 2 - Encargos e Benefícios Anuais, Mensais e Diários</t>
  </si>
  <si>
    <t>Módulo 3 -  Provisão para Rescisão</t>
  </si>
  <si>
    <t>Módulo 4 - Custo de Reposição do Profissional Ausente</t>
  </si>
  <si>
    <t>Módulo 5 - Insumos Diversos</t>
  </si>
  <si>
    <t>Subtotal (A+B+C+D+E)</t>
  </si>
  <si>
    <t>Módulo 6 - Custos Indiretos, Tributos e Lucro</t>
  </si>
  <si>
    <t>Valor Total por Empregado</t>
  </si>
  <si>
    <t>VIGILANTE 12x36 DIURNO</t>
  </si>
  <si>
    <t>VIGILANTE 12x36 NOTURNO</t>
  </si>
  <si>
    <t xml:space="preserve">Processo n.º </t>
  </si>
  <si>
    <t xml:space="preserve">PREGÃO ELETRÔNICO N.º </t>
  </si>
  <si>
    <t>VIGILANTE 44H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</si>
</sst>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5" borderId="0" xfId="0" applyFont="1" applyFill="1"/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44" fontId="0" fillId="3" borderId="0" xfId="1" applyFont="1" applyFill="1"/>
    <xf numFmtId="0" fontId="3" fillId="4" borderId="0" xfId="0" applyFont="1" applyFill="1" applyAlignment="1">
      <alignment horizontal="center" wrapText="1"/>
    </xf>
    <xf numFmtId="0" fontId="3" fillId="6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44" fontId="0" fillId="4" borderId="0" xfId="1" applyFont="1" applyFill="1"/>
    <xf numFmtId="44" fontId="3" fillId="4" borderId="0" xfId="1" applyFont="1" applyFill="1"/>
    <xf numFmtId="44" fontId="0" fillId="0" borderId="0" xfId="0" applyNumberFormat="1"/>
    <xf numFmtId="0" fontId="3" fillId="6" borderId="0" xfId="0" applyFont="1" applyFill="1"/>
    <xf numFmtId="44" fontId="0" fillId="3" borderId="0" xfId="0" applyNumberFormat="1" applyFill="1"/>
    <xf numFmtId="44" fontId="3" fillId="3" borderId="0" xfId="0" applyNumberFormat="1" applyFont="1" applyFill="1"/>
    <xf numFmtId="10" fontId="0" fillId="3" borderId="0" xfId="2" applyNumberFormat="1" applyFont="1" applyFill="1"/>
    <xf numFmtId="10" fontId="0" fillId="4" borderId="0" xfId="2" applyNumberFormat="1" applyFont="1" applyFill="1"/>
    <xf numFmtId="10" fontId="3" fillId="3" borderId="0" xfId="2" applyNumberFormat="1" applyFont="1" applyFill="1"/>
    <xf numFmtId="44" fontId="3" fillId="3" borderId="0" xfId="1" applyFont="1" applyFill="1"/>
    <xf numFmtId="0" fontId="0" fillId="3" borderId="0" xfId="0" applyFill="1" applyAlignment="1">
      <alignment horizontal="left"/>
    </xf>
    <xf numFmtId="44" fontId="3" fillId="4" borderId="0" xfId="0" applyNumberFormat="1" applyFont="1" applyFill="1"/>
    <xf numFmtId="9" fontId="0" fillId="3" borderId="0" xfId="2" applyFont="1" applyFill="1"/>
    <xf numFmtId="9" fontId="0" fillId="4" borderId="0" xfId="2" applyFont="1" applyFill="1"/>
    <xf numFmtId="44" fontId="0" fillId="4" borderId="0" xfId="0" applyNumberFormat="1" applyFill="1"/>
    <xf numFmtId="0" fontId="0" fillId="6" borderId="0" xfId="0" applyFill="1" applyAlignment="1"/>
    <xf numFmtId="0" fontId="0" fillId="6" borderId="0" xfId="0" applyFill="1"/>
    <xf numFmtId="10" fontId="0" fillId="6" borderId="0" xfId="2" applyNumberFormat="1" applyFont="1" applyFill="1"/>
    <xf numFmtId="44" fontId="0" fillId="6" borderId="0" xfId="1" applyFont="1" applyFill="1"/>
    <xf numFmtId="0" fontId="0" fillId="3" borderId="0" xfId="0" applyFill="1" applyAlignment="1"/>
    <xf numFmtId="0" fontId="0" fillId="4" borderId="0" xfId="0" applyFill="1" applyAlignment="1"/>
    <xf numFmtId="0" fontId="0" fillId="6" borderId="0" xfId="0" applyFill="1" applyAlignment="1">
      <alignment horizontal="center"/>
    </xf>
    <xf numFmtId="44" fontId="3" fillId="6" borderId="0" xfId="0" applyNumberFormat="1" applyFont="1" applyFill="1"/>
    <xf numFmtId="0" fontId="0" fillId="3" borderId="0" xfId="0" applyFill="1" applyBorder="1" applyAlignment="1">
      <alignment horizontal="center"/>
    </xf>
    <xf numFmtId="0" fontId="2" fillId="7" borderId="0" xfId="0" applyFont="1" applyFill="1"/>
    <xf numFmtId="0" fontId="0" fillId="8" borderId="0" xfId="0" applyFill="1" applyBorder="1" applyAlignment="1">
      <alignment horizontal="center" vertical="center"/>
    </xf>
    <xf numFmtId="0" fontId="0" fillId="8" borderId="0" xfId="0" applyFill="1" applyBorder="1"/>
    <xf numFmtId="0" fontId="0" fillId="9" borderId="0" xfId="0" applyFill="1" applyBorder="1" applyAlignment="1">
      <alignment horizontal="center" vertical="center"/>
    </xf>
    <xf numFmtId="0" fontId="0" fillId="9" borderId="0" xfId="0" applyFill="1" applyBorder="1" applyAlignment="1">
      <alignment horizontal="left"/>
    </xf>
    <xf numFmtId="0" fontId="0" fillId="8" borderId="0" xfId="0" applyFill="1" applyBorder="1" applyAlignment="1">
      <alignment horizontal="left"/>
    </xf>
    <xf numFmtId="0" fontId="3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0" fontId="0" fillId="8" borderId="0" xfId="0" applyFill="1"/>
    <xf numFmtId="0" fontId="0" fillId="9" borderId="0" xfId="0" applyFill="1"/>
    <xf numFmtId="44" fontId="0" fillId="8" borderId="0" xfId="1" applyFont="1" applyFill="1"/>
    <xf numFmtId="0" fontId="3" fillId="10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44" fontId="0" fillId="9" borderId="0" xfId="1" applyFont="1" applyFill="1"/>
    <xf numFmtId="44" fontId="3" fillId="9" borderId="0" xfId="1" applyFont="1" applyFill="1"/>
    <xf numFmtId="0" fontId="3" fillId="10" borderId="0" xfId="0" applyFont="1" applyFill="1"/>
    <xf numFmtId="44" fontId="0" fillId="8" borderId="0" xfId="0" applyNumberFormat="1" applyFill="1"/>
    <xf numFmtId="44" fontId="3" fillId="8" borderId="0" xfId="0" applyNumberFormat="1" applyFont="1" applyFill="1"/>
    <xf numFmtId="10" fontId="0" fillId="8" borderId="0" xfId="2" applyNumberFormat="1" applyFont="1" applyFill="1"/>
    <xf numFmtId="10" fontId="0" fillId="9" borderId="0" xfId="2" applyNumberFormat="1" applyFont="1" applyFill="1"/>
    <xf numFmtId="10" fontId="3" fillId="8" borderId="0" xfId="2" applyNumberFormat="1" applyFont="1" applyFill="1"/>
    <xf numFmtId="44" fontId="3" fillId="8" borderId="0" xfId="1" applyFont="1" applyFill="1"/>
    <xf numFmtId="44" fontId="3" fillId="9" borderId="0" xfId="0" applyNumberFormat="1" applyFont="1" applyFill="1"/>
    <xf numFmtId="0" fontId="3" fillId="11" borderId="0" xfId="0" applyFont="1" applyFill="1" applyAlignment="1">
      <alignment horizontal="center"/>
    </xf>
    <xf numFmtId="9" fontId="0" fillId="8" borderId="0" xfId="2" applyFont="1" applyFill="1"/>
    <xf numFmtId="9" fontId="0" fillId="9" borderId="0" xfId="2" applyFont="1" applyFill="1"/>
    <xf numFmtId="44" fontId="0" fillId="9" borderId="0" xfId="0" applyNumberFormat="1" applyFill="1"/>
    <xf numFmtId="0" fontId="0" fillId="9" borderId="0" xfId="0" applyFill="1" applyAlignment="1"/>
    <xf numFmtId="0" fontId="0" fillId="8" borderId="0" xfId="0" applyFill="1" applyAlignment="1"/>
    <xf numFmtId="0" fontId="0" fillId="11" borderId="0" xfId="0" applyFill="1" applyAlignment="1">
      <alignment horizontal="center"/>
    </xf>
    <xf numFmtId="44" fontId="3" fillId="10" borderId="0" xfId="0" applyNumberFormat="1" applyFont="1" applyFill="1"/>
    <xf numFmtId="0" fontId="0" fillId="8" borderId="0" xfId="0" applyFill="1" applyBorder="1" applyAlignment="1">
      <alignment horizontal="center"/>
    </xf>
    <xf numFmtId="0" fontId="0" fillId="0" borderId="0" xfId="0" applyNumberFormat="1"/>
    <xf numFmtId="9" fontId="0" fillId="0" borderId="0" xfId="2" applyFont="1"/>
    <xf numFmtId="1" fontId="0" fillId="0" borderId="0" xfId="0" applyNumberFormat="1"/>
    <xf numFmtId="16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3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5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5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2" fillId="5" borderId="0" xfId="0" applyFont="1" applyFill="1" applyAlignment="1">
      <alignment horizontal="left" wrapText="1"/>
    </xf>
    <xf numFmtId="0" fontId="3" fillId="10" borderId="0" xfId="0" applyFont="1" applyFill="1" applyAlignment="1">
      <alignment horizontal="center"/>
    </xf>
    <xf numFmtId="0" fontId="0" fillId="9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3" fillId="8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0" fillId="8" borderId="0" xfId="0" applyFill="1" applyAlignment="1">
      <alignment horizontal="left" wrapText="1"/>
    </xf>
    <xf numFmtId="0" fontId="2" fillId="11" borderId="0" xfId="0" applyFont="1" applyFill="1" applyAlignment="1">
      <alignment horizontal="center" wrapText="1"/>
    </xf>
    <xf numFmtId="0" fontId="0" fillId="9" borderId="0" xfId="0" applyFill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0" fillId="8" borderId="0" xfId="0" applyFill="1" applyAlignment="1">
      <alignment horizontal="center"/>
    </xf>
    <xf numFmtId="0" fontId="0" fillId="8" borderId="0" xfId="0" applyFill="1" applyBorder="1" applyAlignment="1">
      <alignment horizontal="left"/>
    </xf>
    <xf numFmtId="0" fontId="0" fillId="9" borderId="0" xfId="0" applyFill="1" applyBorder="1" applyAlignment="1">
      <alignment horizontal="left"/>
    </xf>
    <xf numFmtId="0" fontId="5" fillId="7" borderId="0" xfId="0" applyFont="1" applyFill="1" applyAlignment="1">
      <alignment horizontal="center" wrapText="1"/>
    </xf>
    <xf numFmtId="0" fontId="3" fillId="8" borderId="0" xfId="0" applyFont="1" applyFill="1" applyAlignment="1">
      <alignment horizontal="left"/>
    </xf>
    <xf numFmtId="0" fontId="3" fillId="9" borderId="0" xfId="0" applyFont="1" applyFill="1" applyAlignment="1">
      <alignment horizontal="left"/>
    </xf>
    <xf numFmtId="0" fontId="2" fillId="7" borderId="0" xfId="0" applyFont="1" applyFill="1" applyAlignment="1">
      <alignment horizontal="left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ADA39-7E48-4198-8376-F6A359AD0AFA}">
  <sheetPr>
    <tabColor theme="0"/>
  </sheetPr>
  <dimension ref="A1:K134"/>
  <sheetViews>
    <sheetView showGridLines="0" tabSelected="1" topLeftCell="A116" zoomScaleNormal="100" workbookViewId="0">
      <selection activeCell="E77" sqref="E77"/>
    </sheetView>
  </sheetViews>
  <sheetFormatPr defaultRowHeight="14.5" x14ac:dyDescent="0.35"/>
  <cols>
    <col min="1" max="1" width="7.7265625" bestFit="1" customWidth="1"/>
    <col min="2" max="2" width="7.453125" customWidth="1"/>
    <col min="3" max="3" width="38.54296875" customWidth="1"/>
    <col min="4" max="4" width="21" customWidth="1"/>
    <col min="5" max="5" width="31.81640625" bestFit="1" customWidth="1"/>
    <col min="7" max="9" width="10.54296875" bestFit="1" customWidth="1"/>
    <col min="10" max="10" width="9.54296875" bestFit="1" customWidth="1"/>
    <col min="11" max="11" width="13.26953125" bestFit="1" customWidth="1"/>
  </cols>
  <sheetData>
    <row r="1" spans="1:5" ht="43.5" customHeight="1" x14ac:dyDescent="0.5">
      <c r="A1" s="94" t="s">
        <v>0</v>
      </c>
      <c r="B1" s="94"/>
      <c r="C1" s="94"/>
      <c r="D1" s="94"/>
      <c r="E1" s="94"/>
    </row>
    <row r="2" spans="1:5" x14ac:dyDescent="0.35">
      <c r="A2" s="77"/>
      <c r="B2" s="77"/>
      <c r="C2" s="77"/>
      <c r="D2" s="77"/>
      <c r="E2" s="77"/>
    </row>
    <row r="3" spans="1:5" x14ac:dyDescent="0.35">
      <c r="A3" s="95" t="s">
        <v>124</v>
      </c>
      <c r="B3" s="95"/>
      <c r="C3" s="95"/>
      <c r="D3" s="95"/>
      <c r="E3" s="95"/>
    </row>
    <row r="4" spans="1:5" x14ac:dyDescent="0.35">
      <c r="A4" s="96" t="s">
        <v>125</v>
      </c>
      <c r="B4" s="96"/>
      <c r="C4" s="96"/>
      <c r="D4" s="96"/>
      <c r="E4" s="96"/>
    </row>
    <row r="5" spans="1:5" x14ac:dyDescent="0.35">
      <c r="A5" s="95" t="s">
        <v>2</v>
      </c>
      <c r="B5" s="95"/>
      <c r="C5" s="95"/>
      <c r="D5" s="95"/>
      <c r="E5" s="95"/>
    </row>
    <row r="6" spans="1:5" ht="35.25" customHeight="1" x14ac:dyDescent="0.35">
      <c r="A6" s="1" t="s">
        <v>3</v>
      </c>
      <c r="B6" s="97" t="s">
        <v>4</v>
      </c>
      <c r="C6" s="97"/>
      <c r="D6" s="97"/>
      <c r="E6" s="97"/>
    </row>
    <row r="7" spans="1:5" x14ac:dyDescent="0.35">
      <c r="A7" s="77"/>
      <c r="B7" s="77"/>
      <c r="C7" s="77"/>
      <c r="D7" s="77"/>
      <c r="E7" s="77"/>
    </row>
    <row r="8" spans="1:5" x14ac:dyDescent="0.35">
      <c r="A8" s="81" t="s">
        <v>5</v>
      </c>
      <c r="B8" s="81"/>
      <c r="C8" s="81"/>
      <c r="D8" s="81"/>
      <c r="E8" s="81"/>
    </row>
    <row r="9" spans="1:5" x14ac:dyDescent="0.35">
      <c r="A9" s="2" t="s">
        <v>6</v>
      </c>
      <c r="B9" s="92" t="s">
        <v>7</v>
      </c>
      <c r="C9" s="92"/>
      <c r="D9" s="92"/>
      <c r="E9" s="3"/>
    </row>
    <row r="10" spans="1:5" x14ac:dyDescent="0.35">
      <c r="A10" s="4" t="s">
        <v>8</v>
      </c>
      <c r="B10" s="93" t="s">
        <v>9</v>
      </c>
      <c r="C10" s="93"/>
      <c r="D10" s="93"/>
      <c r="E10" s="5"/>
    </row>
    <row r="11" spans="1:5" x14ac:dyDescent="0.35">
      <c r="A11" s="2" t="s">
        <v>10</v>
      </c>
      <c r="B11" s="92" t="s">
        <v>11</v>
      </c>
      <c r="C11" s="92"/>
      <c r="D11" s="92"/>
      <c r="E11" s="6"/>
    </row>
    <row r="12" spans="1:5" x14ac:dyDescent="0.35">
      <c r="A12" s="4" t="s">
        <v>12</v>
      </c>
      <c r="B12" s="93" t="s">
        <v>13</v>
      </c>
      <c r="C12" s="93"/>
      <c r="D12" s="93"/>
      <c r="E12" s="5">
        <v>12</v>
      </c>
    </row>
    <row r="13" spans="1:5" x14ac:dyDescent="0.35">
      <c r="A13" s="88"/>
      <c r="B13" s="88"/>
      <c r="C13" s="88"/>
      <c r="D13" s="88"/>
      <c r="E13" s="88"/>
    </row>
    <row r="14" spans="1:5" x14ac:dyDescent="0.35">
      <c r="A14" s="89" t="s">
        <v>14</v>
      </c>
      <c r="B14" s="89"/>
      <c r="C14" s="89"/>
      <c r="D14" s="89"/>
      <c r="E14" s="89"/>
    </row>
    <row r="15" spans="1:5" ht="29" x14ac:dyDescent="0.35">
      <c r="A15" s="90" t="s">
        <v>15</v>
      </c>
      <c r="B15" s="90"/>
      <c r="C15" s="90"/>
      <c r="D15" s="7" t="s">
        <v>16</v>
      </c>
      <c r="E15" s="8" t="s">
        <v>17</v>
      </c>
    </row>
    <row r="16" spans="1:5" x14ac:dyDescent="0.35">
      <c r="A16" s="91" t="s">
        <v>18</v>
      </c>
      <c r="B16" s="91"/>
      <c r="C16" s="91"/>
      <c r="D16" s="9" t="s">
        <v>19</v>
      </c>
      <c r="E16" s="9"/>
    </row>
    <row r="17" spans="1:5" x14ac:dyDescent="0.35">
      <c r="A17" s="86"/>
      <c r="B17" s="86"/>
      <c r="C17" s="86"/>
      <c r="D17" s="86"/>
      <c r="E17" s="86"/>
    </row>
    <row r="18" spans="1:5" x14ac:dyDescent="0.35">
      <c r="A18" s="81" t="s">
        <v>20</v>
      </c>
      <c r="B18" s="81"/>
      <c r="C18" s="81"/>
      <c r="D18" s="81"/>
      <c r="E18" s="81"/>
    </row>
    <row r="19" spans="1:5" x14ac:dyDescent="0.35">
      <c r="A19" s="87" t="s">
        <v>21</v>
      </c>
      <c r="B19" s="87"/>
      <c r="C19" s="87"/>
      <c r="D19" s="87"/>
      <c r="E19" s="87"/>
    </row>
    <row r="20" spans="1:5" x14ac:dyDescent="0.35">
      <c r="A20" s="9">
        <v>1</v>
      </c>
      <c r="B20" s="79" t="s">
        <v>15</v>
      </c>
      <c r="C20" s="79"/>
      <c r="D20" s="79"/>
      <c r="E20" s="9" t="s">
        <v>18</v>
      </c>
    </row>
    <row r="21" spans="1:5" x14ac:dyDescent="0.35">
      <c r="A21" s="10">
        <v>2</v>
      </c>
      <c r="B21" s="78" t="s">
        <v>22</v>
      </c>
      <c r="C21" s="78"/>
      <c r="D21" s="78"/>
      <c r="E21" s="10" t="s">
        <v>23</v>
      </c>
    </row>
    <row r="22" spans="1:5" x14ac:dyDescent="0.35">
      <c r="A22" s="9">
        <v>3</v>
      </c>
      <c r="B22" s="79" t="s">
        <v>24</v>
      </c>
      <c r="C22" s="79"/>
      <c r="D22" s="79"/>
      <c r="E22" s="11">
        <v>0</v>
      </c>
    </row>
    <row r="23" spans="1:5" x14ac:dyDescent="0.35">
      <c r="A23" s="10">
        <v>4</v>
      </c>
      <c r="B23" s="78" t="s">
        <v>25</v>
      </c>
      <c r="C23" s="78"/>
      <c r="D23" s="78"/>
      <c r="E23" s="12" t="s">
        <v>126</v>
      </c>
    </row>
    <row r="24" spans="1:5" x14ac:dyDescent="0.35">
      <c r="A24" s="9">
        <v>5</v>
      </c>
      <c r="B24" s="79" t="s">
        <v>26</v>
      </c>
      <c r="C24" s="79"/>
      <c r="D24" s="79"/>
      <c r="E24" s="9" t="s">
        <v>27</v>
      </c>
    </row>
    <row r="25" spans="1:5" x14ac:dyDescent="0.35">
      <c r="A25" s="77"/>
      <c r="B25" s="77"/>
      <c r="C25" s="77"/>
      <c r="D25" s="77"/>
      <c r="E25" s="77"/>
    </row>
    <row r="26" spans="1:5" x14ac:dyDescent="0.35">
      <c r="A26" s="81" t="s">
        <v>28</v>
      </c>
      <c r="B26" s="81"/>
      <c r="C26" s="81"/>
      <c r="D26" s="81"/>
      <c r="E26" s="81"/>
    </row>
    <row r="27" spans="1:5" x14ac:dyDescent="0.35">
      <c r="A27" s="13">
        <v>1</v>
      </c>
      <c r="B27" s="80" t="s">
        <v>29</v>
      </c>
      <c r="C27" s="80"/>
      <c r="D27" s="80"/>
      <c r="E27" s="13" t="s">
        <v>30</v>
      </c>
    </row>
    <row r="28" spans="1:5" x14ac:dyDescent="0.35">
      <c r="A28" s="14" t="s">
        <v>6</v>
      </c>
      <c r="B28" s="79" t="s">
        <v>31</v>
      </c>
      <c r="C28" s="79"/>
      <c r="D28" s="79"/>
      <c r="E28" s="11">
        <v>0</v>
      </c>
    </row>
    <row r="29" spans="1:5" x14ac:dyDescent="0.35">
      <c r="A29" s="15" t="s">
        <v>8</v>
      </c>
      <c r="B29" s="78" t="s">
        <v>32</v>
      </c>
      <c r="C29" s="78"/>
      <c r="D29" s="78"/>
      <c r="E29" s="16">
        <f>E28*0.3</f>
        <v>0</v>
      </c>
    </row>
    <row r="30" spans="1:5" x14ac:dyDescent="0.35">
      <c r="A30" s="14" t="s">
        <v>10</v>
      </c>
      <c r="B30" s="79" t="s">
        <v>33</v>
      </c>
      <c r="C30" s="79"/>
      <c r="D30" s="79"/>
      <c r="E30" s="11">
        <v>0</v>
      </c>
    </row>
    <row r="31" spans="1:5" x14ac:dyDescent="0.35">
      <c r="A31" s="15" t="s">
        <v>12</v>
      </c>
      <c r="B31" s="78" t="s">
        <v>34</v>
      </c>
      <c r="C31" s="78"/>
      <c r="D31" s="78"/>
      <c r="E31" s="16">
        <v>0</v>
      </c>
    </row>
    <row r="32" spans="1:5" x14ac:dyDescent="0.35">
      <c r="A32" s="14" t="s">
        <v>35</v>
      </c>
      <c r="B32" s="79" t="s">
        <v>36</v>
      </c>
      <c r="C32" s="79"/>
      <c r="D32" s="79"/>
      <c r="E32" s="11">
        <v>0</v>
      </c>
    </row>
    <row r="33" spans="1:9" x14ac:dyDescent="0.35">
      <c r="A33" s="15" t="s">
        <v>37</v>
      </c>
      <c r="B33" s="78" t="s">
        <v>38</v>
      </c>
      <c r="C33" s="78"/>
      <c r="D33" s="78"/>
      <c r="E33" s="16">
        <v>0</v>
      </c>
    </row>
    <row r="34" spans="1:9" x14ac:dyDescent="0.35">
      <c r="A34" s="14" t="s">
        <v>39</v>
      </c>
      <c r="B34" s="79" t="s">
        <v>40</v>
      </c>
      <c r="C34" s="79"/>
      <c r="D34" s="79"/>
      <c r="E34" s="11">
        <v>0</v>
      </c>
    </row>
    <row r="35" spans="1:9" x14ac:dyDescent="0.35">
      <c r="A35" s="83" t="s">
        <v>41</v>
      </c>
      <c r="B35" s="83"/>
      <c r="C35" s="83"/>
      <c r="D35" s="83"/>
      <c r="E35" s="17">
        <f>SUM(E28:E34)</f>
        <v>0</v>
      </c>
      <c r="H35" s="18"/>
    </row>
    <row r="36" spans="1:9" x14ac:dyDescent="0.35">
      <c r="A36" s="77"/>
      <c r="B36" s="77"/>
      <c r="C36" s="77"/>
      <c r="D36" s="77"/>
      <c r="E36" s="77"/>
    </row>
    <row r="37" spans="1:9" x14ac:dyDescent="0.35">
      <c r="A37" s="81" t="s">
        <v>42</v>
      </c>
      <c r="B37" s="81"/>
      <c r="C37" s="81"/>
      <c r="D37" s="81"/>
      <c r="E37" s="81"/>
    </row>
    <row r="38" spans="1:9" x14ac:dyDescent="0.35">
      <c r="A38" s="86"/>
      <c r="B38" s="86"/>
      <c r="C38" s="86"/>
      <c r="D38" s="86"/>
      <c r="E38" s="86"/>
    </row>
    <row r="39" spans="1:9" x14ac:dyDescent="0.35">
      <c r="A39" s="81" t="s">
        <v>43</v>
      </c>
      <c r="B39" s="81"/>
      <c r="C39" s="81"/>
      <c r="D39" s="81"/>
      <c r="E39" s="81"/>
    </row>
    <row r="40" spans="1:9" x14ac:dyDescent="0.35">
      <c r="A40" s="19" t="s">
        <v>44</v>
      </c>
      <c r="B40" s="80" t="s">
        <v>45</v>
      </c>
      <c r="C40" s="80"/>
      <c r="D40" s="80"/>
      <c r="E40" s="19" t="s">
        <v>30</v>
      </c>
      <c r="I40" s="18"/>
    </row>
    <row r="41" spans="1:9" x14ac:dyDescent="0.35">
      <c r="A41" s="14" t="s">
        <v>6</v>
      </c>
      <c r="B41" s="9" t="s">
        <v>46</v>
      </c>
      <c r="C41" s="9"/>
      <c r="D41" s="9"/>
      <c r="E41" s="20">
        <f>E35/12</f>
        <v>0</v>
      </c>
      <c r="H41" s="18"/>
      <c r="I41" s="18"/>
    </row>
    <row r="42" spans="1:9" x14ac:dyDescent="0.35">
      <c r="A42" s="15" t="s">
        <v>8</v>
      </c>
      <c r="B42" s="10" t="s">
        <v>47</v>
      </c>
      <c r="C42" s="10"/>
      <c r="D42" s="10"/>
      <c r="E42" s="16">
        <f>(E35/12)+((E35/3)/12)</f>
        <v>0</v>
      </c>
      <c r="I42" s="18"/>
    </row>
    <row r="43" spans="1:9" x14ac:dyDescent="0.35">
      <c r="A43" s="82" t="s">
        <v>41</v>
      </c>
      <c r="B43" s="82"/>
      <c r="C43" s="82"/>
      <c r="D43" s="82"/>
      <c r="E43" s="21">
        <f>SUM(E41:E42)</f>
        <v>0</v>
      </c>
    </row>
    <row r="44" spans="1:9" x14ac:dyDescent="0.35">
      <c r="A44" s="77"/>
      <c r="B44" s="77"/>
      <c r="C44" s="77"/>
      <c r="D44" s="77"/>
      <c r="E44" s="77"/>
    </row>
    <row r="45" spans="1:9" ht="33" customHeight="1" x14ac:dyDescent="0.35">
      <c r="A45" s="85" t="s">
        <v>48</v>
      </c>
      <c r="B45" s="85"/>
      <c r="C45" s="85"/>
      <c r="D45" s="85"/>
      <c r="E45" s="85"/>
    </row>
    <row r="46" spans="1:9" x14ac:dyDescent="0.35">
      <c r="A46" s="19" t="s">
        <v>49</v>
      </c>
      <c r="B46" s="80" t="s">
        <v>50</v>
      </c>
      <c r="C46" s="80"/>
      <c r="D46" s="13" t="s">
        <v>51</v>
      </c>
      <c r="E46" s="13" t="s">
        <v>30</v>
      </c>
    </row>
    <row r="47" spans="1:9" x14ac:dyDescent="0.35">
      <c r="A47" s="14" t="s">
        <v>6</v>
      </c>
      <c r="B47" s="79" t="s">
        <v>52</v>
      </c>
      <c r="C47" s="79"/>
      <c r="D47" s="22">
        <v>0.2</v>
      </c>
      <c r="E47" s="11">
        <f>($E$35+$E$43)*D47</f>
        <v>0</v>
      </c>
    </row>
    <row r="48" spans="1:9" x14ac:dyDescent="0.35">
      <c r="A48" s="15" t="s">
        <v>8</v>
      </c>
      <c r="B48" s="78" t="s">
        <v>53</v>
      </c>
      <c r="C48" s="78"/>
      <c r="D48" s="23">
        <v>2.5000000000000001E-2</v>
      </c>
      <c r="E48" s="16">
        <f t="shared" ref="E48:E54" si="0">($E$35+$E$43)*D48</f>
        <v>0</v>
      </c>
    </row>
    <row r="49" spans="1:5" x14ac:dyDescent="0.35">
      <c r="A49" s="14" t="s">
        <v>10</v>
      </c>
      <c r="B49" s="79" t="s">
        <v>54</v>
      </c>
      <c r="C49" s="79"/>
      <c r="D49" s="22">
        <v>0.03</v>
      </c>
      <c r="E49" s="11">
        <f t="shared" si="0"/>
        <v>0</v>
      </c>
    </row>
    <row r="50" spans="1:5" x14ac:dyDescent="0.35">
      <c r="A50" s="15" t="s">
        <v>12</v>
      </c>
      <c r="B50" s="78" t="s">
        <v>55</v>
      </c>
      <c r="C50" s="78"/>
      <c r="D50" s="23">
        <v>1.4999999999999999E-2</v>
      </c>
      <c r="E50" s="16">
        <f t="shared" si="0"/>
        <v>0</v>
      </c>
    </row>
    <row r="51" spans="1:5" x14ac:dyDescent="0.35">
      <c r="A51" s="14" t="s">
        <v>35</v>
      </c>
      <c r="B51" s="79" t="s">
        <v>56</v>
      </c>
      <c r="C51" s="79"/>
      <c r="D51" s="22">
        <v>0.01</v>
      </c>
      <c r="E51" s="11">
        <f t="shared" si="0"/>
        <v>0</v>
      </c>
    </row>
    <row r="52" spans="1:5" x14ac:dyDescent="0.35">
      <c r="A52" s="15" t="s">
        <v>37</v>
      </c>
      <c r="B52" s="78" t="s">
        <v>57</v>
      </c>
      <c r="C52" s="78"/>
      <c r="D52" s="23">
        <v>6.0000000000000001E-3</v>
      </c>
      <c r="E52" s="16">
        <f t="shared" si="0"/>
        <v>0</v>
      </c>
    </row>
    <row r="53" spans="1:5" x14ac:dyDescent="0.35">
      <c r="A53" s="14" t="s">
        <v>39</v>
      </c>
      <c r="B53" s="79" t="s">
        <v>58</v>
      </c>
      <c r="C53" s="79"/>
      <c r="D53" s="22">
        <v>2E-3</v>
      </c>
      <c r="E53" s="11">
        <f t="shared" si="0"/>
        <v>0</v>
      </c>
    </row>
    <row r="54" spans="1:5" x14ac:dyDescent="0.35">
      <c r="A54" s="15" t="s">
        <v>59</v>
      </c>
      <c r="B54" s="78" t="s">
        <v>60</v>
      </c>
      <c r="C54" s="78"/>
      <c r="D54" s="23">
        <v>0.08</v>
      </c>
      <c r="E54" s="16">
        <f t="shared" si="0"/>
        <v>0</v>
      </c>
    </row>
    <row r="55" spans="1:5" x14ac:dyDescent="0.35">
      <c r="A55" s="82" t="s">
        <v>41</v>
      </c>
      <c r="B55" s="82"/>
      <c r="C55" s="82"/>
      <c r="D55" s="24">
        <f>SUM(D47:D54)</f>
        <v>0.36800000000000005</v>
      </c>
      <c r="E55" s="25">
        <f>SUM(E47:E54)</f>
        <v>0</v>
      </c>
    </row>
    <row r="56" spans="1:5" x14ac:dyDescent="0.35">
      <c r="A56" s="77"/>
      <c r="B56" s="77"/>
      <c r="C56" s="77"/>
      <c r="D56" s="77"/>
      <c r="E56" s="77"/>
    </row>
    <row r="57" spans="1:5" x14ac:dyDescent="0.35">
      <c r="A57" s="81" t="s">
        <v>61</v>
      </c>
      <c r="B57" s="81"/>
      <c r="C57" s="81"/>
      <c r="D57" s="81"/>
      <c r="E57" s="81"/>
    </row>
    <row r="58" spans="1:5" x14ac:dyDescent="0.35">
      <c r="A58" s="13" t="s">
        <v>62</v>
      </c>
      <c r="B58" s="80" t="s">
        <v>63</v>
      </c>
      <c r="C58" s="80"/>
      <c r="D58" s="80"/>
      <c r="E58" s="13" t="s">
        <v>30</v>
      </c>
    </row>
    <row r="59" spans="1:5" x14ac:dyDescent="0.35">
      <c r="A59" s="14" t="s">
        <v>6</v>
      </c>
      <c r="B59" s="79" t="s">
        <v>64</v>
      </c>
      <c r="C59" s="79"/>
      <c r="D59" s="79"/>
      <c r="E59" s="11">
        <v>0</v>
      </c>
    </row>
    <row r="60" spans="1:5" x14ac:dyDescent="0.35">
      <c r="A60" s="15" t="s">
        <v>8</v>
      </c>
      <c r="B60" s="78" t="s">
        <v>65</v>
      </c>
      <c r="C60" s="78"/>
      <c r="D60" s="78"/>
      <c r="E60" s="16">
        <v>0</v>
      </c>
    </row>
    <row r="61" spans="1:5" x14ac:dyDescent="0.35">
      <c r="A61" s="14" t="s">
        <v>10</v>
      </c>
      <c r="B61" s="79" t="s">
        <v>66</v>
      </c>
      <c r="C61" s="79"/>
      <c r="D61" s="79"/>
      <c r="E61" s="11">
        <v>0</v>
      </c>
    </row>
    <row r="62" spans="1:5" x14ac:dyDescent="0.35">
      <c r="A62" s="15" t="s">
        <v>12</v>
      </c>
      <c r="B62" s="78" t="s">
        <v>67</v>
      </c>
      <c r="C62" s="78"/>
      <c r="D62" s="78"/>
      <c r="E62" s="16">
        <v>0</v>
      </c>
    </row>
    <row r="63" spans="1:5" x14ac:dyDescent="0.35">
      <c r="A63" s="82" t="s">
        <v>41</v>
      </c>
      <c r="B63" s="82"/>
      <c r="C63" s="82"/>
      <c r="D63" s="82"/>
      <c r="E63" s="25">
        <f>SUM(E59:E62)</f>
        <v>0</v>
      </c>
    </row>
    <row r="64" spans="1:5" x14ac:dyDescent="0.35">
      <c r="A64" s="77"/>
      <c r="B64" s="77"/>
      <c r="C64" s="77"/>
      <c r="D64" s="77"/>
      <c r="E64" s="77"/>
    </row>
    <row r="65" spans="1:11" x14ac:dyDescent="0.35">
      <c r="A65" s="81" t="s">
        <v>68</v>
      </c>
      <c r="B65" s="81"/>
      <c r="C65" s="81"/>
      <c r="D65" s="81"/>
      <c r="E65" s="81"/>
    </row>
    <row r="66" spans="1:11" x14ac:dyDescent="0.35">
      <c r="A66" s="13">
        <v>2</v>
      </c>
      <c r="B66" s="80" t="s">
        <v>69</v>
      </c>
      <c r="C66" s="80"/>
      <c r="D66" s="80"/>
      <c r="E66" s="13" t="s">
        <v>30</v>
      </c>
      <c r="K66" s="18"/>
    </row>
    <row r="67" spans="1:11" x14ac:dyDescent="0.35">
      <c r="A67" s="9" t="s">
        <v>44</v>
      </c>
      <c r="B67" s="26" t="s">
        <v>70</v>
      </c>
      <c r="C67" s="26"/>
      <c r="D67" s="26"/>
      <c r="E67" s="11">
        <f>E43</f>
        <v>0</v>
      </c>
    </row>
    <row r="68" spans="1:11" x14ac:dyDescent="0.35">
      <c r="A68" s="10" t="s">
        <v>49</v>
      </c>
      <c r="B68" s="78" t="s">
        <v>50</v>
      </c>
      <c r="C68" s="78"/>
      <c r="D68" s="78"/>
      <c r="E68" s="16">
        <f>E55</f>
        <v>0</v>
      </c>
      <c r="K68" s="18"/>
    </row>
    <row r="69" spans="1:11" x14ac:dyDescent="0.35">
      <c r="A69" s="9" t="s">
        <v>62</v>
      </c>
      <c r="B69" s="26" t="s">
        <v>63</v>
      </c>
      <c r="C69" s="26"/>
      <c r="D69" s="26"/>
      <c r="E69" s="11">
        <f>E63</f>
        <v>0</v>
      </c>
      <c r="I69" s="18"/>
      <c r="J69" s="18"/>
      <c r="K69" s="18"/>
    </row>
    <row r="70" spans="1:11" x14ac:dyDescent="0.35">
      <c r="A70" s="83" t="s">
        <v>41</v>
      </c>
      <c r="B70" s="83"/>
      <c r="C70" s="83"/>
      <c r="D70" s="83"/>
      <c r="E70" s="27">
        <f>SUM(E67:E69)</f>
        <v>0</v>
      </c>
      <c r="K70" s="18"/>
    </row>
    <row r="71" spans="1:11" x14ac:dyDescent="0.35">
      <c r="A71" s="77"/>
      <c r="B71" s="77"/>
      <c r="C71" s="77"/>
      <c r="D71" s="77"/>
      <c r="E71" s="77"/>
    </row>
    <row r="72" spans="1:11" x14ac:dyDescent="0.35">
      <c r="A72" s="81" t="s">
        <v>71</v>
      </c>
      <c r="B72" s="81"/>
      <c r="C72" s="81"/>
      <c r="D72" s="81"/>
      <c r="E72" s="81"/>
    </row>
    <row r="73" spans="1:11" x14ac:dyDescent="0.35">
      <c r="A73" s="13">
        <v>3</v>
      </c>
      <c r="B73" s="80" t="s">
        <v>72</v>
      </c>
      <c r="C73" s="80"/>
      <c r="D73" s="80"/>
      <c r="E73" s="13" t="s">
        <v>30</v>
      </c>
    </row>
    <row r="74" spans="1:11" x14ac:dyDescent="0.35">
      <c r="A74" s="14" t="s">
        <v>6</v>
      </c>
      <c r="B74" s="79" t="s">
        <v>73</v>
      </c>
      <c r="C74" s="79"/>
      <c r="D74" s="79"/>
      <c r="E74" s="11">
        <f>(E35/12)*0.0555</f>
        <v>0</v>
      </c>
      <c r="G74" s="18"/>
      <c r="H74" s="18"/>
    </row>
    <row r="75" spans="1:11" x14ac:dyDescent="0.35">
      <c r="A75" s="15" t="s">
        <v>8</v>
      </c>
      <c r="B75" s="78" t="s">
        <v>74</v>
      </c>
      <c r="C75" s="78"/>
      <c r="D75" s="78"/>
      <c r="E75" s="16">
        <f>E74*0.08</f>
        <v>0</v>
      </c>
    </row>
    <row r="76" spans="1:11" x14ac:dyDescent="0.35">
      <c r="A76" s="14" t="s">
        <v>10</v>
      </c>
      <c r="B76" s="79" t="s">
        <v>75</v>
      </c>
      <c r="C76" s="79"/>
      <c r="D76" s="79"/>
      <c r="E76" s="11">
        <v>0</v>
      </c>
    </row>
    <row r="77" spans="1:11" x14ac:dyDescent="0.35">
      <c r="A77" s="15" t="s">
        <v>12</v>
      </c>
      <c r="B77" s="78" t="s">
        <v>76</v>
      </c>
      <c r="C77" s="78"/>
      <c r="D77" s="78"/>
      <c r="E77" s="16">
        <f>((E35/30)*7)/12</f>
        <v>0</v>
      </c>
      <c r="I77" s="18"/>
    </row>
    <row r="78" spans="1:11" ht="19.5" customHeight="1" x14ac:dyDescent="0.35">
      <c r="A78" s="14" t="s">
        <v>35</v>
      </c>
      <c r="B78" s="79" t="s">
        <v>77</v>
      </c>
      <c r="C78" s="79"/>
      <c r="D78" s="79"/>
      <c r="E78" s="11">
        <f>D55*E77</f>
        <v>0</v>
      </c>
    </row>
    <row r="79" spans="1:11" x14ac:dyDescent="0.35">
      <c r="A79" s="15" t="s">
        <v>37</v>
      </c>
      <c r="B79" s="78" t="s">
        <v>78</v>
      </c>
      <c r="C79" s="78"/>
      <c r="D79" s="78"/>
      <c r="E79" s="16">
        <f>(E77*0.08)*0.4</f>
        <v>0</v>
      </c>
      <c r="G79" s="18"/>
      <c r="H79" s="18"/>
    </row>
    <row r="80" spans="1:11" x14ac:dyDescent="0.35">
      <c r="A80" s="82" t="s">
        <v>41</v>
      </c>
      <c r="B80" s="82"/>
      <c r="C80" s="82"/>
      <c r="D80" s="82"/>
      <c r="E80" s="25">
        <f>SUM(E74:E79)</f>
        <v>0</v>
      </c>
    </row>
    <row r="81" spans="1:5" x14ac:dyDescent="0.35">
      <c r="A81" s="77"/>
      <c r="B81" s="77"/>
      <c r="C81" s="77"/>
      <c r="D81" s="77"/>
      <c r="E81" s="77"/>
    </row>
    <row r="82" spans="1:5" x14ac:dyDescent="0.35">
      <c r="A82" s="81" t="s">
        <v>79</v>
      </c>
      <c r="B82" s="81"/>
      <c r="C82" s="81"/>
      <c r="D82" s="81"/>
      <c r="E82" s="81"/>
    </row>
    <row r="83" spans="1:5" x14ac:dyDescent="0.35">
      <c r="A83" s="84"/>
      <c r="B83" s="84"/>
      <c r="C83" s="84"/>
      <c r="D83" s="84"/>
      <c r="E83" s="84"/>
    </row>
    <row r="84" spans="1:5" x14ac:dyDescent="0.35">
      <c r="A84" s="81" t="s">
        <v>80</v>
      </c>
      <c r="B84" s="81"/>
      <c r="C84" s="81"/>
      <c r="D84" s="81"/>
      <c r="E84" s="81"/>
    </row>
    <row r="85" spans="1:5" x14ac:dyDescent="0.35">
      <c r="A85" s="13" t="s">
        <v>81</v>
      </c>
      <c r="B85" s="80" t="s">
        <v>82</v>
      </c>
      <c r="C85" s="80"/>
      <c r="D85" s="80"/>
      <c r="E85" s="13" t="s">
        <v>30</v>
      </c>
    </row>
    <row r="86" spans="1:5" x14ac:dyDescent="0.35">
      <c r="A86" s="14" t="s">
        <v>6</v>
      </c>
      <c r="B86" s="79" t="s">
        <v>83</v>
      </c>
      <c r="C86" s="79"/>
      <c r="D86" s="79"/>
      <c r="E86" s="11">
        <f>E35/12</f>
        <v>0</v>
      </c>
    </row>
    <row r="87" spans="1:5" x14ac:dyDescent="0.35">
      <c r="A87" s="15" t="s">
        <v>8</v>
      </c>
      <c r="B87" s="78" t="s">
        <v>82</v>
      </c>
      <c r="C87" s="78"/>
      <c r="D87" s="78"/>
      <c r="E87" s="16">
        <f>((E35*1)/30)/12</f>
        <v>0</v>
      </c>
    </row>
    <row r="88" spans="1:5" x14ac:dyDescent="0.35">
      <c r="A88" s="14" t="s">
        <v>10</v>
      </c>
      <c r="B88" s="79" t="s">
        <v>84</v>
      </c>
      <c r="C88" s="79"/>
      <c r="D88" s="79"/>
      <c r="E88" s="11">
        <f>((E35*(5/30))/12)*0.015</f>
        <v>0</v>
      </c>
    </row>
    <row r="89" spans="1:5" x14ac:dyDescent="0.35">
      <c r="A89" s="15" t="s">
        <v>12</v>
      </c>
      <c r="B89" s="78" t="s">
        <v>85</v>
      </c>
      <c r="C89" s="78"/>
      <c r="D89" s="78"/>
      <c r="E89" s="16">
        <f>(E35*(1/12))*0.0178</f>
        <v>0</v>
      </c>
    </row>
    <row r="90" spans="1:5" x14ac:dyDescent="0.35">
      <c r="A90" s="14" t="s">
        <v>35</v>
      </c>
      <c r="B90" s="79" t="s">
        <v>86</v>
      </c>
      <c r="C90" s="79"/>
      <c r="D90" s="79"/>
      <c r="E90" s="11">
        <f>(((((E35/3)/12)+E41+E61+E62)*(120/30))*0.0467)*0.0528</f>
        <v>0</v>
      </c>
    </row>
    <row r="91" spans="1:5" x14ac:dyDescent="0.35">
      <c r="A91" s="15" t="s">
        <v>37</v>
      </c>
      <c r="B91" s="78" t="s">
        <v>87</v>
      </c>
      <c r="C91" s="78"/>
      <c r="D91" s="78"/>
      <c r="E91" s="16">
        <v>0</v>
      </c>
    </row>
    <row r="92" spans="1:5" x14ac:dyDescent="0.35">
      <c r="A92" s="82" t="s">
        <v>41</v>
      </c>
      <c r="B92" s="82"/>
      <c r="C92" s="82"/>
      <c r="D92" s="82"/>
      <c r="E92" s="25">
        <f>SUM(E86:E91)</f>
        <v>0</v>
      </c>
    </row>
    <row r="93" spans="1:5" x14ac:dyDescent="0.35">
      <c r="A93" s="77"/>
      <c r="B93" s="77"/>
      <c r="C93" s="77"/>
      <c r="D93" s="77"/>
      <c r="E93" s="77"/>
    </row>
    <row r="94" spans="1:5" x14ac:dyDescent="0.35">
      <c r="A94" s="81" t="s">
        <v>88</v>
      </c>
      <c r="B94" s="81"/>
      <c r="C94" s="81"/>
      <c r="D94" s="81"/>
      <c r="E94" s="81"/>
    </row>
    <row r="95" spans="1:5" x14ac:dyDescent="0.35">
      <c r="A95" s="13" t="s">
        <v>89</v>
      </c>
      <c r="B95" s="80" t="s">
        <v>90</v>
      </c>
      <c r="C95" s="80"/>
      <c r="D95" s="80"/>
      <c r="E95" s="13" t="s">
        <v>30</v>
      </c>
    </row>
    <row r="96" spans="1:5" x14ac:dyDescent="0.35">
      <c r="A96" s="9" t="s">
        <v>6</v>
      </c>
      <c r="B96" s="79" t="s">
        <v>90</v>
      </c>
      <c r="C96" s="79"/>
      <c r="D96" s="79"/>
      <c r="E96" s="11">
        <v>0</v>
      </c>
    </row>
    <row r="97" spans="1:5" x14ac:dyDescent="0.35">
      <c r="A97" s="83" t="s">
        <v>41</v>
      </c>
      <c r="B97" s="83"/>
      <c r="C97" s="83"/>
      <c r="D97" s="83"/>
      <c r="E97" s="16">
        <f>SUM(E96)</f>
        <v>0</v>
      </c>
    </row>
    <row r="98" spans="1:5" x14ac:dyDescent="0.35">
      <c r="A98" s="77"/>
      <c r="B98" s="77"/>
      <c r="C98" s="77"/>
      <c r="D98" s="77"/>
      <c r="E98" s="77"/>
    </row>
    <row r="99" spans="1:5" x14ac:dyDescent="0.35">
      <c r="A99" s="81" t="s">
        <v>91</v>
      </c>
      <c r="B99" s="81"/>
      <c r="C99" s="81"/>
      <c r="D99" s="81"/>
      <c r="E99" s="81"/>
    </row>
    <row r="100" spans="1:5" x14ac:dyDescent="0.35">
      <c r="A100" s="13">
        <v>4</v>
      </c>
      <c r="B100" s="80" t="s">
        <v>92</v>
      </c>
      <c r="C100" s="80"/>
      <c r="D100" s="80"/>
      <c r="E100" s="13" t="s">
        <v>30</v>
      </c>
    </row>
    <row r="101" spans="1:5" x14ac:dyDescent="0.35">
      <c r="A101" s="9" t="s">
        <v>93</v>
      </c>
      <c r="B101" s="79" t="s">
        <v>94</v>
      </c>
      <c r="C101" s="79"/>
      <c r="D101" s="79"/>
      <c r="E101" s="11">
        <f>E92</f>
        <v>0</v>
      </c>
    </row>
    <row r="102" spans="1:5" x14ac:dyDescent="0.35">
      <c r="A102" s="10" t="s">
        <v>95</v>
      </c>
      <c r="B102" s="78" t="s">
        <v>90</v>
      </c>
      <c r="C102" s="78"/>
      <c r="D102" s="78"/>
      <c r="E102" s="16">
        <f>E97</f>
        <v>0</v>
      </c>
    </row>
    <row r="103" spans="1:5" x14ac:dyDescent="0.35">
      <c r="A103" s="82" t="s">
        <v>41</v>
      </c>
      <c r="B103" s="82"/>
      <c r="C103" s="82"/>
      <c r="D103" s="82"/>
      <c r="E103" s="25">
        <f>SUM(E101:E102)</f>
        <v>0</v>
      </c>
    </row>
    <row r="104" spans="1:5" x14ac:dyDescent="0.35">
      <c r="A104" s="77"/>
      <c r="B104" s="77"/>
      <c r="C104" s="77"/>
      <c r="D104" s="77"/>
      <c r="E104" s="77"/>
    </row>
    <row r="105" spans="1:5" x14ac:dyDescent="0.35">
      <c r="A105" s="81" t="s">
        <v>96</v>
      </c>
      <c r="B105" s="81"/>
      <c r="C105" s="81"/>
      <c r="D105" s="81"/>
      <c r="E105" s="81"/>
    </row>
    <row r="106" spans="1:5" x14ac:dyDescent="0.35">
      <c r="A106" s="13">
        <v>5</v>
      </c>
      <c r="B106" s="80" t="s">
        <v>97</v>
      </c>
      <c r="C106" s="80"/>
      <c r="D106" s="80"/>
      <c r="E106" s="13" t="s">
        <v>30</v>
      </c>
    </row>
    <row r="107" spans="1:5" x14ac:dyDescent="0.35">
      <c r="A107" s="14" t="s">
        <v>6</v>
      </c>
      <c r="B107" s="79" t="s">
        <v>98</v>
      </c>
      <c r="C107" s="79"/>
      <c r="D107" s="79"/>
      <c r="E107" s="11">
        <v>0</v>
      </c>
    </row>
    <row r="108" spans="1:5" x14ac:dyDescent="0.35">
      <c r="A108" s="15" t="s">
        <v>8</v>
      </c>
      <c r="B108" s="78" t="s">
        <v>99</v>
      </c>
      <c r="C108" s="78"/>
      <c r="D108" s="78"/>
      <c r="E108" s="16">
        <v>0</v>
      </c>
    </row>
    <row r="109" spans="1:5" x14ac:dyDescent="0.35">
      <c r="A109" s="14" t="s">
        <v>10</v>
      </c>
      <c r="B109" s="79" t="s">
        <v>100</v>
      </c>
      <c r="C109" s="79"/>
      <c r="D109" s="79"/>
      <c r="E109" s="11">
        <v>0</v>
      </c>
    </row>
    <row r="110" spans="1:5" x14ac:dyDescent="0.35">
      <c r="A110" s="15" t="s">
        <v>12</v>
      </c>
      <c r="B110" s="78" t="s">
        <v>87</v>
      </c>
      <c r="C110" s="78"/>
      <c r="D110" s="78"/>
      <c r="E110" s="16">
        <v>0</v>
      </c>
    </row>
    <row r="111" spans="1:5" x14ac:dyDescent="0.35">
      <c r="A111" s="82" t="s">
        <v>41</v>
      </c>
      <c r="B111" s="82"/>
      <c r="C111" s="82"/>
      <c r="D111" s="82"/>
      <c r="E111" s="11">
        <f>SUM(E107:E110)</f>
        <v>0</v>
      </c>
    </row>
    <row r="112" spans="1:5" x14ac:dyDescent="0.35">
      <c r="A112" s="77"/>
      <c r="B112" s="77"/>
      <c r="C112" s="77"/>
      <c r="D112" s="77"/>
      <c r="E112" s="77"/>
    </row>
    <row r="113" spans="1:5" x14ac:dyDescent="0.35">
      <c r="A113" s="81" t="s">
        <v>101</v>
      </c>
      <c r="B113" s="81"/>
      <c r="C113" s="81"/>
      <c r="D113" s="81"/>
      <c r="E113" s="81"/>
    </row>
    <row r="114" spans="1:5" x14ac:dyDescent="0.35">
      <c r="A114" s="13">
        <v>6</v>
      </c>
      <c r="B114" s="80" t="s">
        <v>102</v>
      </c>
      <c r="C114" s="80"/>
      <c r="D114" s="13" t="s">
        <v>51</v>
      </c>
      <c r="E114" s="13" t="s">
        <v>30</v>
      </c>
    </row>
    <row r="115" spans="1:5" x14ac:dyDescent="0.35">
      <c r="A115" s="14" t="s">
        <v>6</v>
      </c>
      <c r="B115" s="79" t="s">
        <v>103</v>
      </c>
      <c r="C115" s="79"/>
      <c r="D115" s="28">
        <v>0.05</v>
      </c>
      <c r="E115" s="20">
        <f>(E35+E70+E80+E103+E111)*0.05</f>
        <v>0</v>
      </c>
    </row>
    <row r="116" spans="1:5" x14ac:dyDescent="0.35">
      <c r="A116" s="15" t="s">
        <v>8</v>
      </c>
      <c r="B116" s="78" t="s">
        <v>104</v>
      </c>
      <c r="C116" s="78"/>
      <c r="D116" s="29">
        <v>0.05</v>
      </c>
      <c r="E116" s="30">
        <f>(E35+E70+E80+E92+E111+E115)*0.05</f>
        <v>0</v>
      </c>
    </row>
    <row r="117" spans="1:5" x14ac:dyDescent="0.35">
      <c r="A117" s="14" t="s">
        <v>10</v>
      </c>
      <c r="B117" s="79" t="s">
        <v>105</v>
      </c>
      <c r="C117" s="79"/>
      <c r="D117" s="9"/>
      <c r="E117" s="9"/>
    </row>
    <row r="118" spans="1:5" x14ac:dyDescent="0.35">
      <c r="A118" s="31"/>
      <c r="B118" s="32" t="s">
        <v>106</v>
      </c>
      <c r="C118" s="32" t="s">
        <v>107</v>
      </c>
      <c r="D118" s="33">
        <v>3.6499999999999998E-2</v>
      </c>
      <c r="E118" s="34">
        <f>((E35+E70+E80+E103+E111++E115+E116)/((1-(D118+D120))))*D118</f>
        <v>0</v>
      </c>
    </row>
    <row r="119" spans="1:5" x14ac:dyDescent="0.35">
      <c r="A119" s="35"/>
      <c r="B119" s="9" t="s">
        <v>108</v>
      </c>
      <c r="C119" s="9" t="s">
        <v>109</v>
      </c>
      <c r="D119" s="22">
        <v>0</v>
      </c>
      <c r="E119" s="11">
        <v>0</v>
      </c>
    </row>
    <row r="120" spans="1:5" x14ac:dyDescent="0.35">
      <c r="A120" s="36"/>
      <c r="B120" s="10" t="s">
        <v>110</v>
      </c>
      <c r="C120" s="10" t="s">
        <v>111</v>
      </c>
      <c r="D120" s="23">
        <v>0.02</v>
      </c>
      <c r="E120" s="16">
        <f>((E35+E70+E80+E103+E111++E115+E116)/((1-(D118+D120))))*D120</f>
        <v>0</v>
      </c>
    </row>
    <row r="121" spans="1:5" x14ac:dyDescent="0.35">
      <c r="A121" s="82" t="s">
        <v>41</v>
      </c>
      <c r="B121" s="82"/>
      <c r="C121" s="82"/>
      <c r="D121" s="82"/>
      <c r="E121" s="21">
        <f>SUM(E115:E120)</f>
        <v>0</v>
      </c>
    </row>
    <row r="122" spans="1:5" x14ac:dyDescent="0.35">
      <c r="A122" s="77"/>
      <c r="B122" s="77"/>
      <c r="C122" s="77"/>
      <c r="D122" s="77"/>
      <c r="E122" s="77"/>
    </row>
    <row r="123" spans="1:5" x14ac:dyDescent="0.35">
      <c r="A123" s="81" t="s">
        <v>112</v>
      </c>
      <c r="B123" s="81"/>
      <c r="C123" s="81"/>
      <c r="D123" s="81"/>
      <c r="E123" s="81"/>
    </row>
    <row r="124" spans="1:5" x14ac:dyDescent="0.35">
      <c r="A124" s="37"/>
      <c r="B124" s="80" t="s">
        <v>113</v>
      </c>
      <c r="C124" s="80"/>
      <c r="D124" s="80"/>
      <c r="E124" s="13" t="s">
        <v>30</v>
      </c>
    </row>
    <row r="125" spans="1:5" x14ac:dyDescent="0.35">
      <c r="A125" s="14" t="s">
        <v>6</v>
      </c>
      <c r="B125" s="79" t="s">
        <v>114</v>
      </c>
      <c r="C125" s="79"/>
      <c r="D125" s="79"/>
      <c r="E125" s="20">
        <f>E35</f>
        <v>0</v>
      </c>
    </row>
    <row r="126" spans="1:5" x14ac:dyDescent="0.35">
      <c r="A126" s="15" t="s">
        <v>8</v>
      </c>
      <c r="B126" s="78" t="s">
        <v>115</v>
      </c>
      <c r="C126" s="78"/>
      <c r="D126" s="78"/>
      <c r="E126" s="30">
        <f>E70</f>
        <v>0</v>
      </c>
    </row>
    <row r="127" spans="1:5" x14ac:dyDescent="0.35">
      <c r="A127" s="14" t="s">
        <v>10</v>
      </c>
      <c r="B127" s="79" t="s">
        <v>116</v>
      </c>
      <c r="C127" s="79"/>
      <c r="D127" s="79"/>
      <c r="E127" s="20">
        <f>E80</f>
        <v>0</v>
      </c>
    </row>
    <row r="128" spans="1:5" x14ac:dyDescent="0.35">
      <c r="A128" s="15" t="s">
        <v>12</v>
      </c>
      <c r="B128" s="78" t="s">
        <v>117</v>
      </c>
      <c r="C128" s="78"/>
      <c r="D128" s="78"/>
      <c r="E128" s="30">
        <f>E103</f>
        <v>0</v>
      </c>
    </row>
    <row r="129" spans="1:5" x14ac:dyDescent="0.35">
      <c r="A129" s="14" t="s">
        <v>35</v>
      </c>
      <c r="B129" s="79" t="s">
        <v>118</v>
      </c>
      <c r="C129" s="79"/>
      <c r="D129" s="79"/>
      <c r="E129" s="20">
        <f>E111</f>
        <v>0</v>
      </c>
    </row>
    <row r="130" spans="1:5" x14ac:dyDescent="0.35">
      <c r="A130" s="80" t="s">
        <v>119</v>
      </c>
      <c r="B130" s="80"/>
      <c r="C130" s="80"/>
      <c r="D130" s="80"/>
      <c r="E130" s="38">
        <f>SUM(E125:E129)</f>
        <v>0</v>
      </c>
    </row>
    <row r="131" spans="1:5" x14ac:dyDescent="0.35">
      <c r="A131" s="39" t="s">
        <v>37</v>
      </c>
      <c r="B131" s="79" t="s">
        <v>120</v>
      </c>
      <c r="C131" s="79"/>
      <c r="D131" s="79"/>
      <c r="E131" s="11">
        <f>E121</f>
        <v>0</v>
      </c>
    </row>
    <row r="132" spans="1:5" x14ac:dyDescent="0.35">
      <c r="A132" s="80" t="s">
        <v>121</v>
      </c>
      <c r="B132" s="80"/>
      <c r="C132" s="80"/>
      <c r="D132" s="80"/>
      <c r="E132" s="38">
        <f>SUM(E130:E131)</f>
        <v>0</v>
      </c>
    </row>
    <row r="133" spans="1:5" x14ac:dyDescent="0.35">
      <c r="A133" s="77"/>
      <c r="B133" s="77"/>
      <c r="C133" s="77"/>
      <c r="D133" s="77"/>
      <c r="E133" s="77"/>
    </row>
    <row r="134" spans="1:5" x14ac:dyDescent="0.35">
      <c r="A134" s="77"/>
      <c r="B134" s="77"/>
      <c r="C134" s="77"/>
      <c r="D134" s="77"/>
      <c r="E134" s="77"/>
    </row>
  </sheetData>
  <mergeCells count="127">
    <mergeCell ref="A1:E1"/>
    <mergeCell ref="A2:E2"/>
    <mergeCell ref="A3:E3"/>
    <mergeCell ref="A4:E4"/>
    <mergeCell ref="A5:E5"/>
    <mergeCell ref="B6:E6"/>
    <mergeCell ref="A13:E13"/>
    <mergeCell ref="A14:E14"/>
    <mergeCell ref="A15:C15"/>
    <mergeCell ref="A16:C16"/>
    <mergeCell ref="A17:E17"/>
    <mergeCell ref="A18:E18"/>
    <mergeCell ref="A7:E7"/>
    <mergeCell ref="A8:E8"/>
    <mergeCell ref="B9:D9"/>
    <mergeCell ref="B10:D10"/>
    <mergeCell ref="B11:D11"/>
    <mergeCell ref="B12:D12"/>
    <mergeCell ref="A25:E25"/>
    <mergeCell ref="A26:E26"/>
    <mergeCell ref="B27:D27"/>
    <mergeCell ref="B28:D28"/>
    <mergeCell ref="B29:D29"/>
    <mergeCell ref="B30:D30"/>
    <mergeCell ref="A19:E19"/>
    <mergeCell ref="B20:D20"/>
    <mergeCell ref="B21:D21"/>
    <mergeCell ref="B22:D22"/>
    <mergeCell ref="B23:D23"/>
    <mergeCell ref="B24:D24"/>
    <mergeCell ref="A37:E37"/>
    <mergeCell ref="A38:E38"/>
    <mergeCell ref="A39:E39"/>
    <mergeCell ref="B40:D40"/>
    <mergeCell ref="A43:D43"/>
    <mergeCell ref="A44:E44"/>
    <mergeCell ref="B31:D31"/>
    <mergeCell ref="B32:D32"/>
    <mergeCell ref="B33:D33"/>
    <mergeCell ref="B34:D34"/>
    <mergeCell ref="A35:D35"/>
    <mergeCell ref="A36:E36"/>
    <mergeCell ref="B51:C51"/>
    <mergeCell ref="B52:C52"/>
    <mergeCell ref="B53:C53"/>
    <mergeCell ref="B54:C54"/>
    <mergeCell ref="A55:C55"/>
    <mergeCell ref="A56:E56"/>
    <mergeCell ref="A45:E45"/>
    <mergeCell ref="B46:C46"/>
    <mergeCell ref="B47:C47"/>
    <mergeCell ref="B48:C48"/>
    <mergeCell ref="B49:C49"/>
    <mergeCell ref="B50:C50"/>
    <mergeCell ref="A63:D63"/>
    <mergeCell ref="A64:E64"/>
    <mergeCell ref="A65:E65"/>
    <mergeCell ref="B66:D66"/>
    <mergeCell ref="B68:D68"/>
    <mergeCell ref="A70:D70"/>
    <mergeCell ref="A57:E57"/>
    <mergeCell ref="B58:D58"/>
    <mergeCell ref="B59:D59"/>
    <mergeCell ref="B60:D60"/>
    <mergeCell ref="B61:D61"/>
    <mergeCell ref="B62:D62"/>
    <mergeCell ref="B77:D77"/>
    <mergeCell ref="B78:D78"/>
    <mergeCell ref="B79:D79"/>
    <mergeCell ref="A80:D80"/>
    <mergeCell ref="A81:E81"/>
    <mergeCell ref="A82:E82"/>
    <mergeCell ref="A71:E71"/>
    <mergeCell ref="A72:E72"/>
    <mergeCell ref="B73:D73"/>
    <mergeCell ref="B74:D74"/>
    <mergeCell ref="B75:D75"/>
    <mergeCell ref="B76:D76"/>
    <mergeCell ref="B89:D89"/>
    <mergeCell ref="B90:D90"/>
    <mergeCell ref="B91:D91"/>
    <mergeCell ref="A92:D92"/>
    <mergeCell ref="A93:E93"/>
    <mergeCell ref="A94:E94"/>
    <mergeCell ref="A83:E83"/>
    <mergeCell ref="A84:E84"/>
    <mergeCell ref="B85:D85"/>
    <mergeCell ref="B86:D86"/>
    <mergeCell ref="B87:D87"/>
    <mergeCell ref="B88:D88"/>
    <mergeCell ref="B101:D101"/>
    <mergeCell ref="B102:D102"/>
    <mergeCell ref="A103:D103"/>
    <mergeCell ref="A104:E104"/>
    <mergeCell ref="A105:E105"/>
    <mergeCell ref="B106:D106"/>
    <mergeCell ref="B95:D95"/>
    <mergeCell ref="B96:D96"/>
    <mergeCell ref="A97:D97"/>
    <mergeCell ref="A98:E98"/>
    <mergeCell ref="A99:E99"/>
    <mergeCell ref="B100:D100"/>
    <mergeCell ref="A113:E113"/>
    <mergeCell ref="B114:C114"/>
    <mergeCell ref="B115:C115"/>
    <mergeCell ref="B116:C116"/>
    <mergeCell ref="B117:C117"/>
    <mergeCell ref="A121:D121"/>
    <mergeCell ref="B107:D107"/>
    <mergeCell ref="B108:D108"/>
    <mergeCell ref="B109:D109"/>
    <mergeCell ref="B110:D110"/>
    <mergeCell ref="A111:D111"/>
    <mergeCell ref="A112:E112"/>
    <mergeCell ref="A134:E134"/>
    <mergeCell ref="B128:D128"/>
    <mergeCell ref="B129:D129"/>
    <mergeCell ref="A130:D130"/>
    <mergeCell ref="B131:D131"/>
    <mergeCell ref="A132:D132"/>
    <mergeCell ref="A133:E133"/>
    <mergeCell ref="A122:E122"/>
    <mergeCell ref="A123:E123"/>
    <mergeCell ref="B124:D124"/>
    <mergeCell ref="B125:D125"/>
    <mergeCell ref="B126:D126"/>
    <mergeCell ref="B127:D12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8048E-9BF1-46E0-B801-BC9CB529E60B}">
  <sheetPr>
    <tabColor theme="4" tint="-0.249977111117893"/>
  </sheetPr>
  <dimension ref="A1:G132"/>
  <sheetViews>
    <sheetView showGridLines="0" topLeftCell="A126" workbookViewId="0">
      <selection activeCell="E77" sqref="E77"/>
    </sheetView>
  </sheetViews>
  <sheetFormatPr defaultRowHeight="14.5" x14ac:dyDescent="0.35"/>
  <cols>
    <col min="1" max="1" width="7.7265625" customWidth="1"/>
    <col min="2" max="2" width="7.453125" customWidth="1"/>
    <col min="3" max="3" width="38.54296875" customWidth="1"/>
    <col min="4" max="4" width="21" customWidth="1"/>
    <col min="5" max="5" width="31.81640625" customWidth="1"/>
    <col min="7" max="7" width="13.26953125" bestFit="1" customWidth="1"/>
  </cols>
  <sheetData>
    <row r="1" spans="1:5" ht="21" x14ac:dyDescent="0.5">
      <c r="A1" s="114" t="s">
        <v>0</v>
      </c>
      <c r="B1" s="114"/>
      <c r="C1" s="114"/>
      <c r="D1" s="114"/>
      <c r="E1" s="114"/>
    </row>
    <row r="2" spans="1:5" x14ac:dyDescent="0.35">
      <c r="A2" s="77"/>
      <c r="B2" s="77"/>
      <c r="C2" s="77"/>
      <c r="D2" s="77"/>
      <c r="E2" s="77"/>
    </row>
    <row r="3" spans="1:5" x14ac:dyDescent="0.35">
      <c r="A3" s="115" t="s">
        <v>124</v>
      </c>
      <c r="B3" s="115"/>
      <c r="C3" s="115"/>
      <c r="D3" s="115"/>
      <c r="E3" s="115"/>
    </row>
    <row r="4" spans="1:5" x14ac:dyDescent="0.35">
      <c r="A4" s="116" t="s">
        <v>125</v>
      </c>
      <c r="B4" s="116"/>
      <c r="C4" s="116"/>
      <c r="D4" s="116"/>
      <c r="E4" s="116"/>
    </row>
    <row r="5" spans="1:5" x14ac:dyDescent="0.35">
      <c r="A5" s="115" t="s">
        <v>2</v>
      </c>
      <c r="B5" s="115"/>
      <c r="C5" s="115"/>
      <c r="D5" s="115"/>
      <c r="E5" s="115"/>
    </row>
    <row r="6" spans="1:5" x14ac:dyDescent="0.35">
      <c r="A6" s="40" t="s">
        <v>3</v>
      </c>
      <c r="B6" s="117" t="s">
        <v>4</v>
      </c>
      <c r="C6" s="117"/>
      <c r="D6" s="117"/>
      <c r="E6" s="117"/>
    </row>
    <row r="7" spans="1:5" x14ac:dyDescent="0.35">
      <c r="A7" s="77"/>
      <c r="B7" s="77"/>
      <c r="C7" s="77"/>
      <c r="D7" s="77"/>
      <c r="E7" s="77"/>
    </row>
    <row r="8" spans="1:5" x14ac:dyDescent="0.35">
      <c r="A8" s="102" t="s">
        <v>5</v>
      </c>
      <c r="B8" s="102"/>
      <c r="C8" s="102"/>
      <c r="D8" s="102"/>
      <c r="E8" s="102"/>
    </row>
    <row r="9" spans="1:5" x14ac:dyDescent="0.35">
      <c r="A9" s="41" t="s">
        <v>6</v>
      </c>
      <c r="B9" s="112" t="s">
        <v>7</v>
      </c>
      <c r="C9" s="112"/>
      <c r="D9" s="112"/>
      <c r="E9" s="42"/>
    </row>
    <row r="10" spans="1:5" x14ac:dyDescent="0.35">
      <c r="A10" s="43" t="s">
        <v>8</v>
      </c>
      <c r="B10" s="113" t="s">
        <v>9</v>
      </c>
      <c r="C10" s="113"/>
      <c r="D10" s="113"/>
      <c r="E10" s="44"/>
    </row>
    <row r="11" spans="1:5" x14ac:dyDescent="0.35">
      <c r="A11" s="41" t="s">
        <v>10</v>
      </c>
      <c r="B11" s="112" t="s">
        <v>11</v>
      </c>
      <c r="C11" s="112"/>
      <c r="D11" s="112"/>
      <c r="E11" s="45"/>
    </row>
    <row r="12" spans="1:5" x14ac:dyDescent="0.35">
      <c r="A12" s="43" t="s">
        <v>12</v>
      </c>
      <c r="B12" s="113" t="s">
        <v>13</v>
      </c>
      <c r="C12" s="113"/>
      <c r="D12" s="113"/>
      <c r="E12" s="44">
        <v>12</v>
      </c>
    </row>
    <row r="13" spans="1:5" x14ac:dyDescent="0.35">
      <c r="A13" s="88"/>
      <c r="B13" s="88"/>
      <c r="C13" s="88"/>
      <c r="D13" s="88"/>
      <c r="E13" s="88"/>
    </row>
    <row r="14" spans="1:5" x14ac:dyDescent="0.35">
      <c r="A14" s="109" t="s">
        <v>14</v>
      </c>
      <c r="B14" s="109"/>
      <c r="C14" s="109"/>
      <c r="D14" s="109"/>
      <c r="E14" s="109"/>
    </row>
    <row r="15" spans="1:5" ht="29" x14ac:dyDescent="0.35">
      <c r="A15" s="110" t="s">
        <v>15</v>
      </c>
      <c r="B15" s="110"/>
      <c r="C15" s="110"/>
      <c r="D15" s="46" t="s">
        <v>16</v>
      </c>
      <c r="E15" s="47" t="s">
        <v>17</v>
      </c>
    </row>
    <row r="16" spans="1:5" x14ac:dyDescent="0.35">
      <c r="A16" s="111" t="s">
        <v>18</v>
      </c>
      <c r="B16" s="111"/>
      <c r="C16" s="111"/>
      <c r="D16" s="48" t="s">
        <v>19</v>
      </c>
      <c r="E16" s="48"/>
    </row>
    <row r="17" spans="1:5" x14ac:dyDescent="0.35">
      <c r="A17" s="86"/>
      <c r="B17" s="86"/>
      <c r="C17" s="86"/>
      <c r="D17" s="86"/>
      <c r="E17" s="86"/>
    </row>
    <row r="18" spans="1:5" x14ac:dyDescent="0.35">
      <c r="A18" s="102" t="s">
        <v>20</v>
      </c>
      <c r="B18" s="102"/>
      <c r="C18" s="102"/>
      <c r="D18" s="102"/>
      <c r="E18" s="102"/>
    </row>
    <row r="19" spans="1:5" x14ac:dyDescent="0.35">
      <c r="A19" s="108" t="s">
        <v>21</v>
      </c>
      <c r="B19" s="108"/>
      <c r="C19" s="108"/>
      <c r="D19" s="108"/>
      <c r="E19" s="108"/>
    </row>
    <row r="20" spans="1:5" x14ac:dyDescent="0.35">
      <c r="A20" s="48">
        <v>1</v>
      </c>
      <c r="B20" s="100" t="s">
        <v>15</v>
      </c>
      <c r="C20" s="100"/>
      <c r="D20" s="100"/>
      <c r="E20" s="48" t="s">
        <v>18</v>
      </c>
    </row>
    <row r="21" spans="1:5" x14ac:dyDescent="0.35">
      <c r="A21" s="49">
        <v>2</v>
      </c>
      <c r="B21" s="99" t="s">
        <v>22</v>
      </c>
      <c r="C21" s="99"/>
      <c r="D21" s="99"/>
      <c r="E21" s="49" t="s">
        <v>23</v>
      </c>
    </row>
    <row r="22" spans="1:5" x14ac:dyDescent="0.35">
      <c r="A22" s="48">
        <v>3</v>
      </c>
      <c r="B22" s="100" t="s">
        <v>24</v>
      </c>
      <c r="C22" s="100"/>
      <c r="D22" s="100"/>
      <c r="E22" s="50">
        <v>0</v>
      </c>
    </row>
    <row r="23" spans="1:5" x14ac:dyDescent="0.35">
      <c r="A23" s="49">
        <v>4</v>
      </c>
      <c r="B23" s="99" t="s">
        <v>25</v>
      </c>
      <c r="C23" s="99"/>
      <c r="D23" s="99"/>
      <c r="E23" s="49" t="s">
        <v>122</v>
      </c>
    </row>
    <row r="24" spans="1:5" x14ac:dyDescent="0.35">
      <c r="A24" s="48">
        <v>5</v>
      </c>
      <c r="B24" s="100" t="s">
        <v>26</v>
      </c>
      <c r="C24" s="100"/>
      <c r="D24" s="100"/>
      <c r="E24" s="48" t="s">
        <v>27</v>
      </c>
    </row>
    <row r="25" spans="1:5" x14ac:dyDescent="0.35">
      <c r="A25" s="77"/>
      <c r="B25" s="77"/>
      <c r="C25" s="77"/>
      <c r="D25" s="77"/>
      <c r="E25" s="77"/>
    </row>
    <row r="26" spans="1:5" x14ac:dyDescent="0.35">
      <c r="A26" s="102" t="s">
        <v>28</v>
      </c>
      <c r="B26" s="102"/>
      <c r="C26" s="102"/>
      <c r="D26" s="102"/>
      <c r="E26" s="102"/>
    </row>
    <row r="27" spans="1:5" x14ac:dyDescent="0.35">
      <c r="A27" s="51">
        <v>1</v>
      </c>
      <c r="B27" s="98" t="s">
        <v>29</v>
      </c>
      <c r="C27" s="98"/>
      <c r="D27" s="98"/>
      <c r="E27" s="51" t="s">
        <v>30</v>
      </c>
    </row>
    <row r="28" spans="1:5" x14ac:dyDescent="0.35">
      <c r="A28" s="52" t="s">
        <v>6</v>
      </c>
      <c r="B28" s="100" t="s">
        <v>31</v>
      </c>
      <c r="C28" s="100"/>
      <c r="D28" s="100"/>
      <c r="E28" s="50">
        <v>0</v>
      </c>
    </row>
    <row r="29" spans="1:5" x14ac:dyDescent="0.35">
      <c r="A29" s="53" t="s">
        <v>8</v>
      </c>
      <c r="B29" s="99" t="s">
        <v>32</v>
      </c>
      <c r="C29" s="99"/>
      <c r="D29" s="99"/>
      <c r="E29" s="54">
        <f>E28*0.3</f>
        <v>0</v>
      </c>
    </row>
    <row r="30" spans="1:5" x14ac:dyDescent="0.35">
      <c r="A30" s="52" t="s">
        <v>10</v>
      </c>
      <c r="B30" s="100" t="s">
        <v>33</v>
      </c>
      <c r="C30" s="100"/>
      <c r="D30" s="100"/>
      <c r="E30" s="50">
        <v>0</v>
      </c>
    </row>
    <row r="31" spans="1:5" x14ac:dyDescent="0.35">
      <c r="A31" s="53" t="s">
        <v>12</v>
      </c>
      <c r="B31" s="99" t="s">
        <v>34</v>
      </c>
      <c r="C31" s="99"/>
      <c r="D31" s="99"/>
      <c r="E31" s="54">
        <v>0</v>
      </c>
    </row>
    <row r="32" spans="1:5" x14ac:dyDescent="0.35">
      <c r="A32" s="52" t="s">
        <v>35</v>
      </c>
      <c r="B32" s="100" t="s">
        <v>36</v>
      </c>
      <c r="C32" s="100"/>
      <c r="D32" s="100"/>
      <c r="E32" s="50">
        <v>0</v>
      </c>
    </row>
    <row r="33" spans="1:5" x14ac:dyDescent="0.35">
      <c r="A33" s="53" t="s">
        <v>37</v>
      </c>
      <c r="B33" s="99" t="s">
        <v>38</v>
      </c>
      <c r="C33" s="99"/>
      <c r="D33" s="99"/>
      <c r="E33" s="54">
        <v>0</v>
      </c>
    </row>
    <row r="34" spans="1:5" x14ac:dyDescent="0.35">
      <c r="A34" s="52" t="s">
        <v>39</v>
      </c>
      <c r="B34" s="100" t="s">
        <v>40</v>
      </c>
      <c r="C34" s="100"/>
      <c r="D34" s="100"/>
      <c r="E34" s="50">
        <v>0</v>
      </c>
    </row>
    <row r="35" spans="1:5" x14ac:dyDescent="0.35">
      <c r="A35" s="105" t="s">
        <v>41</v>
      </c>
      <c r="B35" s="105"/>
      <c r="C35" s="105"/>
      <c r="D35" s="105"/>
      <c r="E35" s="55">
        <f>SUM(E28:E34)</f>
        <v>0</v>
      </c>
    </row>
    <row r="36" spans="1:5" x14ac:dyDescent="0.35">
      <c r="A36" s="77"/>
      <c r="B36" s="77"/>
      <c r="C36" s="77"/>
      <c r="D36" s="77"/>
      <c r="E36" s="77"/>
    </row>
    <row r="37" spans="1:5" x14ac:dyDescent="0.35">
      <c r="A37" s="102" t="s">
        <v>42</v>
      </c>
      <c r="B37" s="102"/>
      <c r="C37" s="102"/>
      <c r="D37" s="102"/>
      <c r="E37" s="102"/>
    </row>
    <row r="38" spans="1:5" x14ac:dyDescent="0.35">
      <c r="A38" s="86"/>
      <c r="B38" s="86"/>
      <c r="C38" s="86"/>
      <c r="D38" s="86"/>
      <c r="E38" s="86"/>
    </row>
    <row r="39" spans="1:5" x14ac:dyDescent="0.35">
      <c r="A39" s="104" t="s">
        <v>43</v>
      </c>
      <c r="B39" s="104"/>
      <c r="C39" s="104"/>
      <c r="D39" s="104"/>
      <c r="E39" s="104"/>
    </row>
    <row r="40" spans="1:5" x14ac:dyDescent="0.35">
      <c r="A40" s="56" t="s">
        <v>44</v>
      </c>
      <c r="B40" s="98" t="s">
        <v>45</v>
      </c>
      <c r="C40" s="98"/>
      <c r="D40" s="98"/>
      <c r="E40" s="56" t="s">
        <v>30</v>
      </c>
    </row>
    <row r="41" spans="1:5" x14ac:dyDescent="0.35">
      <c r="A41" s="52" t="s">
        <v>6</v>
      </c>
      <c r="B41" s="48" t="s">
        <v>46</v>
      </c>
      <c r="C41" s="48"/>
      <c r="D41" s="48"/>
      <c r="E41" s="57">
        <f>E35/12</f>
        <v>0</v>
      </c>
    </row>
    <row r="42" spans="1:5" x14ac:dyDescent="0.35">
      <c r="A42" s="53" t="s">
        <v>8</v>
      </c>
      <c r="B42" s="49" t="s">
        <v>47</v>
      </c>
      <c r="C42" s="49"/>
      <c r="D42" s="49"/>
      <c r="E42" s="54">
        <f>(E35/12)+((E35/3)/12)</f>
        <v>0</v>
      </c>
    </row>
    <row r="43" spans="1:5" x14ac:dyDescent="0.35">
      <c r="A43" s="101" t="s">
        <v>41</v>
      </c>
      <c r="B43" s="101"/>
      <c r="C43" s="101"/>
      <c r="D43" s="101"/>
      <c r="E43" s="58">
        <f>SUM(E41:E42)</f>
        <v>0</v>
      </c>
    </row>
    <row r="44" spans="1:5" x14ac:dyDescent="0.35">
      <c r="A44" s="77"/>
      <c r="B44" s="77"/>
      <c r="C44" s="77"/>
      <c r="D44" s="77"/>
      <c r="E44" s="77"/>
    </row>
    <row r="45" spans="1:5" x14ac:dyDescent="0.35">
      <c r="A45" s="107" t="s">
        <v>48</v>
      </c>
      <c r="B45" s="107"/>
      <c r="C45" s="107"/>
      <c r="D45" s="107"/>
      <c r="E45" s="107"/>
    </row>
    <row r="46" spans="1:5" x14ac:dyDescent="0.35">
      <c r="A46" s="56" t="s">
        <v>49</v>
      </c>
      <c r="B46" s="98" t="s">
        <v>50</v>
      </c>
      <c r="C46" s="98"/>
      <c r="D46" s="51" t="s">
        <v>51</v>
      </c>
      <c r="E46" s="51" t="s">
        <v>30</v>
      </c>
    </row>
    <row r="47" spans="1:5" x14ac:dyDescent="0.35">
      <c r="A47" s="52" t="s">
        <v>6</v>
      </c>
      <c r="B47" s="100" t="s">
        <v>52</v>
      </c>
      <c r="C47" s="100"/>
      <c r="D47" s="59">
        <v>0.2</v>
      </c>
      <c r="E47" s="50">
        <f>($E$35+$E$43)*D47</f>
        <v>0</v>
      </c>
    </row>
    <row r="48" spans="1:5" x14ac:dyDescent="0.35">
      <c r="A48" s="53" t="s">
        <v>8</v>
      </c>
      <c r="B48" s="99" t="s">
        <v>53</v>
      </c>
      <c r="C48" s="99"/>
      <c r="D48" s="60">
        <v>2.5000000000000001E-2</v>
      </c>
      <c r="E48" s="54">
        <f t="shared" ref="E48:E54" si="0">($E$35+$E$43)*D48</f>
        <v>0</v>
      </c>
    </row>
    <row r="49" spans="1:5" x14ac:dyDescent="0.35">
      <c r="A49" s="52" t="s">
        <v>10</v>
      </c>
      <c r="B49" s="100" t="s">
        <v>54</v>
      </c>
      <c r="C49" s="100"/>
      <c r="D49" s="59">
        <v>0.03</v>
      </c>
      <c r="E49" s="50">
        <f t="shared" si="0"/>
        <v>0</v>
      </c>
    </row>
    <row r="50" spans="1:5" x14ac:dyDescent="0.35">
      <c r="A50" s="53" t="s">
        <v>12</v>
      </c>
      <c r="B50" s="99" t="s">
        <v>55</v>
      </c>
      <c r="C50" s="99"/>
      <c r="D50" s="60">
        <v>1.4999999999999999E-2</v>
      </c>
      <c r="E50" s="54">
        <f t="shared" si="0"/>
        <v>0</v>
      </c>
    </row>
    <row r="51" spans="1:5" x14ac:dyDescent="0.35">
      <c r="A51" s="52" t="s">
        <v>35</v>
      </c>
      <c r="B51" s="100" t="s">
        <v>56</v>
      </c>
      <c r="C51" s="100"/>
      <c r="D51" s="59">
        <v>0.01</v>
      </c>
      <c r="E51" s="50">
        <f t="shared" si="0"/>
        <v>0</v>
      </c>
    </row>
    <row r="52" spans="1:5" x14ac:dyDescent="0.35">
      <c r="A52" s="53" t="s">
        <v>37</v>
      </c>
      <c r="B52" s="99" t="s">
        <v>57</v>
      </c>
      <c r="C52" s="99"/>
      <c r="D52" s="60">
        <v>6.0000000000000001E-3</v>
      </c>
      <c r="E52" s="54">
        <f t="shared" si="0"/>
        <v>0</v>
      </c>
    </row>
    <row r="53" spans="1:5" x14ac:dyDescent="0.35">
      <c r="A53" s="52" t="s">
        <v>39</v>
      </c>
      <c r="B53" s="100" t="s">
        <v>58</v>
      </c>
      <c r="C53" s="100"/>
      <c r="D53" s="59">
        <v>2E-3</v>
      </c>
      <c r="E53" s="50">
        <f t="shared" si="0"/>
        <v>0</v>
      </c>
    </row>
    <row r="54" spans="1:5" x14ac:dyDescent="0.35">
      <c r="A54" s="53" t="s">
        <v>59</v>
      </c>
      <c r="B54" s="99" t="s">
        <v>60</v>
      </c>
      <c r="C54" s="99"/>
      <c r="D54" s="60">
        <v>0.08</v>
      </c>
      <c r="E54" s="54">
        <f t="shared" si="0"/>
        <v>0</v>
      </c>
    </row>
    <row r="55" spans="1:5" x14ac:dyDescent="0.35">
      <c r="A55" s="101" t="s">
        <v>41</v>
      </c>
      <c r="B55" s="101"/>
      <c r="C55" s="101"/>
      <c r="D55" s="61">
        <f>SUM(D47:D54)</f>
        <v>0.36800000000000005</v>
      </c>
      <c r="E55" s="62">
        <f>SUM(E47:E54)</f>
        <v>0</v>
      </c>
    </row>
    <row r="56" spans="1:5" x14ac:dyDescent="0.35">
      <c r="A56" s="77"/>
      <c r="B56" s="77"/>
      <c r="C56" s="77"/>
      <c r="D56" s="77"/>
      <c r="E56" s="77"/>
    </row>
    <row r="57" spans="1:5" x14ac:dyDescent="0.35">
      <c r="A57" s="104" t="s">
        <v>61</v>
      </c>
      <c r="B57" s="104"/>
      <c r="C57" s="104"/>
      <c r="D57" s="104"/>
      <c r="E57" s="104"/>
    </row>
    <row r="58" spans="1:5" x14ac:dyDescent="0.35">
      <c r="A58" s="51" t="s">
        <v>62</v>
      </c>
      <c r="B58" s="98" t="s">
        <v>63</v>
      </c>
      <c r="C58" s="98"/>
      <c r="D58" s="98"/>
      <c r="E58" s="51" t="s">
        <v>30</v>
      </c>
    </row>
    <row r="59" spans="1:5" x14ac:dyDescent="0.35">
      <c r="A59" s="52" t="s">
        <v>6</v>
      </c>
      <c r="B59" s="100" t="s">
        <v>64</v>
      </c>
      <c r="C59" s="100"/>
      <c r="D59" s="100"/>
      <c r="E59" s="50">
        <v>0</v>
      </c>
    </row>
    <row r="60" spans="1:5" x14ac:dyDescent="0.35">
      <c r="A60" s="53" t="s">
        <v>8</v>
      </c>
      <c r="B60" s="99" t="s">
        <v>65</v>
      </c>
      <c r="C60" s="99"/>
      <c r="D60" s="99"/>
      <c r="E60" s="54">
        <v>0</v>
      </c>
    </row>
    <row r="61" spans="1:5" x14ac:dyDescent="0.35">
      <c r="A61" s="52" t="s">
        <v>10</v>
      </c>
      <c r="B61" s="100" t="s">
        <v>66</v>
      </c>
      <c r="C61" s="100"/>
      <c r="D61" s="100"/>
      <c r="E61" s="50">
        <v>0</v>
      </c>
    </row>
    <row r="62" spans="1:5" x14ac:dyDescent="0.35">
      <c r="A62" s="53" t="s">
        <v>12</v>
      </c>
      <c r="B62" s="99" t="s">
        <v>67</v>
      </c>
      <c r="C62" s="99"/>
      <c r="D62" s="99"/>
      <c r="E62" s="54">
        <v>0</v>
      </c>
    </row>
    <row r="63" spans="1:5" x14ac:dyDescent="0.35">
      <c r="A63" s="101" t="s">
        <v>41</v>
      </c>
      <c r="B63" s="101"/>
      <c r="C63" s="101"/>
      <c r="D63" s="101"/>
      <c r="E63" s="62">
        <f>SUM(E59:E62)</f>
        <v>0</v>
      </c>
    </row>
    <row r="64" spans="1:5" x14ac:dyDescent="0.35">
      <c r="A64" s="77"/>
      <c r="B64" s="77"/>
      <c r="C64" s="77"/>
      <c r="D64" s="77"/>
      <c r="E64" s="77"/>
    </row>
    <row r="65" spans="1:5" x14ac:dyDescent="0.35">
      <c r="A65" s="104" t="s">
        <v>68</v>
      </c>
      <c r="B65" s="104"/>
      <c r="C65" s="104"/>
      <c r="D65" s="104"/>
      <c r="E65" s="104"/>
    </row>
    <row r="66" spans="1:5" x14ac:dyDescent="0.35">
      <c r="A66" s="51">
        <v>2</v>
      </c>
      <c r="B66" s="98" t="s">
        <v>69</v>
      </c>
      <c r="C66" s="98"/>
      <c r="D66" s="98"/>
      <c r="E66" s="51" t="s">
        <v>30</v>
      </c>
    </row>
    <row r="67" spans="1:5" x14ac:dyDescent="0.35">
      <c r="A67" s="48" t="s">
        <v>44</v>
      </c>
      <c r="B67" s="100" t="s">
        <v>70</v>
      </c>
      <c r="C67" s="100"/>
      <c r="D67" s="100"/>
      <c r="E67" s="50">
        <f>E43</f>
        <v>0</v>
      </c>
    </row>
    <row r="68" spans="1:5" x14ac:dyDescent="0.35">
      <c r="A68" s="49" t="s">
        <v>49</v>
      </c>
      <c r="B68" s="99" t="s">
        <v>50</v>
      </c>
      <c r="C68" s="99"/>
      <c r="D68" s="99"/>
      <c r="E68" s="54">
        <f>E55</f>
        <v>0</v>
      </c>
    </row>
    <row r="69" spans="1:5" x14ac:dyDescent="0.35">
      <c r="A69" s="48" t="s">
        <v>62</v>
      </c>
      <c r="B69" s="100" t="s">
        <v>63</v>
      </c>
      <c r="C69" s="100"/>
      <c r="D69" s="100"/>
      <c r="E69" s="50">
        <f>E63</f>
        <v>0</v>
      </c>
    </row>
    <row r="70" spans="1:5" x14ac:dyDescent="0.35">
      <c r="A70" s="105" t="s">
        <v>41</v>
      </c>
      <c r="B70" s="105"/>
      <c r="C70" s="105"/>
      <c r="D70" s="105"/>
      <c r="E70" s="63">
        <f>SUM(E67:E69)</f>
        <v>0</v>
      </c>
    </row>
    <row r="71" spans="1:5" x14ac:dyDescent="0.35">
      <c r="A71" s="77"/>
      <c r="B71" s="77"/>
      <c r="C71" s="77"/>
      <c r="D71" s="77"/>
      <c r="E71" s="77"/>
    </row>
    <row r="72" spans="1:5" x14ac:dyDescent="0.35">
      <c r="A72" s="102" t="s">
        <v>71</v>
      </c>
      <c r="B72" s="102"/>
      <c r="C72" s="102"/>
      <c r="D72" s="102"/>
      <c r="E72" s="102"/>
    </row>
    <row r="73" spans="1:5" x14ac:dyDescent="0.35">
      <c r="A73" s="51">
        <v>3</v>
      </c>
      <c r="B73" s="98" t="s">
        <v>72</v>
      </c>
      <c r="C73" s="98"/>
      <c r="D73" s="98"/>
      <c r="E73" s="51" t="s">
        <v>30</v>
      </c>
    </row>
    <row r="74" spans="1:5" x14ac:dyDescent="0.35">
      <c r="A74" s="52" t="s">
        <v>6</v>
      </c>
      <c r="B74" s="100" t="s">
        <v>73</v>
      </c>
      <c r="C74" s="100"/>
      <c r="D74" s="100"/>
      <c r="E74" s="50">
        <f>(E35/12)*0.0555</f>
        <v>0</v>
      </c>
    </row>
    <row r="75" spans="1:5" x14ac:dyDescent="0.35">
      <c r="A75" s="53" t="s">
        <v>8</v>
      </c>
      <c r="B75" s="99" t="s">
        <v>74</v>
      </c>
      <c r="C75" s="99"/>
      <c r="D75" s="99"/>
      <c r="E75" s="54">
        <f>E74*0.08</f>
        <v>0</v>
      </c>
    </row>
    <row r="76" spans="1:5" x14ac:dyDescent="0.35">
      <c r="A76" s="52" t="s">
        <v>10</v>
      </c>
      <c r="B76" s="100" t="s">
        <v>75</v>
      </c>
      <c r="C76" s="100"/>
      <c r="D76" s="100"/>
      <c r="E76" s="50">
        <v>0</v>
      </c>
    </row>
    <row r="77" spans="1:5" x14ac:dyDescent="0.35">
      <c r="A77" s="53" t="s">
        <v>12</v>
      </c>
      <c r="B77" s="99" t="s">
        <v>76</v>
      </c>
      <c r="C77" s="99"/>
      <c r="D77" s="99"/>
      <c r="E77" s="54">
        <f>((E35/30)*7)/12</f>
        <v>0</v>
      </c>
    </row>
    <row r="78" spans="1:5" x14ac:dyDescent="0.35">
      <c r="A78" s="52" t="s">
        <v>35</v>
      </c>
      <c r="B78" s="106" t="s">
        <v>77</v>
      </c>
      <c r="C78" s="106"/>
      <c r="D78" s="106"/>
      <c r="E78" s="50">
        <f>D55*E77</f>
        <v>0</v>
      </c>
    </row>
    <row r="79" spans="1:5" x14ac:dyDescent="0.35">
      <c r="A79" s="53" t="s">
        <v>37</v>
      </c>
      <c r="B79" s="99" t="s">
        <v>78</v>
      </c>
      <c r="C79" s="99"/>
      <c r="D79" s="99"/>
      <c r="E79" s="54">
        <f>(E77*0.08)*0.4</f>
        <v>0</v>
      </c>
    </row>
    <row r="80" spans="1:5" x14ac:dyDescent="0.35">
      <c r="A80" s="101" t="s">
        <v>41</v>
      </c>
      <c r="B80" s="101"/>
      <c r="C80" s="101"/>
      <c r="D80" s="101"/>
      <c r="E80" s="62">
        <f>SUM(E74:E79)</f>
        <v>0</v>
      </c>
    </row>
    <row r="81" spans="1:5" x14ac:dyDescent="0.35">
      <c r="A81" s="77"/>
      <c r="B81" s="77"/>
      <c r="C81" s="77"/>
      <c r="D81" s="77"/>
      <c r="E81" s="77"/>
    </row>
    <row r="82" spans="1:5" x14ac:dyDescent="0.35">
      <c r="A82" s="102" t="s">
        <v>79</v>
      </c>
      <c r="B82" s="102"/>
      <c r="C82" s="102"/>
      <c r="D82" s="102"/>
      <c r="E82" s="102"/>
    </row>
    <row r="83" spans="1:5" x14ac:dyDescent="0.35">
      <c r="A83" s="84"/>
      <c r="B83" s="84"/>
      <c r="C83" s="84"/>
      <c r="D83" s="84"/>
      <c r="E83" s="84"/>
    </row>
    <row r="84" spans="1:5" x14ac:dyDescent="0.35">
      <c r="A84" s="104" t="s">
        <v>80</v>
      </c>
      <c r="B84" s="104"/>
      <c r="C84" s="104"/>
      <c r="D84" s="104"/>
      <c r="E84" s="104"/>
    </row>
    <row r="85" spans="1:5" x14ac:dyDescent="0.35">
      <c r="A85" s="51" t="s">
        <v>81</v>
      </c>
      <c r="B85" s="98" t="s">
        <v>82</v>
      </c>
      <c r="C85" s="98"/>
      <c r="D85" s="98"/>
      <c r="E85" s="51" t="s">
        <v>30</v>
      </c>
    </row>
    <row r="86" spans="1:5" x14ac:dyDescent="0.35">
      <c r="A86" s="52" t="s">
        <v>6</v>
      </c>
      <c r="B86" s="100" t="s">
        <v>83</v>
      </c>
      <c r="C86" s="100"/>
      <c r="D86" s="100"/>
      <c r="E86" s="50">
        <f>E35/12</f>
        <v>0</v>
      </c>
    </row>
    <row r="87" spans="1:5" x14ac:dyDescent="0.35">
      <c r="A87" s="53" t="s">
        <v>8</v>
      </c>
      <c r="B87" s="99" t="s">
        <v>82</v>
      </c>
      <c r="C87" s="99"/>
      <c r="D87" s="99"/>
      <c r="E87" s="54">
        <f>((E35*1)/30)/12</f>
        <v>0</v>
      </c>
    </row>
    <row r="88" spans="1:5" x14ac:dyDescent="0.35">
      <c r="A88" s="52" t="s">
        <v>10</v>
      </c>
      <c r="B88" s="100" t="s">
        <v>84</v>
      </c>
      <c r="C88" s="100"/>
      <c r="D88" s="100"/>
      <c r="E88" s="50">
        <f>((E35*(5/30))/12)*0.015</f>
        <v>0</v>
      </c>
    </row>
    <row r="89" spans="1:5" x14ac:dyDescent="0.35">
      <c r="A89" s="53" t="s">
        <v>12</v>
      </c>
      <c r="B89" s="99" t="s">
        <v>85</v>
      </c>
      <c r="C89" s="99"/>
      <c r="D89" s="99"/>
      <c r="E89" s="54">
        <f>(E35*(1/12))*0.0178</f>
        <v>0</v>
      </c>
    </row>
    <row r="90" spans="1:5" x14ac:dyDescent="0.35">
      <c r="A90" s="52" t="s">
        <v>35</v>
      </c>
      <c r="B90" s="100" t="s">
        <v>86</v>
      </c>
      <c r="C90" s="100"/>
      <c r="D90" s="100"/>
      <c r="E90" s="50">
        <f>(((((E35/3)/12)+E41+E61+E62)*(120/30))*0.0467)*0.0528</f>
        <v>0</v>
      </c>
    </row>
    <row r="91" spans="1:5" x14ac:dyDescent="0.35">
      <c r="A91" s="53" t="s">
        <v>37</v>
      </c>
      <c r="B91" s="99" t="s">
        <v>87</v>
      </c>
      <c r="C91" s="99"/>
      <c r="D91" s="99"/>
      <c r="E91" s="54">
        <v>0</v>
      </c>
    </row>
    <row r="92" spans="1:5" x14ac:dyDescent="0.35">
      <c r="A92" s="101" t="s">
        <v>41</v>
      </c>
      <c r="B92" s="101"/>
      <c r="C92" s="101"/>
      <c r="D92" s="101"/>
      <c r="E92" s="62">
        <f>SUM(E86:E91)</f>
        <v>0</v>
      </c>
    </row>
    <row r="93" spans="1:5" x14ac:dyDescent="0.35">
      <c r="A93" s="77"/>
      <c r="B93" s="77"/>
      <c r="C93" s="77"/>
      <c r="D93" s="77"/>
      <c r="E93" s="77"/>
    </row>
    <row r="94" spans="1:5" x14ac:dyDescent="0.35">
      <c r="A94" s="104" t="s">
        <v>88</v>
      </c>
      <c r="B94" s="104"/>
      <c r="C94" s="104"/>
      <c r="D94" s="104"/>
      <c r="E94" s="104"/>
    </row>
    <row r="95" spans="1:5" x14ac:dyDescent="0.35">
      <c r="A95" s="51" t="s">
        <v>89</v>
      </c>
      <c r="B95" s="98" t="s">
        <v>90</v>
      </c>
      <c r="C95" s="98"/>
      <c r="D95" s="98"/>
      <c r="E95" s="51" t="s">
        <v>30</v>
      </c>
    </row>
    <row r="96" spans="1:5" x14ac:dyDescent="0.35">
      <c r="A96" s="48" t="s">
        <v>6</v>
      </c>
      <c r="B96" s="100" t="s">
        <v>90</v>
      </c>
      <c r="C96" s="100"/>
      <c r="D96" s="100"/>
      <c r="E96" s="50">
        <f>((((E35)/180)*1.5)*7.5)</f>
        <v>0</v>
      </c>
    </row>
    <row r="97" spans="1:5" x14ac:dyDescent="0.35">
      <c r="A97" s="105" t="s">
        <v>41</v>
      </c>
      <c r="B97" s="105"/>
      <c r="C97" s="105"/>
      <c r="D97" s="105"/>
      <c r="E97" s="54">
        <f>SUM(E96)</f>
        <v>0</v>
      </c>
    </row>
    <row r="98" spans="1:5" x14ac:dyDescent="0.35">
      <c r="A98" s="77"/>
      <c r="B98" s="77"/>
      <c r="C98" s="77"/>
      <c r="D98" s="77"/>
      <c r="E98" s="77"/>
    </row>
    <row r="99" spans="1:5" x14ac:dyDescent="0.35">
      <c r="A99" s="104" t="s">
        <v>91</v>
      </c>
      <c r="B99" s="104"/>
      <c r="C99" s="104"/>
      <c r="D99" s="104"/>
      <c r="E99" s="104"/>
    </row>
    <row r="100" spans="1:5" x14ac:dyDescent="0.35">
      <c r="A100" s="51">
        <v>4</v>
      </c>
      <c r="B100" s="98" t="s">
        <v>92</v>
      </c>
      <c r="C100" s="98"/>
      <c r="D100" s="98"/>
      <c r="E100" s="51" t="s">
        <v>30</v>
      </c>
    </row>
    <row r="101" spans="1:5" x14ac:dyDescent="0.35">
      <c r="A101" s="48" t="s">
        <v>93</v>
      </c>
      <c r="B101" s="100" t="s">
        <v>94</v>
      </c>
      <c r="C101" s="100"/>
      <c r="D101" s="100"/>
      <c r="E101" s="50">
        <f>E92</f>
        <v>0</v>
      </c>
    </row>
    <row r="102" spans="1:5" x14ac:dyDescent="0.35">
      <c r="A102" s="49" t="s">
        <v>95</v>
      </c>
      <c r="B102" s="99" t="s">
        <v>90</v>
      </c>
      <c r="C102" s="99"/>
      <c r="D102" s="99"/>
      <c r="E102" s="54">
        <f>E97</f>
        <v>0</v>
      </c>
    </row>
    <row r="103" spans="1:5" x14ac:dyDescent="0.35">
      <c r="A103" s="101" t="s">
        <v>41</v>
      </c>
      <c r="B103" s="101"/>
      <c r="C103" s="101"/>
      <c r="D103" s="101"/>
      <c r="E103" s="62">
        <f>SUM(E101:E102)</f>
        <v>0</v>
      </c>
    </row>
    <row r="104" spans="1:5" x14ac:dyDescent="0.35">
      <c r="A104" s="77"/>
      <c r="B104" s="77"/>
      <c r="C104" s="77"/>
      <c r="D104" s="77"/>
      <c r="E104" s="77"/>
    </row>
    <row r="105" spans="1:5" x14ac:dyDescent="0.35">
      <c r="A105" s="102" t="s">
        <v>96</v>
      </c>
      <c r="B105" s="102"/>
      <c r="C105" s="102"/>
      <c r="D105" s="102"/>
      <c r="E105" s="102"/>
    </row>
    <row r="106" spans="1:5" x14ac:dyDescent="0.35">
      <c r="A106" s="64">
        <v>5</v>
      </c>
      <c r="B106" s="103" t="s">
        <v>97</v>
      </c>
      <c r="C106" s="103"/>
      <c r="D106" s="103"/>
      <c r="E106" s="64" t="s">
        <v>30</v>
      </c>
    </row>
    <row r="107" spans="1:5" x14ac:dyDescent="0.35">
      <c r="A107" s="52" t="s">
        <v>6</v>
      </c>
      <c r="B107" s="100" t="s">
        <v>98</v>
      </c>
      <c r="C107" s="100"/>
      <c r="D107" s="100"/>
      <c r="E107" s="50">
        <v>0</v>
      </c>
    </row>
    <row r="108" spans="1:5" x14ac:dyDescent="0.35">
      <c r="A108" s="53" t="s">
        <v>8</v>
      </c>
      <c r="B108" s="99" t="s">
        <v>99</v>
      </c>
      <c r="C108" s="99"/>
      <c r="D108" s="99"/>
      <c r="E108" s="54">
        <v>0</v>
      </c>
    </row>
    <row r="109" spans="1:5" x14ac:dyDescent="0.35">
      <c r="A109" s="52" t="s">
        <v>10</v>
      </c>
      <c r="B109" s="100" t="s">
        <v>100</v>
      </c>
      <c r="C109" s="100"/>
      <c r="D109" s="100"/>
      <c r="E109" s="50">
        <v>0</v>
      </c>
    </row>
    <row r="110" spans="1:5" x14ac:dyDescent="0.35">
      <c r="A110" s="53" t="s">
        <v>12</v>
      </c>
      <c r="B110" s="99" t="s">
        <v>87</v>
      </c>
      <c r="C110" s="99"/>
      <c r="D110" s="99"/>
      <c r="E110" s="54">
        <v>0</v>
      </c>
    </row>
    <row r="111" spans="1:5" x14ac:dyDescent="0.35">
      <c r="A111" s="101" t="s">
        <v>41</v>
      </c>
      <c r="B111" s="101"/>
      <c r="C111" s="101"/>
      <c r="D111" s="101"/>
      <c r="E111" s="50">
        <f>SUM(E107:E110)</f>
        <v>0</v>
      </c>
    </row>
    <row r="112" spans="1:5" x14ac:dyDescent="0.35">
      <c r="A112" s="77"/>
      <c r="B112" s="77"/>
      <c r="C112" s="77"/>
      <c r="D112" s="77"/>
      <c r="E112" s="77"/>
    </row>
    <row r="113" spans="1:5" x14ac:dyDescent="0.35">
      <c r="A113" s="102" t="s">
        <v>101</v>
      </c>
      <c r="B113" s="102"/>
      <c r="C113" s="102"/>
      <c r="D113" s="102"/>
      <c r="E113" s="102"/>
    </row>
    <row r="114" spans="1:5" x14ac:dyDescent="0.35">
      <c r="A114" s="64">
        <v>6</v>
      </c>
      <c r="B114" s="103" t="s">
        <v>102</v>
      </c>
      <c r="C114" s="103"/>
      <c r="D114" s="64" t="s">
        <v>51</v>
      </c>
      <c r="E114" s="64" t="s">
        <v>30</v>
      </c>
    </row>
    <row r="115" spans="1:5" x14ac:dyDescent="0.35">
      <c r="A115" s="52" t="s">
        <v>6</v>
      </c>
      <c r="B115" s="100" t="s">
        <v>103</v>
      </c>
      <c r="C115" s="100"/>
      <c r="D115" s="65">
        <v>0.05</v>
      </c>
      <c r="E115" s="57">
        <f>(E35+E70+E80+E103+E111)*0.05</f>
        <v>0</v>
      </c>
    </row>
    <row r="116" spans="1:5" x14ac:dyDescent="0.35">
      <c r="A116" s="53" t="s">
        <v>8</v>
      </c>
      <c r="B116" s="99" t="s">
        <v>104</v>
      </c>
      <c r="C116" s="99"/>
      <c r="D116" s="66">
        <v>0.05</v>
      </c>
      <c r="E116" s="67">
        <f>(E35+E70+E80+E92+E111+E115)*0.05</f>
        <v>0</v>
      </c>
    </row>
    <row r="117" spans="1:5" x14ac:dyDescent="0.35">
      <c r="A117" s="52" t="s">
        <v>10</v>
      </c>
      <c r="B117" s="100" t="s">
        <v>105</v>
      </c>
      <c r="C117" s="100"/>
      <c r="D117" s="48"/>
      <c r="E117" s="48"/>
    </row>
    <row r="118" spans="1:5" x14ac:dyDescent="0.35">
      <c r="A118" s="68"/>
      <c r="B118" s="49" t="s">
        <v>106</v>
      </c>
      <c r="C118" s="49" t="s">
        <v>107</v>
      </c>
      <c r="D118" s="60">
        <v>3.6499999999999998E-2</v>
      </c>
      <c r="E118" s="54">
        <f>((E35+E70+E80+E103+E111++E115+E116)/((1-(D118+D120))))*D118</f>
        <v>0</v>
      </c>
    </row>
    <row r="119" spans="1:5" x14ac:dyDescent="0.35">
      <c r="A119" s="69"/>
      <c r="B119" s="48" t="s">
        <v>108</v>
      </c>
      <c r="C119" s="48" t="s">
        <v>109</v>
      </c>
      <c r="D119" s="59">
        <v>0</v>
      </c>
      <c r="E119" s="50">
        <v>0</v>
      </c>
    </row>
    <row r="120" spans="1:5" x14ac:dyDescent="0.35">
      <c r="A120" s="68"/>
      <c r="B120" s="49" t="s">
        <v>110</v>
      </c>
      <c r="C120" s="49" t="s">
        <v>111</v>
      </c>
      <c r="D120" s="60">
        <v>0.02</v>
      </c>
      <c r="E120" s="54">
        <f>((E35+E70+E80+E103+E111++E115+E116)/((1-(D118+D120))))*D120</f>
        <v>0</v>
      </c>
    </row>
    <row r="121" spans="1:5" x14ac:dyDescent="0.35">
      <c r="A121" s="101" t="s">
        <v>41</v>
      </c>
      <c r="B121" s="101"/>
      <c r="C121" s="101"/>
      <c r="D121" s="101"/>
      <c r="E121" s="58">
        <f>SUM(E115:E120)</f>
        <v>0</v>
      </c>
    </row>
    <row r="122" spans="1:5" x14ac:dyDescent="0.35">
      <c r="A122" s="77"/>
      <c r="B122" s="77"/>
      <c r="C122" s="77"/>
      <c r="D122" s="77"/>
      <c r="E122" s="77"/>
    </row>
    <row r="123" spans="1:5" x14ac:dyDescent="0.35">
      <c r="A123" s="102" t="s">
        <v>112</v>
      </c>
      <c r="B123" s="102"/>
      <c r="C123" s="102"/>
      <c r="D123" s="102"/>
      <c r="E123" s="102"/>
    </row>
    <row r="124" spans="1:5" x14ac:dyDescent="0.35">
      <c r="A124" s="70"/>
      <c r="B124" s="103" t="s">
        <v>113</v>
      </c>
      <c r="C124" s="103"/>
      <c r="D124" s="103"/>
      <c r="E124" s="64" t="s">
        <v>30</v>
      </c>
    </row>
    <row r="125" spans="1:5" x14ac:dyDescent="0.35">
      <c r="A125" s="52" t="s">
        <v>6</v>
      </c>
      <c r="B125" s="100" t="s">
        <v>114</v>
      </c>
      <c r="C125" s="100"/>
      <c r="D125" s="100"/>
      <c r="E125" s="57">
        <f>E35</f>
        <v>0</v>
      </c>
    </row>
    <row r="126" spans="1:5" x14ac:dyDescent="0.35">
      <c r="A126" s="53" t="s">
        <v>8</v>
      </c>
      <c r="B126" s="99" t="s">
        <v>115</v>
      </c>
      <c r="C126" s="99"/>
      <c r="D126" s="99"/>
      <c r="E126" s="67">
        <f>E70</f>
        <v>0</v>
      </c>
    </row>
    <row r="127" spans="1:5" x14ac:dyDescent="0.35">
      <c r="A127" s="52" t="s">
        <v>10</v>
      </c>
      <c r="B127" s="100" t="s">
        <v>116</v>
      </c>
      <c r="C127" s="100"/>
      <c r="D127" s="100"/>
      <c r="E127" s="57">
        <f>E80</f>
        <v>0</v>
      </c>
    </row>
    <row r="128" spans="1:5" x14ac:dyDescent="0.35">
      <c r="A128" s="53" t="s">
        <v>12</v>
      </c>
      <c r="B128" s="99" t="s">
        <v>117</v>
      </c>
      <c r="C128" s="99"/>
      <c r="D128" s="99"/>
      <c r="E128" s="67">
        <f>E103</f>
        <v>0</v>
      </c>
    </row>
    <row r="129" spans="1:7" x14ac:dyDescent="0.35">
      <c r="A129" s="52" t="s">
        <v>35</v>
      </c>
      <c r="B129" s="100" t="s">
        <v>118</v>
      </c>
      <c r="C129" s="100"/>
      <c r="D129" s="100"/>
      <c r="E129" s="57">
        <f>E111</f>
        <v>0</v>
      </c>
    </row>
    <row r="130" spans="1:7" x14ac:dyDescent="0.35">
      <c r="A130" s="98" t="s">
        <v>119</v>
      </c>
      <c r="B130" s="98"/>
      <c r="C130" s="98"/>
      <c r="D130" s="98"/>
      <c r="E130" s="71">
        <f>SUM(E125:E129)</f>
        <v>0</v>
      </c>
    </row>
    <row r="131" spans="1:7" x14ac:dyDescent="0.35">
      <c r="A131" s="72" t="s">
        <v>37</v>
      </c>
      <c r="B131" s="100" t="s">
        <v>120</v>
      </c>
      <c r="C131" s="100"/>
      <c r="D131" s="100"/>
      <c r="E131" s="50">
        <f>E121</f>
        <v>0</v>
      </c>
    </row>
    <row r="132" spans="1:7" x14ac:dyDescent="0.35">
      <c r="A132" s="98" t="s">
        <v>121</v>
      </c>
      <c r="B132" s="98"/>
      <c r="C132" s="98"/>
      <c r="D132" s="98"/>
      <c r="E132" s="71">
        <f>SUM(E130:E131)</f>
        <v>0</v>
      </c>
      <c r="G132" s="18"/>
    </row>
  </sheetData>
  <mergeCells count="127">
    <mergeCell ref="A1:E1"/>
    <mergeCell ref="A2:E2"/>
    <mergeCell ref="A3:E3"/>
    <mergeCell ref="A4:E4"/>
    <mergeCell ref="A5:E5"/>
    <mergeCell ref="B6:E6"/>
    <mergeCell ref="A13:E13"/>
    <mergeCell ref="A14:E14"/>
    <mergeCell ref="A15:C15"/>
    <mergeCell ref="A16:C16"/>
    <mergeCell ref="A17:E17"/>
    <mergeCell ref="A18:E18"/>
    <mergeCell ref="A7:E7"/>
    <mergeCell ref="A8:E8"/>
    <mergeCell ref="B9:D9"/>
    <mergeCell ref="B10:D10"/>
    <mergeCell ref="B11:D11"/>
    <mergeCell ref="B12:D12"/>
    <mergeCell ref="A25:E25"/>
    <mergeCell ref="A26:E26"/>
    <mergeCell ref="B27:D27"/>
    <mergeCell ref="B28:D28"/>
    <mergeCell ref="B29:D29"/>
    <mergeCell ref="B30:D30"/>
    <mergeCell ref="A19:E19"/>
    <mergeCell ref="B20:D20"/>
    <mergeCell ref="B21:D21"/>
    <mergeCell ref="B22:D22"/>
    <mergeCell ref="B23:D23"/>
    <mergeCell ref="B24:D24"/>
    <mergeCell ref="A37:E37"/>
    <mergeCell ref="A38:E38"/>
    <mergeCell ref="A39:E39"/>
    <mergeCell ref="B40:D40"/>
    <mergeCell ref="A43:D43"/>
    <mergeCell ref="A44:E44"/>
    <mergeCell ref="B31:D31"/>
    <mergeCell ref="B32:D32"/>
    <mergeCell ref="B33:D33"/>
    <mergeCell ref="B34:D34"/>
    <mergeCell ref="A35:D35"/>
    <mergeCell ref="A36:E36"/>
    <mergeCell ref="B51:C51"/>
    <mergeCell ref="B52:C52"/>
    <mergeCell ref="B53:C53"/>
    <mergeCell ref="B54:C54"/>
    <mergeCell ref="A55:C55"/>
    <mergeCell ref="A56:E56"/>
    <mergeCell ref="A45:E45"/>
    <mergeCell ref="B46:C46"/>
    <mergeCell ref="B47:C47"/>
    <mergeCell ref="B48:C48"/>
    <mergeCell ref="B49:C49"/>
    <mergeCell ref="B50:C50"/>
    <mergeCell ref="A63:D63"/>
    <mergeCell ref="A64:E64"/>
    <mergeCell ref="A65:E65"/>
    <mergeCell ref="B66:D66"/>
    <mergeCell ref="B67:D67"/>
    <mergeCell ref="B68:D68"/>
    <mergeCell ref="A57:E57"/>
    <mergeCell ref="B58:D58"/>
    <mergeCell ref="B59:D59"/>
    <mergeCell ref="B60:D60"/>
    <mergeCell ref="B61:D61"/>
    <mergeCell ref="B62:D62"/>
    <mergeCell ref="B75:D75"/>
    <mergeCell ref="B76:D76"/>
    <mergeCell ref="B77:D77"/>
    <mergeCell ref="B78:D78"/>
    <mergeCell ref="B79:D79"/>
    <mergeCell ref="A80:D80"/>
    <mergeCell ref="B69:D69"/>
    <mergeCell ref="A70:D70"/>
    <mergeCell ref="A71:E71"/>
    <mergeCell ref="A72:E72"/>
    <mergeCell ref="B73:D73"/>
    <mergeCell ref="B74:D74"/>
    <mergeCell ref="B87:D87"/>
    <mergeCell ref="B88:D88"/>
    <mergeCell ref="B89:D89"/>
    <mergeCell ref="B90:D90"/>
    <mergeCell ref="B91:D91"/>
    <mergeCell ref="A92:D92"/>
    <mergeCell ref="A81:E81"/>
    <mergeCell ref="A82:E82"/>
    <mergeCell ref="A83:E83"/>
    <mergeCell ref="A84:E84"/>
    <mergeCell ref="B85:D85"/>
    <mergeCell ref="B86:D86"/>
    <mergeCell ref="A99:E99"/>
    <mergeCell ref="B100:D100"/>
    <mergeCell ref="B101:D101"/>
    <mergeCell ref="B102:D102"/>
    <mergeCell ref="A103:D103"/>
    <mergeCell ref="A104:E104"/>
    <mergeCell ref="A93:E93"/>
    <mergeCell ref="A94:E94"/>
    <mergeCell ref="B95:D95"/>
    <mergeCell ref="B96:D96"/>
    <mergeCell ref="A97:D97"/>
    <mergeCell ref="A98:E98"/>
    <mergeCell ref="A111:D111"/>
    <mergeCell ref="A112:E112"/>
    <mergeCell ref="A113:E113"/>
    <mergeCell ref="B114:C114"/>
    <mergeCell ref="B115:C115"/>
    <mergeCell ref="B116:C116"/>
    <mergeCell ref="A105:E105"/>
    <mergeCell ref="B106:D106"/>
    <mergeCell ref="B107:D107"/>
    <mergeCell ref="B108:D108"/>
    <mergeCell ref="B109:D109"/>
    <mergeCell ref="B110:D110"/>
    <mergeCell ref="A132:D132"/>
    <mergeCell ref="B126:D126"/>
    <mergeCell ref="B127:D127"/>
    <mergeCell ref="B128:D128"/>
    <mergeCell ref="B129:D129"/>
    <mergeCell ref="A130:D130"/>
    <mergeCell ref="B131:D131"/>
    <mergeCell ref="B117:C117"/>
    <mergeCell ref="A121:D121"/>
    <mergeCell ref="A122:E122"/>
    <mergeCell ref="A123:E123"/>
    <mergeCell ref="B124:D124"/>
    <mergeCell ref="B125:D12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F4C57-95B0-49B9-9744-EE384EE3194E}">
  <sheetPr>
    <tabColor theme="4" tint="-0.249977111117893"/>
  </sheetPr>
  <dimension ref="A1:R132"/>
  <sheetViews>
    <sheetView showGridLines="0" workbookViewId="0">
      <selection activeCell="E128" sqref="E128"/>
    </sheetView>
  </sheetViews>
  <sheetFormatPr defaultRowHeight="14.5" x14ac:dyDescent="0.35"/>
  <cols>
    <col min="1" max="1" width="7.7265625" customWidth="1"/>
    <col min="2" max="2" width="7.453125" customWidth="1"/>
    <col min="3" max="3" width="38.54296875" customWidth="1"/>
    <col min="4" max="4" width="21" customWidth="1"/>
    <col min="5" max="5" width="31.81640625" customWidth="1"/>
    <col min="8" max="8" width="13.26953125" bestFit="1" customWidth="1"/>
    <col min="12" max="12" width="9.54296875" bestFit="1" customWidth="1"/>
    <col min="15" max="15" width="12.1796875" bestFit="1" customWidth="1"/>
    <col min="16" max="16" width="9.54296875" bestFit="1" customWidth="1"/>
    <col min="17" max="17" width="17.81640625" bestFit="1" customWidth="1"/>
    <col min="18" max="18" width="10.54296875" bestFit="1" customWidth="1"/>
  </cols>
  <sheetData>
    <row r="1" spans="1:5" ht="21" x14ac:dyDescent="0.5">
      <c r="A1" s="114" t="s">
        <v>0</v>
      </c>
      <c r="B1" s="114"/>
      <c r="C1" s="114"/>
      <c r="D1" s="114"/>
      <c r="E1" s="114"/>
    </row>
    <row r="2" spans="1:5" x14ac:dyDescent="0.35">
      <c r="A2" s="77"/>
      <c r="B2" s="77"/>
      <c r="C2" s="77"/>
      <c r="D2" s="77"/>
      <c r="E2" s="77"/>
    </row>
    <row r="3" spans="1:5" x14ac:dyDescent="0.35">
      <c r="A3" s="115" t="s">
        <v>124</v>
      </c>
      <c r="B3" s="115"/>
      <c r="C3" s="115"/>
      <c r="D3" s="115"/>
      <c r="E3" s="115"/>
    </row>
    <row r="4" spans="1:5" x14ac:dyDescent="0.35">
      <c r="A4" s="116" t="s">
        <v>1</v>
      </c>
      <c r="B4" s="116"/>
      <c r="C4" s="116"/>
      <c r="D4" s="116"/>
      <c r="E4" s="116"/>
    </row>
    <row r="5" spans="1:5" x14ac:dyDescent="0.35">
      <c r="A5" s="115" t="s">
        <v>2</v>
      </c>
      <c r="B5" s="115"/>
      <c r="C5" s="115"/>
      <c r="D5" s="115"/>
      <c r="E5" s="115"/>
    </row>
    <row r="6" spans="1:5" x14ac:dyDescent="0.35">
      <c r="A6" s="40" t="s">
        <v>3</v>
      </c>
      <c r="B6" s="117" t="s">
        <v>4</v>
      </c>
      <c r="C6" s="117"/>
      <c r="D6" s="117"/>
      <c r="E6" s="117"/>
    </row>
    <row r="7" spans="1:5" x14ac:dyDescent="0.35">
      <c r="A7" s="77"/>
      <c r="B7" s="77"/>
      <c r="C7" s="77"/>
      <c r="D7" s="77"/>
      <c r="E7" s="77"/>
    </row>
    <row r="8" spans="1:5" x14ac:dyDescent="0.35">
      <c r="A8" s="102" t="s">
        <v>5</v>
      </c>
      <c r="B8" s="102"/>
      <c r="C8" s="102"/>
      <c r="D8" s="102"/>
      <c r="E8" s="102"/>
    </row>
    <row r="9" spans="1:5" x14ac:dyDescent="0.35">
      <c r="A9" s="41" t="s">
        <v>6</v>
      </c>
      <c r="B9" s="112" t="s">
        <v>7</v>
      </c>
      <c r="C9" s="112"/>
      <c r="D9" s="112"/>
      <c r="E9" s="42"/>
    </row>
    <row r="10" spans="1:5" x14ac:dyDescent="0.35">
      <c r="A10" s="43" t="s">
        <v>8</v>
      </c>
      <c r="B10" s="113" t="s">
        <v>9</v>
      </c>
      <c r="C10" s="113"/>
      <c r="D10" s="113"/>
      <c r="E10" s="44"/>
    </row>
    <row r="11" spans="1:5" x14ac:dyDescent="0.35">
      <c r="A11" s="41" t="s">
        <v>10</v>
      </c>
      <c r="B11" s="112" t="s">
        <v>11</v>
      </c>
      <c r="C11" s="112"/>
      <c r="D11" s="112"/>
      <c r="E11" s="45"/>
    </row>
    <row r="12" spans="1:5" x14ac:dyDescent="0.35">
      <c r="A12" s="43" t="s">
        <v>12</v>
      </c>
      <c r="B12" s="113" t="s">
        <v>13</v>
      </c>
      <c r="C12" s="113"/>
      <c r="D12" s="113"/>
      <c r="E12" s="44">
        <v>12</v>
      </c>
    </row>
    <row r="13" spans="1:5" x14ac:dyDescent="0.35">
      <c r="A13" s="88"/>
      <c r="B13" s="88"/>
      <c r="C13" s="88"/>
      <c r="D13" s="88"/>
      <c r="E13" s="88"/>
    </row>
    <row r="14" spans="1:5" x14ac:dyDescent="0.35">
      <c r="A14" s="109" t="s">
        <v>14</v>
      </c>
      <c r="B14" s="109"/>
      <c r="C14" s="109"/>
      <c r="D14" s="109"/>
      <c r="E14" s="109"/>
    </row>
    <row r="15" spans="1:5" ht="29" x14ac:dyDescent="0.35">
      <c r="A15" s="110" t="s">
        <v>15</v>
      </c>
      <c r="B15" s="110"/>
      <c r="C15" s="110"/>
      <c r="D15" s="46" t="s">
        <v>16</v>
      </c>
      <c r="E15" s="47" t="s">
        <v>17</v>
      </c>
    </row>
    <row r="16" spans="1:5" x14ac:dyDescent="0.35">
      <c r="A16" s="111" t="s">
        <v>18</v>
      </c>
      <c r="B16" s="111"/>
      <c r="C16" s="111"/>
      <c r="D16" s="48" t="s">
        <v>19</v>
      </c>
      <c r="E16" s="48"/>
    </row>
    <row r="17" spans="1:12" x14ac:dyDescent="0.35">
      <c r="A17" s="86"/>
      <c r="B17" s="86"/>
      <c r="C17" s="86"/>
      <c r="D17" s="86"/>
      <c r="E17" s="86"/>
    </row>
    <row r="18" spans="1:12" x14ac:dyDescent="0.35">
      <c r="A18" s="102" t="s">
        <v>20</v>
      </c>
      <c r="B18" s="102"/>
      <c r="C18" s="102"/>
      <c r="D18" s="102"/>
      <c r="E18" s="102"/>
    </row>
    <row r="19" spans="1:12" x14ac:dyDescent="0.35">
      <c r="A19" s="108" t="s">
        <v>21</v>
      </c>
      <c r="B19" s="108"/>
      <c r="C19" s="108"/>
      <c r="D19" s="108"/>
      <c r="E19" s="108"/>
    </row>
    <row r="20" spans="1:12" x14ac:dyDescent="0.35">
      <c r="A20" s="48">
        <v>1</v>
      </c>
      <c r="B20" s="100" t="s">
        <v>15</v>
      </c>
      <c r="C20" s="100"/>
      <c r="D20" s="100"/>
      <c r="E20" s="48" t="s">
        <v>18</v>
      </c>
    </row>
    <row r="21" spans="1:12" x14ac:dyDescent="0.35">
      <c r="A21" s="49">
        <v>2</v>
      </c>
      <c r="B21" s="99" t="s">
        <v>22</v>
      </c>
      <c r="C21" s="99"/>
      <c r="D21" s="99"/>
      <c r="E21" s="49" t="s">
        <v>23</v>
      </c>
    </row>
    <row r="22" spans="1:12" x14ac:dyDescent="0.35">
      <c r="A22" s="48">
        <v>3</v>
      </c>
      <c r="B22" s="100" t="s">
        <v>24</v>
      </c>
      <c r="C22" s="100"/>
      <c r="D22" s="100"/>
      <c r="E22" s="50">
        <v>0</v>
      </c>
    </row>
    <row r="23" spans="1:12" x14ac:dyDescent="0.35">
      <c r="A23" s="49">
        <v>4</v>
      </c>
      <c r="B23" s="99" t="s">
        <v>25</v>
      </c>
      <c r="C23" s="99"/>
      <c r="D23" s="99"/>
      <c r="E23" s="49" t="s">
        <v>123</v>
      </c>
    </row>
    <row r="24" spans="1:12" x14ac:dyDescent="0.35">
      <c r="A24" s="48">
        <v>5</v>
      </c>
      <c r="B24" s="100" t="s">
        <v>26</v>
      </c>
      <c r="C24" s="100"/>
      <c r="D24" s="100"/>
      <c r="E24" s="48" t="s">
        <v>27</v>
      </c>
    </row>
    <row r="25" spans="1:12" x14ac:dyDescent="0.35">
      <c r="A25" s="77"/>
      <c r="B25" s="77"/>
      <c r="C25" s="77"/>
      <c r="D25" s="77"/>
      <c r="E25" s="77"/>
    </row>
    <row r="26" spans="1:12" x14ac:dyDescent="0.35">
      <c r="A26" s="102" t="s">
        <v>28</v>
      </c>
      <c r="B26" s="102"/>
      <c r="C26" s="102"/>
      <c r="D26" s="102"/>
      <c r="E26" s="102"/>
    </row>
    <row r="27" spans="1:12" x14ac:dyDescent="0.35">
      <c r="A27" s="51">
        <v>1</v>
      </c>
      <c r="B27" s="98" t="s">
        <v>29</v>
      </c>
      <c r="C27" s="98"/>
      <c r="D27" s="98"/>
      <c r="E27" s="51" t="s">
        <v>30</v>
      </c>
    </row>
    <row r="28" spans="1:12" x14ac:dyDescent="0.35">
      <c r="A28" s="52" t="s">
        <v>6</v>
      </c>
      <c r="B28" s="100" t="s">
        <v>31</v>
      </c>
      <c r="C28" s="100"/>
      <c r="D28" s="100"/>
      <c r="E28" s="50">
        <v>0</v>
      </c>
    </row>
    <row r="29" spans="1:12" x14ac:dyDescent="0.35">
      <c r="A29" s="53" t="s">
        <v>8</v>
      </c>
      <c r="B29" s="99" t="s">
        <v>32</v>
      </c>
      <c r="C29" s="99"/>
      <c r="D29" s="99"/>
      <c r="E29" s="54">
        <f>E28*0.3</f>
        <v>0</v>
      </c>
      <c r="K29" s="73"/>
    </row>
    <row r="30" spans="1:12" x14ac:dyDescent="0.35">
      <c r="A30" s="52" t="s">
        <v>10</v>
      </c>
      <c r="B30" s="100" t="s">
        <v>33</v>
      </c>
      <c r="C30" s="100"/>
      <c r="D30" s="100"/>
      <c r="E30" s="50">
        <v>0</v>
      </c>
    </row>
    <row r="31" spans="1:12" x14ac:dyDescent="0.35">
      <c r="A31" s="53" t="s">
        <v>12</v>
      </c>
      <c r="B31" s="99" t="s">
        <v>34</v>
      </c>
      <c r="C31" s="99"/>
      <c r="D31" s="99"/>
      <c r="E31" s="54">
        <f>((E28+E29)*(9/12))*0.2</f>
        <v>0</v>
      </c>
      <c r="K31" s="74"/>
    </row>
    <row r="32" spans="1:12" x14ac:dyDescent="0.35">
      <c r="A32" s="52" t="s">
        <v>35</v>
      </c>
      <c r="B32" s="100" t="s">
        <v>36</v>
      </c>
      <c r="C32" s="100"/>
      <c r="D32" s="100"/>
      <c r="E32" s="50">
        <f>((E28+E29)*0.08)*1.2</f>
        <v>0</v>
      </c>
      <c r="K32" s="74"/>
      <c r="L32" s="75"/>
    </row>
    <row r="33" spans="1:18" x14ac:dyDescent="0.35">
      <c r="A33" s="53" t="s">
        <v>37</v>
      </c>
      <c r="B33" s="99" t="s">
        <v>38</v>
      </c>
      <c r="C33" s="99"/>
      <c r="D33" s="99"/>
      <c r="E33" s="54">
        <v>0</v>
      </c>
    </row>
    <row r="34" spans="1:18" x14ac:dyDescent="0.35">
      <c r="A34" s="52" t="s">
        <v>39</v>
      </c>
      <c r="B34" s="100" t="s">
        <v>40</v>
      </c>
      <c r="C34" s="100"/>
      <c r="D34" s="100"/>
      <c r="E34" s="50">
        <v>0</v>
      </c>
      <c r="M34" s="76"/>
    </row>
    <row r="35" spans="1:18" x14ac:dyDescent="0.35">
      <c r="A35" s="105" t="s">
        <v>41</v>
      </c>
      <c r="B35" s="105"/>
      <c r="C35" s="105"/>
      <c r="D35" s="105"/>
      <c r="E35" s="55">
        <f>SUM(E28:E34)</f>
        <v>0</v>
      </c>
    </row>
    <row r="36" spans="1:18" x14ac:dyDescent="0.35">
      <c r="A36" s="77"/>
      <c r="B36" s="77"/>
      <c r="C36" s="77"/>
      <c r="D36" s="77"/>
      <c r="E36" s="77"/>
    </row>
    <row r="37" spans="1:18" x14ac:dyDescent="0.35">
      <c r="A37" s="102" t="s">
        <v>42</v>
      </c>
      <c r="B37" s="102"/>
      <c r="C37" s="102"/>
      <c r="D37" s="102"/>
      <c r="E37" s="102"/>
    </row>
    <row r="38" spans="1:18" x14ac:dyDescent="0.35">
      <c r="A38" s="86"/>
      <c r="B38" s="86"/>
      <c r="C38" s="86"/>
      <c r="D38" s="86"/>
      <c r="E38" s="86"/>
      <c r="O38" s="18"/>
    </row>
    <row r="39" spans="1:18" x14ac:dyDescent="0.35">
      <c r="A39" s="104" t="s">
        <v>43</v>
      </c>
      <c r="B39" s="104"/>
      <c r="C39" s="104"/>
      <c r="D39" s="104"/>
      <c r="E39" s="104"/>
      <c r="O39" s="18"/>
      <c r="P39" s="18"/>
      <c r="Q39" s="18"/>
      <c r="R39" s="18"/>
    </row>
    <row r="40" spans="1:18" x14ac:dyDescent="0.35">
      <c r="A40" s="56" t="s">
        <v>44</v>
      </c>
      <c r="B40" s="98" t="s">
        <v>45</v>
      </c>
      <c r="C40" s="98"/>
      <c r="D40" s="98"/>
      <c r="E40" s="56" t="s">
        <v>30</v>
      </c>
    </row>
    <row r="41" spans="1:18" x14ac:dyDescent="0.35">
      <c r="A41" s="52" t="s">
        <v>6</v>
      </c>
      <c r="B41" s="48" t="s">
        <v>46</v>
      </c>
      <c r="C41" s="48"/>
      <c r="D41" s="48"/>
      <c r="E41" s="57">
        <f>E35/12</f>
        <v>0</v>
      </c>
      <c r="Q41" s="75"/>
    </row>
    <row r="42" spans="1:18" x14ac:dyDescent="0.35">
      <c r="A42" s="53" t="s">
        <v>8</v>
      </c>
      <c r="B42" s="49" t="s">
        <v>47</v>
      </c>
      <c r="C42" s="49"/>
      <c r="D42" s="49"/>
      <c r="E42" s="54">
        <f>(E35/12)+((E35/3)/12)</f>
        <v>0</v>
      </c>
    </row>
    <row r="43" spans="1:18" x14ac:dyDescent="0.35">
      <c r="A43" s="101" t="s">
        <v>41</v>
      </c>
      <c r="B43" s="101"/>
      <c r="C43" s="101"/>
      <c r="D43" s="101"/>
      <c r="E43" s="58">
        <f>SUM(E41:E42)</f>
        <v>0</v>
      </c>
    </row>
    <row r="44" spans="1:18" x14ac:dyDescent="0.35">
      <c r="A44" s="77"/>
      <c r="B44" s="77"/>
      <c r="C44" s="77"/>
      <c r="D44" s="77"/>
      <c r="E44" s="77"/>
    </row>
    <row r="45" spans="1:18" x14ac:dyDescent="0.35">
      <c r="A45" s="107" t="s">
        <v>48</v>
      </c>
      <c r="B45" s="107"/>
      <c r="C45" s="107"/>
      <c r="D45" s="107"/>
      <c r="E45" s="107"/>
    </row>
    <row r="46" spans="1:18" x14ac:dyDescent="0.35">
      <c r="A46" s="56" t="s">
        <v>49</v>
      </c>
      <c r="B46" s="98" t="s">
        <v>50</v>
      </c>
      <c r="C46" s="98"/>
      <c r="D46" s="51" t="s">
        <v>51</v>
      </c>
      <c r="E46" s="51" t="s">
        <v>30</v>
      </c>
    </row>
    <row r="47" spans="1:18" x14ac:dyDescent="0.35">
      <c r="A47" s="52" t="s">
        <v>6</v>
      </c>
      <c r="B47" s="100" t="s">
        <v>52</v>
      </c>
      <c r="C47" s="100"/>
      <c r="D47" s="59">
        <v>0.2</v>
      </c>
      <c r="E47" s="50">
        <f>($E$35+$E$43)*D47</f>
        <v>0</v>
      </c>
    </row>
    <row r="48" spans="1:18" x14ac:dyDescent="0.35">
      <c r="A48" s="53" t="s">
        <v>8</v>
      </c>
      <c r="B48" s="99" t="s">
        <v>53</v>
      </c>
      <c r="C48" s="99"/>
      <c r="D48" s="60">
        <v>2.5000000000000001E-2</v>
      </c>
      <c r="E48" s="54">
        <f t="shared" ref="E48:E54" si="0">($E$35+$E$43)*D48</f>
        <v>0</v>
      </c>
    </row>
    <row r="49" spans="1:5" x14ac:dyDescent="0.35">
      <c r="A49" s="52" t="s">
        <v>10</v>
      </c>
      <c r="B49" s="100" t="s">
        <v>54</v>
      </c>
      <c r="C49" s="100"/>
      <c r="D49" s="59">
        <v>0.03</v>
      </c>
      <c r="E49" s="50">
        <f t="shared" si="0"/>
        <v>0</v>
      </c>
    </row>
    <row r="50" spans="1:5" x14ac:dyDescent="0.35">
      <c r="A50" s="53" t="s">
        <v>12</v>
      </c>
      <c r="B50" s="99" t="s">
        <v>55</v>
      </c>
      <c r="C50" s="99"/>
      <c r="D50" s="60">
        <v>1.4999999999999999E-2</v>
      </c>
      <c r="E50" s="54">
        <f t="shared" si="0"/>
        <v>0</v>
      </c>
    </row>
    <row r="51" spans="1:5" x14ac:dyDescent="0.35">
      <c r="A51" s="52" t="s">
        <v>35</v>
      </c>
      <c r="B51" s="100" t="s">
        <v>56</v>
      </c>
      <c r="C51" s="100"/>
      <c r="D51" s="59">
        <v>0.01</v>
      </c>
      <c r="E51" s="50">
        <f t="shared" si="0"/>
        <v>0</v>
      </c>
    </row>
    <row r="52" spans="1:5" x14ac:dyDescent="0.35">
      <c r="A52" s="53" t="s">
        <v>37</v>
      </c>
      <c r="B52" s="99" t="s">
        <v>57</v>
      </c>
      <c r="C52" s="99"/>
      <c r="D52" s="60">
        <v>6.0000000000000001E-3</v>
      </c>
      <c r="E52" s="54">
        <f t="shared" si="0"/>
        <v>0</v>
      </c>
    </row>
    <row r="53" spans="1:5" x14ac:dyDescent="0.35">
      <c r="A53" s="52" t="s">
        <v>39</v>
      </c>
      <c r="B53" s="100" t="s">
        <v>58</v>
      </c>
      <c r="C53" s="100"/>
      <c r="D53" s="59">
        <v>2E-3</v>
      </c>
      <c r="E53" s="50">
        <f t="shared" si="0"/>
        <v>0</v>
      </c>
    </row>
    <row r="54" spans="1:5" x14ac:dyDescent="0.35">
      <c r="A54" s="53" t="s">
        <v>59</v>
      </c>
      <c r="B54" s="99" t="s">
        <v>60</v>
      </c>
      <c r="C54" s="99"/>
      <c r="D54" s="60">
        <v>0.08</v>
      </c>
      <c r="E54" s="54">
        <f t="shared" si="0"/>
        <v>0</v>
      </c>
    </row>
    <row r="55" spans="1:5" x14ac:dyDescent="0.35">
      <c r="A55" s="101" t="s">
        <v>41</v>
      </c>
      <c r="B55" s="101"/>
      <c r="C55" s="101"/>
      <c r="D55" s="61">
        <f>SUM(D47:D54)</f>
        <v>0.36800000000000005</v>
      </c>
      <c r="E55" s="62">
        <f>SUM(E47:E54)</f>
        <v>0</v>
      </c>
    </row>
    <row r="56" spans="1:5" x14ac:dyDescent="0.35">
      <c r="A56" s="77"/>
      <c r="B56" s="77"/>
      <c r="C56" s="77"/>
      <c r="D56" s="77"/>
      <c r="E56" s="77"/>
    </row>
    <row r="57" spans="1:5" x14ac:dyDescent="0.35">
      <c r="A57" s="104" t="s">
        <v>61</v>
      </c>
      <c r="B57" s="104"/>
      <c r="C57" s="104"/>
      <c r="D57" s="104"/>
      <c r="E57" s="104"/>
    </row>
    <row r="58" spans="1:5" x14ac:dyDescent="0.35">
      <c r="A58" s="51" t="s">
        <v>62</v>
      </c>
      <c r="B58" s="98" t="s">
        <v>63</v>
      </c>
      <c r="C58" s="98"/>
      <c r="D58" s="98"/>
      <c r="E58" s="51" t="s">
        <v>30</v>
      </c>
    </row>
    <row r="59" spans="1:5" x14ac:dyDescent="0.35">
      <c r="A59" s="52" t="s">
        <v>6</v>
      </c>
      <c r="B59" s="100" t="s">
        <v>64</v>
      </c>
      <c r="C59" s="100"/>
      <c r="D59" s="100"/>
      <c r="E59" s="50">
        <f>((0*2)*15)-(E28*0.06)</f>
        <v>0</v>
      </c>
    </row>
    <row r="60" spans="1:5" x14ac:dyDescent="0.35">
      <c r="A60" s="53" t="s">
        <v>8</v>
      </c>
      <c r="B60" s="99" t="s">
        <v>65</v>
      </c>
      <c r="C60" s="99"/>
      <c r="D60" s="99"/>
      <c r="E60" s="54">
        <v>0</v>
      </c>
    </row>
    <row r="61" spans="1:5" x14ac:dyDescent="0.35">
      <c r="A61" s="52" t="s">
        <v>10</v>
      </c>
      <c r="B61" s="100" t="s">
        <v>66</v>
      </c>
      <c r="C61" s="100"/>
      <c r="D61" s="100"/>
      <c r="E61" s="50">
        <v>0</v>
      </c>
    </row>
    <row r="62" spans="1:5" x14ac:dyDescent="0.35">
      <c r="A62" s="53" t="s">
        <v>12</v>
      </c>
      <c r="B62" s="99" t="s">
        <v>67</v>
      </c>
      <c r="C62" s="99"/>
      <c r="D62" s="99"/>
      <c r="E62" s="54">
        <v>0</v>
      </c>
    </row>
    <row r="63" spans="1:5" x14ac:dyDescent="0.35">
      <c r="A63" s="101" t="s">
        <v>41</v>
      </c>
      <c r="B63" s="101"/>
      <c r="C63" s="101"/>
      <c r="D63" s="101"/>
      <c r="E63" s="62">
        <f>SUM(E59:E62)</f>
        <v>0</v>
      </c>
    </row>
    <row r="64" spans="1:5" x14ac:dyDescent="0.35">
      <c r="A64" s="77"/>
      <c r="B64" s="77"/>
      <c r="C64" s="77"/>
      <c r="D64" s="77"/>
      <c r="E64" s="77"/>
    </row>
    <row r="65" spans="1:5" x14ac:dyDescent="0.35">
      <c r="A65" s="104" t="s">
        <v>68</v>
      </c>
      <c r="B65" s="104"/>
      <c r="C65" s="104"/>
      <c r="D65" s="104"/>
      <c r="E65" s="104"/>
    </row>
    <row r="66" spans="1:5" x14ac:dyDescent="0.35">
      <c r="A66" s="51">
        <v>2</v>
      </c>
      <c r="B66" s="98" t="s">
        <v>69</v>
      </c>
      <c r="C66" s="98"/>
      <c r="D66" s="98"/>
      <c r="E66" s="51" t="s">
        <v>30</v>
      </c>
    </row>
    <row r="67" spans="1:5" x14ac:dyDescent="0.35">
      <c r="A67" s="48" t="s">
        <v>44</v>
      </c>
      <c r="B67" s="100" t="s">
        <v>70</v>
      </c>
      <c r="C67" s="100"/>
      <c r="D67" s="100"/>
      <c r="E67" s="50">
        <f>E43</f>
        <v>0</v>
      </c>
    </row>
    <row r="68" spans="1:5" x14ac:dyDescent="0.35">
      <c r="A68" s="49" t="s">
        <v>49</v>
      </c>
      <c r="B68" s="99" t="s">
        <v>50</v>
      </c>
      <c r="C68" s="99"/>
      <c r="D68" s="99"/>
      <c r="E68" s="54">
        <f>E55</f>
        <v>0</v>
      </c>
    </row>
    <row r="69" spans="1:5" x14ac:dyDescent="0.35">
      <c r="A69" s="48" t="s">
        <v>62</v>
      </c>
      <c r="B69" s="100" t="s">
        <v>63</v>
      </c>
      <c r="C69" s="100"/>
      <c r="D69" s="100"/>
      <c r="E69" s="50">
        <f>E63</f>
        <v>0</v>
      </c>
    </row>
    <row r="70" spans="1:5" x14ac:dyDescent="0.35">
      <c r="A70" s="105" t="s">
        <v>41</v>
      </c>
      <c r="B70" s="105"/>
      <c r="C70" s="105"/>
      <c r="D70" s="105"/>
      <c r="E70" s="63">
        <f>SUM(E67:E69)</f>
        <v>0</v>
      </c>
    </row>
    <row r="71" spans="1:5" x14ac:dyDescent="0.35">
      <c r="A71" s="77"/>
      <c r="B71" s="77"/>
      <c r="C71" s="77"/>
      <c r="D71" s="77"/>
      <c r="E71" s="77"/>
    </row>
    <row r="72" spans="1:5" x14ac:dyDescent="0.35">
      <c r="A72" s="102" t="s">
        <v>71</v>
      </c>
      <c r="B72" s="102"/>
      <c r="C72" s="102"/>
      <c r="D72" s="102"/>
      <c r="E72" s="102"/>
    </row>
    <row r="73" spans="1:5" x14ac:dyDescent="0.35">
      <c r="A73" s="51">
        <v>3</v>
      </c>
      <c r="B73" s="98" t="s">
        <v>72</v>
      </c>
      <c r="C73" s="98"/>
      <c r="D73" s="98"/>
      <c r="E73" s="51" t="s">
        <v>30</v>
      </c>
    </row>
    <row r="74" spans="1:5" x14ac:dyDescent="0.35">
      <c r="A74" s="52" t="s">
        <v>6</v>
      </c>
      <c r="B74" s="100" t="s">
        <v>73</v>
      </c>
      <c r="C74" s="100"/>
      <c r="D74" s="100"/>
      <c r="E74" s="50">
        <f>(E35/12)*0.0555</f>
        <v>0</v>
      </c>
    </row>
    <row r="75" spans="1:5" x14ac:dyDescent="0.35">
      <c r="A75" s="53" t="s">
        <v>8</v>
      </c>
      <c r="B75" s="99" t="s">
        <v>74</v>
      </c>
      <c r="C75" s="99"/>
      <c r="D75" s="99"/>
      <c r="E75" s="54">
        <f>E74*0.08</f>
        <v>0</v>
      </c>
    </row>
    <row r="76" spans="1:5" x14ac:dyDescent="0.35">
      <c r="A76" s="52" t="s">
        <v>10</v>
      </c>
      <c r="B76" s="100" t="s">
        <v>75</v>
      </c>
      <c r="C76" s="100"/>
      <c r="D76" s="100"/>
      <c r="E76" s="50">
        <f>((0.08*((0.4)*(0.9))*(E35+(0.0833)+(0.121))))</f>
        <v>5.8838400000000004E-3</v>
      </c>
    </row>
    <row r="77" spans="1:5" x14ac:dyDescent="0.35">
      <c r="A77" s="53" t="s">
        <v>12</v>
      </c>
      <c r="B77" s="99" t="s">
        <v>76</v>
      </c>
      <c r="C77" s="99"/>
      <c r="D77" s="99"/>
      <c r="E77" s="54">
        <f>((E35/30)*7)/12</f>
        <v>0</v>
      </c>
    </row>
    <row r="78" spans="1:5" x14ac:dyDescent="0.35">
      <c r="A78" s="52" t="s">
        <v>35</v>
      </c>
      <c r="B78" s="106" t="s">
        <v>77</v>
      </c>
      <c r="C78" s="106"/>
      <c r="D78" s="106"/>
      <c r="E78" s="50">
        <f>D55*E77</f>
        <v>0</v>
      </c>
    </row>
    <row r="79" spans="1:5" x14ac:dyDescent="0.35">
      <c r="A79" s="53" t="s">
        <v>37</v>
      </c>
      <c r="B79" s="99" t="s">
        <v>78</v>
      </c>
      <c r="C79" s="99"/>
      <c r="D79" s="99"/>
      <c r="E79" s="54">
        <f>(E77*0.08)*0.4</f>
        <v>0</v>
      </c>
    </row>
    <row r="80" spans="1:5" x14ac:dyDescent="0.35">
      <c r="A80" s="101" t="s">
        <v>41</v>
      </c>
      <c r="B80" s="101"/>
      <c r="C80" s="101"/>
      <c r="D80" s="101"/>
      <c r="E80" s="62">
        <f>SUM(E74:E79)</f>
        <v>5.8838400000000004E-3</v>
      </c>
    </row>
    <row r="81" spans="1:5" x14ac:dyDescent="0.35">
      <c r="A81" s="77"/>
      <c r="B81" s="77"/>
      <c r="C81" s="77"/>
      <c r="D81" s="77"/>
      <c r="E81" s="77"/>
    </row>
    <row r="82" spans="1:5" x14ac:dyDescent="0.35">
      <c r="A82" s="102" t="s">
        <v>79</v>
      </c>
      <c r="B82" s="102"/>
      <c r="C82" s="102"/>
      <c r="D82" s="102"/>
      <c r="E82" s="102"/>
    </row>
    <row r="83" spans="1:5" x14ac:dyDescent="0.35">
      <c r="A83" s="84"/>
      <c r="B83" s="84"/>
      <c r="C83" s="84"/>
      <c r="D83" s="84"/>
      <c r="E83" s="84"/>
    </row>
    <row r="84" spans="1:5" x14ac:dyDescent="0.35">
      <c r="A84" s="104" t="s">
        <v>80</v>
      </c>
      <c r="B84" s="104"/>
      <c r="C84" s="104"/>
      <c r="D84" s="104"/>
      <c r="E84" s="104"/>
    </row>
    <row r="85" spans="1:5" x14ac:dyDescent="0.35">
      <c r="A85" s="51" t="s">
        <v>81</v>
      </c>
      <c r="B85" s="98" t="s">
        <v>82</v>
      </c>
      <c r="C85" s="98"/>
      <c r="D85" s="98"/>
      <c r="E85" s="51" t="s">
        <v>30</v>
      </c>
    </row>
    <row r="86" spans="1:5" x14ac:dyDescent="0.35">
      <c r="A86" s="52" t="s">
        <v>6</v>
      </c>
      <c r="B86" s="100" t="s">
        <v>83</v>
      </c>
      <c r="C86" s="100"/>
      <c r="D86" s="100"/>
      <c r="E86" s="50">
        <f>E35/12</f>
        <v>0</v>
      </c>
    </row>
    <row r="87" spans="1:5" x14ac:dyDescent="0.35">
      <c r="A87" s="53" t="s">
        <v>8</v>
      </c>
      <c r="B87" s="99" t="s">
        <v>82</v>
      </c>
      <c r="C87" s="99"/>
      <c r="D87" s="99"/>
      <c r="E87" s="54">
        <f>((E35*1)/30)/12</f>
        <v>0</v>
      </c>
    </row>
    <row r="88" spans="1:5" x14ac:dyDescent="0.35">
      <c r="A88" s="52" t="s">
        <v>10</v>
      </c>
      <c r="B88" s="100" t="s">
        <v>84</v>
      </c>
      <c r="C88" s="100"/>
      <c r="D88" s="100"/>
      <c r="E88" s="50">
        <f>((E35*(5/30))/12)*0.015</f>
        <v>0</v>
      </c>
    </row>
    <row r="89" spans="1:5" x14ac:dyDescent="0.35">
      <c r="A89" s="53" t="s">
        <v>12</v>
      </c>
      <c r="B89" s="99" t="s">
        <v>85</v>
      </c>
      <c r="C89" s="99"/>
      <c r="D89" s="99"/>
      <c r="E89" s="54">
        <f>(E35*(1/12))*0.0178</f>
        <v>0</v>
      </c>
    </row>
    <row r="90" spans="1:5" x14ac:dyDescent="0.35">
      <c r="A90" s="52" t="s">
        <v>35</v>
      </c>
      <c r="B90" s="100" t="s">
        <v>86</v>
      </c>
      <c r="C90" s="100"/>
      <c r="D90" s="100"/>
      <c r="E90" s="50">
        <f>(((((E35/3)/12)+E41+E61+E62)*(120/30))*0.0467)*0.0528</f>
        <v>0</v>
      </c>
    </row>
    <row r="91" spans="1:5" x14ac:dyDescent="0.35">
      <c r="A91" s="53" t="s">
        <v>37</v>
      </c>
      <c r="B91" s="99" t="s">
        <v>87</v>
      </c>
      <c r="C91" s="99"/>
      <c r="D91" s="99"/>
      <c r="E91" s="54">
        <v>0</v>
      </c>
    </row>
    <row r="92" spans="1:5" x14ac:dyDescent="0.35">
      <c r="A92" s="101" t="s">
        <v>41</v>
      </c>
      <c r="B92" s="101"/>
      <c r="C92" s="101"/>
      <c r="D92" s="101"/>
      <c r="E92" s="62">
        <f>SUM(E86:E91)</f>
        <v>0</v>
      </c>
    </row>
    <row r="93" spans="1:5" x14ac:dyDescent="0.35">
      <c r="A93" s="77"/>
      <c r="B93" s="77"/>
      <c r="C93" s="77"/>
      <c r="D93" s="77"/>
      <c r="E93" s="77"/>
    </row>
    <row r="94" spans="1:5" x14ac:dyDescent="0.35">
      <c r="A94" s="104" t="s">
        <v>88</v>
      </c>
      <c r="B94" s="104"/>
      <c r="C94" s="104"/>
      <c r="D94" s="104"/>
      <c r="E94" s="104"/>
    </row>
    <row r="95" spans="1:5" x14ac:dyDescent="0.35">
      <c r="A95" s="51" t="s">
        <v>89</v>
      </c>
      <c r="B95" s="98" t="s">
        <v>90</v>
      </c>
      <c r="C95" s="98"/>
      <c r="D95" s="98"/>
      <c r="E95" s="51" t="s">
        <v>30</v>
      </c>
    </row>
    <row r="96" spans="1:5" x14ac:dyDescent="0.35">
      <c r="A96" s="48" t="s">
        <v>6</v>
      </c>
      <c r="B96" s="100" t="s">
        <v>90</v>
      </c>
      <c r="C96" s="100"/>
      <c r="D96" s="100"/>
      <c r="E96" s="50">
        <f>((((E35)/180)*1.5)*7.5)</f>
        <v>0</v>
      </c>
    </row>
    <row r="97" spans="1:5" x14ac:dyDescent="0.35">
      <c r="A97" s="105" t="s">
        <v>41</v>
      </c>
      <c r="B97" s="105"/>
      <c r="C97" s="105"/>
      <c r="D97" s="105"/>
      <c r="E97" s="54">
        <f>SUM(E96)</f>
        <v>0</v>
      </c>
    </row>
    <row r="98" spans="1:5" x14ac:dyDescent="0.35">
      <c r="A98" s="77"/>
      <c r="B98" s="77"/>
      <c r="C98" s="77"/>
      <c r="D98" s="77"/>
      <c r="E98" s="77"/>
    </row>
    <row r="99" spans="1:5" x14ac:dyDescent="0.35">
      <c r="A99" s="104" t="s">
        <v>91</v>
      </c>
      <c r="B99" s="104"/>
      <c r="C99" s="104"/>
      <c r="D99" s="104"/>
      <c r="E99" s="104"/>
    </row>
    <row r="100" spans="1:5" x14ac:dyDescent="0.35">
      <c r="A100" s="51">
        <v>4</v>
      </c>
      <c r="B100" s="98" t="s">
        <v>92</v>
      </c>
      <c r="C100" s="98"/>
      <c r="D100" s="98"/>
      <c r="E100" s="51" t="s">
        <v>30</v>
      </c>
    </row>
    <row r="101" spans="1:5" x14ac:dyDescent="0.35">
      <c r="A101" s="48" t="s">
        <v>93</v>
      </c>
      <c r="B101" s="100" t="s">
        <v>94</v>
      </c>
      <c r="C101" s="100"/>
      <c r="D101" s="100"/>
      <c r="E101" s="50">
        <f>E92</f>
        <v>0</v>
      </c>
    </row>
    <row r="102" spans="1:5" x14ac:dyDescent="0.35">
      <c r="A102" s="49" t="s">
        <v>95</v>
      </c>
      <c r="B102" s="99" t="s">
        <v>90</v>
      </c>
      <c r="C102" s="99"/>
      <c r="D102" s="99"/>
      <c r="E102" s="54">
        <f>E97</f>
        <v>0</v>
      </c>
    </row>
    <row r="103" spans="1:5" x14ac:dyDescent="0.35">
      <c r="A103" s="101" t="s">
        <v>41</v>
      </c>
      <c r="B103" s="101"/>
      <c r="C103" s="101"/>
      <c r="D103" s="101"/>
      <c r="E103" s="62">
        <f>SUM(E101:E102)</f>
        <v>0</v>
      </c>
    </row>
    <row r="104" spans="1:5" x14ac:dyDescent="0.35">
      <c r="A104" s="77"/>
      <c r="B104" s="77"/>
      <c r="C104" s="77"/>
      <c r="D104" s="77"/>
      <c r="E104" s="77"/>
    </row>
    <row r="105" spans="1:5" x14ac:dyDescent="0.35">
      <c r="A105" s="102" t="s">
        <v>96</v>
      </c>
      <c r="B105" s="102"/>
      <c r="C105" s="102"/>
      <c r="D105" s="102"/>
      <c r="E105" s="102"/>
    </row>
    <row r="106" spans="1:5" x14ac:dyDescent="0.35">
      <c r="A106" s="64">
        <v>5</v>
      </c>
      <c r="B106" s="103" t="s">
        <v>97</v>
      </c>
      <c r="C106" s="103"/>
      <c r="D106" s="103"/>
      <c r="E106" s="64" t="s">
        <v>30</v>
      </c>
    </row>
    <row r="107" spans="1:5" x14ac:dyDescent="0.35">
      <c r="A107" s="52" t="s">
        <v>6</v>
      </c>
      <c r="B107" s="100" t="s">
        <v>98</v>
      </c>
      <c r="C107" s="100"/>
      <c r="D107" s="100"/>
      <c r="E107" s="50">
        <v>0</v>
      </c>
    </row>
    <row r="108" spans="1:5" x14ac:dyDescent="0.35">
      <c r="A108" s="53" t="s">
        <v>8</v>
      </c>
      <c r="B108" s="99" t="s">
        <v>99</v>
      </c>
      <c r="C108" s="99"/>
      <c r="D108" s="99"/>
      <c r="E108" s="54">
        <v>0</v>
      </c>
    </row>
    <row r="109" spans="1:5" x14ac:dyDescent="0.35">
      <c r="A109" s="52" t="s">
        <v>10</v>
      </c>
      <c r="B109" s="100" t="s">
        <v>100</v>
      </c>
      <c r="C109" s="100"/>
      <c r="D109" s="100"/>
      <c r="E109" s="50">
        <v>0</v>
      </c>
    </row>
    <row r="110" spans="1:5" x14ac:dyDescent="0.35">
      <c r="A110" s="53" t="s">
        <v>12</v>
      </c>
      <c r="B110" s="99" t="s">
        <v>87</v>
      </c>
      <c r="C110" s="99"/>
      <c r="D110" s="99"/>
      <c r="E110" s="54">
        <v>0</v>
      </c>
    </row>
    <row r="111" spans="1:5" x14ac:dyDescent="0.35">
      <c r="A111" s="101" t="s">
        <v>41</v>
      </c>
      <c r="B111" s="101"/>
      <c r="C111" s="101"/>
      <c r="D111" s="101"/>
      <c r="E111" s="50">
        <f>SUM(E107:E110)</f>
        <v>0</v>
      </c>
    </row>
    <row r="112" spans="1:5" x14ac:dyDescent="0.35">
      <c r="A112" s="77"/>
      <c r="B112" s="77"/>
      <c r="C112" s="77"/>
      <c r="D112" s="77"/>
      <c r="E112" s="77"/>
    </row>
    <row r="113" spans="1:5" x14ac:dyDescent="0.35">
      <c r="A113" s="102" t="s">
        <v>101</v>
      </c>
      <c r="B113" s="102"/>
      <c r="C113" s="102"/>
      <c r="D113" s="102"/>
      <c r="E113" s="102"/>
    </row>
    <row r="114" spans="1:5" x14ac:dyDescent="0.35">
      <c r="A114" s="64">
        <v>6</v>
      </c>
      <c r="B114" s="103" t="s">
        <v>102</v>
      </c>
      <c r="C114" s="103"/>
      <c r="D114" s="64" t="s">
        <v>51</v>
      </c>
      <c r="E114" s="64" t="s">
        <v>30</v>
      </c>
    </row>
    <row r="115" spans="1:5" x14ac:dyDescent="0.35">
      <c r="A115" s="52" t="s">
        <v>6</v>
      </c>
      <c r="B115" s="100" t="s">
        <v>103</v>
      </c>
      <c r="C115" s="100"/>
      <c r="D115" s="65">
        <v>0.05</v>
      </c>
      <c r="E115" s="57">
        <f>(E35+E70+E80+E103+E111)*0.05</f>
        <v>2.9419200000000003E-4</v>
      </c>
    </row>
    <row r="116" spans="1:5" x14ac:dyDescent="0.35">
      <c r="A116" s="53" t="s">
        <v>8</v>
      </c>
      <c r="B116" s="99" t="s">
        <v>104</v>
      </c>
      <c r="C116" s="99"/>
      <c r="D116" s="66">
        <v>0.05</v>
      </c>
      <c r="E116" s="67">
        <f>(E35+E70+E80+E92+E111+E115)*0.05</f>
        <v>3.0890160000000009E-4</v>
      </c>
    </row>
    <row r="117" spans="1:5" x14ac:dyDescent="0.35">
      <c r="A117" s="52" t="s">
        <v>10</v>
      </c>
      <c r="B117" s="100" t="s">
        <v>105</v>
      </c>
      <c r="C117" s="100"/>
      <c r="D117" s="48"/>
      <c r="E117" s="48"/>
    </row>
    <row r="118" spans="1:5" x14ac:dyDescent="0.35">
      <c r="A118" s="68"/>
      <c r="B118" s="49" t="s">
        <v>106</v>
      </c>
      <c r="C118" s="49" t="s">
        <v>107</v>
      </c>
      <c r="D118" s="60">
        <v>3.6499999999999998E-2</v>
      </c>
      <c r="E118" s="54">
        <f>((E35+E70+E80+E103+E111++E115+E116)/((1-(D118+D120))))*D118</f>
        <v>2.5095185627980923E-4</v>
      </c>
    </row>
    <row r="119" spans="1:5" x14ac:dyDescent="0.35">
      <c r="A119" s="69"/>
      <c r="B119" s="48" t="s">
        <v>108</v>
      </c>
      <c r="C119" s="48" t="s">
        <v>109</v>
      </c>
      <c r="D119" s="59">
        <v>0</v>
      </c>
      <c r="E119" s="50">
        <v>0</v>
      </c>
    </row>
    <row r="120" spans="1:5" x14ac:dyDescent="0.35">
      <c r="A120" s="68"/>
      <c r="B120" s="49" t="s">
        <v>110</v>
      </c>
      <c r="C120" s="49" t="s">
        <v>111</v>
      </c>
      <c r="D120" s="60">
        <v>0.02</v>
      </c>
      <c r="E120" s="54">
        <f>((E35+E70+E80+E103+E111++E115+E116)/((1-(D118+D120))))*D120</f>
        <v>1.3750786645469002E-4</v>
      </c>
    </row>
    <row r="121" spans="1:5" x14ac:dyDescent="0.35">
      <c r="A121" s="101" t="s">
        <v>41</v>
      </c>
      <c r="B121" s="101"/>
      <c r="C121" s="101"/>
      <c r="D121" s="101"/>
      <c r="E121" s="58">
        <f>SUM(E115:E120)</f>
        <v>9.9155332273449933E-4</v>
      </c>
    </row>
    <row r="122" spans="1:5" x14ac:dyDescent="0.35">
      <c r="A122" s="77"/>
      <c r="B122" s="77"/>
      <c r="C122" s="77"/>
      <c r="D122" s="77"/>
      <c r="E122" s="77"/>
    </row>
    <row r="123" spans="1:5" x14ac:dyDescent="0.35">
      <c r="A123" s="102" t="s">
        <v>112</v>
      </c>
      <c r="B123" s="102"/>
      <c r="C123" s="102"/>
      <c r="D123" s="102"/>
      <c r="E123" s="102"/>
    </row>
    <row r="124" spans="1:5" x14ac:dyDescent="0.35">
      <c r="A124" s="70"/>
      <c r="B124" s="103" t="s">
        <v>113</v>
      </c>
      <c r="C124" s="103"/>
      <c r="D124" s="103"/>
      <c r="E124" s="64" t="s">
        <v>30</v>
      </c>
    </row>
    <row r="125" spans="1:5" x14ac:dyDescent="0.35">
      <c r="A125" s="52" t="s">
        <v>6</v>
      </c>
      <c r="B125" s="100" t="s">
        <v>114</v>
      </c>
      <c r="C125" s="100"/>
      <c r="D125" s="100"/>
      <c r="E125" s="57">
        <f>E35</f>
        <v>0</v>
      </c>
    </row>
    <row r="126" spans="1:5" x14ac:dyDescent="0.35">
      <c r="A126" s="53" t="s">
        <v>8</v>
      </c>
      <c r="B126" s="99" t="s">
        <v>115</v>
      </c>
      <c r="C126" s="99"/>
      <c r="D126" s="99"/>
      <c r="E126" s="67">
        <f>E70</f>
        <v>0</v>
      </c>
    </row>
    <row r="127" spans="1:5" x14ac:dyDescent="0.35">
      <c r="A127" s="52" t="s">
        <v>10</v>
      </c>
      <c r="B127" s="100" t="s">
        <v>116</v>
      </c>
      <c r="C127" s="100"/>
      <c r="D127" s="100"/>
      <c r="E127" s="57">
        <v>0</v>
      </c>
    </row>
    <row r="128" spans="1:5" x14ac:dyDescent="0.35">
      <c r="A128" s="53" t="s">
        <v>12</v>
      </c>
      <c r="B128" s="99" t="s">
        <v>117</v>
      </c>
      <c r="C128" s="99"/>
      <c r="D128" s="99"/>
      <c r="E128" s="67">
        <f>E103</f>
        <v>0</v>
      </c>
    </row>
    <row r="129" spans="1:8" x14ac:dyDescent="0.35">
      <c r="A129" s="52" t="s">
        <v>35</v>
      </c>
      <c r="B129" s="100" t="s">
        <v>118</v>
      </c>
      <c r="C129" s="100"/>
      <c r="D129" s="100"/>
      <c r="E129" s="57">
        <f>E111</f>
        <v>0</v>
      </c>
    </row>
    <row r="130" spans="1:8" x14ac:dyDescent="0.35">
      <c r="A130" s="98" t="s">
        <v>119</v>
      </c>
      <c r="B130" s="98"/>
      <c r="C130" s="98"/>
      <c r="D130" s="98"/>
      <c r="E130" s="71">
        <f>SUM(E125:E129)</f>
        <v>0</v>
      </c>
    </row>
    <row r="131" spans="1:8" x14ac:dyDescent="0.35">
      <c r="A131" s="72" t="s">
        <v>37</v>
      </c>
      <c r="B131" s="100" t="s">
        <v>120</v>
      </c>
      <c r="C131" s="100"/>
      <c r="D131" s="100"/>
      <c r="E131" s="50">
        <f>E121</f>
        <v>9.9155332273449933E-4</v>
      </c>
    </row>
    <row r="132" spans="1:8" x14ac:dyDescent="0.35">
      <c r="A132" s="98" t="s">
        <v>121</v>
      </c>
      <c r="B132" s="98"/>
      <c r="C132" s="98"/>
      <c r="D132" s="98"/>
      <c r="E132" s="71">
        <f>SUM(E130:E131)</f>
        <v>9.9155332273449933E-4</v>
      </c>
      <c r="H132" s="18"/>
    </row>
  </sheetData>
  <mergeCells count="127">
    <mergeCell ref="A1:E1"/>
    <mergeCell ref="A2:E2"/>
    <mergeCell ref="A3:E3"/>
    <mergeCell ref="A4:E4"/>
    <mergeCell ref="A5:E5"/>
    <mergeCell ref="B6:E6"/>
    <mergeCell ref="A13:E13"/>
    <mergeCell ref="A14:E14"/>
    <mergeCell ref="A15:C15"/>
    <mergeCell ref="A16:C16"/>
    <mergeCell ref="A17:E17"/>
    <mergeCell ref="A18:E18"/>
    <mergeCell ref="A7:E7"/>
    <mergeCell ref="A8:E8"/>
    <mergeCell ref="B9:D9"/>
    <mergeCell ref="B10:D10"/>
    <mergeCell ref="B11:D11"/>
    <mergeCell ref="B12:D12"/>
    <mergeCell ref="A25:E25"/>
    <mergeCell ref="A26:E26"/>
    <mergeCell ref="B27:D27"/>
    <mergeCell ref="B28:D28"/>
    <mergeCell ref="B29:D29"/>
    <mergeCell ref="B30:D30"/>
    <mergeCell ref="A19:E19"/>
    <mergeCell ref="B20:D20"/>
    <mergeCell ref="B21:D21"/>
    <mergeCell ref="B22:D22"/>
    <mergeCell ref="B23:D23"/>
    <mergeCell ref="B24:D24"/>
    <mergeCell ref="A37:E37"/>
    <mergeCell ref="A38:E38"/>
    <mergeCell ref="A39:E39"/>
    <mergeCell ref="B40:D40"/>
    <mergeCell ref="A43:D43"/>
    <mergeCell ref="A44:E44"/>
    <mergeCell ref="B31:D31"/>
    <mergeCell ref="B32:D32"/>
    <mergeCell ref="B33:D33"/>
    <mergeCell ref="B34:D34"/>
    <mergeCell ref="A35:D35"/>
    <mergeCell ref="A36:E36"/>
    <mergeCell ref="B51:C51"/>
    <mergeCell ref="B52:C52"/>
    <mergeCell ref="B53:C53"/>
    <mergeCell ref="B54:C54"/>
    <mergeCell ref="A55:C55"/>
    <mergeCell ref="A56:E56"/>
    <mergeCell ref="A45:E45"/>
    <mergeCell ref="B46:C46"/>
    <mergeCell ref="B47:C47"/>
    <mergeCell ref="B48:C48"/>
    <mergeCell ref="B49:C49"/>
    <mergeCell ref="B50:C50"/>
    <mergeCell ref="A63:D63"/>
    <mergeCell ref="A64:E64"/>
    <mergeCell ref="A65:E65"/>
    <mergeCell ref="B66:D66"/>
    <mergeCell ref="B67:D67"/>
    <mergeCell ref="B68:D68"/>
    <mergeCell ref="A57:E57"/>
    <mergeCell ref="B58:D58"/>
    <mergeCell ref="B59:D59"/>
    <mergeCell ref="B60:D60"/>
    <mergeCell ref="B61:D61"/>
    <mergeCell ref="B62:D62"/>
    <mergeCell ref="B75:D75"/>
    <mergeCell ref="B76:D76"/>
    <mergeCell ref="B77:D77"/>
    <mergeCell ref="B78:D78"/>
    <mergeCell ref="B79:D79"/>
    <mergeCell ref="A80:D80"/>
    <mergeCell ref="B69:D69"/>
    <mergeCell ref="A70:D70"/>
    <mergeCell ref="A71:E71"/>
    <mergeCell ref="A72:E72"/>
    <mergeCell ref="B73:D73"/>
    <mergeCell ref="B74:D74"/>
    <mergeCell ref="B87:D87"/>
    <mergeCell ref="B88:D88"/>
    <mergeCell ref="B89:D89"/>
    <mergeCell ref="B90:D90"/>
    <mergeCell ref="B91:D91"/>
    <mergeCell ref="A92:D92"/>
    <mergeCell ref="A81:E81"/>
    <mergeCell ref="A82:E82"/>
    <mergeCell ref="A83:E83"/>
    <mergeCell ref="A84:E84"/>
    <mergeCell ref="B85:D85"/>
    <mergeCell ref="B86:D86"/>
    <mergeCell ref="A99:E99"/>
    <mergeCell ref="B100:D100"/>
    <mergeCell ref="B101:D101"/>
    <mergeCell ref="B102:D102"/>
    <mergeCell ref="A103:D103"/>
    <mergeCell ref="A104:E104"/>
    <mergeCell ref="A93:E93"/>
    <mergeCell ref="A94:E94"/>
    <mergeCell ref="B95:D95"/>
    <mergeCell ref="B96:D96"/>
    <mergeCell ref="A97:D97"/>
    <mergeCell ref="A98:E98"/>
    <mergeCell ref="A111:D111"/>
    <mergeCell ref="A112:E112"/>
    <mergeCell ref="A113:E113"/>
    <mergeCell ref="B114:C114"/>
    <mergeCell ref="B115:C115"/>
    <mergeCell ref="B116:C116"/>
    <mergeCell ref="A105:E105"/>
    <mergeCell ref="B106:D106"/>
    <mergeCell ref="B107:D107"/>
    <mergeCell ref="B108:D108"/>
    <mergeCell ref="B109:D109"/>
    <mergeCell ref="B110:D110"/>
    <mergeCell ref="A132:D132"/>
    <mergeCell ref="B126:D126"/>
    <mergeCell ref="B127:D127"/>
    <mergeCell ref="B128:D128"/>
    <mergeCell ref="B129:D129"/>
    <mergeCell ref="A130:D130"/>
    <mergeCell ref="B131:D131"/>
    <mergeCell ref="B117:C117"/>
    <mergeCell ref="A121:D121"/>
    <mergeCell ref="A122:E122"/>
    <mergeCell ref="A123:E123"/>
    <mergeCell ref="B124:D124"/>
    <mergeCell ref="B125:D12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Posto 44h Diurno</vt:lpstr>
      <vt:lpstr>SR.SP - 12x36 diurno</vt:lpstr>
      <vt:lpstr>SR.SP - 12x36 noturno</vt:lpstr>
      <vt:lpstr>'Posto 44h Diurno'!Area_de_impressao</vt:lpstr>
    </vt:vector>
  </TitlesOfParts>
  <Company>Policia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emmanoel.efb</dc:creator>
  <cp:lastModifiedBy>emmanoel.efb</cp:lastModifiedBy>
  <dcterms:created xsi:type="dcterms:W3CDTF">2022-03-24T18:01:02Z</dcterms:created>
  <dcterms:modified xsi:type="dcterms:W3CDTF">2023-09-19T14:07:59Z</dcterms:modified>
</cp:coreProperties>
</file>