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8800" windowHeight="12435"/>
  </bookViews>
  <sheets>
    <sheet name="Modelo MRSJDR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2" i="20" l="1"/>
  <c r="J141" i="20"/>
  <c r="J118" i="20"/>
  <c r="J126" i="20" s="1"/>
  <c r="K112" i="20"/>
  <c r="K136" i="20" s="1"/>
  <c r="C102" i="20"/>
  <c r="C101" i="20"/>
  <c r="C100" i="20"/>
  <c r="C73" i="20"/>
  <c r="C72" i="20"/>
  <c r="C71" i="20"/>
  <c r="K62" i="20"/>
  <c r="J59" i="20"/>
  <c r="J46" i="20"/>
  <c r="K32" i="20"/>
  <c r="K40" i="20" s="1"/>
  <c r="K78" i="20" s="1"/>
  <c r="J29" i="20"/>
  <c r="K82" i="20" l="1"/>
  <c r="K83" i="20"/>
  <c r="K81" i="20"/>
  <c r="K80" i="20"/>
  <c r="K79" i="20"/>
  <c r="K67" i="20"/>
  <c r="K73" i="20" s="1"/>
  <c r="K132" i="20"/>
  <c r="K56" i="20"/>
  <c r="K55" i="20"/>
  <c r="K51" i="20"/>
  <c r="K53" i="20"/>
  <c r="K52" i="20"/>
  <c r="K58" i="20"/>
  <c r="K54" i="20"/>
  <c r="K57" i="20"/>
  <c r="K90" i="20"/>
  <c r="J72" i="20"/>
  <c r="J47" i="20"/>
  <c r="K47" i="20" s="1"/>
  <c r="K88" i="20"/>
  <c r="J123" i="20"/>
  <c r="K91" i="20"/>
  <c r="K89" i="20"/>
  <c r="K44" i="20"/>
  <c r="K96" i="20"/>
  <c r="K45" i="20"/>
  <c r="K59" i="20" l="1"/>
  <c r="K72" i="20" s="1"/>
  <c r="K92" i="20"/>
  <c r="K93" i="20" s="1"/>
  <c r="K101" i="20" s="1"/>
  <c r="K104" i="20" s="1"/>
  <c r="K135" i="20" s="1"/>
  <c r="K84" i="20"/>
  <c r="K134" i="20" s="1"/>
  <c r="J84" i="20"/>
  <c r="K46" i="20"/>
  <c r="K48" i="20" s="1"/>
  <c r="K71" i="20" s="1"/>
  <c r="K102" i="20"/>
  <c r="K97" i="20"/>
  <c r="J93" i="20"/>
  <c r="J48" i="20"/>
  <c r="J71" i="20" s="1"/>
  <c r="K74" i="20" l="1"/>
  <c r="K133" i="20" s="1"/>
  <c r="K137" i="20" s="1"/>
  <c r="K116" i="20" l="1"/>
  <c r="K117" i="20" l="1"/>
  <c r="K127" i="20" s="1"/>
  <c r="K128" i="20" s="1"/>
  <c r="K129" i="20" l="1"/>
  <c r="K122" i="20"/>
  <c r="K121" i="20"/>
  <c r="K120" i="20"/>
  <c r="K119" i="20"/>
  <c r="K118" i="20" s="1"/>
  <c r="K123" i="20" s="1"/>
  <c r="K138" i="20" s="1"/>
  <c r="K139" i="20" s="1"/>
  <c r="J144" i="20" s="1"/>
  <c r="K147" i="20" l="1"/>
  <c r="K145" i="20"/>
  <c r="K146" i="20" l="1"/>
</calcChain>
</file>

<file path=xl/sharedStrings.xml><?xml version="1.0" encoding="utf-8"?>
<sst xmlns="http://schemas.openxmlformats.org/spreadsheetml/2006/main" count="227" uniqueCount="143">
  <si>
    <t>IDENTIFICAÇÃO DO SERVIÇO</t>
  </si>
  <si>
    <t>DISCRIMINAÇÃO DOS SERVIÇOS (DADOS REFERENTES À CONTRATAÇÃO)</t>
  </si>
  <si>
    <t xml:space="preserve">A </t>
  </si>
  <si>
    <t>B</t>
  </si>
  <si>
    <t>Município/UF</t>
  </si>
  <si>
    <t>C</t>
  </si>
  <si>
    <t>D</t>
  </si>
  <si>
    <t>Ano do Acordo, Convenção ou Díssidio Coletivo</t>
  </si>
  <si>
    <t>F</t>
  </si>
  <si>
    <t>Vigência da Convenção Coletiva</t>
  </si>
  <si>
    <t>E</t>
  </si>
  <si>
    <t>Número de meses de execução contratual</t>
  </si>
  <si>
    <t>Mão de obra</t>
  </si>
  <si>
    <t>Mão de obra vinculada à execução contratual</t>
  </si>
  <si>
    <t>Dados para composição dos custos referentes a mão de obra</t>
  </si>
  <si>
    <t>Tipo Serviço (mesmo serviço com características distintas)</t>
  </si>
  <si>
    <t>Salário Normativo da Cotegoria Profissional</t>
  </si>
  <si>
    <t>Vigia</t>
  </si>
  <si>
    <t>Data-Base da Categoria (dia/mês/ano)</t>
  </si>
  <si>
    <t>1.</t>
  </si>
  <si>
    <t>Módulos</t>
  </si>
  <si>
    <t>Módulo 1</t>
  </si>
  <si>
    <t>Composição da Remuneração</t>
  </si>
  <si>
    <t>Percentual</t>
  </si>
  <si>
    <t>Valor (R$)</t>
  </si>
  <si>
    <t>A</t>
  </si>
  <si>
    <t>Salário-Base</t>
  </si>
  <si>
    <t>I</t>
  </si>
  <si>
    <t>Adicional de Periculosidade</t>
  </si>
  <si>
    <t>Adicional de Insalubridade</t>
  </si>
  <si>
    <t>Adicional Noturno</t>
  </si>
  <si>
    <t>Adicional de Hora Extra</t>
  </si>
  <si>
    <t>G</t>
  </si>
  <si>
    <t>Intervalo Intrajornada</t>
  </si>
  <si>
    <t>H</t>
  </si>
  <si>
    <t>Outros (especificar)</t>
  </si>
  <si>
    <t>Total</t>
  </si>
  <si>
    <t>Módulo 2</t>
  </si>
  <si>
    <t>Benefícios Mensais e Diários</t>
  </si>
  <si>
    <t>Unitário</t>
  </si>
  <si>
    <t xml:space="preserve">Valor R$ </t>
  </si>
  <si>
    <t>Módulo 3</t>
  </si>
  <si>
    <t>Insumos Diversos</t>
  </si>
  <si>
    <t>Valor R$</t>
  </si>
  <si>
    <t>Equipamentos</t>
  </si>
  <si>
    <t>Módulo 4</t>
  </si>
  <si>
    <t>Submódulo 4.1</t>
  </si>
  <si>
    <t>INSS</t>
  </si>
  <si>
    <t>INCRA</t>
  </si>
  <si>
    <t>Salário Educação</t>
  </si>
  <si>
    <t>FGTS</t>
  </si>
  <si>
    <t>SEBRAE</t>
  </si>
  <si>
    <t xml:space="preserve">Total </t>
  </si>
  <si>
    <t>Submódulo 4.2</t>
  </si>
  <si>
    <t>SubTotal</t>
  </si>
  <si>
    <t>Provisão para Rescisão</t>
  </si>
  <si>
    <t>Incidência do FGTS sobre o Aviso Prévio Indenizado</t>
  </si>
  <si>
    <t>Multa do FTS e contribuição social sobre o aviso Prévio Indenizado</t>
  </si>
  <si>
    <t>Aviso Prévio Trabalhado</t>
  </si>
  <si>
    <t>Custo de Reposição do Profissional Ausente</t>
  </si>
  <si>
    <t>4.1</t>
  </si>
  <si>
    <t>4.2</t>
  </si>
  <si>
    <t>Módulo 5</t>
  </si>
  <si>
    <t>Custos Indiretos, Tributos e Lucro</t>
  </si>
  <si>
    <t>Tributos</t>
  </si>
  <si>
    <t>Tributo Federal - PIS</t>
  </si>
  <si>
    <t>Tributo Federal - COFINS</t>
  </si>
  <si>
    <t>Tributo Municipal - ISS</t>
  </si>
  <si>
    <t xml:space="preserve">Lucro </t>
  </si>
  <si>
    <t>CÁLCULO DOS TRIBUTOS</t>
  </si>
  <si>
    <t>Percentuais totais dos tributos</t>
  </si>
  <si>
    <t>Base de Cálculo dos Tributos</t>
  </si>
  <si>
    <t>Total dos tributos</t>
  </si>
  <si>
    <t>Mão de obra vinculada à execução contratual (valor por empregado)</t>
  </si>
  <si>
    <t>Módulo 1 - Composição da Remuneração</t>
  </si>
  <si>
    <t>Subtotal (A+B+C+D)</t>
  </si>
  <si>
    <t>Valor Total por Empregado</t>
  </si>
  <si>
    <t>Quadro Resumo do Valor Mensal dos Serviços</t>
  </si>
  <si>
    <t>Tipo de Serviço  (A)</t>
  </si>
  <si>
    <t>Valor Proposto por Empregado</t>
  </si>
  <si>
    <t>Valor Total do Serviço</t>
  </si>
  <si>
    <t>Valor Mensal dos Serviços</t>
  </si>
  <si>
    <t>Postos</t>
  </si>
  <si>
    <t>Valor Anual dos Serviços</t>
  </si>
  <si>
    <t>Custo diário por posto de empregado</t>
  </si>
  <si>
    <t xml:space="preserve">PLANILHA DE CUSTOS E FORMAÇÃO DE PREÇOS </t>
  </si>
  <si>
    <t>MRSJDR</t>
  </si>
  <si>
    <t>INFORMAÇÕES DO PROCESSO DE LICITAÇÃO</t>
  </si>
  <si>
    <t xml:space="preserve">Processo </t>
  </si>
  <si>
    <t>01469.000120/2022-96</t>
  </si>
  <si>
    <t xml:space="preserve">Data da apresentação da proposta </t>
  </si>
  <si>
    <t>Convenção coletiva</t>
  </si>
  <si>
    <t>Vigia Diurno (44 Horas)</t>
  </si>
  <si>
    <t>PROPOSTA</t>
  </si>
  <si>
    <t>5174-20</t>
  </si>
  <si>
    <t>Encargos e Benefícios Anuais, Mensais e Diários</t>
  </si>
  <si>
    <t>Submódulo 2.1</t>
  </si>
  <si>
    <t>13º Salário, Férias e Adicional de Férias</t>
  </si>
  <si>
    <t>13º (Décimo terceiro) Salário - Cálculo do valor = remuneração/12</t>
  </si>
  <si>
    <t>Férias + Adicional de Férias - 11.11% - calculo do valor = [Rem/3/12]</t>
  </si>
  <si>
    <t>Incidência do Submódulo 2.2 sobre o total do Submódulo 2.1</t>
  </si>
  <si>
    <t>Submódulo 2.2</t>
  </si>
  <si>
    <t>Encargos Previdenciários (GPS), Fundo de Garantia por tempo de serviço (FGTS) e outras contribuições</t>
  </si>
  <si>
    <t xml:space="preserve">RAT x FAP </t>
  </si>
  <si>
    <t>SESC ou SESI</t>
  </si>
  <si>
    <t>SENAC ou SENAI</t>
  </si>
  <si>
    <t>Submódulo 2.3</t>
  </si>
  <si>
    <t>Transporte (2 * R$ VT * Qtd. dias) - (6% * Salário Base)</t>
  </si>
  <si>
    <t>Auxílio Refeição (22 * R$ VA * 80%)</t>
  </si>
  <si>
    <t>Seguro de Vida</t>
  </si>
  <si>
    <t>2.3</t>
  </si>
  <si>
    <t>2.2</t>
  </si>
  <si>
    <t>2.1</t>
  </si>
  <si>
    <t>Quadro-Resumo do Módulo 2 - Encargos e Benefícios Anuais, Mensais e Diários</t>
  </si>
  <si>
    <t>Provisão para Rescisão (Conforme Nota Técnica 01/2013 CNJ)</t>
  </si>
  <si>
    <t xml:space="preserve">Aviso Prévio Indenizado + Custo da Recisão </t>
  </si>
  <si>
    <t>Incidência do submódulo 2.2 sobre aviso prévio trabalhado</t>
  </si>
  <si>
    <t>Multa FGTS do Aviso Prévio Trabalhado</t>
  </si>
  <si>
    <t>Substituto nas Ausências Legais (Redação data pela Instrução Normativa nº 7 de 2018)</t>
  </si>
  <si>
    <t>Substituto nas Férias</t>
  </si>
  <si>
    <t>Substituto nas Ausências Legais</t>
  </si>
  <si>
    <t>Substituto na Licença Paternidade</t>
  </si>
  <si>
    <t>Substituto na Ausência por acidente de trabalho</t>
  </si>
  <si>
    <t>Substituto no Afastamento Maternidade</t>
  </si>
  <si>
    <t>Substituto na Intrajornada</t>
  </si>
  <si>
    <t>Substituto no Intervalo para repouso ou alimentação</t>
  </si>
  <si>
    <t>Quadro-Resumo do Módulo 4 - Custo de Reposição do Profissional Ausente</t>
  </si>
  <si>
    <t>Uniforme</t>
  </si>
  <si>
    <t xml:space="preserve">Material </t>
  </si>
  <si>
    <t>EPI's</t>
  </si>
  <si>
    <t>Módulo 6</t>
  </si>
  <si>
    <t>Custos Indiretos</t>
  </si>
  <si>
    <t>Tributo Federal - CPRB</t>
  </si>
  <si>
    <t>Total dos Módulos (1 a 5) + Custos Indiretos (6.A) + Lucro (6.B)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</si>
  <si>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</si>
  <si>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</si>
  <si>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</si>
  <si>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</si>
  <si>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Módulo 6 - Custos Indiretos, Tributos e Lucro</t>
  </si>
  <si>
    <t>Adicional de hora noturna reduzida</t>
  </si>
  <si>
    <t>Incidência do Submódulo 2.2</t>
  </si>
  <si>
    <t>Programa de Assistência Familiar - PAF</t>
  </si>
  <si>
    <t>Contribuição Patronal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</si>
</sst>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 &quot;[$R$-416]#,##0.00&quot; &quot;;&quot;-&quot;[$R$-416]#,##0.00&quot; &quot;;&quot; &quot;[$R$-416]&quot;-&quot;00&quot; &quot;;&quot; &quot;@&quot; &quot;"/>
    <numFmt numFmtId="165" formatCode="&quot; R$ &quot;#,##0.00&quot; &quot;;&quot; R$ (&quot;#,##0.00&quot;)&quot;;&quot; R$ -&quot;00&quot; &quot;;&quot; &quot;@&quot; &quot;"/>
    <numFmt numFmtId="166" formatCode="&quot; &quot;#,##0.00&quot; &quot;;&quot;-&quot;#,##0.00&quot; &quot;;&quot; -&quot;00&quot; &quot;;&quot; &quot;@&quot; &quot;"/>
    <numFmt numFmtId="167" formatCode="&quot; &quot;#,##0.00&quot; &quot;;&quot; (&quot;#,##0.00&quot;)&quot;;&quot; -&quot;00&quot; &quot;;&quot; &quot;@&quot; &quot;"/>
    <numFmt numFmtId="168" formatCode="#,##0.00\ ;&quot; (&quot;#,##0.00\);&quot; -&quot;00\ ;@\ "/>
    <numFmt numFmtId="169" formatCode="0.000%"/>
  </numFmts>
  <fonts count="4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</font>
    <font>
      <b/>
      <sz val="12"/>
      <color theme="1"/>
      <name val="Arial"/>
      <family val="2"/>
    </font>
    <font>
      <b/>
      <sz val="2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b/>
      <sz val="2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2"/>
      <name val="Arial"/>
      <family val="2"/>
    </font>
    <font>
      <b/>
      <sz val="16"/>
      <color theme="1"/>
      <name val="Calibri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8"/>
      <color rgb="FFFF0000"/>
      <name val="Arial"/>
      <family val="2"/>
    </font>
    <font>
      <sz val="18"/>
      <color rgb="FFFF0000"/>
      <name val="Calibri"/>
      <family val="2"/>
    </font>
    <font>
      <b/>
      <sz val="18"/>
      <color theme="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AEAAAA"/>
        <bgColor rgb="FFAEAAAA"/>
      </patternFill>
    </fill>
    <fill>
      <patternFill patternType="solid">
        <fgColor rgb="FFFCE4D6"/>
        <bgColor rgb="FFFCE4D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EAAAA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DDEBF7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4" tint="-0.499984740745262"/>
        <bgColor rgb="FFD0CECE"/>
      </patternFill>
    </fill>
    <fill>
      <patternFill patternType="solid">
        <fgColor theme="2"/>
        <bgColor rgb="FFAEAAAA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0"/>
        <bgColor rgb="FFC6E0B4"/>
      </patternFill>
    </fill>
    <fill>
      <patternFill patternType="solid">
        <fgColor theme="9" tint="-0.499984740745262"/>
        <bgColor rgb="FFA9D08E"/>
      </patternFill>
    </fill>
    <fill>
      <patternFill patternType="solid">
        <fgColor theme="9" tint="0.39997558519241921"/>
        <bgColor rgb="FFC6E0B4"/>
      </patternFill>
    </fill>
    <fill>
      <patternFill patternType="solid">
        <fgColor theme="9" tint="0.79998168889431442"/>
        <bgColor rgb="FFC6E0B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rgb="FFC6E0B4"/>
      </patternFill>
    </fill>
    <fill>
      <patternFill patternType="solid">
        <fgColor rgb="FFD0CECE"/>
        <bgColor rgb="FFBDD7EE"/>
      </patternFill>
    </fill>
    <fill>
      <patternFill patternType="solid">
        <fgColor rgb="FFE7E6E6"/>
        <bgColor rgb="FFDEEAF6"/>
      </patternFill>
    </fill>
    <fill>
      <patternFill patternType="solid">
        <fgColor rgb="FFFFFFFF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rgb="FFFEF2CB"/>
        <bgColor rgb="FFFCE4D6"/>
      </patternFill>
    </fill>
    <fill>
      <patternFill patternType="solid">
        <fgColor rgb="FFAEAAAA"/>
        <bgColor rgb="FF9BC2E6"/>
      </patternFill>
    </fill>
    <fill>
      <patternFill patternType="solid">
        <fgColor rgb="FFFCE4D6"/>
        <bgColor rgb="FFFEF2CB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DEEAF6"/>
      </patternFill>
    </fill>
    <fill>
      <patternFill patternType="solid">
        <fgColor theme="9" tint="0.79998168889431442"/>
        <bgColor rgb="FFDDEBF7"/>
      </patternFill>
    </fill>
    <fill>
      <patternFill patternType="solid">
        <fgColor theme="7" tint="0.79998168889431442"/>
        <bgColor rgb="FFDDEBF7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</cellStyleXfs>
  <cellXfs count="350">
    <xf numFmtId="0" fontId="0" fillId="0" borderId="0" xfId="0"/>
    <xf numFmtId="0" fontId="7" fillId="7" borderId="0" xfId="0" applyFont="1" applyFill="1" applyAlignment="1">
      <alignment vertical="center"/>
    </xf>
    <xf numFmtId="0" fontId="7" fillId="7" borderId="0" xfId="0" applyFont="1" applyFill="1" applyAlignment="1">
      <alignment horizontal="center" vertical="center"/>
    </xf>
    <xf numFmtId="0" fontId="4" fillId="6" borderId="0" xfId="6" applyFont="1" applyFill="1" applyAlignment="1">
      <alignment vertical="center"/>
    </xf>
    <xf numFmtId="0" fontId="6" fillId="6" borderId="0" xfId="6" applyFont="1" applyFill="1" applyAlignment="1">
      <alignment vertical="center"/>
    </xf>
    <xf numFmtId="0" fontId="6" fillId="6" borderId="0" xfId="6" applyFont="1" applyFill="1" applyAlignment="1">
      <alignment horizontal="center" vertical="center"/>
    </xf>
    <xf numFmtId="0" fontId="4" fillId="6" borderId="0" xfId="6" applyFont="1" applyFill="1" applyAlignment="1">
      <alignment horizontal="center" vertical="center"/>
    </xf>
    <xf numFmtId="0" fontId="9" fillId="6" borderId="0" xfId="6" applyFont="1" applyFill="1" applyBorder="1" applyAlignment="1" applyProtection="1">
      <alignment horizontal="center" vertical="center"/>
    </xf>
    <xf numFmtId="0" fontId="4" fillId="6" borderId="0" xfId="6" applyFont="1" applyFill="1" applyAlignment="1">
      <alignment vertical="center" wrapText="1"/>
    </xf>
    <xf numFmtId="0" fontId="4" fillId="6" borderId="0" xfId="6" applyFont="1" applyFill="1" applyAlignment="1">
      <alignment horizontal="center" vertical="center" wrapText="1"/>
    </xf>
    <xf numFmtId="0" fontId="10" fillId="6" borderId="0" xfId="6" applyFont="1" applyFill="1" applyAlignment="1">
      <alignment vertical="center"/>
    </xf>
    <xf numFmtId="0" fontId="11" fillId="7" borderId="0" xfId="0" applyFont="1" applyFill="1" applyAlignment="1">
      <alignment vertical="center"/>
    </xf>
    <xf numFmtId="4" fontId="6" fillId="17" borderId="0" xfId="6" applyNumberFormat="1" applyFont="1" applyFill="1" applyBorder="1" applyAlignment="1">
      <alignment horizontal="right" vertical="center"/>
    </xf>
    <xf numFmtId="0" fontId="11" fillId="6" borderId="0" xfId="6" applyFont="1" applyFill="1" applyAlignment="1">
      <alignment vertical="center" wrapText="1"/>
    </xf>
    <xf numFmtId="0" fontId="15" fillId="6" borderId="0" xfId="6" applyFont="1" applyFill="1" applyAlignment="1">
      <alignment vertical="center"/>
    </xf>
    <xf numFmtId="0" fontId="16" fillId="6" borderId="21" xfId="6" applyFont="1" applyFill="1" applyBorder="1" applyAlignment="1">
      <alignment horizontal="center" vertical="center"/>
    </xf>
    <xf numFmtId="0" fontId="15" fillId="6" borderId="22" xfId="6" applyFont="1" applyFill="1" applyBorder="1" applyAlignment="1">
      <alignment vertical="center"/>
    </xf>
    <xf numFmtId="0" fontId="16" fillId="6" borderId="0" xfId="6" applyFont="1" applyFill="1" applyAlignment="1">
      <alignment horizontal="center" vertical="center"/>
    </xf>
    <xf numFmtId="0" fontId="17" fillId="3" borderId="24" xfId="6" applyFont="1" applyFill="1" applyBorder="1" applyAlignment="1" applyProtection="1">
      <alignment horizontal="left" vertical="center"/>
    </xf>
    <xf numFmtId="0" fontId="17" fillId="3" borderId="25" xfId="6" applyFont="1" applyFill="1" applyBorder="1" applyAlignment="1" applyProtection="1">
      <alignment horizontal="left" vertical="center"/>
    </xf>
    <xf numFmtId="0" fontId="19" fillId="6" borderId="17" xfId="6" applyFont="1" applyFill="1" applyBorder="1" applyAlignment="1">
      <alignment horizontal="center" vertical="center"/>
    </xf>
    <xf numFmtId="0" fontId="20" fillId="6" borderId="18" xfId="6" applyFont="1" applyFill="1" applyBorder="1" applyAlignment="1">
      <alignment vertical="center"/>
    </xf>
    <xf numFmtId="0" fontId="21" fillId="3" borderId="23" xfId="6" applyFont="1" applyFill="1" applyBorder="1" applyAlignment="1" applyProtection="1">
      <alignment horizontal="left" vertical="center"/>
    </xf>
    <xf numFmtId="0" fontId="19" fillId="6" borderId="9" xfId="6" applyFont="1" applyFill="1" applyBorder="1" applyAlignment="1">
      <alignment horizontal="center" vertical="center"/>
    </xf>
    <xf numFmtId="0" fontId="19" fillId="6" borderId="0" xfId="6" applyFont="1" applyFill="1" applyAlignment="1">
      <alignment vertical="center"/>
    </xf>
    <xf numFmtId="0" fontId="20" fillId="6" borderId="0" xfId="6" applyFont="1" applyFill="1" applyAlignment="1">
      <alignment vertical="center"/>
    </xf>
    <xf numFmtId="0" fontId="20" fillId="6" borderId="10" xfId="6" applyFont="1" applyFill="1" applyBorder="1" applyAlignment="1">
      <alignment vertical="center"/>
    </xf>
    <xf numFmtId="0" fontId="19" fillId="6" borderId="6" xfId="6" applyFont="1" applyFill="1" applyBorder="1" applyAlignment="1">
      <alignment horizontal="center" vertical="center"/>
    </xf>
    <xf numFmtId="0" fontId="19" fillId="6" borderId="4" xfId="6" applyFont="1" applyFill="1" applyBorder="1" applyAlignment="1">
      <alignment vertical="center"/>
    </xf>
    <xf numFmtId="0" fontId="20" fillId="6" borderId="4" xfId="6" applyFont="1" applyFill="1" applyBorder="1" applyAlignment="1">
      <alignment vertical="center"/>
    </xf>
    <xf numFmtId="0" fontId="20" fillId="6" borderId="7" xfId="6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horizontal="center" vertical="center"/>
    </xf>
    <xf numFmtId="0" fontId="5" fillId="10" borderId="31" xfId="6" applyFont="1" applyFill="1" applyBorder="1" applyAlignment="1" applyProtection="1">
      <alignment vertical="center"/>
    </xf>
    <xf numFmtId="0" fontId="5" fillId="10" borderId="0" xfId="6" applyFont="1" applyFill="1" applyBorder="1" applyAlignment="1" applyProtection="1">
      <alignment vertical="center"/>
    </xf>
    <xf numFmtId="0" fontId="25" fillId="8" borderId="12" xfId="6" applyFont="1" applyFill="1" applyBorder="1" applyAlignment="1">
      <alignment vertical="center"/>
    </xf>
    <xf numFmtId="0" fontId="25" fillId="8" borderId="14" xfId="6" applyFont="1" applyFill="1" applyBorder="1" applyAlignment="1">
      <alignment vertical="center"/>
    </xf>
    <xf numFmtId="0" fontId="25" fillId="8" borderId="13" xfId="6" applyFont="1" applyFill="1" applyBorder="1" applyAlignment="1">
      <alignment vertical="center"/>
    </xf>
    <xf numFmtId="0" fontId="26" fillId="6" borderId="12" xfId="6" applyFont="1" applyFill="1" applyBorder="1" applyAlignment="1">
      <alignment horizontal="left" vertical="center"/>
    </xf>
    <xf numFmtId="0" fontId="26" fillId="6" borderId="14" xfId="6" applyFont="1" applyFill="1" applyBorder="1" applyAlignment="1">
      <alignment vertical="center"/>
    </xf>
    <xf numFmtId="0" fontId="26" fillId="6" borderId="13" xfId="6" applyFont="1" applyFill="1" applyBorder="1" applyAlignment="1">
      <alignment vertical="center"/>
    </xf>
    <xf numFmtId="0" fontId="26" fillId="6" borderId="6" xfId="6" applyFont="1" applyFill="1" applyBorder="1" applyAlignment="1">
      <alignment horizontal="left" vertical="center"/>
    </xf>
    <xf numFmtId="0" fontId="26" fillId="6" borderId="4" xfId="6" applyFont="1" applyFill="1" applyBorder="1" applyAlignment="1">
      <alignment vertical="center"/>
    </xf>
    <xf numFmtId="0" fontId="26" fillId="6" borderId="7" xfId="6" applyFont="1" applyFill="1" applyBorder="1" applyAlignment="1">
      <alignment vertical="center"/>
    </xf>
    <xf numFmtId="0" fontId="26" fillId="6" borderId="15" xfId="6" applyFont="1" applyFill="1" applyBorder="1" applyAlignment="1">
      <alignment horizontal="center" vertical="center"/>
    </xf>
    <xf numFmtId="0" fontId="26" fillId="6" borderId="9" xfId="6" applyFont="1" applyFill="1" applyBorder="1" applyAlignment="1">
      <alignment vertical="center"/>
    </xf>
    <xf numFmtId="0" fontId="26" fillId="6" borderId="0" xfId="6" applyFont="1" applyFill="1" applyAlignment="1">
      <alignment vertical="center"/>
    </xf>
    <xf numFmtId="0" fontId="26" fillId="6" borderId="10" xfId="6" applyFont="1" applyFill="1" applyBorder="1" applyAlignment="1">
      <alignment vertical="center"/>
    </xf>
    <xf numFmtId="167" fontId="26" fillId="6" borderId="0" xfId="12" applyFont="1" applyFill="1" applyAlignment="1">
      <alignment vertical="center"/>
    </xf>
    <xf numFmtId="0" fontId="26" fillId="6" borderId="11" xfId="6" applyFont="1" applyFill="1" applyBorder="1" applyAlignment="1">
      <alignment horizontal="center" vertical="center"/>
    </xf>
    <xf numFmtId="0" fontId="26" fillId="6" borderId="6" xfId="6" applyFont="1" applyFill="1" applyBorder="1" applyAlignment="1">
      <alignment vertical="center"/>
    </xf>
    <xf numFmtId="14" fontId="26" fillId="6" borderId="4" xfId="6" applyNumberFormat="1" applyFont="1" applyFill="1" applyBorder="1" applyAlignment="1">
      <alignment vertical="center"/>
    </xf>
    <xf numFmtId="0" fontId="24" fillId="6" borderId="0" xfId="6" applyFont="1" applyFill="1" applyAlignment="1">
      <alignment horizontal="center" vertical="center"/>
    </xf>
    <xf numFmtId="0" fontId="24" fillId="6" borderId="0" xfId="6" applyFont="1" applyFill="1" applyAlignment="1">
      <alignment vertical="center"/>
    </xf>
    <xf numFmtId="14" fontId="24" fillId="6" borderId="0" xfId="6" applyNumberFormat="1" applyFont="1" applyFill="1" applyAlignment="1">
      <alignment vertical="center"/>
    </xf>
    <xf numFmtId="0" fontId="27" fillId="8" borderId="1" xfId="6" applyFont="1" applyFill="1" applyBorder="1" applyAlignment="1">
      <alignment horizontal="center" vertical="center"/>
    </xf>
    <xf numFmtId="0" fontId="27" fillId="8" borderId="2" xfId="6" applyFont="1" applyFill="1" applyBorder="1" applyAlignment="1">
      <alignment vertical="center"/>
    </xf>
    <xf numFmtId="0" fontId="28" fillId="8" borderId="2" xfId="6" applyFont="1" applyFill="1" applyBorder="1" applyAlignment="1">
      <alignment vertical="center"/>
    </xf>
    <xf numFmtId="0" fontId="24" fillId="8" borderId="3" xfId="6" applyFont="1" applyFill="1" applyBorder="1" applyAlignment="1">
      <alignment vertical="center"/>
    </xf>
    <xf numFmtId="0" fontId="24" fillId="6" borderId="0" xfId="6" applyFont="1" applyFill="1" applyAlignment="1">
      <alignment horizontal="center" vertical="center" wrapText="1"/>
    </xf>
    <xf numFmtId="0" fontId="24" fillId="6" borderId="0" xfId="6" applyFont="1" applyFill="1" applyAlignment="1">
      <alignment vertical="center" wrapText="1"/>
    </xf>
    <xf numFmtId="14" fontId="24" fillId="6" borderId="0" xfId="6" applyNumberFormat="1" applyFont="1" applyFill="1" applyAlignment="1">
      <alignment vertical="center" wrapText="1"/>
    </xf>
    <xf numFmtId="0" fontId="29" fillId="6" borderId="0" xfId="6" applyFont="1" applyFill="1" applyBorder="1" applyAlignment="1">
      <alignment horizontal="center" vertical="center"/>
    </xf>
    <xf numFmtId="0" fontId="26" fillId="6" borderId="12" xfId="6" applyFont="1" applyFill="1" applyBorder="1" applyAlignment="1">
      <alignment horizontal="center" vertical="center"/>
    </xf>
    <xf numFmtId="0" fontId="26" fillId="6" borderId="12" xfId="6" applyFont="1" applyFill="1" applyBorder="1" applyAlignment="1">
      <alignment vertical="center"/>
    </xf>
    <xf numFmtId="0" fontId="24" fillId="6" borderId="14" xfId="6" applyFont="1" applyFill="1" applyBorder="1" applyAlignment="1">
      <alignment vertical="center"/>
    </xf>
    <xf numFmtId="0" fontId="24" fillId="6" borderId="13" xfId="6" applyFont="1" applyFill="1" applyBorder="1" applyAlignment="1">
      <alignment vertical="center"/>
    </xf>
    <xf numFmtId="0" fontId="26" fillId="6" borderId="9" xfId="6" applyFont="1" applyFill="1" applyBorder="1" applyAlignment="1">
      <alignment horizontal="center" vertical="center"/>
    </xf>
    <xf numFmtId="0" fontId="24" fillId="6" borderId="10" xfId="6" applyFont="1" applyFill="1" applyBorder="1" applyAlignment="1">
      <alignment horizontal="center" vertical="center"/>
    </xf>
    <xf numFmtId="9" fontId="24" fillId="6" borderId="0" xfId="6" applyNumberFormat="1" applyFont="1" applyFill="1" applyAlignment="1">
      <alignment vertical="center"/>
    </xf>
    <xf numFmtId="167" fontId="24" fillId="6" borderId="10" xfId="12" applyFont="1" applyFill="1" applyBorder="1" applyAlignment="1">
      <alignment vertical="center"/>
    </xf>
    <xf numFmtId="0" fontId="24" fillId="6" borderId="10" xfId="6" applyFont="1" applyFill="1" applyBorder="1" applyAlignment="1">
      <alignment vertical="center"/>
    </xf>
    <xf numFmtId="167" fontId="24" fillId="6" borderId="10" xfId="6" applyNumberFormat="1" applyFont="1" applyFill="1" applyBorder="1" applyAlignment="1">
      <alignment vertical="center"/>
    </xf>
    <xf numFmtId="0" fontId="26" fillId="6" borderId="6" xfId="6" applyFont="1" applyFill="1" applyBorder="1" applyAlignment="1">
      <alignment horizontal="center" vertical="center"/>
    </xf>
    <xf numFmtId="0" fontId="24" fillId="6" borderId="4" xfId="6" applyFont="1" applyFill="1" applyBorder="1" applyAlignment="1">
      <alignment vertical="center"/>
    </xf>
    <xf numFmtId="167" fontId="24" fillId="6" borderId="7" xfId="6" applyNumberFormat="1" applyFont="1" applyFill="1" applyBorder="1" applyAlignment="1">
      <alignment vertical="center"/>
    </xf>
    <xf numFmtId="0" fontId="29" fillId="6" borderId="6" xfId="6" applyFont="1" applyFill="1" applyBorder="1" applyAlignment="1">
      <alignment horizontal="center" vertical="center"/>
    </xf>
    <xf numFmtId="0" fontId="29" fillId="6" borderId="4" xfId="6" applyFont="1" applyFill="1" applyBorder="1" applyAlignment="1">
      <alignment vertical="center"/>
    </xf>
    <xf numFmtId="0" fontId="29" fillId="6" borderId="7" xfId="6" applyFont="1" applyFill="1" applyBorder="1" applyAlignment="1">
      <alignment vertical="center"/>
    </xf>
    <xf numFmtId="0" fontId="29" fillId="6" borderId="0" xfId="6" applyFont="1" applyFill="1" applyBorder="1" applyAlignment="1">
      <alignment vertical="center"/>
    </xf>
    <xf numFmtId="0" fontId="30" fillId="23" borderId="23" xfId="0" applyFont="1" applyFill="1" applyBorder="1" applyAlignment="1">
      <alignment horizontal="center" vertical="center"/>
    </xf>
    <xf numFmtId="0" fontId="30" fillId="23" borderId="17" xfId="0" applyFont="1" applyFill="1" applyBorder="1" applyAlignment="1">
      <alignment vertical="center"/>
    </xf>
    <xf numFmtId="0" fontId="3" fillId="23" borderId="30" xfId="0" applyFont="1" applyFill="1" applyBorder="1" applyAlignment="1">
      <alignment vertical="center"/>
    </xf>
    <xf numFmtId="0" fontId="3" fillId="23" borderId="18" xfId="0" applyFont="1" applyFill="1" applyBorder="1" applyAlignment="1">
      <alignment vertical="center"/>
    </xf>
    <xf numFmtId="0" fontId="31" fillId="24" borderId="23" xfId="0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vertical="center"/>
    </xf>
    <xf numFmtId="0" fontId="31" fillId="24" borderId="24" xfId="0" applyFont="1" applyFill="1" applyBorder="1" applyAlignment="1">
      <alignment vertical="center"/>
    </xf>
    <xf numFmtId="0" fontId="31" fillId="24" borderId="25" xfId="0" applyFont="1" applyFill="1" applyBorder="1" applyAlignment="1">
      <alignment vertical="center"/>
    </xf>
    <xf numFmtId="0" fontId="32" fillId="25" borderId="17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vertical="center"/>
    </xf>
    <xf numFmtId="0" fontId="3" fillId="25" borderId="30" xfId="0" applyFont="1" applyFill="1" applyBorder="1" applyAlignment="1">
      <alignment horizontal="left" vertical="center"/>
    </xf>
    <xf numFmtId="0" fontId="3" fillId="25" borderId="30" xfId="0" applyFont="1" applyFill="1" applyBorder="1" applyAlignment="1">
      <alignment horizontal="center" vertical="center"/>
    </xf>
    <xf numFmtId="168" fontId="3" fillId="25" borderId="18" xfId="0" applyNumberFormat="1" applyFont="1" applyFill="1" applyBorder="1" applyAlignment="1">
      <alignment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vertical="center"/>
    </xf>
    <xf numFmtId="0" fontId="3" fillId="25" borderId="0" xfId="0" applyFont="1" applyFill="1" applyAlignment="1">
      <alignment horizontal="center" vertical="center"/>
    </xf>
    <xf numFmtId="168" fontId="3" fillId="25" borderId="20" xfId="0" applyNumberFormat="1" applyFont="1" applyFill="1" applyBorder="1" applyAlignment="1">
      <alignment vertical="center"/>
    </xf>
    <xf numFmtId="0" fontId="31" fillId="25" borderId="23" xfId="0" applyFont="1" applyFill="1" applyBorder="1" applyAlignment="1">
      <alignment horizontal="center" vertical="center"/>
    </xf>
    <xf numFmtId="0" fontId="31" fillId="25" borderId="24" xfId="0" applyFont="1" applyFill="1" applyBorder="1" applyAlignment="1">
      <alignment vertical="center"/>
    </xf>
    <xf numFmtId="0" fontId="31" fillId="25" borderId="25" xfId="0" applyFont="1" applyFill="1" applyBorder="1" applyAlignment="1">
      <alignment vertical="center"/>
    </xf>
    <xf numFmtId="0" fontId="32" fillId="0" borderId="23" xfId="0" applyFont="1" applyBorder="1" applyAlignment="1">
      <alignment horizontal="center" vertical="center"/>
    </xf>
    <xf numFmtId="0" fontId="32" fillId="25" borderId="23" xfId="0" applyFont="1" applyFill="1" applyBorder="1" applyAlignment="1">
      <alignment vertical="center"/>
    </xf>
    <xf numFmtId="0" fontId="3" fillId="25" borderId="24" xfId="0" applyFont="1" applyFill="1" applyBorder="1" applyAlignment="1">
      <alignment vertical="center"/>
    </xf>
    <xf numFmtId="0" fontId="3" fillId="25" borderId="25" xfId="0" applyFont="1" applyFill="1" applyBorder="1" applyAlignment="1">
      <alignment vertical="center"/>
    </xf>
    <xf numFmtId="0" fontId="32" fillId="24" borderId="23" xfId="0" applyFont="1" applyFill="1" applyBorder="1" applyAlignment="1">
      <alignment vertical="center"/>
    </xf>
    <xf numFmtId="0" fontId="32" fillId="25" borderId="34" xfId="0" applyFont="1" applyFill="1" applyBorder="1" applyAlignment="1">
      <alignment horizontal="center" vertical="center"/>
    </xf>
    <xf numFmtId="0" fontId="32" fillId="25" borderId="0" xfId="0" applyFont="1" applyFill="1" applyAlignment="1">
      <alignment vertical="center"/>
    </xf>
    <xf numFmtId="0" fontId="3" fillId="25" borderId="0" xfId="0" applyFont="1" applyFill="1" applyAlignment="1">
      <alignment vertical="center"/>
    </xf>
    <xf numFmtId="0" fontId="3" fillId="25" borderId="20" xfId="0" applyFont="1" applyFill="1" applyBorder="1" applyAlignment="1">
      <alignment vertical="center"/>
    </xf>
    <xf numFmtId="0" fontId="31" fillId="25" borderId="23" xfId="0" applyFont="1" applyFill="1" applyBorder="1" applyAlignment="1">
      <alignment vertical="center"/>
    </xf>
    <xf numFmtId="0" fontId="31" fillId="25" borderId="0" xfId="0" applyFont="1" applyFill="1" applyBorder="1" applyAlignment="1">
      <alignment horizontal="center" vertical="center"/>
    </xf>
    <xf numFmtId="0" fontId="31" fillId="25" borderId="0" xfId="0" applyFont="1" applyFill="1" applyBorder="1" applyAlignment="1">
      <alignment vertical="center"/>
    </xf>
    <xf numFmtId="0" fontId="31" fillId="26" borderId="0" xfId="0" applyFont="1" applyFill="1" applyBorder="1" applyAlignment="1">
      <alignment horizontal="center" vertical="center"/>
    </xf>
    <xf numFmtId="0" fontId="31" fillId="26" borderId="0" xfId="0" applyFont="1" applyFill="1" applyBorder="1" applyAlignment="1">
      <alignment vertical="center"/>
    </xf>
    <xf numFmtId="0" fontId="6" fillId="17" borderId="0" xfId="6" applyFont="1" applyFill="1" applyBorder="1" applyAlignment="1">
      <alignment vertical="center"/>
    </xf>
    <xf numFmtId="0" fontId="31" fillId="24" borderId="30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2" fillId="27" borderId="34" xfId="0" applyFont="1" applyFill="1" applyBorder="1" applyAlignment="1">
      <alignment horizontal="center" vertical="center"/>
    </xf>
    <xf numFmtId="0" fontId="31" fillId="27" borderId="0" xfId="0" applyFont="1" applyFill="1" applyBorder="1" applyAlignment="1">
      <alignment horizontal="right" vertical="center"/>
    </xf>
    <xf numFmtId="0" fontId="3" fillId="27" borderId="0" xfId="0" applyFont="1" applyFill="1" applyBorder="1" applyAlignment="1">
      <alignment horizontal="center" vertical="center"/>
    </xf>
    <xf numFmtId="0" fontId="32" fillId="27" borderId="19" xfId="0" applyFont="1" applyFill="1" applyBorder="1" applyAlignment="1">
      <alignment vertical="center"/>
    </xf>
    <xf numFmtId="0" fontId="3" fillId="27" borderId="2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vertical="center"/>
    </xf>
    <xf numFmtId="0" fontId="32" fillId="25" borderId="21" xfId="0" applyFont="1" applyFill="1" applyBorder="1" applyAlignment="1">
      <alignment vertical="center"/>
    </xf>
    <xf numFmtId="0" fontId="3" fillId="25" borderId="31" xfId="0" applyFont="1" applyFill="1" applyBorder="1" applyAlignment="1">
      <alignment vertical="center"/>
    </xf>
    <xf numFmtId="0" fontId="3" fillId="25" borderId="22" xfId="0" applyFont="1" applyFill="1" applyBorder="1" applyAlignment="1">
      <alignment vertical="center"/>
    </xf>
    <xf numFmtId="0" fontId="3" fillId="25" borderId="18" xfId="0" applyFont="1" applyFill="1" applyBorder="1" applyAlignment="1">
      <alignment vertical="center"/>
    </xf>
    <xf numFmtId="0" fontId="3" fillId="25" borderId="30" xfId="0" applyFont="1" applyFill="1" applyBorder="1" applyAlignment="1">
      <alignment vertical="center"/>
    </xf>
    <xf numFmtId="0" fontId="32" fillId="25" borderId="30" xfId="0" applyFont="1" applyFill="1" applyBorder="1" applyAlignment="1">
      <alignment vertical="center"/>
    </xf>
    <xf numFmtId="0" fontId="32" fillId="25" borderId="32" xfId="0" applyFont="1" applyFill="1" applyBorder="1" applyAlignment="1">
      <alignment horizontal="center" vertical="center"/>
    </xf>
    <xf numFmtId="0" fontId="31" fillId="24" borderId="32" xfId="0" applyFont="1" applyFill="1" applyBorder="1" applyAlignment="1">
      <alignment horizontal="center" vertical="center"/>
    </xf>
    <xf numFmtId="0" fontId="31" fillId="28" borderId="25" xfId="0" applyFont="1" applyFill="1" applyBorder="1" applyAlignment="1">
      <alignment vertical="center"/>
    </xf>
    <xf numFmtId="0" fontId="31" fillId="28" borderId="24" xfId="0" applyFont="1" applyFill="1" applyBorder="1" applyAlignment="1">
      <alignment vertical="center"/>
    </xf>
    <xf numFmtId="0" fontId="31" fillId="28" borderId="23" xfId="0" applyFont="1" applyFill="1" applyBorder="1" applyAlignment="1">
      <alignment vertical="center"/>
    </xf>
    <xf numFmtId="0" fontId="30" fillId="23" borderId="23" xfId="0" applyFont="1" applyFill="1" applyBorder="1" applyAlignment="1">
      <alignment vertical="center"/>
    </xf>
    <xf numFmtId="0" fontId="30" fillId="23" borderId="24" xfId="0" applyFont="1" applyFill="1" applyBorder="1" applyAlignment="1">
      <alignment vertical="center"/>
    </xf>
    <xf numFmtId="0" fontId="30" fillId="23" borderId="25" xfId="0" applyFont="1" applyFill="1" applyBorder="1" applyAlignment="1">
      <alignment vertical="center"/>
    </xf>
    <xf numFmtId="0" fontId="31" fillId="24" borderId="16" xfId="0" applyFont="1" applyFill="1" applyBorder="1" applyAlignment="1">
      <alignment horizontal="center" vertical="center"/>
    </xf>
    <xf numFmtId="0" fontId="32" fillId="25" borderId="33" xfId="0" applyFont="1" applyFill="1" applyBorder="1" applyAlignment="1">
      <alignment horizontal="center" vertical="center"/>
    </xf>
    <xf numFmtId="0" fontId="32" fillId="25" borderId="31" xfId="0" applyFont="1" applyFill="1" applyBorder="1" applyAlignment="1">
      <alignment vertical="center"/>
    </xf>
    <xf numFmtId="0" fontId="3" fillId="23" borderId="24" xfId="0" applyFont="1" applyFill="1" applyBorder="1" applyAlignment="1">
      <alignment vertical="center"/>
    </xf>
    <xf numFmtId="0" fontId="3" fillId="23" borderId="25" xfId="0" applyFont="1" applyFill="1" applyBorder="1" applyAlignment="1">
      <alignment vertical="center"/>
    </xf>
    <xf numFmtId="0" fontId="3" fillId="25" borderId="0" xfId="0" applyFont="1" applyFill="1" applyAlignment="1">
      <alignment horizontal="right" vertical="center"/>
    </xf>
    <xf numFmtId="0" fontId="32" fillId="25" borderId="19" xfId="0" applyFont="1" applyFill="1" applyBorder="1" applyAlignment="1">
      <alignment horizontal="left" vertical="center"/>
    </xf>
    <xf numFmtId="0" fontId="31" fillId="29" borderId="23" xfId="0" applyFont="1" applyFill="1" applyBorder="1" applyAlignment="1">
      <alignment horizontal="left" vertical="center"/>
    </xf>
    <xf numFmtId="0" fontId="31" fillId="29" borderId="30" xfId="0" applyFont="1" applyFill="1" applyBorder="1" applyAlignment="1">
      <alignment vertical="center"/>
    </xf>
    <xf numFmtId="0" fontId="31" fillId="29" borderId="18" xfId="0" applyFont="1" applyFill="1" applyBorder="1" applyAlignment="1">
      <alignment vertical="center"/>
    </xf>
    <xf numFmtId="0" fontId="0" fillId="29" borderId="17" xfId="0" applyFill="1" applyBorder="1" applyAlignment="1">
      <alignment horizontal="center" vertical="center"/>
    </xf>
    <xf numFmtId="0" fontId="0" fillId="29" borderId="17" xfId="0" applyFill="1" applyBorder="1" applyAlignment="1">
      <alignment vertical="center"/>
    </xf>
    <xf numFmtId="0" fontId="0" fillId="29" borderId="30" xfId="0" applyFill="1" applyBorder="1" applyAlignment="1">
      <alignment vertical="center"/>
    </xf>
    <xf numFmtId="0" fontId="0" fillId="29" borderId="18" xfId="0" applyFill="1" applyBorder="1" applyAlignment="1">
      <alignment vertical="center"/>
    </xf>
    <xf numFmtId="0" fontId="0" fillId="29" borderId="19" xfId="0" applyFill="1" applyBorder="1" applyAlignment="1">
      <alignment horizontal="center" vertical="center"/>
    </xf>
    <xf numFmtId="0" fontId="0" fillId="29" borderId="19" xfId="0" applyFill="1" applyBorder="1" applyAlignment="1">
      <alignment vertical="center"/>
    </xf>
    <xf numFmtId="0" fontId="0" fillId="29" borderId="0" xfId="0" applyFill="1" applyAlignment="1">
      <alignment vertical="center"/>
    </xf>
    <xf numFmtId="0" fontId="0" fillId="29" borderId="20" xfId="0" applyFill="1" applyBorder="1" applyAlignment="1">
      <alignment vertical="center"/>
    </xf>
    <xf numFmtId="0" fontId="31" fillId="29" borderId="23" xfId="0" applyFont="1" applyFill="1" applyBorder="1" applyAlignment="1">
      <alignment horizontal="center" vertical="center"/>
    </xf>
    <xf numFmtId="0" fontId="31" fillId="29" borderId="24" xfId="0" applyFont="1" applyFill="1" applyBorder="1" applyAlignment="1">
      <alignment vertical="center"/>
    </xf>
    <xf numFmtId="0" fontId="31" fillId="29" borderId="25" xfId="0" applyFont="1" applyFill="1" applyBorder="1" applyAlignment="1">
      <alignment vertical="center"/>
    </xf>
    <xf numFmtId="0" fontId="32" fillId="25" borderId="16" xfId="0" applyFont="1" applyFill="1" applyBorder="1" applyAlignment="1">
      <alignment horizontal="center" vertical="center"/>
    </xf>
    <xf numFmtId="0" fontId="32" fillId="25" borderId="24" xfId="0" applyFont="1" applyFill="1" applyBorder="1" applyAlignment="1">
      <alignment vertical="center"/>
    </xf>
    <xf numFmtId="0" fontId="19" fillId="16" borderId="8" xfId="6" applyFont="1" applyFill="1" applyBorder="1" applyAlignment="1">
      <alignment horizontal="center" vertical="center"/>
    </xf>
    <xf numFmtId="0" fontId="19" fillId="16" borderId="11" xfId="6" applyFont="1" applyFill="1" applyBorder="1" applyAlignment="1">
      <alignment horizontal="center" vertical="center"/>
    </xf>
    <xf numFmtId="0" fontId="27" fillId="8" borderId="12" xfId="6" applyFont="1" applyFill="1" applyBorder="1" applyAlignment="1">
      <alignment horizontal="center" vertical="center"/>
    </xf>
    <xf numFmtId="0" fontId="27" fillId="8" borderId="14" xfId="6" applyFont="1" applyFill="1" applyBorder="1" applyAlignment="1">
      <alignment vertical="center"/>
    </xf>
    <xf numFmtId="0" fontId="28" fillId="8" borderId="14" xfId="6" applyFont="1" applyFill="1" applyBorder="1" applyAlignment="1">
      <alignment vertical="center"/>
    </xf>
    <xf numFmtId="0" fontId="24" fillId="8" borderId="13" xfId="6" applyFont="1" applyFill="1" applyBorder="1" applyAlignment="1">
      <alignment vertical="center"/>
    </xf>
    <xf numFmtId="0" fontId="36" fillId="10" borderId="1" xfId="6" applyFont="1" applyFill="1" applyBorder="1" applyAlignment="1">
      <alignment horizontal="center" vertical="center" wrapText="1"/>
    </xf>
    <xf numFmtId="0" fontId="36" fillId="10" borderId="2" xfId="6" applyFont="1" applyFill="1" applyBorder="1" applyAlignment="1">
      <alignment vertical="center" wrapText="1"/>
    </xf>
    <xf numFmtId="0" fontId="26" fillId="11" borderId="1" xfId="6" applyFont="1" applyFill="1" applyBorder="1" applyAlignment="1">
      <alignment vertical="center"/>
    </xf>
    <xf numFmtId="0" fontId="26" fillId="11" borderId="2" xfId="6" applyFont="1" applyFill="1" applyBorder="1" applyAlignment="1">
      <alignment vertical="center"/>
    </xf>
    <xf numFmtId="0" fontId="26" fillId="11" borderId="3" xfId="6" applyFont="1" applyFill="1" applyBorder="1" applyAlignment="1">
      <alignment vertical="center"/>
    </xf>
    <xf numFmtId="0" fontId="29" fillId="6" borderId="1" xfId="6" applyFont="1" applyFill="1" applyBorder="1" applyAlignment="1">
      <alignment horizontal="center" vertical="center"/>
    </xf>
    <xf numFmtId="0" fontId="29" fillId="11" borderId="6" xfId="6" applyFont="1" applyFill="1" applyBorder="1" applyAlignment="1">
      <alignment vertical="center"/>
    </xf>
    <xf numFmtId="0" fontId="29" fillId="11" borderId="4" xfId="6" applyFont="1" applyFill="1" applyBorder="1" applyAlignment="1">
      <alignment vertical="center"/>
    </xf>
    <xf numFmtId="0" fontId="29" fillId="11" borderId="4" xfId="6" applyFont="1" applyFill="1" applyBorder="1" applyAlignment="1">
      <alignment horizontal="center" vertical="center"/>
    </xf>
    <xf numFmtId="166" fontId="29" fillId="11" borderId="7" xfId="6" applyNumberFormat="1" applyFont="1" applyFill="1" applyBorder="1" applyAlignment="1">
      <alignment vertical="center"/>
    </xf>
    <xf numFmtId="0" fontId="8" fillId="6" borderId="1" xfId="6" applyFont="1" applyFill="1" applyBorder="1" applyAlignment="1">
      <alignment horizontal="center" vertical="center"/>
    </xf>
    <xf numFmtId="0" fontId="8" fillId="11" borderId="6" xfId="6" applyFont="1" applyFill="1" applyBorder="1" applyAlignment="1">
      <alignment vertical="center"/>
    </xf>
    <xf numFmtId="0" fontId="8" fillId="11" borderId="4" xfId="6" applyFont="1" applyFill="1" applyBorder="1" applyAlignment="1">
      <alignment vertical="center"/>
    </xf>
    <xf numFmtId="0" fontId="8" fillId="11" borderId="4" xfId="6" applyFont="1" applyFill="1" applyBorder="1" applyAlignment="1">
      <alignment horizontal="center" vertical="center"/>
    </xf>
    <xf numFmtId="166" fontId="37" fillId="11" borderId="7" xfId="6" applyNumberFormat="1" applyFont="1" applyFill="1" applyBorder="1" applyAlignment="1">
      <alignment vertical="center"/>
    </xf>
    <xf numFmtId="0" fontId="20" fillId="6" borderId="0" xfId="6" applyFont="1" applyFill="1" applyBorder="1" applyAlignment="1">
      <alignment vertical="center"/>
    </xf>
    <xf numFmtId="0" fontId="25" fillId="8" borderId="0" xfId="6" applyFont="1" applyFill="1" applyBorder="1" applyAlignment="1">
      <alignment vertical="center"/>
    </xf>
    <xf numFmtId="0" fontId="26" fillId="6" borderId="0" xfId="6" applyFont="1" applyFill="1" applyBorder="1" applyAlignment="1">
      <alignment vertical="center"/>
    </xf>
    <xf numFmtId="0" fontId="24" fillId="8" borderId="0" xfId="6" applyFont="1" applyFill="1" applyBorder="1" applyAlignment="1">
      <alignment vertical="center"/>
    </xf>
    <xf numFmtId="0" fontId="24" fillId="6" borderId="0" xfId="6" applyFont="1" applyFill="1" applyBorder="1" applyAlignment="1">
      <alignment vertical="center"/>
    </xf>
    <xf numFmtId="0" fontId="24" fillId="6" borderId="0" xfId="6" applyFont="1" applyFill="1" applyBorder="1" applyAlignment="1">
      <alignment horizontal="center" vertical="center"/>
    </xf>
    <xf numFmtId="167" fontId="24" fillId="6" borderId="0" xfId="12" applyFont="1" applyFill="1" applyBorder="1" applyAlignment="1">
      <alignment vertical="center"/>
    </xf>
    <xf numFmtId="167" fontId="24" fillId="6" borderId="0" xfId="6" applyNumberFormat="1" applyFont="1" applyFill="1" applyBorder="1" applyAlignment="1">
      <alignment vertical="center"/>
    </xf>
    <xf numFmtId="0" fontId="12" fillId="10" borderId="0" xfId="0" applyFont="1" applyFill="1" applyBorder="1" applyAlignment="1">
      <alignment vertical="center"/>
    </xf>
    <xf numFmtId="0" fontId="29" fillId="6" borderId="0" xfId="6" applyFont="1" applyFill="1" applyBorder="1" applyAlignment="1">
      <alignment horizontal="left" vertical="center"/>
    </xf>
    <xf numFmtId="0" fontId="26" fillId="11" borderId="0" xfId="6" applyFont="1" applyFill="1" applyBorder="1" applyAlignment="1">
      <alignment vertical="center"/>
    </xf>
    <xf numFmtId="166" fontId="29" fillId="11" borderId="0" xfId="6" applyNumberFormat="1" applyFont="1" applyFill="1" applyBorder="1" applyAlignment="1">
      <alignment vertical="center"/>
    </xf>
    <xf numFmtId="166" fontId="37" fillId="11" borderId="0" xfId="6" applyNumberFormat="1" applyFont="1" applyFill="1" applyBorder="1" applyAlignment="1">
      <alignment vertical="center"/>
    </xf>
    <xf numFmtId="0" fontId="13" fillId="6" borderId="0" xfId="6" applyFont="1" applyFill="1" applyBorder="1" applyAlignment="1" applyProtection="1">
      <alignment horizontal="center" vertical="center"/>
    </xf>
    <xf numFmtId="0" fontId="17" fillId="30" borderId="0" xfId="6" applyFont="1" applyFill="1" applyBorder="1" applyAlignment="1" applyProtection="1">
      <alignment horizontal="left" vertical="center"/>
    </xf>
    <xf numFmtId="0" fontId="18" fillId="6" borderId="0" xfId="6" applyFont="1" applyFill="1" applyBorder="1" applyAlignment="1" applyProtection="1">
      <alignment horizontal="center" vertical="center"/>
    </xf>
    <xf numFmtId="0" fontId="22" fillId="8" borderId="0" xfId="6" applyFont="1" applyFill="1" applyBorder="1" applyAlignment="1">
      <alignment horizontal="center" vertical="center"/>
    </xf>
    <xf numFmtId="0" fontId="3" fillId="31" borderId="0" xfId="0" applyFont="1" applyFill="1" applyBorder="1" applyAlignment="1">
      <alignment vertical="center"/>
    </xf>
    <xf numFmtId="0" fontId="31" fillId="32" borderId="0" xfId="0" applyFont="1" applyFill="1" applyBorder="1" applyAlignment="1">
      <alignment vertical="center"/>
    </xf>
    <xf numFmtId="168" fontId="3" fillId="26" borderId="0" xfId="0" applyNumberFormat="1" applyFont="1" applyFill="1" applyBorder="1" applyAlignment="1">
      <alignment vertical="center"/>
    </xf>
    <xf numFmtId="0" fontId="3" fillId="26" borderId="0" xfId="0" applyFont="1" applyFill="1" applyBorder="1" applyAlignment="1">
      <alignment vertical="center"/>
    </xf>
    <xf numFmtId="0" fontId="31" fillId="10" borderId="0" xfId="0" applyFont="1" applyFill="1" applyBorder="1" applyAlignment="1">
      <alignment vertical="center"/>
    </xf>
    <xf numFmtId="0" fontId="30" fillId="31" borderId="0" xfId="0" applyFont="1" applyFill="1" applyBorder="1" applyAlignment="1">
      <alignment vertical="center"/>
    </xf>
    <xf numFmtId="0" fontId="0" fillId="26" borderId="0" xfId="0" applyFill="1" applyBorder="1" applyAlignment="1">
      <alignment vertical="center"/>
    </xf>
    <xf numFmtId="0" fontId="20" fillId="2" borderId="0" xfId="6" applyFont="1" applyFill="1" applyAlignment="1">
      <alignment vertical="center"/>
    </xf>
    <xf numFmtId="0" fontId="38" fillId="4" borderId="12" xfId="6" applyFont="1" applyFill="1" applyBorder="1" applyAlignment="1">
      <alignment vertical="center"/>
    </xf>
    <xf numFmtId="0" fontId="38" fillId="4" borderId="13" xfId="6" applyFont="1" applyFill="1" applyBorder="1" applyAlignment="1">
      <alignment vertical="center"/>
    </xf>
    <xf numFmtId="14" fontId="20" fillId="2" borderId="0" xfId="6" applyNumberFormat="1" applyFont="1" applyFill="1" applyAlignment="1">
      <alignment vertical="center"/>
    </xf>
    <xf numFmtId="0" fontId="20" fillId="4" borderId="1" xfId="6" applyFont="1" applyFill="1" applyBorder="1" applyAlignment="1">
      <alignment vertical="center"/>
    </xf>
    <xf numFmtId="0" fontId="20" fillId="4" borderId="3" xfId="6" applyFont="1" applyFill="1" applyBorder="1" applyAlignment="1">
      <alignment vertical="center"/>
    </xf>
    <xf numFmtId="0" fontId="21" fillId="2" borderId="0" xfId="6" applyFont="1" applyFill="1" applyAlignment="1">
      <alignment vertical="center"/>
    </xf>
    <xf numFmtId="0" fontId="21" fillId="2" borderId="0" xfId="6" applyFont="1" applyFill="1" applyAlignment="1">
      <alignment horizontal="center" vertical="center"/>
    </xf>
    <xf numFmtId="0" fontId="21" fillId="17" borderId="0" xfId="6" applyFont="1" applyFill="1" applyBorder="1" applyAlignment="1">
      <alignment vertical="center"/>
    </xf>
    <xf numFmtId="4" fontId="21" fillId="17" borderId="0" xfId="6" applyNumberFormat="1" applyFont="1" applyFill="1" applyBorder="1" applyAlignment="1">
      <alignment horizontal="right" vertical="center"/>
    </xf>
    <xf numFmtId="10" fontId="21" fillId="17" borderId="0" xfId="6" applyNumberFormat="1" applyFont="1" applyFill="1" applyBorder="1" applyAlignment="1">
      <alignment vertical="center"/>
    </xf>
    <xf numFmtId="167" fontId="21" fillId="17" borderId="0" xfId="12" applyFont="1" applyFill="1" applyBorder="1" applyAlignment="1">
      <alignment vertical="center"/>
    </xf>
    <xf numFmtId="0" fontId="39" fillId="7" borderId="0" xfId="0" applyFont="1" applyFill="1" applyAlignment="1">
      <alignment horizontal="center" vertical="center"/>
    </xf>
    <xf numFmtId="0" fontId="39" fillId="15" borderId="32" xfId="0" applyFont="1" applyFill="1" applyBorder="1" applyAlignment="1">
      <alignment horizontal="center" vertical="center"/>
    </xf>
    <xf numFmtId="0" fontId="39" fillId="15" borderId="33" xfId="0" applyFont="1" applyFill="1" applyBorder="1" applyAlignment="1">
      <alignment horizontal="center" vertical="center"/>
    </xf>
    <xf numFmtId="0" fontId="39" fillId="7" borderId="0" xfId="0" applyFont="1" applyFill="1" applyAlignment="1">
      <alignment vertical="center"/>
    </xf>
    <xf numFmtId="10" fontId="20" fillId="17" borderId="0" xfId="6" applyNumberFormat="1" applyFont="1" applyFill="1" applyBorder="1" applyAlignment="1">
      <alignment vertical="center"/>
    </xf>
    <xf numFmtId="167" fontId="20" fillId="17" borderId="0" xfId="12" applyFont="1" applyFill="1" applyBorder="1" applyAlignment="1" applyProtection="1">
      <alignment vertical="center"/>
      <protection locked="0"/>
    </xf>
    <xf numFmtId="10" fontId="21" fillId="5" borderId="5" xfId="10" applyNumberFormat="1" applyFont="1" applyFill="1" applyBorder="1" applyAlignment="1">
      <alignment horizontal="center" vertical="center"/>
    </xf>
    <xf numFmtId="167" fontId="21" fillId="5" borderId="3" xfId="12" applyFont="1" applyFill="1" applyBorder="1" applyAlignment="1">
      <alignment horizontal="center" vertical="center"/>
    </xf>
    <xf numFmtId="10" fontId="40" fillId="5" borderId="8" xfId="10" applyNumberFormat="1" applyFont="1" applyFill="1" applyBorder="1" applyAlignment="1">
      <alignment vertical="center"/>
    </xf>
    <xf numFmtId="167" fontId="40" fillId="5" borderId="13" xfId="12" applyFont="1" applyFill="1" applyBorder="1" applyAlignment="1">
      <alignment vertical="center"/>
    </xf>
    <xf numFmtId="10" fontId="40" fillId="5" borderId="15" xfId="10" applyNumberFormat="1" applyFont="1" applyFill="1" applyBorder="1" applyAlignment="1">
      <alignment vertical="center"/>
    </xf>
    <xf numFmtId="167" fontId="40" fillId="5" borderId="10" xfId="12" applyFont="1" applyFill="1" applyBorder="1" applyAlignment="1">
      <alignment vertical="center"/>
    </xf>
    <xf numFmtId="10" fontId="21" fillId="5" borderId="5" xfId="10" applyNumberFormat="1" applyFont="1" applyFill="1" applyBorder="1" applyAlignment="1">
      <alignment vertical="center"/>
    </xf>
    <xf numFmtId="167" fontId="21" fillId="5" borderId="3" xfId="12" applyFont="1" applyFill="1" applyBorder="1" applyAlignment="1">
      <alignment vertical="center"/>
    </xf>
    <xf numFmtId="10" fontId="21" fillId="2" borderId="0" xfId="10" applyNumberFormat="1" applyFont="1" applyFill="1" applyAlignment="1">
      <alignment vertical="center"/>
    </xf>
    <xf numFmtId="167" fontId="21" fillId="2" borderId="0" xfId="12" applyFont="1" applyFill="1" applyAlignment="1">
      <alignment vertical="center"/>
    </xf>
    <xf numFmtId="0" fontId="20" fillId="20" borderId="13" xfId="6" applyFont="1" applyFill="1" applyBorder="1" applyAlignment="1">
      <alignment vertical="center"/>
    </xf>
    <xf numFmtId="0" fontId="20" fillId="20" borderId="9" xfId="6" applyFont="1" applyFill="1" applyBorder="1" applyAlignment="1">
      <alignment vertical="center"/>
    </xf>
    <xf numFmtId="0" fontId="20" fillId="20" borderId="10" xfId="6" applyFont="1" applyFill="1" applyBorder="1" applyAlignment="1">
      <alignment vertical="center"/>
    </xf>
    <xf numFmtId="0" fontId="20" fillId="20" borderId="6" xfId="6" applyFont="1" applyFill="1" applyBorder="1" applyAlignment="1">
      <alignment vertical="center"/>
    </xf>
    <xf numFmtId="0" fontId="20" fillId="20" borderId="7" xfId="6" applyFont="1" applyFill="1" applyBorder="1" applyAlignment="1">
      <alignment vertical="center"/>
    </xf>
    <xf numFmtId="165" fontId="20" fillId="20" borderId="9" xfId="4" applyFont="1" applyFill="1" applyBorder="1" applyAlignment="1">
      <alignment horizontal="left" vertical="center"/>
    </xf>
    <xf numFmtId="165" fontId="20" fillId="20" borderId="10" xfId="4" applyFont="1" applyFill="1" applyBorder="1" applyAlignment="1">
      <alignment vertical="center"/>
    </xf>
    <xf numFmtId="0" fontId="21" fillId="20" borderId="8" xfId="6" applyFont="1" applyFill="1" applyBorder="1" applyAlignment="1">
      <alignment horizontal="center" vertical="center"/>
    </xf>
    <xf numFmtId="0" fontId="21" fillId="20" borderId="13" xfId="6" applyFont="1" applyFill="1" applyBorder="1" applyAlignment="1">
      <alignment horizontal="center" vertical="center"/>
    </xf>
    <xf numFmtId="10" fontId="20" fillId="20" borderId="8" xfId="6" applyNumberFormat="1" applyFont="1" applyFill="1" applyBorder="1" applyAlignment="1">
      <alignment vertical="center"/>
    </xf>
    <xf numFmtId="166" fontId="20" fillId="20" borderId="13" xfId="1" applyFont="1" applyFill="1" applyBorder="1" applyAlignment="1">
      <alignment vertical="center"/>
    </xf>
    <xf numFmtId="0" fontId="20" fillId="20" borderId="15" xfId="6" applyFont="1" applyFill="1" applyBorder="1" applyAlignment="1">
      <alignment vertical="center"/>
    </xf>
    <xf numFmtId="166" fontId="20" fillId="20" borderId="10" xfId="1" applyFont="1" applyFill="1" applyBorder="1" applyAlignment="1">
      <alignment vertical="center"/>
    </xf>
    <xf numFmtId="9" fontId="20" fillId="20" borderId="15" xfId="6" applyNumberFormat="1" applyFont="1" applyFill="1" applyBorder="1" applyAlignment="1">
      <alignment vertical="center"/>
    </xf>
    <xf numFmtId="166" fontId="20" fillId="20" borderId="15" xfId="1" applyFont="1" applyFill="1" applyBorder="1" applyAlignment="1">
      <alignment vertical="center"/>
    </xf>
    <xf numFmtId="166" fontId="20" fillId="20" borderId="11" xfId="1" applyFont="1" applyFill="1" applyBorder="1" applyAlignment="1">
      <alignment vertical="center"/>
    </xf>
    <xf numFmtId="166" fontId="20" fillId="20" borderId="7" xfId="1" applyFont="1" applyFill="1" applyBorder="1" applyAlignment="1">
      <alignment vertical="center"/>
    </xf>
    <xf numFmtId="0" fontId="21" fillId="20" borderId="11" xfId="6" applyFont="1" applyFill="1" applyBorder="1" applyAlignment="1">
      <alignment vertical="center"/>
    </xf>
    <xf numFmtId="4" fontId="21" fillId="20" borderId="7" xfId="6" applyNumberFormat="1" applyFont="1" applyFill="1" applyBorder="1" applyAlignment="1">
      <alignment horizontal="right" vertical="center"/>
    </xf>
    <xf numFmtId="0" fontId="21" fillId="20" borderId="8" xfId="6" applyFont="1" applyFill="1" applyBorder="1" applyAlignment="1">
      <alignment horizontal="center" vertical="center" wrapText="1"/>
    </xf>
    <xf numFmtId="167" fontId="20" fillId="20" borderId="18" xfId="12" applyFont="1" applyFill="1" applyBorder="1" applyAlignment="1">
      <alignment vertical="center"/>
    </xf>
    <xf numFmtId="167" fontId="20" fillId="20" borderId="22" xfId="12" applyFont="1" applyFill="1" applyBorder="1" applyAlignment="1">
      <alignment vertical="center"/>
    </xf>
    <xf numFmtId="10" fontId="21" fillId="20" borderId="11" xfId="10" applyNumberFormat="1" applyFont="1" applyFill="1" applyBorder="1" applyAlignment="1">
      <alignment vertical="center"/>
    </xf>
    <xf numFmtId="167" fontId="21" fillId="20" borderId="11" xfId="12" applyFont="1" applyFill="1" applyBorder="1" applyAlignment="1">
      <alignment vertical="center"/>
    </xf>
    <xf numFmtId="10" fontId="20" fillId="20" borderId="5" xfId="10" applyNumberFormat="1" applyFont="1" applyFill="1" applyBorder="1" applyAlignment="1">
      <alignment vertical="center"/>
    </xf>
    <xf numFmtId="167" fontId="20" fillId="20" borderId="15" xfId="12" applyFont="1" applyFill="1" applyBorder="1" applyAlignment="1">
      <alignment vertical="center"/>
    </xf>
    <xf numFmtId="10" fontId="21" fillId="20" borderId="5" xfId="10" applyNumberFormat="1" applyFont="1" applyFill="1" applyBorder="1" applyAlignment="1">
      <alignment vertical="center"/>
    </xf>
    <xf numFmtId="167" fontId="21" fillId="20" borderId="5" xfId="12" applyFont="1" applyFill="1" applyBorder="1" applyAlignment="1">
      <alignment vertical="center"/>
    </xf>
    <xf numFmtId="0" fontId="21" fillId="20" borderId="5" xfId="6" applyFont="1" applyFill="1" applyBorder="1" applyAlignment="1">
      <alignment horizontal="center" vertical="center" wrapText="1"/>
    </xf>
    <xf numFmtId="0" fontId="21" fillId="20" borderId="5" xfId="6" applyFont="1" applyFill="1" applyBorder="1" applyAlignment="1">
      <alignment horizontal="center" vertical="center"/>
    </xf>
    <xf numFmtId="10" fontId="20" fillId="20" borderId="15" xfId="10" applyNumberFormat="1" applyFont="1" applyFill="1" applyBorder="1" applyAlignment="1">
      <alignment vertical="center"/>
    </xf>
    <xf numFmtId="10" fontId="21" fillId="20" borderId="5" xfId="6" applyNumberFormat="1" applyFont="1" applyFill="1" applyBorder="1" applyAlignment="1">
      <alignment vertical="center"/>
    </xf>
    <xf numFmtId="0" fontId="21" fillId="20" borderId="1" xfId="6" applyFont="1" applyFill="1" applyBorder="1" applyAlignment="1">
      <alignment horizontal="center" vertical="center" wrapText="1"/>
    </xf>
    <xf numFmtId="0" fontId="21" fillId="20" borderId="16" xfId="6" applyFont="1" applyFill="1" applyBorder="1" applyAlignment="1">
      <alignment horizontal="center" vertical="center"/>
    </xf>
    <xf numFmtId="167" fontId="20" fillId="20" borderId="0" xfId="12" applyFont="1" applyFill="1" applyBorder="1" applyAlignment="1">
      <alignment vertical="center"/>
    </xf>
    <xf numFmtId="167" fontId="20" fillId="33" borderId="15" xfId="12" applyFont="1" applyFill="1" applyBorder="1" applyAlignment="1" applyProtection="1">
      <alignment vertical="center"/>
    </xf>
    <xf numFmtId="167" fontId="20" fillId="20" borderId="9" xfId="12" applyFont="1" applyFill="1" applyBorder="1" applyAlignment="1">
      <alignment vertical="center"/>
    </xf>
    <xf numFmtId="10" fontId="20" fillId="20" borderId="8" xfId="10" applyNumberFormat="1" applyFont="1" applyFill="1" applyBorder="1" applyAlignment="1">
      <alignment vertical="center"/>
    </xf>
    <xf numFmtId="167" fontId="20" fillId="20" borderId="8" xfId="12" applyFont="1" applyFill="1" applyBorder="1" applyAlignment="1">
      <alignment vertical="center"/>
    </xf>
    <xf numFmtId="167" fontId="20" fillId="20" borderId="13" xfId="12" applyFont="1" applyFill="1" applyBorder="1" applyAlignment="1">
      <alignment vertical="center"/>
    </xf>
    <xf numFmtId="167" fontId="20" fillId="20" borderId="10" xfId="12" applyFont="1" applyFill="1" applyBorder="1" applyAlignment="1">
      <alignment vertical="center"/>
    </xf>
    <xf numFmtId="0" fontId="21" fillId="20" borderId="3" xfId="6" applyFont="1" applyFill="1" applyBorder="1" applyAlignment="1">
      <alignment horizontal="center" vertical="center"/>
    </xf>
    <xf numFmtId="10" fontId="20" fillId="20" borderId="15" xfId="3" applyNumberFormat="1" applyFont="1" applyFill="1" applyBorder="1" applyAlignment="1">
      <alignment horizontal="right" vertical="center"/>
    </xf>
    <xf numFmtId="0" fontId="21" fillId="20" borderId="35" xfId="6" applyFont="1" applyFill="1" applyBorder="1" applyAlignment="1">
      <alignment vertical="center"/>
    </xf>
    <xf numFmtId="167" fontId="21" fillId="20" borderId="25" xfId="12" applyFont="1" applyFill="1" applyBorder="1" applyAlignment="1">
      <alignment vertical="center"/>
    </xf>
    <xf numFmtId="167" fontId="20" fillId="20" borderId="10" xfId="12" applyFont="1" applyFill="1" applyBorder="1" applyAlignment="1" applyProtection="1">
      <alignment vertical="center"/>
      <protection locked="0"/>
    </xf>
    <xf numFmtId="10" fontId="20" fillId="20" borderId="15" xfId="6" applyNumberFormat="1" applyFont="1" applyFill="1" applyBorder="1" applyAlignment="1">
      <alignment vertical="center"/>
    </xf>
    <xf numFmtId="0" fontId="21" fillId="20" borderId="5" xfId="6" applyFont="1" applyFill="1" applyBorder="1" applyAlignment="1">
      <alignment vertical="center"/>
    </xf>
    <xf numFmtId="167" fontId="21" fillId="20" borderId="3" xfId="12" applyFont="1" applyFill="1" applyBorder="1" applyAlignment="1">
      <alignment vertical="center"/>
    </xf>
    <xf numFmtId="167" fontId="21" fillId="20" borderId="10" xfId="12" applyFont="1" applyFill="1" applyBorder="1" applyAlignment="1">
      <alignment vertical="center"/>
    </xf>
    <xf numFmtId="10" fontId="21" fillId="20" borderId="15" xfId="10" applyNumberFormat="1" applyFont="1" applyFill="1" applyBorder="1" applyAlignment="1" applyProtection="1">
      <alignment vertical="center"/>
      <protection locked="0"/>
    </xf>
    <xf numFmtId="166" fontId="21" fillId="20" borderId="15" xfId="1" applyFont="1" applyFill="1" applyBorder="1" applyAlignment="1">
      <alignment vertical="center"/>
    </xf>
    <xf numFmtId="10" fontId="40" fillId="20" borderId="15" xfId="10" applyNumberFormat="1" applyFont="1" applyFill="1" applyBorder="1" applyAlignment="1" applyProtection="1">
      <alignment vertical="center"/>
      <protection locked="0"/>
    </xf>
    <xf numFmtId="167" fontId="40" fillId="20" borderId="10" xfId="12" applyFont="1" applyFill="1" applyBorder="1" applyAlignment="1">
      <alignment vertical="center"/>
    </xf>
    <xf numFmtId="166" fontId="21" fillId="20" borderId="5" xfId="1" applyFont="1" applyFill="1" applyBorder="1" applyAlignment="1">
      <alignment vertical="center"/>
    </xf>
    <xf numFmtId="0" fontId="20" fillId="20" borderId="8" xfId="6" applyFont="1" applyFill="1" applyBorder="1" applyAlignment="1">
      <alignment vertical="center"/>
    </xf>
    <xf numFmtId="0" fontId="20" fillId="20" borderId="5" xfId="6" applyFont="1" applyFill="1" applyBorder="1" applyAlignment="1">
      <alignment vertical="center"/>
    </xf>
    <xf numFmtId="167" fontId="20" fillId="20" borderId="3" xfId="12" applyFont="1" applyFill="1" applyBorder="1" applyAlignment="1">
      <alignment vertical="center"/>
    </xf>
    <xf numFmtId="167" fontId="22" fillId="20" borderId="3" xfId="12" applyFont="1" applyFill="1" applyBorder="1" applyAlignment="1">
      <alignment vertical="center"/>
    </xf>
    <xf numFmtId="167" fontId="20" fillId="20" borderId="8" xfId="6" applyNumberFormat="1" applyFont="1" applyFill="1" applyBorder="1" applyAlignment="1">
      <alignment vertical="center"/>
    </xf>
    <xf numFmtId="166" fontId="20" fillId="20" borderId="8" xfId="6" applyNumberFormat="1" applyFont="1" applyFill="1" applyBorder="1" applyAlignment="1">
      <alignment vertical="center"/>
    </xf>
    <xf numFmtId="166" fontId="21" fillId="20" borderId="3" xfId="6" applyNumberFormat="1" applyFont="1" applyFill="1" applyBorder="1" applyAlignment="1">
      <alignment vertical="center"/>
    </xf>
    <xf numFmtId="0" fontId="35" fillId="20" borderId="6" xfId="6" applyFont="1" applyFill="1" applyBorder="1" applyAlignment="1">
      <alignment vertical="center"/>
    </xf>
    <xf numFmtId="166" fontId="22" fillId="20" borderId="7" xfId="6" applyNumberFormat="1" applyFont="1" applyFill="1" applyBorder="1" applyAlignment="1">
      <alignment vertical="center"/>
    </xf>
    <xf numFmtId="165" fontId="20" fillId="22" borderId="9" xfId="4" applyFont="1" applyFill="1" applyBorder="1" applyAlignment="1">
      <alignment horizontal="left" vertical="center"/>
    </xf>
    <xf numFmtId="0" fontId="20" fillId="22" borderId="9" xfId="6" applyFont="1" applyFill="1" applyBorder="1" applyAlignment="1">
      <alignment vertical="center"/>
    </xf>
    <xf numFmtId="10" fontId="21" fillId="20" borderId="16" xfId="10" applyNumberFormat="1" applyFont="1" applyFill="1" applyBorder="1" applyAlignment="1">
      <alignment vertical="center"/>
    </xf>
    <xf numFmtId="0" fontId="41" fillId="6" borderId="0" xfId="6" applyFont="1" applyFill="1" applyAlignment="1">
      <alignment vertical="center"/>
    </xf>
    <xf numFmtId="0" fontId="41" fillId="6" borderId="0" xfId="6" applyFont="1" applyFill="1" applyAlignment="1">
      <alignment horizontal="center" vertical="center"/>
    </xf>
    <xf numFmtId="0" fontId="42" fillId="7" borderId="0" xfId="0" applyFont="1" applyFill="1" applyAlignment="1">
      <alignment vertical="center"/>
    </xf>
    <xf numFmtId="14" fontId="20" fillId="22" borderId="12" xfId="6" applyNumberFormat="1" applyFont="1" applyFill="1" applyBorder="1" applyAlignment="1" applyProtection="1">
      <alignment horizontal="left" vertical="center"/>
      <protection locked="0"/>
    </xf>
    <xf numFmtId="14" fontId="20" fillId="22" borderId="6" xfId="6" applyNumberFormat="1" applyFont="1" applyFill="1" applyBorder="1" applyAlignment="1">
      <alignment horizontal="left" vertical="center"/>
    </xf>
    <xf numFmtId="10" fontId="20" fillId="22" borderId="32" xfId="10" applyNumberFormat="1" applyFont="1" applyFill="1" applyBorder="1" applyAlignment="1">
      <alignment vertical="center"/>
    </xf>
    <xf numFmtId="10" fontId="20" fillId="22" borderId="33" xfId="10" applyNumberFormat="1" applyFont="1" applyFill="1" applyBorder="1" applyAlignment="1">
      <alignment vertical="center"/>
    </xf>
    <xf numFmtId="10" fontId="20" fillId="22" borderId="15" xfId="10" applyNumberFormat="1" applyFont="1" applyFill="1" applyBorder="1" applyAlignment="1">
      <alignment vertical="center"/>
    </xf>
    <xf numFmtId="0" fontId="3" fillId="9" borderId="0" xfId="0" applyFont="1" applyFill="1" applyBorder="1" applyAlignment="1">
      <alignment horizontal="center" vertical="center"/>
    </xf>
    <xf numFmtId="167" fontId="20" fillId="22" borderId="11" xfId="12" applyFont="1" applyFill="1" applyBorder="1" applyAlignment="1">
      <alignment vertical="center"/>
    </xf>
    <xf numFmtId="167" fontId="20" fillId="22" borderId="15" xfId="12" applyFont="1" applyFill="1" applyBorder="1" applyAlignment="1">
      <alignment vertical="center"/>
    </xf>
    <xf numFmtId="167" fontId="20" fillId="22" borderId="0" xfId="12" applyFont="1" applyFill="1" applyBorder="1" applyAlignment="1">
      <alignment vertical="center"/>
    </xf>
    <xf numFmtId="167" fontId="20" fillId="34" borderId="15" xfId="12" applyFont="1" applyFill="1" applyBorder="1" applyAlignment="1" applyProtection="1">
      <alignment vertical="center"/>
    </xf>
    <xf numFmtId="10" fontId="20" fillId="22" borderId="32" xfId="6" applyNumberFormat="1" applyFont="1" applyFill="1" applyBorder="1" applyAlignment="1" applyProtection="1">
      <alignment vertical="center"/>
      <protection locked="0"/>
    </xf>
    <xf numFmtId="10" fontId="20" fillId="22" borderId="34" xfId="6" applyNumberFormat="1" applyFont="1" applyFill="1" applyBorder="1" applyAlignment="1" applyProtection="1">
      <alignment vertical="center"/>
      <protection locked="0"/>
    </xf>
    <xf numFmtId="10" fontId="20" fillId="22" borderId="33" xfId="6" applyNumberFormat="1" applyFont="1" applyFill="1" applyBorder="1" applyAlignment="1" applyProtection="1">
      <alignment vertical="center"/>
      <protection locked="0"/>
    </xf>
    <xf numFmtId="167" fontId="20" fillId="22" borderId="10" xfId="12" applyFont="1" applyFill="1" applyBorder="1" applyAlignment="1" applyProtection="1">
      <alignment vertical="center"/>
      <protection locked="0"/>
    </xf>
    <xf numFmtId="169" fontId="21" fillId="22" borderId="15" xfId="10" applyNumberFormat="1" applyFont="1" applyFill="1" applyBorder="1" applyAlignment="1" applyProtection="1">
      <alignment vertical="center"/>
      <protection locked="0"/>
    </xf>
    <xf numFmtId="10" fontId="21" fillId="22" borderId="15" xfId="10" applyNumberFormat="1" applyFont="1" applyFill="1" applyBorder="1" applyAlignment="1" applyProtection="1">
      <alignment vertical="center"/>
      <protection locked="0"/>
    </xf>
    <xf numFmtId="0" fontId="42" fillId="7" borderId="0" xfId="0" applyFont="1" applyFill="1" applyBorder="1" applyAlignment="1">
      <alignment horizontal="center" vertical="center"/>
    </xf>
    <xf numFmtId="0" fontId="21" fillId="19" borderId="5" xfId="6" applyFont="1" applyFill="1" applyBorder="1" applyAlignment="1">
      <alignment horizontal="center" vertical="center" wrapText="1"/>
    </xf>
    <xf numFmtId="0" fontId="29" fillId="6" borderId="5" xfId="6" applyFont="1" applyFill="1" applyBorder="1" applyAlignment="1">
      <alignment horizontal="left" vertical="center"/>
    </xf>
    <xf numFmtId="0" fontId="43" fillId="7" borderId="0" xfId="0" applyFont="1" applyFill="1" applyBorder="1" applyAlignment="1">
      <alignment horizontal="right" vertical="center"/>
    </xf>
    <xf numFmtId="0" fontId="12" fillId="10" borderId="3" xfId="0" applyFont="1" applyFill="1" applyBorder="1" applyAlignment="1">
      <alignment vertical="center"/>
    </xf>
    <xf numFmtId="0" fontId="34" fillId="21" borderId="21" xfId="0" applyFont="1" applyFill="1" applyBorder="1" applyAlignment="1">
      <alignment horizontal="center" vertical="center"/>
    </xf>
    <xf numFmtId="0" fontId="34" fillId="21" borderId="22" xfId="0" applyFont="1" applyFill="1" applyBorder="1" applyAlignment="1">
      <alignment horizontal="center" vertical="center"/>
    </xf>
    <xf numFmtId="0" fontId="33" fillId="18" borderId="17" xfId="6" applyFont="1" applyFill="1" applyBorder="1" applyAlignment="1">
      <alignment horizontal="center" vertical="center" wrapText="1"/>
    </xf>
    <xf numFmtId="0" fontId="33" fillId="18" borderId="18" xfId="6" applyFont="1" applyFill="1" applyBorder="1" applyAlignment="1">
      <alignment horizontal="center" vertical="center" wrapText="1"/>
    </xf>
    <xf numFmtId="0" fontId="13" fillId="12" borderId="23" xfId="6" applyFont="1" applyFill="1" applyBorder="1" applyAlignment="1" applyProtection="1">
      <alignment horizontal="center" vertical="center"/>
    </xf>
    <xf numFmtId="0" fontId="13" fillId="12" borderId="24" xfId="6" applyFont="1" applyFill="1" applyBorder="1" applyAlignment="1" applyProtection="1">
      <alignment horizontal="center" vertical="center"/>
    </xf>
    <xf numFmtId="0" fontId="13" fillId="12" borderId="25" xfId="6" applyFont="1" applyFill="1" applyBorder="1" applyAlignment="1" applyProtection="1">
      <alignment horizontal="center" vertical="center"/>
    </xf>
    <xf numFmtId="0" fontId="14" fillId="13" borderId="26" xfId="6" applyFont="1" applyFill="1" applyBorder="1" applyAlignment="1">
      <alignment horizontal="center" vertical="center"/>
    </xf>
    <xf numFmtId="0" fontId="14" fillId="13" borderId="27" xfId="6" applyFont="1" applyFill="1" applyBorder="1" applyAlignment="1">
      <alignment horizontal="center" vertical="center"/>
    </xf>
    <xf numFmtId="0" fontId="18" fillId="12" borderId="23" xfId="6" applyFont="1" applyFill="1" applyBorder="1" applyAlignment="1" applyProtection="1">
      <alignment horizontal="center" vertical="center"/>
    </xf>
    <xf numFmtId="0" fontId="18" fillId="12" borderId="24" xfId="6" applyFont="1" applyFill="1" applyBorder="1" applyAlignment="1" applyProtection="1">
      <alignment horizontal="center" vertical="center"/>
    </xf>
    <xf numFmtId="0" fontId="18" fillId="12" borderId="25" xfId="6" applyFont="1" applyFill="1" applyBorder="1" applyAlignment="1" applyProtection="1">
      <alignment horizontal="center" vertical="center"/>
    </xf>
    <xf numFmtId="0" fontId="23" fillId="18" borderId="28" xfId="6" applyFont="1" applyFill="1" applyBorder="1" applyAlignment="1">
      <alignment horizontal="center" vertical="center"/>
    </xf>
    <xf numFmtId="0" fontId="23" fillId="18" borderId="29" xfId="6" applyFont="1" applyFill="1" applyBorder="1" applyAlignment="1">
      <alignment horizontal="center" vertical="center"/>
    </xf>
    <xf numFmtId="0" fontId="23" fillId="18" borderId="6" xfId="6" applyFont="1" applyFill="1" applyBorder="1" applyAlignment="1">
      <alignment horizontal="center" vertical="center"/>
    </xf>
    <xf numFmtId="0" fontId="23" fillId="18" borderId="7" xfId="6" applyFont="1" applyFill="1" applyBorder="1" applyAlignment="1">
      <alignment horizontal="center" vertical="center"/>
    </xf>
    <xf numFmtId="0" fontId="22" fillId="14" borderId="17" xfId="6" applyFont="1" applyFill="1" applyBorder="1" applyAlignment="1">
      <alignment horizontal="center" vertical="center"/>
    </xf>
    <xf numFmtId="0" fontId="22" fillId="14" borderId="30" xfId="6" applyFont="1" applyFill="1" applyBorder="1" applyAlignment="1">
      <alignment horizontal="center" vertical="center"/>
    </xf>
    <xf numFmtId="0" fontId="22" fillId="14" borderId="18" xfId="6" applyFont="1" applyFill="1" applyBorder="1" applyAlignment="1">
      <alignment horizontal="center" vertical="center"/>
    </xf>
    <xf numFmtId="0" fontId="22" fillId="14" borderId="21" xfId="6" applyFont="1" applyFill="1" applyBorder="1" applyAlignment="1">
      <alignment horizontal="center" vertical="center"/>
    </xf>
    <xf numFmtId="0" fontId="22" fillId="14" borderId="31" xfId="6" applyFont="1" applyFill="1" applyBorder="1" applyAlignment="1">
      <alignment horizontal="center" vertical="center"/>
    </xf>
    <xf numFmtId="0" fontId="22" fillId="14" borderId="22" xfId="6" applyFont="1" applyFill="1" applyBorder="1" applyAlignment="1">
      <alignment horizontal="center" vertical="center"/>
    </xf>
    <xf numFmtId="0" fontId="22" fillId="19" borderId="12" xfId="6" applyFont="1" applyFill="1" applyBorder="1" applyAlignment="1">
      <alignment horizontal="center" vertical="center"/>
    </xf>
    <xf numFmtId="0" fontId="22" fillId="19" borderId="13" xfId="6" applyFont="1" applyFill="1" applyBorder="1" applyAlignment="1">
      <alignment horizontal="center" vertical="center"/>
    </xf>
    <xf numFmtId="0" fontId="22" fillId="19" borderId="6" xfId="6" applyFont="1" applyFill="1" applyBorder="1" applyAlignment="1">
      <alignment horizontal="center" vertical="center"/>
    </xf>
    <xf numFmtId="0" fontId="22" fillId="19" borderId="7" xfId="6" applyFont="1" applyFill="1" applyBorder="1" applyAlignment="1">
      <alignment horizontal="center" vertical="center"/>
    </xf>
  </cellXfs>
  <cellStyles count="17">
    <cellStyle name="Moeda" xfId="2" builtinId="4" customBuiltin="1"/>
    <cellStyle name="Moeda 2" xfId="4"/>
    <cellStyle name="Moeda 3" xfId="5"/>
    <cellStyle name="Normal" xfId="0" builtinId="0" customBuiltin="1"/>
    <cellStyle name="Normal 2" xfId="6"/>
    <cellStyle name="Normal 2 2" xfId="7"/>
    <cellStyle name="Normal 3" xfId="8"/>
    <cellStyle name="Normal 3 2" xfId="9"/>
    <cellStyle name="Normal 3 3" xfId="16"/>
    <cellStyle name="Normal 4" xfId="15"/>
    <cellStyle name="Porcentagem" xfId="3" builtinId="5" customBuiltin="1"/>
    <cellStyle name="Porcentagem 2" xfId="10"/>
    <cellStyle name="Porcentagem 2 2" xfId="11"/>
    <cellStyle name="Vírgula" xfId="1" builtinId="3" customBuiltin="1"/>
    <cellStyle name="Vírgula 2" xfId="12"/>
    <cellStyle name="Vírgula 2 2" xfId="13"/>
    <cellStyle name="Vírgula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topLeftCell="E86" zoomScaleNormal="100" workbookViewId="0">
      <selection activeCell="J12" sqref="J12:K13"/>
    </sheetView>
  </sheetViews>
  <sheetFormatPr defaultRowHeight="15" x14ac:dyDescent="0.25"/>
  <cols>
    <col min="1" max="1" width="5.140625" style="3" customWidth="1"/>
    <col min="2" max="2" width="21.7109375" style="6" customWidth="1"/>
    <col min="3" max="3" width="63.7109375" style="3" customWidth="1"/>
    <col min="4" max="4" width="19.85546875" style="3" customWidth="1"/>
    <col min="5" max="5" width="21" style="3" customWidth="1"/>
    <col min="6" max="6" width="17.5703125" style="3" customWidth="1"/>
    <col min="7" max="7" width="2.5703125" style="3" customWidth="1"/>
    <col min="8" max="8" width="4.42578125" style="1" customWidth="1"/>
    <col min="9" max="9" width="4.42578125" style="2" customWidth="1"/>
    <col min="10" max="10" width="18.5703125" style="1" customWidth="1"/>
    <col min="11" max="11" width="18.42578125" style="1" customWidth="1"/>
    <col min="12" max="12" width="4.42578125" style="1" customWidth="1"/>
    <col min="13" max="16384" width="9.140625" style="1"/>
  </cols>
  <sheetData>
    <row r="1" spans="1:12" ht="15.75" thickBot="1" x14ac:dyDescent="0.3"/>
    <row r="2" spans="1:12" ht="28.5" thickBot="1" x14ac:dyDescent="0.3">
      <c r="B2" s="328" t="s">
        <v>85</v>
      </c>
      <c r="C2" s="329"/>
      <c r="D2" s="329"/>
      <c r="E2" s="329"/>
      <c r="F2" s="330"/>
      <c r="G2" s="194"/>
    </row>
    <row r="3" spans="1:12" ht="28.5" thickBot="1" x14ac:dyDescent="0.3">
      <c r="B3" s="7"/>
      <c r="C3" s="7"/>
      <c r="D3" s="7"/>
      <c r="E3" s="7"/>
      <c r="F3" s="7"/>
      <c r="G3" s="7"/>
    </row>
    <row r="4" spans="1:12" ht="16.5" thickBot="1" x14ac:dyDescent="0.3">
      <c r="B4" s="331" t="s">
        <v>87</v>
      </c>
      <c r="C4" s="332"/>
      <c r="D4" s="14"/>
      <c r="E4" s="14"/>
      <c r="F4" s="14"/>
      <c r="G4" s="14"/>
    </row>
    <row r="5" spans="1:12" x14ac:dyDescent="0.25">
      <c r="B5" s="20" t="s">
        <v>88</v>
      </c>
      <c r="C5" s="21" t="s">
        <v>89</v>
      </c>
      <c r="D5" s="14"/>
      <c r="E5" s="14"/>
      <c r="F5" s="14"/>
      <c r="G5" s="14"/>
    </row>
    <row r="6" spans="1:12" ht="15.75" thickBot="1" x14ac:dyDescent="0.3">
      <c r="B6" s="15"/>
      <c r="C6" s="16"/>
      <c r="D6" s="14"/>
      <c r="E6" s="14"/>
      <c r="F6" s="14"/>
      <c r="G6" s="14"/>
    </row>
    <row r="7" spans="1:12" ht="15.75" thickBot="1" x14ac:dyDescent="0.3">
      <c r="B7" s="17"/>
      <c r="C7" s="14"/>
      <c r="D7" s="14"/>
      <c r="E7" s="14"/>
      <c r="F7" s="14"/>
      <c r="G7" s="14"/>
    </row>
    <row r="8" spans="1:12" s="31" customFormat="1" ht="15.75" thickBot="1" x14ac:dyDescent="0.3">
      <c r="A8" s="3"/>
      <c r="B8" s="22" t="s">
        <v>0</v>
      </c>
      <c r="C8" s="18"/>
      <c r="D8" s="18"/>
      <c r="E8" s="18"/>
      <c r="F8" s="19"/>
      <c r="G8" s="195"/>
      <c r="I8" s="2"/>
    </row>
    <row r="9" spans="1:12" ht="24" thickBot="1" x14ac:dyDescent="0.3">
      <c r="B9" s="333" t="s">
        <v>92</v>
      </c>
      <c r="C9" s="334"/>
      <c r="D9" s="334"/>
      <c r="E9" s="334"/>
      <c r="F9" s="335"/>
      <c r="G9" s="196"/>
      <c r="H9" s="34"/>
      <c r="I9" s="32"/>
      <c r="J9" s="33"/>
      <c r="K9" s="33"/>
      <c r="L9" s="34"/>
    </row>
    <row r="10" spans="1:12" x14ac:dyDescent="0.25">
      <c r="B10" s="1"/>
      <c r="C10" s="1"/>
      <c r="D10" s="1"/>
      <c r="E10" s="1"/>
      <c r="F10" s="1"/>
      <c r="G10" s="1"/>
      <c r="J10" s="336" t="s">
        <v>86</v>
      </c>
      <c r="K10" s="337"/>
    </row>
    <row r="11" spans="1:12" ht="15.75" thickBot="1" x14ac:dyDescent="0.3">
      <c r="A11" s="8"/>
      <c r="B11" s="9"/>
      <c r="C11" s="8"/>
      <c r="D11" s="8"/>
      <c r="E11" s="8"/>
      <c r="F11" s="8"/>
      <c r="G11" s="8"/>
      <c r="J11" s="338"/>
      <c r="K11" s="339"/>
    </row>
    <row r="12" spans="1:12" ht="15.75" x14ac:dyDescent="0.25">
      <c r="A12" s="10"/>
      <c r="B12" s="340" t="s">
        <v>1</v>
      </c>
      <c r="C12" s="341"/>
      <c r="D12" s="341"/>
      <c r="E12" s="341"/>
      <c r="F12" s="342"/>
      <c r="G12" s="197"/>
      <c r="J12" s="346" t="s">
        <v>93</v>
      </c>
      <c r="K12" s="347"/>
    </row>
    <row r="13" spans="1:12" ht="16.5" thickBot="1" x14ac:dyDescent="0.3">
      <c r="B13" s="343"/>
      <c r="C13" s="344"/>
      <c r="D13" s="344"/>
      <c r="E13" s="344"/>
      <c r="F13" s="345"/>
      <c r="G13" s="197"/>
      <c r="J13" s="348"/>
      <c r="K13" s="349"/>
    </row>
    <row r="14" spans="1:12" ht="18" customHeight="1" x14ac:dyDescent="0.25">
      <c r="B14" s="23" t="s">
        <v>2</v>
      </c>
      <c r="C14" s="24" t="s">
        <v>90</v>
      </c>
      <c r="D14" s="25"/>
      <c r="E14" s="25"/>
      <c r="F14" s="26"/>
      <c r="G14" s="181"/>
      <c r="J14" s="303"/>
      <c r="K14" s="233"/>
    </row>
    <row r="15" spans="1:12" ht="18" customHeight="1" x14ac:dyDescent="0.25">
      <c r="B15" s="23" t="s">
        <v>3</v>
      </c>
      <c r="C15" s="24" t="s">
        <v>4</v>
      </c>
      <c r="D15" s="25"/>
      <c r="E15" s="25"/>
      <c r="F15" s="26"/>
      <c r="G15" s="181"/>
      <c r="J15" s="298"/>
      <c r="K15" s="235"/>
    </row>
    <row r="16" spans="1:12" ht="18" customHeight="1" x14ac:dyDescent="0.25">
      <c r="B16" s="23" t="s">
        <v>5</v>
      </c>
      <c r="C16" s="24" t="s">
        <v>91</v>
      </c>
      <c r="D16" s="25"/>
      <c r="E16" s="25"/>
      <c r="F16" s="26"/>
      <c r="G16" s="181"/>
      <c r="J16" s="298"/>
      <c r="K16" s="235"/>
    </row>
    <row r="17" spans="1:12" ht="18" customHeight="1" x14ac:dyDescent="0.25">
      <c r="B17" s="23" t="s">
        <v>6</v>
      </c>
      <c r="C17" s="24" t="s">
        <v>7</v>
      </c>
      <c r="D17" s="25"/>
      <c r="E17" s="25"/>
      <c r="F17" s="26"/>
      <c r="G17" s="181"/>
      <c r="J17" s="234"/>
      <c r="K17" s="235"/>
    </row>
    <row r="18" spans="1:12" ht="18" customHeight="1" x14ac:dyDescent="0.25">
      <c r="B18" s="23" t="s">
        <v>8</v>
      </c>
      <c r="C18" s="24" t="s">
        <v>9</v>
      </c>
      <c r="D18" s="25"/>
      <c r="E18" s="25"/>
      <c r="F18" s="26"/>
      <c r="G18" s="181"/>
      <c r="H18" s="11"/>
      <c r="J18" s="298"/>
      <c r="K18" s="235"/>
      <c r="L18" s="11"/>
    </row>
    <row r="19" spans="1:12" ht="18" customHeight="1" thickBot="1" x14ac:dyDescent="0.3">
      <c r="B19" s="27" t="s">
        <v>10</v>
      </c>
      <c r="C19" s="28" t="s">
        <v>11</v>
      </c>
      <c r="D19" s="29"/>
      <c r="E19" s="29"/>
      <c r="F19" s="30"/>
      <c r="G19" s="181"/>
      <c r="J19" s="236">
        <v>12</v>
      </c>
      <c r="K19" s="237"/>
    </row>
    <row r="20" spans="1:12" ht="18" customHeight="1" thickBot="1" x14ac:dyDescent="0.3">
      <c r="J20" s="205"/>
      <c r="K20" s="205"/>
    </row>
    <row r="21" spans="1:12" ht="18" customHeight="1" thickBot="1" x14ac:dyDescent="0.3">
      <c r="B21" s="35" t="s">
        <v>12</v>
      </c>
      <c r="C21" s="36"/>
      <c r="D21" s="36"/>
      <c r="E21" s="36"/>
      <c r="F21" s="37"/>
      <c r="G21" s="182"/>
      <c r="J21" s="206"/>
      <c r="K21" s="207"/>
    </row>
    <row r="22" spans="1:12" ht="15.75" customHeight="1" x14ac:dyDescent="0.25">
      <c r="B22" s="38" t="s">
        <v>13</v>
      </c>
      <c r="C22" s="39"/>
      <c r="D22" s="39"/>
      <c r="E22" s="39"/>
      <c r="F22" s="40"/>
      <c r="G22" s="183"/>
      <c r="J22" s="234" t="s">
        <v>17</v>
      </c>
      <c r="K22" s="235"/>
    </row>
    <row r="23" spans="1:12" ht="15.75" thickBot="1" x14ac:dyDescent="0.3">
      <c r="B23" s="41" t="s">
        <v>14</v>
      </c>
      <c r="C23" s="42"/>
      <c r="D23" s="42"/>
      <c r="E23" s="42"/>
      <c r="F23" s="43"/>
      <c r="G23" s="183"/>
      <c r="J23" s="238"/>
      <c r="K23" s="239"/>
    </row>
    <row r="24" spans="1:12" ht="18" customHeight="1" x14ac:dyDescent="0.25">
      <c r="B24" s="44">
        <v>1</v>
      </c>
      <c r="C24" s="45" t="s">
        <v>15</v>
      </c>
      <c r="D24" s="46"/>
      <c r="E24" s="46"/>
      <c r="F24" s="47"/>
      <c r="G24" s="183"/>
      <c r="J24" s="234" t="s">
        <v>94</v>
      </c>
      <c r="K24" s="235"/>
    </row>
    <row r="25" spans="1:12" ht="18" customHeight="1" x14ac:dyDescent="0.25">
      <c r="B25" s="44">
        <v>3</v>
      </c>
      <c r="C25" s="45" t="s">
        <v>16</v>
      </c>
      <c r="D25" s="48"/>
      <c r="E25" s="46"/>
      <c r="F25" s="47"/>
      <c r="G25" s="183"/>
      <c r="J25" s="297"/>
      <c r="K25" s="239"/>
    </row>
    <row r="26" spans="1:12" ht="18" customHeight="1" thickBot="1" x14ac:dyDescent="0.3">
      <c r="B26" s="49">
        <v>5</v>
      </c>
      <c r="C26" s="50" t="s">
        <v>18</v>
      </c>
      <c r="D26" s="51"/>
      <c r="E26" s="42"/>
      <c r="F26" s="43"/>
      <c r="G26" s="183"/>
      <c r="J26" s="304"/>
      <c r="K26" s="237"/>
    </row>
    <row r="27" spans="1:12" ht="18" customHeight="1" thickBot="1" x14ac:dyDescent="0.3">
      <c r="B27" s="52"/>
      <c r="C27" s="53"/>
      <c r="D27" s="54"/>
      <c r="E27" s="53"/>
      <c r="F27" s="53"/>
      <c r="G27" s="53"/>
      <c r="J27" s="205"/>
      <c r="K27" s="208"/>
    </row>
    <row r="28" spans="1:12" ht="19.5" customHeight="1" thickBot="1" x14ac:dyDescent="0.3">
      <c r="B28" s="55" t="s">
        <v>19</v>
      </c>
      <c r="C28" s="56" t="s">
        <v>20</v>
      </c>
      <c r="D28" s="57"/>
      <c r="E28" s="57"/>
      <c r="F28" s="58"/>
      <c r="G28" s="184"/>
      <c r="J28" s="209"/>
      <c r="K28" s="210"/>
    </row>
    <row r="29" spans="1:12" ht="15.75" thickBot="1" x14ac:dyDescent="0.3">
      <c r="A29" s="8"/>
      <c r="B29" s="59"/>
      <c r="C29" s="60"/>
      <c r="D29" s="61"/>
      <c r="E29" s="60"/>
      <c r="F29" s="60"/>
      <c r="G29" s="60"/>
      <c r="J29" s="320" t="str">
        <f>J10</f>
        <v>MRSJDR</v>
      </c>
      <c r="K29" s="320"/>
    </row>
    <row r="30" spans="1:12" ht="16.5" thickBot="1" x14ac:dyDescent="0.3">
      <c r="B30" s="80" t="s">
        <v>21</v>
      </c>
      <c r="C30" s="81" t="s">
        <v>22</v>
      </c>
      <c r="D30" s="82"/>
      <c r="E30" s="82"/>
      <c r="F30" s="83"/>
      <c r="G30" s="198"/>
      <c r="J30" s="211"/>
      <c r="K30" s="212"/>
    </row>
    <row r="31" spans="1:12" ht="18.75" customHeight="1" thickBot="1" x14ac:dyDescent="0.3">
      <c r="A31" s="6"/>
      <c r="B31" s="84">
        <v>1</v>
      </c>
      <c r="C31" s="85" t="s">
        <v>22</v>
      </c>
      <c r="D31" s="86"/>
      <c r="E31" s="86"/>
      <c r="F31" s="87"/>
      <c r="G31" s="199"/>
      <c r="J31" s="240" t="s">
        <v>23</v>
      </c>
      <c r="K31" s="241" t="s">
        <v>24</v>
      </c>
    </row>
    <row r="32" spans="1:12" ht="18.75" customHeight="1" x14ac:dyDescent="0.25">
      <c r="B32" s="63" t="s">
        <v>25</v>
      </c>
      <c r="C32" s="64" t="s">
        <v>26</v>
      </c>
      <c r="D32" s="65"/>
      <c r="E32" s="65"/>
      <c r="F32" s="66"/>
      <c r="G32" s="185"/>
      <c r="J32" s="242"/>
      <c r="K32" s="243">
        <f>J25</f>
        <v>0</v>
      </c>
    </row>
    <row r="33" spans="2:11" ht="18.75" customHeight="1" x14ac:dyDescent="0.25">
      <c r="B33" s="67" t="s">
        <v>3</v>
      </c>
      <c r="C33" s="45" t="s">
        <v>28</v>
      </c>
      <c r="D33" s="53"/>
      <c r="E33" s="53"/>
      <c r="F33" s="68"/>
      <c r="G33" s="186"/>
      <c r="J33" s="244"/>
      <c r="K33" s="245"/>
    </row>
    <row r="34" spans="2:11" ht="18.75" customHeight="1" x14ac:dyDescent="0.25">
      <c r="B34" s="67" t="s">
        <v>5</v>
      </c>
      <c r="C34" s="45" t="s">
        <v>29</v>
      </c>
      <c r="D34" s="69"/>
      <c r="E34" s="53"/>
      <c r="F34" s="70"/>
      <c r="G34" s="187"/>
      <c r="J34" s="246"/>
      <c r="K34" s="245"/>
    </row>
    <row r="35" spans="2:11" ht="18.75" customHeight="1" x14ac:dyDescent="0.25">
      <c r="B35" s="67" t="s">
        <v>6</v>
      </c>
      <c r="C35" s="45" t="s">
        <v>30</v>
      </c>
      <c r="D35" s="53"/>
      <c r="E35" s="53"/>
      <c r="F35" s="71"/>
      <c r="G35" s="185"/>
      <c r="J35" s="246"/>
      <c r="K35" s="245"/>
    </row>
    <row r="36" spans="2:11" ht="18.75" customHeight="1" x14ac:dyDescent="0.25">
      <c r="B36" s="67" t="s">
        <v>10</v>
      </c>
      <c r="C36" s="45" t="s">
        <v>139</v>
      </c>
      <c r="D36" s="53"/>
      <c r="E36" s="53"/>
      <c r="F36" s="71"/>
      <c r="G36" s="185"/>
      <c r="J36" s="246"/>
      <c r="K36" s="245"/>
    </row>
    <row r="37" spans="2:11" ht="18.75" customHeight="1" x14ac:dyDescent="0.25">
      <c r="B37" s="67" t="s">
        <v>8</v>
      </c>
      <c r="C37" s="45" t="s">
        <v>31</v>
      </c>
      <c r="D37" s="53"/>
      <c r="E37" s="53"/>
      <c r="F37" s="68"/>
      <c r="G37" s="186"/>
      <c r="J37" s="244"/>
      <c r="K37" s="245"/>
    </row>
    <row r="38" spans="2:11" ht="18.75" customHeight="1" x14ac:dyDescent="0.25">
      <c r="B38" s="67" t="s">
        <v>32</v>
      </c>
      <c r="C38" s="45" t="s">
        <v>33</v>
      </c>
      <c r="D38" s="53"/>
      <c r="E38" s="53"/>
      <c r="F38" s="72"/>
      <c r="G38" s="188"/>
      <c r="J38" s="247"/>
      <c r="K38" s="245"/>
    </row>
    <row r="39" spans="2:11" ht="18.75" customHeight="1" thickBot="1" x14ac:dyDescent="0.3">
      <c r="B39" s="73" t="s">
        <v>34</v>
      </c>
      <c r="C39" s="50" t="s">
        <v>35</v>
      </c>
      <c r="D39" s="74"/>
      <c r="E39" s="74"/>
      <c r="F39" s="75"/>
      <c r="G39" s="188"/>
      <c r="J39" s="248"/>
      <c r="K39" s="249"/>
    </row>
    <row r="40" spans="2:11" ht="18.75" customHeight="1" thickBot="1" x14ac:dyDescent="0.3">
      <c r="B40" s="76"/>
      <c r="C40" s="77" t="s">
        <v>36</v>
      </c>
      <c r="D40" s="77"/>
      <c r="E40" s="77"/>
      <c r="F40" s="78"/>
      <c r="G40" s="79"/>
      <c r="J40" s="250"/>
      <c r="K40" s="251">
        <f>ROUND(SUM(K32:K39),2)</f>
        <v>0</v>
      </c>
    </row>
    <row r="41" spans="2:11" ht="18.75" customHeight="1" thickBot="1" x14ac:dyDescent="0.3">
      <c r="B41" s="62"/>
      <c r="C41" s="79"/>
      <c r="D41" s="79"/>
      <c r="E41" s="79"/>
      <c r="F41" s="79"/>
      <c r="G41" s="79"/>
      <c r="J41" s="213"/>
      <c r="K41" s="214"/>
    </row>
    <row r="42" spans="2:11" ht="18.75" customHeight="1" thickBot="1" x14ac:dyDescent="0.3">
      <c r="B42" s="80" t="s">
        <v>37</v>
      </c>
      <c r="C42" s="81" t="s">
        <v>95</v>
      </c>
      <c r="D42" s="82"/>
      <c r="E42" s="82"/>
      <c r="F42" s="83"/>
      <c r="G42" s="198"/>
      <c r="J42" s="220"/>
      <c r="K42" s="220"/>
    </row>
    <row r="43" spans="2:11" ht="18.75" customHeight="1" thickBot="1" x14ac:dyDescent="0.3">
      <c r="B43" s="84" t="s">
        <v>96</v>
      </c>
      <c r="C43" s="85" t="s">
        <v>97</v>
      </c>
      <c r="D43" s="86"/>
      <c r="E43" s="86"/>
      <c r="F43" s="87"/>
      <c r="G43" s="199"/>
      <c r="J43" s="252" t="s">
        <v>23</v>
      </c>
      <c r="K43" s="240" t="s">
        <v>24</v>
      </c>
    </row>
    <row r="44" spans="2:11" ht="18.75" customHeight="1" x14ac:dyDescent="0.25">
      <c r="B44" s="88" t="s">
        <v>25</v>
      </c>
      <c r="C44" s="89" t="s">
        <v>98</v>
      </c>
      <c r="D44" s="90"/>
      <c r="E44" s="91"/>
      <c r="F44" s="92"/>
      <c r="G44" s="200"/>
      <c r="J44" s="305"/>
      <c r="K44" s="253">
        <f>ROUND(J44*K40,2)</f>
        <v>0</v>
      </c>
    </row>
    <row r="45" spans="2:11" ht="18.75" customHeight="1" thickBot="1" x14ac:dyDescent="0.3">
      <c r="B45" s="93" t="s">
        <v>3</v>
      </c>
      <c r="C45" s="94" t="s">
        <v>99</v>
      </c>
      <c r="D45" s="95"/>
      <c r="E45" s="95"/>
      <c r="F45" s="96"/>
      <c r="G45" s="200"/>
      <c r="J45" s="306"/>
      <c r="K45" s="254">
        <f>ROUND(J45*K40,2)</f>
        <v>0</v>
      </c>
    </row>
    <row r="46" spans="2:11" ht="18.75" customHeight="1" thickBot="1" x14ac:dyDescent="0.3">
      <c r="B46" s="97"/>
      <c r="C46" s="98" t="s">
        <v>54</v>
      </c>
      <c r="D46" s="98"/>
      <c r="E46" s="98"/>
      <c r="F46" s="99"/>
      <c r="G46" s="113"/>
      <c r="J46" s="255">
        <f>SUM(J44:J45)</f>
        <v>0</v>
      </c>
      <c r="K46" s="256">
        <f>SUM(K44:K45)</f>
        <v>0</v>
      </c>
    </row>
    <row r="47" spans="2:11" ht="18.75" customHeight="1" thickBot="1" x14ac:dyDescent="0.3">
      <c r="B47" s="100" t="s">
        <v>5</v>
      </c>
      <c r="C47" s="101" t="s">
        <v>100</v>
      </c>
      <c r="D47" s="102"/>
      <c r="E47" s="102"/>
      <c r="F47" s="103"/>
      <c r="G47" s="201"/>
      <c r="J47" s="257">
        <f>J59*J46</f>
        <v>0</v>
      </c>
      <c r="K47" s="258">
        <f>ROUND(J47*K40,2)</f>
        <v>0</v>
      </c>
    </row>
    <row r="48" spans="2:11" ht="18.75" customHeight="1" thickBot="1" x14ac:dyDescent="0.3">
      <c r="B48" s="97"/>
      <c r="C48" s="98" t="s">
        <v>36</v>
      </c>
      <c r="D48" s="98"/>
      <c r="E48" s="98"/>
      <c r="F48" s="99"/>
      <c r="G48" s="113"/>
      <c r="J48" s="259">
        <f>SUM(J46:J47)</f>
        <v>0</v>
      </c>
      <c r="K48" s="260">
        <f>SUM(K46:K47)</f>
        <v>0</v>
      </c>
    </row>
    <row r="49" spans="2:11" ht="18.75" customHeight="1" thickBot="1" x14ac:dyDescent="0.3">
      <c r="B49" s="62"/>
      <c r="C49" s="79"/>
      <c r="D49" s="79"/>
      <c r="E49" s="79"/>
      <c r="F49" s="79"/>
      <c r="G49" s="79"/>
      <c r="J49" s="114"/>
      <c r="K49" s="12"/>
    </row>
    <row r="50" spans="2:11" ht="18.75" customHeight="1" thickBot="1" x14ac:dyDescent="0.3">
      <c r="B50" s="84" t="s">
        <v>101</v>
      </c>
      <c r="C50" s="104" t="s">
        <v>102</v>
      </c>
      <c r="D50" s="86"/>
      <c r="E50" s="86"/>
      <c r="F50" s="87"/>
      <c r="G50" s="199"/>
      <c r="J50" s="261" t="s">
        <v>23</v>
      </c>
      <c r="K50" s="262" t="s">
        <v>24</v>
      </c>
    </row>
    <row r="51" spans="2:11" ht="18.75" customHeight="1" x14ac:dyDescent="0.25">
      <c r="B51" s="105" t="s">
        <v>25</v>
      </c>
      <c r="C51" s="106" t="s">
        <v>47</v>
      </c>
      <c r="D51" s="107"/>
      <c r="E51" s="107"/>
      <c r="F51" s="108"/>
      <c r="G51" s="201"/>
      <c r="J51" s="263">
        <v>0.2</v>
      </c>
      <c r="K51" s="258">
        <f>ROUND(J51*K40,3)</f>
        <v>0</v>
      </c>
    </row>
    <row r="52" spans="2:11" ht="18.75" customHeight="1" x14ac:dyDescent="0.25">
      <c r="B52" s="105" t="s">
        <v>3</v>
      </c>
      <c r="C52" s="106" t="s">
        <v>49</v>
      </c>
      <c r="D52" s="107"/>
      <c r="E52" s="107"/>
      <c r="F52" s="108"/>
      <c r="G52" s="201"/>
      <c r="J52" s="263">
        <v>2.5000000000000001E-2</v>
      </c>
      <c r="K52" s="258">
        <f>ROUND(J52*K40,3)</f>
        <v>0</v>
      </c>
    </row>
    <row r="53" spans="2:11" ht="18.75" customHeight="1" x14ac:dyDescent="0.25">
      <c r="B53" s="105" t="s">
        <v>5</v>
      </c>
      <c r="C53" s="106" t="s">
        <v>103</v>
      </c>
      <c r="D53" s="107"/>
      <c r="E53" s="107"/>
      <c r="F53" s="108"/>
      <c r="G53" s="201"/>
      <c r="J53" s="307"/>
      <c r="K53" s="258">
        <f>ROUND(J53*K40,3)</f>
        <v>0</v>
      </c>
    </row>
    <row r="54" spans="2:11" ht="18.75" customHeight="1" x14ac:dyDescent="0.25">
      <c r="B54" s="105" t="s">
        <v>6</v>
      </c>
      <c r="C54" s="106" t="s">
        <v>104</v>
      </c>
      <c r="D54" s="107"/>
      <c r="E54" s="107"/>
      <c r="F54" s="108"/>
      <c r="G54" s="201"/>
      <c r="J54" s="263">
        <v>1.4999999999999999E-2</v>
      </c>
      <c r="K54" s="258">
        <f>ROUND(J54*K40,3)</f>
        <v>0</v>
      </c>
    </row>
    <row r="55" spans="2:11" ht="18.75" customHeight="1" x14ac:dyDescent="0.25">
      <c r="B55" s="105" t="s">
        <v>10</v>
      </c>
      <c r="C55" s="106" t="s">
        <v>105</v>
      </c>
      <c r="D55" s="107"/>
      <c r="E55" s="107"/>
      <c r="F55" s="108"/>
      <c r="G55" s="201"/>
      <c r="J55" s="263">
        <v>0.01</v>
      </c>
      <c r="K55" s="258">
        <f>ROUND(J55*K40,3)</f>
        <v>0</v>
      </c>
    </row>
    <row r="56" spans="2:11" ht="18.75" customHeight="1" x14ac:dyDescent="0.25">
      <c r="B56" s="105" t="s">
        <v>8</v>
      </c>
      <c r="C56" s="106" t="s">
        <v>51</v>
      </c>
      <c r="D56" s="107"/>
      <c r="E56" s="107"/>
      <c r="F56" s="108"/>
      <c r="G56" s="201"/>
      <c r="J56" s="263">
        <v>6.0000000000000001E-3</v>
      </c>
      <c r="K56" s="258">
        <f>ROUND(J56*K40,3)</f>
        <v>0</v>
      </c>
    </row>
    <row r="57" spans="2:11" ht="18.75" customHeight="1" x14ac:dyDescent="0.25">
      <c r="B57" s="105" t="s">
        <v>32</v>
      </c>
      <c r="C57" s="106" t="s">
        <v>48</v>
      </c>
      <c r="D57" s="107"/>
      <c r="E57" s="107"/>
      <c r="F57" s="108"/>
      <c r="G57" s="201"/>
      <c r="J57" s="263">
        <v>2E-3</v>
      </c>
      <c r="K57" s="258">
        <f>ROUND(J57*K40,3)</f>
        <v>0</v>
      </c>
    </row>
    <row r="58" spans="2:11" ht="18.75" customHeight="1" thickBot="1" x14ac:dyDescent="0.3">
      <c r="B58" s="105" t="s">
        <v>34</v>
      </c>
      <c r="C58" s="106" t="s">
        <v>50</v>
      </c>
      <c r="D58" s="107"/>
      <c r="E58" s="107"/>
      <c r="F58" s="108"/>
      <c r="G58" s="201"/>
      <c r="J58" s="263">
        <v>0.08</v>
      </c>
      <c r="K58" s="258">
        <f>ROUND(J58*K40,3)</f>
        <v>0</v>
      </c>
    </row>
    <row r="59" spans="2:11" ht="18.75" customHeight="1" thickBot="1" x14ac:dyDescent="0.3">
      <c r="B59" s="97"/>
      <c r="C59" s="109" t="s">
        <v>52</v>
      </c>
      <c r="D59" s="98"/>
      <c r="E59" s="98"/>
      <c r="F59" s="99"/>
      <c r="G59" s="113"/>
      <c r="J59" s="264">
        <f>SUM(J51:J58)</f>
        <v>0.33800000000000002</v>
      </c>
      <c r="K59" s="260">
        <f>SUM(K51:K58)</f>
        <v>0</v>
      </c>
    </row>
    <row r="60" spans="2:11" ht="18.75" customHeight="1" thickBot="1" x14ac:dyDescent="0.3">
      <c r="B60" s="112"/>
      <c r="C60" s="113"/>
      <c r="D60" s="113"/>
      <c r="E60" s="113"/>
      <c r="F60" s="113"/>
      <c r="G60" s="113"/>
      <c r="J60" s="215"/>
      <c r="K60" s="216"/>
    </row>
    <row r="61" spans="2:11" ht="18.75" customHeight="1" thickBot="1" x14ac:dyDescent="0.3">
      <c r="B61" s="84" t="s">
        <v>106</v>
      </c>
      <c r="C61" s="85" t="s">
        <v>38</v>
      </c>
      <c r="D61" s="86"/>
      <c r="E61" s="86"/>
      <c r="F61" s="87"/>
      <c r="G61" s="199"/>
      <c r="H61" s="31"/>
      <c r="I61" s="217"/>
      <c r="J61" s="265" t="s">
        <v>39</v>
      </c>
      <c r="K61" s="266" t="s">
        <v>40</v>
      </c>
    </row>
    <row r="62" spans="2:11" ht="18.75" customHeight="1" x14ac:dyDescent="0.25">
      <c r="B62" s="117" t="s">
        <v>25</v>
      </c>
      <c r="C62" s="120" t="s">
        <v>107</v>
      </c>
      <c r="D62" s="119"/>
      <c r="E62" s="118"/>
      <c r="F62" s="121"/>
      <c r="G62" s="308"/>
      <c r="H62" s="31"/>
      <c r="I62" s="218">
        <v>23</v>
      </c>
      <c r="J62" s="267">
        <v>3.9</v>
      </c>
      <c r="K62" s="268">
        <f>ROUND(IF(((J62*I62*2)-(6%*J25))&lt;0,0,(J62*I62*2)-(6%*J25)),2)</f>
        <v>179.4</v>
      </c>
    </row>
    <row r="63" spans="2:11" ht="18.75" customHeight="1" thickBot="1" x14ac:dyDescent="0.3">
      <c r="B63" s="117" t="s">
        <v>3</v>
      </c>
      <c r="C63" s="120" t="s">
        <v>108</v>
      </c>
      <c r="D63" s="119"/>
      <c r="E63" s="118"/>
      <c r="F63" s="121"/>
      <c r="G63" s="308"/>
      <c r="H63" s="31"/>
      <c r="I63" s="219">
        <v>23</v>
      </c>
      <c r="J63" s="311"/>
      <c r="K63" s="312"/>
    </row>
    <row r="64" spans="2:11" ht="18.75" customHeight="1" x14ac:dyDescent="0.25">
      <c r="B64" s="105" t="s">
        <v>5</v>
      </c>
      <c r="C64" s="94" t="s">
        <v>141</v>
      </c>
      <c r="D64" s="122"/>
      <c r="E64" s="122"/>
      <c r="F64" s="108"/>
      <c r="G64" s="201"/>
      <c r="I64" s="217"/>
      <c r="J64" s="269"/>
      <c r="K64" s="310"/>
    </row>
    <row r="65" spans="2:11" ht="18.75" customHeight="1" x14ac:dyDescent="0.25">
      <c r="B65" s="105" t="s">
        <v>6</v>
      </c>
      <c r="C65" s="94" t="s">
        <v>142</v>
      </c>
      <c r="D65" s="122"/>
      <c r="E65" s="122"/>
      <c r="F65" s="108"/>
      <c r="G65" s="201"/>
      <c r="I65" s="217"/>
      <c r="J65" s="269"/>
      <c r="K65" s="310"/>
    </row>
    <row r="66" spans="2:11" ht="18.75" customHeight="1" thickBot="1" x14ac:dyDescent="0.3">
      <c r="B66" s="105" t="s">
        <v>10</v>
      </c>
      <c r="C66" s="123" t="s">
        <v>109</v>
      </c>
      <c r="D66" s="124"/>
      <c r="E66" s="124"/>
      <c r="F66" s="125"/>
      <c r="G66" s="201"/>
      <c r="I66" s="217"/>
      <c r="J66" s="269"/>
      <c r="K66" s="309"/>
    </row>
    <row r="67" spans="2:11" ht="18.75" customHeight="1" thickBot="1" x14ac:dyDescent="0.3">
      <c r="B67" s="97"/>
      <c r="C67" s="109" t="s">
        <v>52</v>
      </c>
      <c r="D67" s="98"/>
      <c r="E67" s="98"/>
      <c r="F67" s="99"/>
      <c r="G67" s="113"/>
      <c r="I67" s="217"/>
      <c r="J67" s="260"/>
      <c r="K67" s="256">
        <f>SUM(K62:K66)</f>
        <v>179.4</v>
      </c>
    </row>
    <row r="68" spans="2:11" ht="18.75" customHeight="1" thickBot="1" x14ac:dyDescent="0.3">
      <c r="B68" s="112"/>
      <c r="C68" s="113"/>
      <c r="D68" s="113"/>
      <c r="E68" s="113"/>
      <c r="F68" s="113"/>
      <c r="G68" s="113"/>
      <c r="I68" s="217"/>
      <c r="J68" s="220"/>
      <c r="K68" s="220"/>
    </row>
    <row r="69" spans="2:11" ht="18.75" customHeight="1" thickBot="1" x14ac:dyDescent="0.3">
      <c r="B69" s="133" t="s">
        <v>113</v>
      </c>
      <c r="C69" s="132"/>
      <c r="D69" s="132"/>
      <c r="E69" s="132"/>
      <c r="F69" s="131"/>
      <c r="G69" s="202"/>
      <c r="I69" s="217"/>
      <c r="J69" s="220"/>
      <c r="K69" s="220"/>
    </row>
    <row r="70" spans="2:11" ht="18.75" customHeight="1" thickBot="1" x14ac:dyDescent="0.3">
      <c r="B70" s="130">
        <v>2</v>
      </c>
      <c r="C70" s="115" t="s">
        <v>95</v>
      </c>
      <c r="D70" s="115"/>
      <c r="E70" s="115"/>
      <c r="F70" s="116"/>
      <c r="G70" s="199"/>
      <c r="I70" s="217"/>
      <c r="J70" s="261" t="s">
        <v>23</v>
      </c>
      <c r="K70" s="262" t="s">
        <v>24</v>
      </c>
    </row>
    <row r="71" spans="2:11" ht="18.75" customHeight="1" x14ac:dyDescent="0.25">
      <c r="B71" s="129" t="s">
        <v>112</v>
      </c>
      <c r="C71" s="128" t="str">
        <f>C43</f>
        <v>13º Salário, Férias e Adicional de Férias</v>
      </c>
      <c r="D71" s="127"/>
      <c r="E71" s="127"/>
      <c r="F71" s="126"/>
      <c r="G71" s="201"/>
      <c r="J71" s="270">
        <f>J48</f>
        <v>0</v>
      </c>
      <c r="K71" s="271">
        <f>K48</f>
        <v>0</v>
      </c>
    </row>
    <row r="72" spans="2:11" ht="18.75" customHeight="1" x14ac:dyDescent="0.25">
      <c r="B72" s="105" t="s">
        <v>111</v>
      </c>
      <c r="C72" s="106" t="str">
        <f>C50</f>
        <v>Encargos Previdenciários (GPS), Fundo de Garantia por tempo de serviço (FGTS) e outras contribuições</v>
      </c>
      <c r="D72" s="107"/>
      <c r="E72" s="107"/>
      <c r="F72" s="108"/>
      <c r="G72" s="201"/>
      <c r="J72" s="263">
        <f>J59</f>
        <v>0.33800000000000002</v>
      </c>
      <c r="K72" s="258">
        <f>K59</f>
        <v>0</v>
      </c>
    </row>
    <row r="73" spans="2:11" ht="18.75" customHeight="1" thickBot="1" x14ac:dyDescent="0.3">
      <c r="B73" s="105" t="s">
        <v>110</v>
      </c>
      <c r="C73" s="106" t="str">
        <f>C61</f>
        <v>Benefícios Mensais e Diários</v>
      </c>
      <c r="D73" s="107"/>
      <c r="E73" s="107"/>
      <c r="F73" s="108"/>
      <c r="G73" s="201"/>
      <c r="J73" s="263"/>
      <c r="K73" s="258">
        <f>K67</f>
        <v>179.4</v>
      </c>
    </row>
    <row r="74" spans="2:11" ht="18.75" customHeight="1" thickBot="1" x14ac:dyDescent="0.3">
      <c r="B74" s="97"/>
      <c r="C74" s="98" t="s">
        <v>36</v>
      </c>
      <c r="D74" s="98"/>
      <c r="E74" s="98"/>
      <c r="F74" s="99"/>
      <c r="G74" s="113"/>
      <c r="J74" s="259"/>
      <c r="K74" s="260">
        <f>SUM(K71:K73)</f>
        <v>179.4</v>
      </c>
    </row>
    <row r="75" spans="2:11" ht="18.75" customHeight="1" thickBot="1" x14ac:dyDescent="0.3">
      <c r="B75" s="112"/>
      <c r="C75" s="113"/>
      <c r="D75" s="113"/>
      <c r="E75" s="113"/>
      <c r="F75" s="113"/>
      <c r="G75" s="113"/>
      <c r="J75" s="215"/>
      <c r="K75" s="216"/>
    </row>
    <row r="76" spans="2:11" ht="18.75" customHeight="1" thickBot="1" x14ac:dyDescent="0.3">
      <c r="B76" s="80" t="s">
        <v>41</v>
      </c>
      <c r="C76" s="134" t="s">
        <v>114</v>
      </c>
      <c r="D76" s="135"/>
      <c r="E76" s="135"/>
      <c r="F76" s="136"/>
      <c r="G76" s="203"/>
      <c r="J76" s="215"/>
      <c r="K76" s="216"/>
    </row>
    <row r="77" spans="2:11" ht="18.75" customHeight="1" thickBot="1" x14ac:dyDescent="0.3">
      <c r="B77" s="137">
        <v>3</v>
      </c>
      <c r="C77" s="86" t="s">
        <v>55</v>
      </c>
      <c r="D77" s="86"/>
      <c r="E77" s="86"/>
      <c r="F77" s="87"/>
      <c r="G77" s="199"/>
      <c r="J77" s="252" t="s">
        <v>23</v>
      </c>
      <c r="K77" s="262" t="s">
        <v>24</v>
      </c>
    </row>
    <row r="78" spans="2:11" ht="18.75" customHeight="1" x14ac:dyDescent="0.25">
      <c r="B78" s="129" t="s">
        <v>25</v>
      </c>
      <c r="C78" s="89" t="s">
        <v>115</v>
      </c>
      <c r="D78" s="128"/>
      <c r="E78" s="128"/>
      <c r="F78" s="126"/>
      <c r="G78" s="201"/>
      <c r="J78" s="313"/>
      <c r="K78" s="272">
        <f>ROUND(J78*K40,2)</f>
        <v>0</v>
      </c>
    </row>
    <row r="79" spans="2:11" ht="18.75" customHeight="1" x14ac:dyDescent="0.25">
      <c r="B79" s="105" t="s">
        <v>3</v>
      </c>
      <c r="C79" s="94" t="s">
        <v>56</v>
      </c>
      <c r="D79" s="106"/>
      <c r="E79" s="106"/>
      <c r="F79" s="108"/>
      <c r="G79" s="201"/>
      <c r="J79" s="314"/>
      <c r="K79" s="273">
        <f>ROUND(J79*K40,2)</f>
        <v>0</v>
      </c>
    </row>
    <row r="80" spans="2:11" ht="18.75" customHeight="1" x14ac:dyDescent="0.25">
      <c r="B80" s="105" t="s">
        <v>5</v>
      </c>
      <c r="C80" s="94" t="s">
        <v>57</v>
      </c>
      <c r="D80" s="106"/>
      <c r="E80" s="106"/>
      <c r="F80" s="108"/>
      <c r="G80" s="201"/>
      <c r="J80" s="314"/>
      <c r="K80" s="273">
        <f>ROUND(J80*K40,2)</f>
        <v>0</v>
      </c>
    </row>
    <row r="81" spans="2:11" ht="18.75" customHeight="1" x14ac:dyDescent="0.25">
      <c r="B81" s="105" t="s">
        <v>6</v>
      </c>
      <c r="C81" s="94" t="s">
        <v>58</v>
      </c>
      <c r="D81" s="106"/>
      <c r="E81" s="106"/>
      <c r="F81" s="108"/>
      <c r="G81" s="201"/>
      <c r="J81" s="314"/>
      <c r="K81" s="273">
        <f>ROUND(J81*K40,2)</f>
        <v>0</v>
      </c>
    </row>
    <row r="82" spans="2:11" ht="18.75" customHeight="1" x14ac:dyDescent="0.25">
      <c r="B82" s="105" t="s">
        <v>10</v>
      </c>
      <c r="C82" s="94" t="s">
        <v>116</v>
      </c>
      <c r="D82" s="106"/>
      <c r="E82" s="106"/>
      <c r="F82" s="108"/>
      <c r="G82" s="201"/>
      <c r="J82" s="314"/>
      <c r="K82" s="273">
        <f>ROUND(J82*K40,2)</f>
        <v>0</v>
      </c>
    </row>
    <row r="83" spans="2:11" ht="18.75" customHeight="1" thickBot="1" x14ac:dyDescent="0.3">
      <c r="B83" s="138" t="s">
        <v>8</v>
      </c>
      <c r="C83" s="123" t="s">
        <v>117</v>
      </c>
      <c r="D83" s="139"/>
      <c r="E83" s="139"/>
      <c r="F83" s="125"/>
      <c r="G83" s="201"/>
      <c r="J83" s="314"/>
      <c r="K83" s="273">
        <f>ROUND(J83*K40,2)</f>
        <v>0</v>
      </c>
    </row>
    <row r="84" spans="2:11" ht="18.75" customHeight="1" thickBot="1" x14ac:dyDescent="0.3">
      <c r="B84" s="97"/>
      <c r="C84" s="98" t="s">
        <v>36</v>
      </c>
      <c r="D84" s="98"/>
      <c r="E84" s="98"/>
      <c r="F84" s="99"/>
      <c r="G84" s="113"/>
      <c r="J84" s="299">
        <f>SUM(J78:J83)</f>
        <v>0</v>
      </c>
      <c r="K84" s="281">
        <f>SUM(K78:K83)</f>
        <v>0</v>
      </c>
    </row>
    <row r="85" spans="2:11" ht="18.75" customHeight="1" thickBot="1" x14ac:dyDescent="0.3">
      <c r="B85" s="112"/>
      <c r="C85" s="113"/>
      <c r="D85" s="113"/>
      <c r="E85" s="113"/>
      <c r="F85" s="113"/>
      <c r="G85" s="113"/>
      <c r="J85" s="215"/>
      <c r="K85" s="216"/>
    </row>
    <row r="86" spans="2:11" ht="18.75" customHeight="1" thickBot="1" x14ac:dyDescent="0.3">
      <c r="B86" s="80" t="s">
        <v>45</v>
      </c>
      <c r="C86" s="134" t="s">
        <v>59</v>
      </c>
      <c r="D86" s="140"/>
      <c r="E86" s="140"/>
      <c r="F86" s="141"/>
      <c r="G86" s="198"/>
      <c r="J86" s="215"/>
      <c r="K86" s="216"/>
    </row>
    <row r="87" spans="2:11" ht="18.75" customHeight="1" thickBot="1" x14ac:dyDescent="0.3">
      <c r="B87" s="84" t="s">
        <v>46</v>
      </c>
      <c r="C87" s="85" t="s">
        <v>118</v>
      </c>
      <c r="D87" s="86"/>
      <c r="E87" s="86"/>
      <c r="F87" s="87"/>
      <c r="G87" s="199"/>
      <c r="J87" s="252" t="s">
        <v>23</v>
      </c>
      <c r="K87" s="262" t="s">
        <v>24</v>
      </c>
    </row>
    <row r="88" spans="2:11" ht="18.75" customHeight="1" x14ac:dyDescent="0.25">
      <c r="B88" s="88" t="s">
        <v>25</v>
      </c>
      <c r="C88" s="89" t="s">
        <v>119</v>
      </c>
      <c r="D88" s="127"/>
      <c r="E88" s="127"/>
      <c r="F88" s="126"/>
      <c r="G88" s="201"/>
      <c r="J88" s="313"/>
      <c r="K88" s="272">
        <f>ROUND(J88*K40,2)</f>
        <v>0</v>
      </c>
    </row>
    <row r="89" spans="2:11" ht="18.75" customHeight="1" x14ac:dyDescent="0.25">
      <c r="B89" s="93" t="s">
        <v>3</v>
      </c>
      <c r="C89" s="94" t="s">
        <v>120</v>
      </c>
      <c r="D89" s="107"/>
      <c r="E89" s="107"/>
      <c r="F89" s="108"/>
      <c r="G89" s="201"/>
      <c r="J89" s="314"/>
      <c r="K89" s="273">
        <f>ROUND(J89*K40,2)</f>
        <v>0</v>
      </c>
    </row>
    <row r="90" spans="2:11" ht="18.75" customHeight="1" x14ac:dyDescent="0.25">
      <c r="B90" s="93" t="s">
        <v>5</v>
      </c>
      <c r="C90" s="94" t="s">
        <v>121</v>
      </c>
      <c r="D90" s="107"/>
      <c r="E90" s="107"/>
      <c r="F90" s="108"/>
      <c r="G90" s="201"/>
      <c r="J90" s="314"/>
      <c r="K90" s="273">
        <f>ROUND(J90*K40,2)</f>
        <v>0</v>
      </c>
    </row>
    <row r="91" spans="2:11" ht="18.75" customHeight="1" x14ac:dyDescent="0.25">
      <c r="B91" s="93" t="s">
        <v>6</v>
      </c>
      <c r="C91" s="94" t="s">
        <v>122</v>
      </c>
      <c r="D91" s="107"/>
      <c r="E91" s="107"/>
      <c r="F91" s="108"/>
      <c r="G91" s="201"/>
      <c r="J91" s="314"/>
      <c r="K91" s="273">
        <f>ROUND(J91*K40,2)</f>
        <v>0</v>
      </c>
    </row>
    <row r="92" spans="2:11" ht="18.75" customHeight="1" thickBot="1" x14ac:dyDescent="0.3">
      <c r="B92" s="93" t="s">
        <v>10</v>
      </c>
      <c r="C92" s="94" t="s">
        <v>123</v>
      </c>
      <c r="D92" s="107"/>
      <c r="E92" s="107"/>
      <c r="F92" s="108"/>
      <c r="G92" s="201"/>
      <c r="J92" s="315"/>
      <c r="K92" s="273">
        <f>ROUND(J92*K40,2)</f>
        <v>0</v>
      </c>
    </row>
    <row r="93" spans="2:11" ht="18.75" customHeight="1" thickBot="1" x14ac:dyDescent="0.3">
      <c r="B93" s="97"/>
      <c r="C93" s="98" t="s">
        <v>36</v>
      </c>
      <c r="D93" s="98"/>
      <c r="E93" s="98"/>
      <c r="F93" s="99"/>
      <c r="G93" s="113"/>
      <c r="J93" s="255">
        <f>SUM(J88:J92)</f>
        <v>0</v>
      </c>
      <c r="K93" s="260">
        <f>SUM(K88:K92)</f>
        <v>0</v>
      </c>
    </row>
    <row r="94" spans="2:11" ht="18.75" customHeight="1" thickBot="1" x14ac:dyDescent="0.3">
      <c r="B94" s="112"/>
      <c r="C94" s="113"/>
      <c r="D94" s="113"/>
      <c r="E94" s="113"/>
      <c r="F94" s="113"/>
      <c r="G94" s="113"/>
      <c r="J94" s="215"/>
      <c r="K94" s="216"/>
    </row>
    <row r="95" spans="2:11" ht="18.75" customHeight="1" thickBot="1" x14ac:dyDescent="0.3">
      <c r="B95" s="84" t="s">
        <v>53</v>
      </c>
      <c r="C95" s="85" t="s">
        <v>124</v>
      </c>
      <c r="D95" s="86"/>
      <c r="E95" s="86"/>
      <c r="F95" s="87"/>
      <c r="G95" s="199"/>
      <c r="J95" s="261" t="s">
        <v>23</v>
      </c>
      <c r="K95" s="274" t="s">
        <v>43</v>
      </c>
    </row>
    <row r="96" spans="2:11" ht="18.75" customHeight="1" thickBot="1" x14ac:dyDescent="0.3">
      <c r="B96" s="105" t="s">
        <v>25</v>
      </c>
      <c r="C96" s="106" t="s">
        <v>125</v>
      </c>
      <c r="D96" s="142"/>
      <c r="E96" s="107"/>
      <c r="F96" s="108"/>
      <c r="G96" s="201"/>
      <c r="J96" s="275">
        <v>0</v>
      </c>
      <c r="K96" s="245">
        <f>ROUND(J96*K40,2)</f>
        <v>0</v>
      </c>
    </row>
    <row r="97" spans="2:11" ht="18.75" customHeight="1" thickBot="1" x14ac:dyDescent="0.3">
      <c r="B97" s="97"/>
      <c r="C97" s="109" t="s">
        <v>52</v>
      </c>
      <c r="D97" s="98"/>
      <c r="E97" s="98"/>
      <c r="F97" s="99"/>
      <c r="G97" s="113"/>
      <c r="J97" s="276"/>
      <c r="K97" s="277">
        <f>K96</f>
        <v>0</v>
      </c>
    </row>
    <row r="98" spans="2:11" ht="18.75" customHeight="1" thickBot="1" x14ac:dyDescent="0.3">
      <c r="B98" s="112"/>
      <c r="C98" s="113"/>
      <c r="D98" s="113"/>
      <c r="E98" s="113"/>
      <c r="F98" s="113"/>
      <c r="G98" s="113"/>
      <c r="J98" s="221"/>
      <c r="K98" s="222"/>
    </row>
    <row r="99" spans="2:11" ht="18.75" customHeight="1" thickBot="1" x14ac:dyDescent="0.3">
      <c r="B99" s="133" t="s">
        <v>126</v>
      </c>
      <c r="C99" s="132"/>
      <c r="D99" s="132"/>
      <c r="E99" s="132"/>
      <c r="F99" s="131"/>
      <c r="G99" s="202"/>
      <c r="J99" s="220"/>
      <c r="K99" s="220"/>
    </row>
    <row r="100" spans="2:11" ht="18.75" customHeight="1" thickBot="1" x14ac:dyDescent="0.3">
      <c r="B100" s="130">
        <v>4</v>
      </c>
      <c r="C100" s="115" t="str">
        <f>C86</f>
        <v>Custo de Reposição do Profissional Ausente</v>
      </c>
      <c r="D100" s="115"/>
      <c r="E100" s="115"/>
      <c r="F100" s="116"/>
      <c r="G100" s="199"/>
      <c r="J100" s="261" t="s">
        <v>23</v>
      </c>
      <c r="K100" s="274" t="s">
        <v>43</v>
      </c>
    </row>
    <row r="101" spans="2:11" ht="18.75" customHeight="1" x14ac:dyDescent="0.25">
      <c r="B101" s="129" t="s">
        <v>60</v>
      </c>
      <c r="C101" s="128" t="str">
        <f>C87</f>
        <v>Substituto nas Ausências Legais (Redação data pela Instrução Normativa nº 7 de 2018)</v>
      </c>
      <c r="D101" s="127"/>
      <c r="E101" s="127"/>
      <c r="F101" s="126"/>
      <c r="G101" s="201"/>
      <c r="J101" s="275"/>
      <c r="K101" s="278">
        <f>K93</f>
        <v>0</v>
      </c>
    </row>
    <row r="102" spans="2:11" ht="18.75" customHeight="1" x14ac:dyDescent="0.25">
      <c r="B102" s="105" t="s">
        <v>61</v>
      </c>
      <c r="C102" s="106" t="str">
        <f>C95</f>
        <v>Substituto na Intrajornada</v>
      </c>
      <c r="D102" s="107"/>
      <c r="E102" s="107"/>
      <c r="F102" s="108"/>
      <c r="G102" s="201"/>
      <c r="J102" s="279"/>
      <c r="K102" s="278">
        <f>K96</f>
        <v>0</v>
      </c>
    </row>
    <row r="103" spans="2:11" ht="18.75" customHeight="1" thickBot="1" x14ac:dyDescent="0.3">
      <c r="B103" s="105" t="s">
        <v>25</v>
      </c>
      <c r="C103" s="106" t="s">
        <v>140</v>
      </c>
      <c r="D103" s="107"/>
      <c r="E103" s="107"/>
      <c r="F103" s="108"/>
      <c r="G103" s="201"/>
      <c r="J103" s="279"/>
      <c r="K103" s="278"/>
    </row>
    <row r="104" spans="2:11" ht="18.75" customHeight="1" thickBot="1" x14ac:dyDescent="0.3">
      <c r="B104" s="97"/>
      <c r="C104" s="98" t="s">
        <v>36</v>
      </c>
      <c r="D104" s="98"/>
      <c r="E104" s="98"/>
      <c r="F104" s="99"/>
      <c r="G104" s="113"/>
      <c r="J104" s="280"/>
      <c r="K104" s="281">
        <f>SUM(K101:K103)</f>
        <v>0</v>
      </c>
    </row>
    <row r="105" spans="2:11" ht="18.75" customHeight="1" thickBot="1" x14ac:dyDescent="0.3">
      <c r="B105" s="112"/>
      <c r="C105" s="113"/>
      <c r="D105" s="113"/>
      <c r="E105" s="113"/>
      <c r="F105" s="113"/>
      <c r="G105" s="113"/>
      <c r="J105" s="220"/>
      <c r="K105" s="220"/>
    </row>
    <row r="106" spans="2:11" ht="18.75" customHeight="1" thickBot="1" x14ac:dyDescent="0.3">
      <c r="B106" s="80" t="s">
        <v>62</v>
      </c>
      <c r="C106" s="134" t="s">
        <v>42</v>
      </c>
      <c r="D106" s="135"/>
      <c r="E106" s="135"/>
      <c r="F106" s="136"/>
      <c r="G106" s="203"/>
      <c r="J106" s="215"/>
      <c r="K106" s="216"/>
    </row>
    <row r="107" spans="2:11" ht="18.75" customHeight="1" thickBot="1" x14ac:dyDescent="0.3">
      <c r="B107" s="137">
        <v>5</v>
      </c>
      <c r="C107" s="86" t="s">
        <v>42</v>
      </c>
      <c r="D107" s="86"/>
      <c r="E107" s="86"/>
      <c r="F107" s="87"/>
      <c r="G107" s="199"/>
      <c r="J107" s="261" t="s">
        <v>23</v>
      </c>
      <c r="K107" s="274" t="s">
        <v>43</v>
      </c>
    </row>
    <row r="108" spans="2:11" ht="18.75" customHeight="1" x14ac:dyDescent="0.25">
      <c r="B108" s="129" t="s">
        <v>25</v>
      </c>
      <c r="C108" s="89" t="s">
        <v>127</v>
      </c>
      <c r="D108" s="128"/>
      <c r="E108" s="128"/>
      <c r="F108" s="126"/>
      <c r="G108" s="201"/>
      <c r="J108" s="275"/>
      <c r="K108" s="316"/>
    </row>
    <row r="109" spans="2:11" ht="18.75" customHeight="1" x14ac:dyDescent="0.25">
      <c r="B109" s="105" t="s">
        <v>3</v>
      </c>
      <c r="C109" s="94" t="s">
        <v>128</v>
      </c>
      <c r="D109" s="106"/>
      <c r="E109" s="106"/>
      <c r="F109" s="108"/>
      <c r="G109" s="201"/>
      <c r="J109" s="279"/>
      <c r="K109" s="278"/>
    </row>
    <row r="110" spans="2:11" ht="18.75" customHeight="1" x14ac:dyDescent="0.25">
      <c r="B110" s="105" t="s">
        <v>5</v>
      </c>
      <c r="C110" s="94" t="s">
        <v>44</v>
      </c>
      <c r="D110" s="106"/>
      <c r="E110" s="106"/>
      <c r="F110" s="108"/>
      <c r="G110" s="201"/>
      <c r="J110" s="279"/>
      <c r="K110" s="278"/>
    </row>
    <row r="111" spans="2:11" ht="18.75" customHeight="1" thickBot="1" x14ac:dyDescent="0.3">
      <c r="B111" s="105" t="s">
        <v>6</v>
      </c>
      <c r="C111" s="94" t="s">
        <v>129</v>
      </c>
      <c r="D111" s="106"/>
      <c r="E111" s="106"/>
      <c r="F111" s="108"/>
      <c r="G111" s="201"/>
      <c r="J111" s="279"/>
      <c r="K111" s="278"/>
    </row>
    <row r="112" spans="2:11" ht="18.75" customHeight="1" thickBot="1" x14ac:dyDescent="0.3">
      <c r="B112" s="97"/>
      <c r="C112" s="98" t="s">
        <v>36</v>
      </c>
      <c r="D112" s="98"/>
      <c r="E112" s="98"/>
      <c r="F112" s="99"/>
      <c r="G112" s="113"/>
      <c r="J112" s="280"/>
      <c r="K112" s="281">
        <f>SUM(K108:K111)</f>
        <v>0</v>
      </c>
    </row>
    <row r="113" spans="2:11" ht="18.75" customHeight="1" thickBot="1" x14ac:dyDescent="0.3">
      <c r="B113" s="112"/>
      <c r="C113" s="113"/>
      <c r="D113" s="113"/>
      <c r="E113" s="113"/>
      <c r="F113" s="113"/>
      <c r="G113" s="113"/>
      <c r="J113" s="215"/>
      <c r="K113" s="216"/>
    </row>
    <row r="114" spans="2:11" ht="18.75" customHeight="1" thickBot="1" x14ac:dyDescent="0.3">
      <c r="B114" s="80" t="s">
        <v>130</v>
      </c>
      <c r="C114" s="134" t="s">
        <v>63</v>
      </c>
      <c r="D114" s="135"/>
      <c r="E114" s="135"/>
      <c r="F114" s="136"/>
      <c r="G114" s="203"/>
      <c r="J114" s="215"/>
      <c r="K114" s="216"/>
    </row>
    <row r="115" spans="2:11" ht="18.75" customHeight="1" thickBot="1" x14ac:dyDescent="0.3">
      <c r="B115" s="84">
        <v>6</v>
      </c>
      <c r="C115" s="85" t="s">
        <v>63</v>
      </c>
      <c r="D115" s="86"/>
      <c r="E115" s="86"/>
      <c r="F115" s="87"/>
      <c r="G115" s="199"/>
      <c r="J115" s="261" t="s">
        <v>23</v>
      </c>
      <c r="K115" s="274" t="s">
        <v>43</v>
      </c>
    </row>
    <row r="116" spans="2:11" ht="18.75" customHeight="1" x14ac:dyDescent="0.25">
      <c r="B116" s="88" t="s">
        <v>25</v>
      </c>
      <c r="C116" s="94" t="s">
        <v>131</v>
      </c>
      <c r="D116" s="107"/>
      <c r="E116" s="107"/>
      <c r="F116" s="108"/>
      <c r="G116" s="201"/>
      <c r="J116" s="317"/>
      <c r="K116" s="282">
        <f>K137*J116</f>
        <v>0</v>
      </c>
    </row>
    <row r="117" spans="2:11" ht="18.75" customHeight="1" x14ac:dyDescent="0.25">
      <c r="B117" s="93" t="s">
        <v>3</v>
      </c>
      <c r="C117" s="94" t="s">
        <v>68</v>
      </c>
      <c r="D117" s="107"/>
      <c r="E117" s="107"/>
      <c r="F117" s="108"/>
      <c r="G117" s="201"/>
      <c r="J117" s="318"/>
      <c r="K117" s="284">
        <f>(K116+K137)*J117</f>
        <v>0</v>
      </c>
    </row>
    <row r="118" spans="2:11" ht="18.75" customHeight="1" x14ac:dyDescent="0.25">
      <c r="B118" s="93" t="s">
        <v>3</v>
      </c>
      <c r="C118" s="94" t="s">
        <v>64</v>
      </c>
      <c r="D118" s="107"/>
      <c r="E118" s="107"/>
      <c r="F118" s="108"/>
      <c r="G118" s="201"/>
      <c r="J118" s="283">
        <f>SUM(J119:J122)</f>
        <v>8.6499999999999994E-2</v>
      </c>
      <c r="K118" s="282">
        <f>SUM(K119:K122)</f>
        <v>16.990000000000002</v>
      </c>
    </row>
    <row r="119" spans="2:11" ht="18.75" customHeight="1" x14ac:dyDescent="0.25">
      <c r="B119" s="93"/>
      <c r="C119" s="143" t="s">
        <v>65</v>
      </c>
      <c r="D119" s="107"/>
      <c r="E119" s="107"/>
      <c r="F119" s="108"/>
      <c r="G119" s="201"/>
      <c r="J119" s="285">
        <v>6.4999999999999997E-3</v>
      </c>
      <c r="K119" s="286">
        <f>ROUND(J119*K128,2)</f>
        <v>1.28</v>
      </c>
    </row>
    <row r="120" spans="2:11" ht="18.75" customHeight="1" x14ac:dyDescent="0.25">
      <c r="B120" s="93"/>
      <c r="C120" s="143" t="s">
        <v>66</v>
      </c>
      <c r="D120" s="107"/>
      <c r="E120" s="107"/>
      <c r="F120" s="108"/>
      <c r="G120" s="201"/>
      <c r="J120" s="285">
        <v>0.03</v>
      </c>
      <c r="K120" s="286">
        <f>ROUND(J120*K128,2)</f>
        <v>5.89</v>
      </c>
    </row>
    <row r="121" spans="2:11" ht="18.75" customHeight="1" x14ac:dyDescent="0.25">
      <c r="B121" s="93"/>
      <c r="C121" s="143" t="s">
        <v>132</v>
      </c>
      <c r="D121" s="107"/>
      <c r="E121" s="107"/>
      <c r="F121" s="108"/>
      <c r="G121" s="201"/>
      <c r="J121" s="285">
        <v>0</v>
      </c>
      <c r="K121" s="286">
        <f>ROUND(J121*K128,2)</f>
        <v>0</v>
      </c>
    </row>
    <row r="122" spans="2:11" ht="18.75" customHeight="1" thickBot="1" x14ac:dyDescent="0.3">
      <c r="B122" s="93"/>
      <c r="C122" s="143" t="s">
        <v>67</v>
      </c>
      <c r="D122" s="107"/>
      <c r="E122" s="107"/>
      <c r="F122" s="108"/>
      <c r="G122" s="201"/>
      <c r="J122" s="285">
        <v>0.05</v>
      </c>
      <c r="K122" s="286">
        <f>ROUND(J122*K128,2)</f>
        <v>9.82</v>
      </c>
    </row>
    <row r="123" spans="2:11" ht="18.75" customHeight="1" thickBot="1" x14ac:dyDescent="0.3">
      <c r="B123" s="97"/>
      <c r="C123" s="98" t="s">
        <v>36</v>
      </c>
      <c r="D123" s="98"/>
      <c r="E123" s="98"/>
      <c r="F123" s="99"/>
      <c r="G123" s="113"/>
      <c r="J123" s="259">
        <f>SUM(J116:J118)</f>
        <v>8.6499999999999994E-2</v>
      </c>
      <c r="K123" s="287">
        <f>SUM(K116:K118)</f>
        <v>16.990000000000002</v>
      </c>
    </row>
    <row r="124" spans="2:11" ht="18.75" customHeight="1" thickBot="1" x14ac:dyDescent="0.3">
      <c r="B124" s="110"/>
      <c r="C124" s="111"/>
      <c r="D124" s="111"/>
      <c r="E124" s="111"/>
      <c r="F124" s="111"/>
      <c r="G124" s="113"/>
      <c r="J124" s="213"/>
      <c r="K124" s="214"/>
    </row>
    <row r="125" spans="2:11" ht="19.5" customHeight="1" thickBot="1" x14ac:dyDescent="0.3">
      <c r="B125" s="144" t="s">
        <v>69</v>
      </c>
      <c r="C125" s="145"/>
      <c r="D125" s="145"/>
      <c r="E125" s="145"/>
      <c r="F125" s="146"/>
      <c r="G125" s="113"/>
      <c r="J125" s="223" t="s">
        <v>23</v>
      </c>
      <c r="K125" s="224" t="s">
        <v>40</v>
      </c>
    </row>
    <row r="126" spans="2:11" ht="19.5" customHeight="1" x14ac:dyDescent="0.25">
      <c r="B126" s="147" t="s">
        <v>25</v>
      </c>
      <c r="C126" s="148" t="s">
        <v>70</v>
      </c>
      <c r="D126" s="149"/>
      <c r="E126" s="149"/>
      <c r="F126" s="150"/>
      <c r="G126" s="204"/>
      <c r="J126" s="225">
        <f>J118</f>
        <v>8.6499999999999994E-2</v>
      </c>
      <c r="K126" s="226"/>
    </row>
    <row r="127" spans="2:11" ht="19.5" customHeight="1" x14ac:dyDescent="0.25">
      <c r="B127" s="151" t="s">
        <v>3</v>
      </c>
      <c r="C127" s="152" t="s">
        <v>133</v>
      </c>
      <c r="D127" s="153"/>
      <c r="E127" s="153"/>
      <c r="F127" s="154"/>
      <c r="G127" s="204"/>
      <c r="J127" s="227"/>
      <c r="K127" s="228">
        <f>K137+K116+K117</f>
        <v>179.4</v>
      </c>
    </row>
    <row r="128" spans="2:11" ht="19.5" customHeight="1" thickBot="1" x14ac:dyDescent="0.3">
      <c r="B128" s="151" t="s">
        <v>5</v>
      </c>
      <c r="C128" s="152" t="s">
        <v>71</v>
      </c>
      <c r="D128" s="153"/>
      <c r="E128" s="153"/>
      <c r="F128" s="154"/>
      <c r="G128" s="204"/>
      <c r="J128" s="227"/>
      <c r="K128" s="228">
        <f>K127/(1-J126)</f>
        <v>196.38752052545158</v>
      </c>
    </row>
    <row r="129" spans="1:11" ht="19.5" customHeight="1" thickBot="1" x14ac:dyDescent="0.3">
      <c r="B129" s="155"/>
      <c r="C129" s="156" t="s">
        <v>72</v>
      </c>
      <c r="D129" s="156"/>
      <c r="E129" s="156"/>
      <c r="F129" s="157"/>
      <c r="G129" s="113"/>
      <c r="J129" s="229"/>
      <c r="K129" s="230">
        <f>K128-K127</f>
        <v>16.987520525451572</v>
      </c>
    </row>
    <row r="130" spans="1:11" ht="19.5" customHeight="1" thickBot="1" x14ac:dyDescent="0.3">
      <c r="B130" s="5"/>
      <c r="C130" s="4"/>
      <c r="D130" s="4"/>
      <c r="E130" s="4"/>
      <c r="F130" s="4"/>
      <c r="G130" s="4"/>
      <c r="J130" s="231"/>
      <c r="K130" s="232"/>
    </row>
    <row r="131" spans="1:11" ht="19.5" customHeight="1" thickBot="1" x14ac:dyDescent="0.3">
      <c r="B131" s="84"/>
      <c r="C131" s="86" t="s">
        <v>73</v>
      </c>
      <c r="D131" s="86"/>
      <c r="E131" s="86"/>
      <c r="F131" s="87"/>
      <c r="G131" s="199"/>
      <c r="J131" s="261" t="s">
        <v>23</v>
      </c>
      <c r="K131" s="274" t="s">
        <v>40</v>
      </c>
    </row>
    <row r="132" spans="1:11" ht="19.5" customHeight="1" x14ac:dyDescent="0.25">
      <c r="B132" s="129" t="s">
        <v>25</v>
      </c>
      <c r="C132" s="128" t="s">
        <v>74</v>
      </c>
      <c r="D132" s="127"/>
      <c r="E132" s="127"/>
      <c r="F132" s="126"/>
      <c r="G132" s="201"/>
      <c r="J132" s="288"/>
      <c r="K132" s="272">
        <f>K40</f>
        <v>0</v>
      </c>
    </row>
    <row r="133" spans="1:11" ht="19.5" customHeight="1" x14ac:dyDescent="0.25">
      <c r="B133" s="105" t="s">
        <v>3</v>
      </c>
      <c r="C133" s="106" t="s">
        <v>134</v>
      </c>
      <c r="D133" s="107"/>
      <c r="E133" s="107"/>
      <c r="F133" s="108"/>
      <c r="G133" s="201"/>
      <c r="J133" s="244"/>
      <c r="K133" s="273">
        <f>K74</f>
        <v>179.4</v>
      </c>
    </row>
    <row r="134" spans="1:11" ht="19.5" customHeight="1" x14ac:dyDescent="0.25">
      <c r="B134" s="105" t="s">
        <v>5</v>
      </c>
      <c r="C134" s="106" t="s">
        <v>135</v>
      </c>
      <c r="D134" s="107"/>
      <c r="E134" s="107"/>
      <c r="F134" s="108"/>
      <c r="G134" s="201"/>
      <c r="J134" s="244"/>
      <c r="K134" s="273">
        <f>K84</f>
        <v>0</v>
      </c>
    </row>
    <row r="135" spans="1:11" ht="19.5" customHeight="1" x14ac:dyDescent="0.25">
      <c r="B135" s="105" t="s">
        <v>6</v>
      </c>
      <c r="C135" s="106" t="s">
        <v>136</v>
      </c>
      <c r="D135" s="107"/>
      <c r="E135" s="107"/>
      <c r="F135" s="108"/>
      <c r="G135" s="201"/>
      <c r="J135" s="244"/>
      <c r="K135" s="273">
        <f>K104</f>
        <v>0</v>
      </c>
    </row>
    <row r="136" spans="1:11" ht="19.5" customHeight="1" thickBot="1" x14ac:dyDescent="0.3">
      <c r="B136" s="105" t="s">
        <v>10</v>
      </c>
      <c r="C136" s="106" t="s">
        <v>137</v>
      </c>
      <c r="D136" s="107"/>
      <c r="E136" s="107"/>
      <c r="F136" s="108"/>
      <c r="G136" s="201"/>
      <c r="J136" s="244"/>
      <c r="K136" s="273">
        <f>K112</f>
        <v>0</v>
      </c>
    </row>
    <row r="137" spans="1:11" ht="19.5" customHeight="1" thickBot="1" x14ac:dyDescent="0.3">
      <c r="B137" s="97"/>
      <c r="C137" s="98" t="s">
        <v>75</v>
      </c>
      <c r="D137" s="98"/>
      <c r="E137" s="98"/>
      <c r="F137" s="99"/>
      <c r="G137" s="113"/>
      <c r="J137" s="280"/>
      <c r="K137" s="281">
        <f>ROUND(SUM(K132:K136),2)</f>
        <v>179.4</v>
      </c>
    </row>
    <row r="138" spans="1:11" ht="19.5" customHeight="1" thickBot="1" x14ac:dyDescent="0.3">
      <c r="B138" s="158" t="s">
        <v>8</v>
      </c>
      <c r="C138" s="159" t="s">
        <v>138</v>
      </c>
      <c r="D138" s="102"/>
      <c r="E138" s="102"/>
      <c r="F138" s="103"/>
      <c r="G138" s="201"/>
      <c r="J138" s="289"/>
      <c r="K138" s="290">
        <f>K123</f>
        <v>16.990000000000002</v>
      </c>
    </row>
    <row r="139" spans="1:11" ht="19.5" customHeight="1" thickBot="1" x14ac:dyDescent="0.3">
      <c r="B139" s="97"/>
      <c r="C139" s="98" t="s">
        <v>76</v>
      </c>
      <c r="D139" s="98"/>
      <c r="E139" s="98"/>
      <c r="F139" s="99"/>
      <c r="G139" s="113"/>
      <c r="J139" s="280"/>
      <c r="K139" s="291">
        <f>K137+K138</f>
        <v>196.39000000000001</v>
      </c>
    </row>
    <row r="140" spans="1:11" ht="19.5" customHeight="1" thickBot="1" x14ac:dyDescent="0.3">
      <c r="B140" s="5"/>
      <c r="C140" s="4"/>
      <c r="D140" s="4"/>
      <c r="E140" s="4"/>
      <c r="F140" s="4"/>
      <c r="G140" s="4"/>
      <c r="J140" s="211"/>
      <c r="K140" s="232"/>
    </row>
    <row r="141" spans="1:11" ht="21" thickBot="1" x14ac:dyDescent="0.3">
      <c r="B141" s="162">
        <v>3</v>
      </c>
      <c r="C141" s="163" t="s">
        <v>77</v>
      </c>
      <c r="D141" s="164"/>
      <c r="E141" s="164"/>
      <c r="F141" s="165"/>
      <c r="G141" s="184"/>
      <c r="J141" s="326" t="str">
        <f>J10</f>
        <v>MRSJDR</v>
      </c>
      <c r="K141" s="327"/>
    </row>
    <row r="142" spans="1:11" ht="21.75" thickBot="1" x14ac:dyDescent="0.3">
      <c r="A142" s="13"/>
      <c r="B142" s="166"/>
      <c r="C142" s="167"/>
      <c r="D142" s="323"/>
      <c r="E142" s="323"/>
      <c r="F142" s="323"/>
      <c r="G142" s="189"/>
      <c r="J142" s="324" t="str">
        <f>J22</f>
        <v>Vigia</v>
      </c>
      <c r="K142" s="325"/>
    </row>
    <row r="143" spans="1:11" ht="48" customHeight="1" thickBot="1" x14ac:dyDescent="0.3">
      <c r="A143" s="8"/>
      <c r="B143" s="321" t="s">
        <v>78</v>
      </c>
      <c r="C143" s="321"/>
      <c r="D143" s="321"/>
      <c r="E143" s="321"/>
      <c r="F143" s="321"/>
      <c r="G143" s="190"/>
      <c r="J143" s="265" t="s">
        <v>79</v>
      </c>
      <c r="K143" s="252" t="s">
        <v>80</v>
      </c>
    </row>
    <row r="144" spans="1:11" ht="19.5" customHeight="1" thickBot="1" x14ac:dyDescent="0.3">
      <c r="B144" s="63" t="s">
        <v>27</v>
      </c>
      <c r="C144" s="168"/>
      <c r="D144" s="169"/>
      <c r="E144" s="169"/>
      <c r="F144" s="170"/>
      <c r="G144" s="191"/>
      <c r="J144" s="292">
        <f>K139</f>
        <v>196.39000000000001</v>
      </c>
      <c r="K144" s="293"/>
    </row>
    <row r="145" spans="1:12" ht="19.5" customHeight="1" thickBot="1" x14ac:dyDescent="0.3">
      <c r="B145" s="171"/>
      <c r="C145" s="172" t="s">
        <v>81</v>
      </c>
      <c r="D145" s="173"/>
      <c r="E145" s="174"/>
      <c r="F145" s="175"/>
      <c r="G145" s="192"/>
      <c r="J145" s="160" t="s">
        <v>82</v>
      </c>
      <c r="K145" s="294">
        <f>J144*J146</f>
        <v>196.39000000000001</v>
      </c>
    </row>
    <row r="146" spans="1:12" ht="19.5" customHeight="1" thickBot="1" x14ac:dyDescent="0.3">
      <c r="B146" s="171"/>
      <c r="C146" s="172" t="s">
        <v>83</v>
      </c>
      <c r="D146" s="173"/>
      <c r="E146" s="174"/>
      <c r="F146" s="175"/>
      <c r="G146" s="192"/>
      <c r="J146" s="161">
        <v>1</v>
      </c>
      <c r="K146" s="294">
        <f>K145*12</f>
        <v>2356.6800000000003</v>
      </c>
    </row>
    <row r="147" spans="1:12" ht="19.5" hidden="1" customHeight="1" thickBot="1" x14ac:dyDescent="0.3">
      <c r="A147" s="10"/>
      <c r="B147" s="176"/>
      <c r="C147" s="177" t="s">
        <v>84</v>
      </c>
      <c r="D147" s="178"/>
      <c r="E147" s="179"/>
      <c r="F147" s="180"/>
      <c r="G147" s="193"/>
      <c r="J147" s="295"/>
      <c r="K147" s="296">
        <f>ROUND(J144/30,2)</f>
        <v>6.55</v>
      </c>
    </row>
    <row r="148" spans="1:12" ht="19.5" customHeight="1" x14ac:dyDescent="0.25">
      <c r="B148" s="52"/>
      <c r="C148" s="53"/>
      <c r="D148" s="53"/>
      <c r="E148" s="53"/>
      <c r="F148" s="53"/>
      <c r="G148" s="53"/>
    </row>
    <row r="149" spans="1:12" x14ac:dyDescent="0.25">
      <c r="I149" s="32"/>
      <c r="J149" s="31"/>
      <c r="K149" s="31"/>
      <c r="L149" s="31"/>
    </row>
    <row r="150" spans="1:12" s="302" customFormat="1" ht="27.75" customHeight="1" x14ac:dyDescent="0.25">
      <c r="A150" s="300"/>
      <c r="B150" s="301"/>
      <c r="C150" s="300"/>
      <c r="D150" s="300"/>
      <c r="E150" s="300"/>
      <c r="F150" s="300"/>
      <c r="G150" s="300"/>
      <c r="I150" s="319"/>
      <c r="J150" s="322"/>
      <c r="K150" s="322"/>
      <c r="L150" s="322"/>
    </row>
    <row r="151" spans="1:12" s="302" customFormat="1" ht="27.75" customHeight="1" x14ac:dyDescent="0.25">
      <c r="A151" s="300"/>
      <c r="B151" s="301"/>
      <c r="C151" s="300"/>
      <c r="D151" s="300"/>
      <c r="E151" s="300"/>
      <c r="F151" s="300"/>
      <c r="G151" s="300"/>
      <c r="I151" s="319"/>
      <c r="J151" s="322"/>
      <c r="K151" s="322"/>
      <c r="L151" s="322"/>
    </row>
    <row r="152" spans="1:12" x14ac:dyDescent="0.25">
      <c r="I152" s="32"/>
      <c r="J152" s="31"/>
      <c r="K152" s="31"/>
      <c r="L152" s="31"/>
    </row>
    <row r="153" spans="1:12" x14ac:dyDescent="0.25">
      <c r="I153" s="32"/>
      <c r="J153" s="31"/>
      <c r="K153" s="31"/>
      <c r="L153" s="31"/>
    </row>
  </sheetData>
  <mergeCells count="13">
    <mergeCell ref="B2:F2"/>
    <mergeCell ref="B4:C4"/>
    <mergeCell ref="B9:F9"/>
    <mergeCell ref="J10:K11"/>
    <mergeCell ref="B12:F13"/>
    <mergeCell ref="J12:K13"/>
    <mergeCell ref="J29:K29"/>
    <mergeCell ref="B143:F143"/>
    <mergeCell ref="J150:L150"/>
    <mergeCell ref="J151:L151"/>
    <mergeCell ref="D142:F142"/>
    <mergeCell ref="J142:K142"/>
    <mergeCell ref="J141:K14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MRSJDR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IBRAM</dc:creator>
  <cp:lastModifiedBy>Administrador</cp:lastModifiedBy>
  <cp:lastPrinted>2019-01-15T16:13:56Z</cp:lastPrinted>
  <dcterms:created xsi:type="dcterms:W3CDTF">2018-07-29T12:10:15Z</dcterms:created>
  <dcterms:modified xsi:type="dcterms:W3CDTF">2023-02-09T13:08:14Z</dcterms:modified>
</cp:coreProperties>
</file>