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1570" windowHeight="8145"/>
  </bookViews>
  <sheets>
    <sheet name="Planilha Custo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7" i="13" l="1"/>
  <c r="I116" i="13"/>
  <c r="I121" i="13" s="1"/>
  <c r="J110" i="13"/>
  <c r="J134" i="13" s="1"/>
  <c r="C101" i="13"/>
  <c r="C100" i="13"/>
  <c r="C99" i="13"/>
  <c r="I82" i="13"/>
  <c r="C72" i="13"/>
  <c r="C71" i="13"/>
  <c r="C70" i="13"/>
  <c r="I124" i="13" l="1"/>
  <c r="I140" i="13" l="1"/>
  <c r="I139" i="13"/>
  <c r="J63" i="13" l="1"/>
  <c r="J62" i="13"/>
  <c r="J66" i="13" s="1"/>
  <c r="J72" i="13" s="1"/>
  <c r="J32" i="13"/>
  <c r="J40" i="13" s="1"/>
  <c r="I29" i="13"/>
  <c r="I92" i="13"/>
  <c r="I46" i="13"/>
  <c r="I59" i="13"/>
  <c r="J130" i="13" l="1"/>
  <c r="J78" i="13"/>
  <c r="J95" i="13"/>
  <c r="J101" i="13" s="1"/>
  <c r="I81" i="13"/>
  <c r="I71" i="13"/>
  <c r="J82" i="13"/>
  <c r="J80" i="13"/>
  <c r="I47" i="13"/>
  <c r="J77" i="13"/>
  <c r="J45" i="13"/>
  <c r="J44" i="13"/>
  <c r="J87" i="13"/>
  <c r="J52" i="13"/>
  <c r="J88" i="13"/>
  <c r="J53" i="13"/>
  <c r="J79" i="13"/>
  <c r="J89" i="13"/>
  <c r="J51" i="13"/>
  <c r="J54" i="13"/>
  <c r="J90" i="13"/>
  <c r="J55" i="13"/>
  <c r="J91" i="13"/>
  <c r="J56" i="13"/>
  <c r="J57" i="13"/>
  <c r="J58" i="13"/>
  <c r="J96" i="13" l="1"/>
  <c r="J81" i="13"/>
  <c r="J83" i="13" s="1"/>
  <c r="I83" i="13"/>
  <c r="J46" i="13"/>
  <c r="J59" i="13"/>
  <c r="J92" i="13"/>
  <c r="J47" i="13"/>
  <c r="I48" i="13"/>
  <c r="J48" i="13" l="1"/>
  <c r="J132" i="13"/>
  <c r="J100" i="13"/>
  <c r="J102" i="13" s="1"/>
  <c r="J133" i="13" s="1"/>
  <c r="J71" i="13"/>
  <c r="I70" i="13"/>
  <c r="J70" i="13" l="1"/>
  <c r="J73" i="13" l="1"/>
  <c r="J131" i="13" s="1"/>
  <c r="J135" i="13" s="1"/>
  <c r="J114" i="13" s="1"/>
  <c r="J115" i="13" l="1"/>
  <c r="J125" i="13" l="1"/>
  <c r="J126" i="13" s="1"/>
  <c r="J119" i="13" s="1"/>
  <c r="J118" i="13" l="1"/>
  <c r="J117" i="13"/>
  <c r="J127" i="13"/>
  <c r="J120" i="13"/>
  <c r="J116" i="13" l="1"/>
  <c r="J121" i="13" l="1"/>
  <c r="J136" i="13" s="1"/>
  <c r="J137" i="13" s="1"/>
  <c r="I142" i="13" s="1"/>
  <c r="J143" i="13" l="1"/>
  <c r="J144" i="13" s="1"/>
  <c r="J145" i="13"/>
</calcChain>
</file>

<file path=xl/sharedStrings.xml><?xml version="1.0" encoding="utf-8"?>
<sst xmlns="http://schemas.openxmlformats.org/spreadsheetml/2006/main" count="218" uniqueCount="136">
  <si>
    <t>IDENTIFICAÇÃO DO SERVIÇO</t>
  </si>
  <si>
    <t>DISCRIMINAÇÃO DOS SERVIÇOS (DADOS REFERENTES À CONTRATAÇÃO)</t>
  </si>
  <si>
    <t xml:space="preserve">A </t>
  </si>
  <si>
    <t>B</t>
  </si>
  <si>
    <t>Município/UF</t>
  </si>
  <si>
    <t>C</t>
  </si>
  <si>
    <t>D</t>
  </si>
  <si>
    <t>Ano do Acordo, Convenção ou Díssidio Coletivo</t>
  </si>
  <si>
    <t>F</t>
  </si>
  <si>
    <t>Vigência da Convenção Coletiva</t>
  </si>
  <si>
    <t>E</t>
  </si>
  <si>
    <t>Número de meses de execução contratual</t>
  </si>
  <si>
    <t>Mão de obra</t>
  </si>
  <si>
    <t>Mão de obra vinculada à execução contratual</t>
  </si>
  <si>
    <t>Dados para composição dos custos referentes a mão de obra</t>
  </si>
  <si>
    <t>Tipo Serviço (mesmo serviço com características distintas)</t>
  </si>
  <si>
    <t>Salário Normativo da Cotegoria Profissional</t>
  </si>
  <si>
    <t>Data-Base da Categoria (dia/mês/ano)</t>
  </si>
  <si>
    <t>1.</t>
  </si>
  <si>
    <t>Módulos</t>
  </si>
  <si>
    <t>Módulo 1</t>
  </si>
  <si>
    <t>Composição da Remuneração</t>
  </si>
  <si>
    <t>Percentual</t>
  </si>
  <si>
    <t>Valor (R$)</t>
  </si>
  <si>
    <t>A</t>
  </si>
  <si>
    <t>Salário-Base</t>
  </si>
  <si>
    <t>I</t>
  </si>
  <si>
    <t>Adicional de Periculosidade</t>
  </si>
  <si>
    <t>Adicional de Insalubridade</t>
  </si>
  <si>
    <t>Adicional Noturno</t>
  </si>
  <si>
    <t>Hora Noturna adicional</t>
  </si>
  <si>
    <t>Adicional de Hora Extra</t>
  </si>
  <si>
    <t>G</t>
  </si>
  <si>
    <t>Intervalo Intrajornada</t>
  </si>
  <si>
    <t>H</t>
  </si>
  <si>
    <t>Outros (especificar)</t>
  </si>
  <si>
    <t>Total</t>
  </si>
  <si>
    <t>Módulo 2</t>
  </si>
  <si>
    <t>Benefícios Mensais e Diários</t>
  </si>
  <si>
    <t>Unitário</t>
  </si>
  <si>
    <t xml:space="preserve">Valor R$ </t>
  </si>
  <si>
    <t>Módulo 3</t>
  </si>
  <si>
    <t>Insumos Diversos</t>
  </si>
  <si>
    <t>Valor R$</t>
  </si>
  <si>
    <t>Equipamentos</t>
  </si>
  <si>
    <t>Módulo 4</t>
  </si>
  <si>
    <t>Submódulo 4.1</t>
  </si>
  <si>
    <t>INSS</t>
  </si>
  <si>
    <t>INCRA</t>
  </si>
  <si>
    <t>Salário Educação</t>
  </si>
  <si>
    <t>FGTS</t>
  </si>
  <si>
    <t>SEBRAE</t>
  </si>
  <si>
    <t xml:space="preserve">Total </t>
  </si>
  <si>
    <t>Submódulo 4.2</t>
  </si>
  <si>
    <t>SubTotal</t>
  </si>
  <si>
    <t>Provisão para Rescisão</t>
  </si>
  <si>
    <t>Incidência do FGTS sobre o Aviso Prévio Indenizado</t>
  </si>
  <si>
    <t>Multa do FTS e contribuição social sobre o aviso Prévio Indenizado</t>
  </si>
  <si>
    <t>Aviso Prévio Trabalhado</t>
  </si>
  <si>
    <t>Custo de Reposição do Profissional Ausente</t>
  </si>
  <si>
    <t>4.1</t>
  </si>
  <si>
    <t>4.2</t>
  </si>
  <si>
    <t>Módulo 5</t>
  </si>
  <si>
    <t>Custos Indiretos, Tributos e Lucro</t>
  </si>
  <si>
    <t>Tributos</t>
  </si>
  <si>
    <t>Tributo Federal - PIS</t>
  </si>
  <si>
    <t>Tributo Federal - COFINS</t>
  </si>
  <si>
    <t>Tributo Municipal - ISS</t>
  </si>
  <si>
    <t xml:space="preserve">Lucro </t>
  </si>
  <si>
    <t>CÁLCULO DOS TRIBUTOS</t>
  </si>
  <si>
    <t>Percentuais totais dos tributos</t>
  </si>
  <si>
    <t>Base de Cálculo dos Tributos</t>
  </si>
  <si>
    <t>Total dos tributos</t>
  </si>
  <si>
    <t>Mão de obra vinculada à execução contratual (valor por empregado)</t>
  </si>
  <si>
    <t>Módulo 1 - Composição da Remuneração</t>
  </si>
  <si>
    <t>Subtotal (A+B+C+D)</t>
  </si>
  <si>
    <t>Valor Total por Empregado</t>
  </si>
  <si>
    <t>Quadro Resumo do Valor Mensal dos Serviços</t>
  </si>
  <si>
    <t>Tipo de Serviço  (A)</t>
  </si>
  <si>
    <t>Valor Proposto por Empregado</t>
  </si>
  <si>
    <t>Valor Total do Serviço</t>
  </si>
  <si>
    <t>Valor Mensal dos Serviços</t>
  </si>
  <si>
    <t>Postos</t>
  </si>
  <si>
    <t>Valor Anual dos Serviços</t>
  </si>
  <si>
    <t>Custo diário por posto de empregado</t>
  </si>
  <si>
    <t xml:space="preserve">PLANILHA DE CUSTOS E FORMAÇÃO DE PREÇOS </t>
  </si>
  <si>
    <t>INFORMAÇÕES DO PROCESSO DE LICITAÇÃO</t>
  </si>
  <si>
    <t xml:space="preserve">Processo </t>
  </si>
  <si>
    <t xml:space="preserve">Data da apresentação da proposta </t>
  </si>
  <si>
    <t>Convenção coletiva</t>
  </si>
  <si>
    <t>Encargos e Benefícios Anuais, Mensais e Diários</t>
  </si>
  <si>
    <t>Submódulo 2.1</t>
  </si>
  <si>
    <t>13º Salário, Férias e Adicional de Férias</t>
  </si>
  <si>
    <t>13º (Décimo terceiro) Salário - Cálculo do valor = remuneração/12</t>
  </si>
  <si>
    <t>Férias + Adicional de Férias - 11.11% - calculo do valor = [Rem/3/12]</t>
  </si>
  <si>
    <t>Incidência do Submódulo 2.2 sobre o total do Submódulo 2.1</t>
  </si>
  <si>
    <t>Submódulo 2.2</t>
  </si>
  <si>
    <t>Encargos Previdenciários (GPS), Fundo de Garantia por tempo de serviço (FGTS) e outras contribuições</t>
  </si>
  <si>
    <t xml:space="preserve">RAT x FAP </t>
  </si>
  <si>
    <t>SESC ou SESI</t>
  </si>
  <si>
    <t>SENAC ou SENAI</t>
  </si>
  <si>
    <t>Submódulo 2.3</t>
  </si>
  <si>
    <t>Transporte (2 * R$ VT * Qtd. dias) - (6% * Salário Base)</t>
  </si>
  <si>
    <t>Assistencia Familiar</t>
  </si>
  <si>
    <t>Seguro de Vida</t>
  </si>
  <si>
    <t>2.3</t>
  </si>
  <si>
    <t>2.2</t>
  </si>
  <si>
    <t>2.1</t>
  </si>
  <si>
    <t>Quadro-Resumo do Módulo 2 - Encargos e Benefícios Anuais, Mensais e Diários</t>
  </si>
  <si>
    <t>Provisão para Rescisão (Conforme Nota Técnica 01/2013 CNJ)</t>
  </si>
  <si>
    <t xml:space="preserve">Aviso Prévio Indenizado + Custo da Recisão </t>
  </si>
  <si>
    <t>Incidência do submódulo 2.2 sobre aviso prévio trabalhado</t>
  </si>
  <si>
    <t>Multa FGTS do Aviso Prévio Trabalhado</t>
  </si>
  <si>
    <t>Substituto nas Ausências Legais (Redação data pela Instrução Normativa nº 7 de 2018)</t>
  </si>
  <si>
    <t>Substituto nas Férias</t>
  </si>
  <si>
    <t>Substituto nas Ausências Legais</t>
  </si>
  <si>
    <t>Substituto na Licença Paternidade</t>
  </si>
  <si>
    <t>Substituto na Ausência por acidente de trabalho</t>
  </si>
  <si>
    <t>Substituto no Afastamento Maternidade</t>
  </si>
  <si>
    <t>Substituto na Intrajornada</t>
  </si>
  <si>
    <t>Substituto no Intervalo para repouso ou alimentação</t>
  </si>
  <si>
    <t>Quadro-Resumo do Módulo 4 - Custo de Reposição do Profissional Ausente</t>
  </si>
  <si>
    <t>Uniforme</t>
  </si>
  <si>
    <t xml:space="preserve">Material </t>
  </si>
  <si>
    <t>EPI's</t>
  </si>
  <si>
    <t>Módulo 6</t>
  </si>
  <si>
    <t>Custos Indiretos</t>
  </si>
  <si>
    <t>Total dos Módulos (1 a 5) + Custos Indiretos (6.A) + Lucro (6.B)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</si>
  <si>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</si>
  <si>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</si>
  <si>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</si>
  <si>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</si>
  <si>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Módulo 6 - Custos Indiretos, Tributos e Lucro</t>
  </si>
  <si>
    <t>Tributo Federal</t>
  </si>
  <si>
    <t>VIGILÂNCIA DIURNA E NOTURNA</t>
  </si>
  <si>
    <t>Auxílio Refeição (22 * R$ VA * 90%)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</si>
</sst>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 &quot;[$R$-416]#,##0.00&quot; &quot;;&quot;-&quot;[$R$-416]#,##0.00&quot; &quot;;&quot; &quot;[$R$-416]&quot;-&quot;00&quot; &quot;;&quot; &quot;@&quot; &quot;"/>
    <numFmt numFmtId="165" formatCode="&quot; R$ &quot;#,##0.00&quot; &quot;;&quot; R$ (&quot;#,##0.00&quot;)&quot;;&quot; R$ -&quot;00&quot; &quot;;&quot; &quot;@&quot; &quot;"/>
    <numFmt numFmtId="166" formatCode="&quot; &quot;#,##0.00&quot; &quot;;&quot;-&quot;#,##0.00&quot; &quot;;&quot; -&quot;00&quot; &quot;;&quot; &quot;@&quot; &quot;"/>
    <numFmt numFmtId="167" formatCode="&quot; &quot;#,##0.00&quot; &quot;;&quot; (&quot;#,##0.00&quot;)&quot;;&quot; -&quot;00&quot; &quot;;&quot; &quot;@&quot; &quot;"/>
    <numFmt numFmtId="168" formatCode="#,##0.00\ ;&quot; (&quot;#,##0.00\);&quot; -&quot;00\ ;@\ "/>
    <numFmt numFmtId="169" formatCode="0.000%"/>
  </numFmts>
  <fonts count="3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Calibri"/>
      <family val="2"/>
    </font>
    <font>
      <b/>
      <sz val="12"/>
      <color theme="1"/>
      <name val="Arial"/>
      <family val="2"/>
    </font>
    <font>
      <b/>
      <sz val="22"/>
      <color rgb="FFFF0000"/>
      <name val="Arial"/>
      <family val="2"/>
    </font>
    <font>
      <sz val="12"/>
      <color rgb="FFFF0000"/>
      <name val="Arial"/>
      <family val="2"/>
    </font>
    <font>
      <sz val="10"/>
      <color rgb="FFFF0000"/>
      <name val="Calibri"/>
      <family val="2"/>
    </font>
    <font>
      <sz val="11"/>
      <color theme="1"/>
      <name val="Calibri"/>
      <family val="2"/>
    </font>
    <font>
      <b/>
      <sz val="2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8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sz val="12"/>
      <name val="Arial"/>
      <family val="2"/>
    </font>
    <font>
      <b/>
      <sz val="16"/>
      <color theme="1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0CECE"/>
        <bgColor rgb="FFD0CECE"/>
      </patternFill>
    </fill>
    <fill>
      <patternFill patternType="solid">
        <fgColor rgb="FFAEAAAA"/>
        <bgColor rgb="FFAEAAAA"/>
      </patternFill>
    </fill>
    <fill>
      <patternFill patternType="solid">
        <fgColor rgb="FFFCE4D6"/>
        <bgColor rgb="FFFCE4D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AEAAAA"/>
      </patternFill>
    </fill>
    <fill>
      <patternFill patternType="solid">
        <fgColor theme="0"/>
        <bgColor rgb="FFFCE4D6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DDEBF7"/>
      </patternFill>
    </fill>
    <fill>
      <patternFill patternType="solid">
        <fgColor theme="4" tint="-0.499984740745262"/>
        <bgColor rgb="FFFFFFFF"/>
      </patternFill>
    </fill>
    <fill>
      <patternFill patternType="solid">
        <fgColor theme="4" tint="-0.499984740745262"/>
        <bgColor rgb="FFD0CECE"/>
      </patternFill>
    </fill>
    <fill>
      <patternFill patternType="solid">
        <fgColor theme="4" tint="-0.499984740745262"/>
        <bgColor rgb="FFA9D08E"/>
      </patternFill>
    </fill>
    <fill>
      <patternFill patternType="solid">
        <fgColor theme="2"/>
        <bgColor rgb="FFAEAAAA"/>
      </patternFill>
    </fill>
    <fill>
      <patternFill patternType="solid">
        <fgColor theme="8" tint="0.79998168889431442"/>
        <bgColor rgb="FFC6E0B4"/>
      </patternFill>
    </fill>
    <fill>
      <patternFill patternType="solid">
        <fgColor theme="8" tint="0.39997558519241921"/>
        <bgColor rgb="FFC6E0B4"/>
      </patternFill>
    </fill>
    <fill>
      <patternFill patternType="solid">
        <fgColor theme="8" tint="0.79998168889431442"/>
        <bgColor rgb="FFDDEBF7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rgb="FFC6E0B4"/>
      </patternFill>
    </fill>
    <fill>
      <patternFill patternType="solid">
        <fgColor rgb="FFD0CECE"/>
        <bgColor rgb="FFBDD7EE"/>
      </patternFill>
    </fill>
    <fill>
      <patternFill patternType="solid">
        <fgColor rgb="FFE7E6E6"/>
        <bgColor rgb="FFDEEAF6"/>
      </patternFill>
    </fill>
    <fill>
      <patternFill patternType="solid">
        <fgColor rgb="FFFFFFFF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rgb="FFFEF2CB"/>
        <bgColor rgb="FFFCE4D6"/>
      </patternFill>
    </fill>
    <fill>
      <patternFill patternType="solid">
        <fgColor rgb="FFAEAAAA"/>
        <bgColor rgb="FF9BC2E6"/>
      </patternFill>
    </fill>
    <fill>
      <patternFill patternType="solid">
        <fgColor rgb="FFFCE4D6"/>
        <bgColor rgb="FFFEF2CB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rgb="FFDEEAF6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2" fillId="0" borderId="0"/>
  </cellStyleXfs>
  <cellXfs count="329">
    <xf numFmtId="0" fontId="0" fillId="0" borderId="0" xfId="0"/>
    <xf numFmtId="0" fontId="4" fillId="2" borderId="0" xfId="6" applyFont="1" applyFill="1" applyAlignment="1">
      <alignment vertical="center"/>
    </xf>
    <xf numFmtId="0" fontId="7" fillId="7" borderId="0" xfId="0" applyFont="1" applyFill="1" applyAlignment="1">
      <alignment vertical="center"/>
    </xf>
    <xf numFmtId="0" fontId="7" fillId="7" borderId="0" xfId="0" applyFont="1" applyFill="1" applyAlignment="1">
      <alignment horizontal="center" vertical="center"/>
    </xf>
    <xf numFmtId="0" fontId="4" fillId="6" borderId="0" xfId="6" applyFont="1" applyFill="1" applyAlignment="1">
      <alignment vertical="center"/>
    </xf>
    <xf numFmtId="0" fontId="6" fillId="6" borderId="0" xfId="6" applyFont="1" applyFill="1" applyAlignment="1">
      <alignment vertical="center"/>
    </xf>
    <xf numFmtId="0" fontId="6" fillId="6" borderId="0" xfId="6" applyFont="1" applyFill="1" applyAlignment="1">
      <alignment horizontal="center" vertical="center"/>
    </xf>
    <xf numFmtId="0" fontId="4" fillId="6" borderId="0" xfId="6" applyFont="1" applyFill="1" applyAlignment="1">
      <alignment horizontal="center" vertical="center"/>
    </xf>
    <xf numFmtId="0" fontId="9" fillId="6" borderId="0" xfId="6" applyFont="1" applyFill="1" applyBorder="1" applyAlignment="1" applyProtection="1">
      <alignment horizontal="center" vertical="center"/>
    </xf>
    <xf numFmtId="0" fontId="4" fillId="6" borderId="0" xfId="6" applyFont="1" applyFill="1" applyAlignment="1">
      <alignment vertical="center" wrapText="1"/>
    </xf>
    <xf numFmtId="0" fontId="4" fillId="6" borderId="0" xfId="6" applyFont="1" applyFill="1" applyAlignment="1">
      <alignment horizontal="center" vertical="center" wrapText="1"/>
    </xf>
    <xf numFmtId="0" fontId="10" fillId="6" borderId="0" xfId="6" applyFont="1" applyFill="1" applyAlignment="1">
      <alignment vertical="center"/>
    </xf>
    <xf numFmtId="0" fontId="11" fillId="6" borderId="0" xfId="6" applyFont="1" applyFill="1" applyAlignment="1">
      <alignment vertical="center" wrapText="1"/>
    </xf>
    <xf numFmtId="0" fontId="15" fillId="6" borderId="0" xfId="6" applyFont="1" applyFill="1" applyAlignment="1">
      <alignment vertical="center"/>
    </xf>
    <xf numFmtId="0" fontId="16" fillId="6" borderId="21" xfId="6" applyFont="1" applyFill="1" applyBorder="1" applyAlignment="1">
      <alignment horizontal="center" vertical="center"/>
    </xf>
    <xf numFmtId="0" fontId="15" fillId="6" borderId="22" xfId="6" applyFont="1" applyFill="1" applyBorder="1" applyAlignment="1">
      <alignment vertical="center"/>
    </xf>
    <xf numFmtId="0" fontId="16" fillId="6" borderId="0" xfId="6" applyFont="1" applyFill="1" applyAlignment="1">
      <alignment horizontal="center" vertical="center"/>
    </xf>
    <xf numFmtId="0" fontId="17" fillId="3" borderId="24" xfId="6" applyFont="1" applyFill="1" applyBorder="1" applyAlignment="1" applyProtection="1">
      <alignment horizontal="left" vertical="center"/>
    </xf>
    <xf numFmtId="0" fontId="17" fillId="3" borderId="25" xfId="6" applyFont="1" applyFill="1" applyBorder="1" applyAlignment="1" applyProtection="1">
      <alignment horizontal="left" vertical="center"/>
    </xf>
    <xf numFmtId="0" fontId="19" fillId="6" borderId="17" xfId="6" applyFont="1" applyFill="1" applyBorder="1" applyAlignment="1">
      <alignment horizontal="center" vertical="center"/>
    </xf>
    <xf numFmtId="0" fontId="20" fillId="6" borderId="18" xfId="6" applyFont="1" applyFill="1" applyBorder="1" applyAlignment="1">
      <alignment vertical="center"/>
    </xf>
    <xf numFmtId="0" fontId="21" fillId="3" borderId="23" xfId="6" applyFont="1" applyFill="1" applyBorder="1" applyAlignment="1" applyProtection="1">
      <alignment horizontal="left" vertical="center"/>
    </xf>
    <xf numFmtId="0" fontId="19" fillId="6" borderId="9" xfId="6" applyFont="1" applyFill="1" applyBorder="1" applyAlignment="1">
      <alignment horizontal="center" vertical="center"/>
    </xf>
    <xf numFmtId="0" fontId="19" fillId="6" borderId="0" xfId="6" applyFont="1" applyFill="1" applyAlignment="1">
      <alignment vertical="center"/>
    </xf>
    <xf numFmtId="0" fontId="20" fillId="6" borderId="0" xfId="6" applyFont="1" applyFill="1" applyAlignment="1">
      <alignment vertical="center"/>
    </xf>
    <xf numFmtId="0" fontId="20" fillId="6" borderId="10" xfId="6" applyFont="1" applyFill="1" applyBorder="1" applyAlignment="1">
      <alignment vertical="center"/>
    </xf>
    <xf numFmtId="0" fontId="19" fillId="6" borderId="6" xfId="6" applyFont="1" applyFill="1" applyBorder="1" applyAlignment="1">
      <alignment horizontal="center" vertical="center"/>
    </xf>
    <xf numFmtId="0" fontId="19" fillId="6" borderId="4" xfId="6" applyFont="1" applyFill="1" applyBorder="1" applyAlignment="1">
      <alignment vertical="center"/>
    </xf>
    <xf numFmtId="0" fontId="20" fillId="6" borderId="4" xfId="6" applyFont="1" applyFill="1" applyBorder="1" applyAlignment="1">
      <alignment vertical="center"/>
    </xf>
    <xf numFmtId="0" fontId="20" fillId="6" borderId="7" xfId="6" applyFont="1" applyFill="1" applyBorder="1" applyAlignment="1">
      <alignment vertical="center"/>
    </xf>
    <xf numFmtId="0" fontId="5" fillId="10" borderId="31" xfId="6" applyFont="1" applyFill="1" applyBorder="1" applyAlignment="1" applyProtection="1">
      <alignment vertical="center"/>
    </xf>
    <xf numFmtId="14" fontId="24" fillId="16" borderId="12" xfId="6" applyNumberFormat="1" applyFont="1" applyFill="1" applyBorder="1" applyAlignment="1" applyProtection="1">
      <alignment horizontal="left" vertical="center"/>
      <protection locked="0"/>
    </xf>
    <xf numFmtId="0" fontId="24" fillId="16" borderId="13" xfId="6" applyFont="1" applyFill="1" applyBorder="1" applyAlignment="1">
      <alignment vertical="center"/>
    </xf>
    <xf numFmtId="0" fontId="24" fillId="16" borderId="9" xfId="6" applyFont="1" applyFill="1" applyBorder="1" applyAlignment="1">
      <alignment vertical="center"/>
    </xf>
    <xf numFmtId="0" fontId="24" fillId="16" borderId="10" xfId="6" applyFont="1" applyFill="1" applyBorder="1" applyAlignment="1">
      <alignment vertical="center"/>
    </xf>
    <xf numFmtId="0" fontId="24" fillId="16" borderId="6" xfId="6" applyFont="1" applyFill="1" applyBorder="1" applyAlignment="1">
      <alignment vertical="center"/>
    </xf>
    <xf numFmtId="0" fontId="24" fillId="16" borderId="7" xfId="6" applyFont="1" applyFill="1" applyBorder="1" applyAlignment="1">
      <alignment vertical="center"/>
    </xf>
    <xf numFmtId="0" fontId="25" fillId="4" borderId="12" xfId="6" applyFont="1" applyFill="1" applyBorder="1" applyAlignment="1">
      <alignment vertical="center"/>
    </xf>
    <xf numFmtId="0" fontId="25" fillId="4" borderId="13" xfId="6" applyFont="1" applyFill="1" applyBorder="1" applyAlignment="1">
      <alignment vertical="center"/>
    </xf>
    <xf numFmtId="165" fontId="24" fillId="16" borderId="9" xfId="4" applyFont="1" applyFill="1" applyBorder="1" applyAlignment="1">
      <alignment horizontal="left" vertical="center"/>
    </xf>
    <xf numFmtId="165" fontId="24" fillId="16" borderId="10" xfId="4" applyFont="1" applyFill="1" applyBorder="1" applyAlignment="1">
      <alignment vertical="center"/>
    </xf>
    <xf numFmtId="14" fontId="24" fillId="16" borderId="6" xfId="6" applyNumberFormat="1" applyFont="1" applyFill="1" applyBorder="1" applyAlignment="1">
      <alignment horizontal="left" vertical="center"/>
    </xf>
    <xf numFmtId="0" fontId="24" fillId="2" borderId="0" xfId="6" applyFont="1" applyFill="1" applyAlignment="1">
      <alignment vertical="center"/>
    </xf>
    <xf numFmtId="14" fontId="24" fillId="2" borderId="0" xfId="6" applyNumberFormat="1" applyFont="1" applyFill="1" applyAlignment="1">
      <alignment vertical="center"/>
    </xf>
    <xf numFmtId="0" fontId="25" fillId="8" borderId="12" xfId="6" applyFont="1" applyFill="1" applyBorder="1" applyAlignment="1">
      <alignment vertical="center"/>
    </xf>
    <xf numFmtId="0" fontId="25" fillId="8" borderId="14" xfId="6" applyFont="1" applyFill="1" applyBorder="1" applyAlignment="1">
      <alignment vertical="center"/>
    </xf>
    <xf numFmtId="0" fontId="25" fillId="8" borderId="13" xfId="6" applyFont="1" applyFill="1" applyBorder="1" applyAlignment="1">
      <alignment vertical="center"/>
    </xf>
    <xf numFmtId="0" fontId="12" fillId="7" borderId="0" xfId="0" applyFont="1" applyFill="1" applyAlignment="1">
      <alignment horizontal="center" vertical="center"/>
    </xf>
    <xf numFmtId="0" fontId="26" fillId="6" borderId="12" xfId="6" applyFont="1" applyFill="1" applyBorder="1" applyAlignment="1">
      <alignment horizontal="left" vertical="center"/>
    </xf>
    <xf numFmtId="0" fontId="26" fillId="6" borderId="14" xfId="6" applyFont="1" applyFill="1" applyBorder="1" applyAlignment="1">
      <alignment vertical="center"/>
    </xf>
    <xf numFmtId="0" fontId="26" fillId="6" borderId="13" xfId="6" applyFont="1" applyFill="1" applyBorder="1" applyAlignment="1">
      <alignment vertical="center"/>
    </xf>
    <xf numFmtId="0" fontId="26" fillId="6" borderId="6" xfId="6" applyFont="1" applyFill="1" applyBorder="1" applyAlignment="1">
      <alignment horizontal="left" vertical="center"/>
    </xf>
    <xf numFmtId="0" fontId="26" fillId="6" borderId="4" xfId="6" applyFont="1" applyFill="1" applyBorder="1" applyAlignment="1">
      <alignment vertical="center"/>
    </xf>
    <xf numFmtId="0" fontId="26" fillId="6" borderId="7" xfId="6" applyFont="1" applyFill="1" applyBorder="1" applyAlignment="1">
      <alignment vertical="center"/>
    </xf>
    <xf numFmtId="0" fontId="26" fillId="6" borderId="15" xfId="6" applyFont="1" applyFill="1" applyBorder="1" applyAlignment="1">
      <alignment horizontal="center" vertical="center"/>
    </xf>
    <xf numFmtId="0" fontId="26" fillId="6" borderId="9" xfId="6" applyFont="1" applyFill="1" applyBorder="1" applyAlignment="1">
      <alignment vertical="center"/>
    </xf>
    <xf numFmtId="0" fontId="26" fillId="6" borderId="0" xfId="6" applyFont="1" applyFill="1" applyAlignment="1">
      <alignment vertical="center"/>
    </xf>
    <xf numFmtId="0" fontId="26" fillId="6" borderId="10" xfId="6" applyFont="1" applyFill="1" applyBorder="1" applyAlignment="1">
      <alignment vertical="center"/>
    </xf>
    <xf numFmtId="167" fontId="26" fillId="6" borderId="0" xfId="12" applyFont="1" applyFill="1" applyAlignment="1">
      <alignment vertical="center"/>
    </xf>
    <xf numFmtId="0" fontId="26" fillId="6" borderId="11" xfId="6" applyFont="1" applyFill="1" applyBorder="1" applyAlignment="1">
      <alignment horizontal="center" vertical="center"/>
    </xf>
    <xf numFmtId="0" fontId="26" fillId="6" borderId="6" xfId="6" applyFont="1" applyFill="1" applyBorder="1" applyAlignment="1">
      <alignment vertical="center"/>
    </xf>
    <xf numFmtId="14" fontId="26" fillId="6" borderId="4" xfId="6" applyNumberFormat="1" applyFont="1" applyFill="1" applyBorder="1" applyAlignment="1">
      <alignment vertical="center"/>
    </xf>
    <xf numFmtId="0" fontId="24" fillId="6" borderId="0" xfId="6" applyFont="1" applyFill="1" applyAlignment="1">
      <alignment horizontal="center" vertical="center"/>
    </xf>
    <xf numFmtId="0" fontId="24" fillId="6" borderId="0" xfId="6" applyFont="1" applyFill="1" applyAlignment="1">
      <alignment vertical="center"/>
    </xf>
    <xf numFmtId="14" fontId="24" fillId="6" borderId="0" xfId="6" applyNumberFormat="1" applyFont="1" applyFill="1" applyAlignment="1">
      <alignment vertical="center"/>
    </xf>
    <xf numFmtId="0" fontId="27" fillId="8" borderId="1" xfId="6" applyFont="1" applyFill="1" applyBorder="1" applyAlignment="1">
      <alignment horizontal="center" vertical="center"/>
    </xf>
    <xf numFmtId="0" fontId="27" fillId="8" borderId="2" xfId="6" applyFont="1" applyFill="1" applyBorder="1" applyAlignment="1">
      <alignment vertical="center"/>
    </xf>
    <xf numFmtId="0" fontId="28" fillId="8" borderId="2" xfId="6" applyFont="1" applyFill="1" applyBorder="1" applyAlignment="1">
      <alignment vertical="center"/>
    </xf>
    <xf numFmtId="0" fontId="24" fillId="8" borderId="3" xfId="6" applyFont="1" applyFill="1" applyBorder="1" applyAlignment="1">
      <alignment vertical="center"/>
    </xf>
    <xf numFmtId="0" fontId="24" fillId="4" borderId="1" xfId="6" applyFont="1" applyFill="1" applyBorder="1" applyAlignment="1">
      <alignment vertical="center"/>
    </xf>
    <xf numFmtId="0" fontId="24" fillId="4" borderId="3" xfId="6" applyFont="1" applyFill="1" applyBorder="1" applyAlignment="1">
      <alignment vertical="center"/>
    </xf>
    <xf numFmtId="0" fontId="24" fillId="6" borderId="0" xfId="6" applyFont="1" applyFill="1" applyAlignment="1">
      <alignment horizontal="center" vertical="center" wrapText="1"/>
    </xf>
    <xf numFmtId="0" fontId="24" fillId="6" borderId="0" xfId="6" applyFont="1" applyFill="1" applyAlignment="1">
      <alignment vertical="center" wrapText="1"/>
    </xf>
    <xf numFmtId="14" fontId="24" fillId="6" borderId="0" xfId="6" applyNumberFormat="1" applyFont="1" applyFill="1" applyAlignment="1">
      <alignment vertical="center" wrapText="1"/>
    </xf>
    <xf numFmtId="0" fontId="29" fillId="2" borderId="0" xfId="6" applyFont="1" applyFill="1" applyAlignment="1">
      <alignment vertical="center"/>
    </xf>
    <xf numFmtId="0" fontId="29" fillId="2" borderId="0" xfId="6" applyFont="1" applyFill="1" applyAlignment="1">
      <alignment horizontal="center" vertical="center"/>
    </xf>
    <xf numFmtId="0" fontId="29" fillId="6" borderId="0" xfId="6" applyFont="1" applyFill="1" applyBorder="1" applyAlignment="1">
      <alignment horizontal="center" vertical="center"/>
    </xf>
    <xf numFmtId="0" fontId="29" fillId="16" borderId="8" xfId="6" applyFont="1" applyFill="1" applyBorder="1" applyAlignment="1">
      <alignment horizontal="center" vertical="center"/>
    </xf>
    <xf numFmtId="0" fontId="29" fillId="16" borderId="13" xfId="6" applyFont="1" applyFill="1" applyBorder="1" applyAlignment="1">
      <alignment horizontal="center" vertical="center"/>
    </xf>
    <xf numFmtId="0" fontId="26" fillId="6" borderId="12" xfId="6" applyFont="1" applyFill="1" applyBorder="1" applyAlignment="1">
      <alignment horizontal="center" vertical="center"/>
    </xf>
    <xf numFmtId="0" fontId="26" fillId="6" borderId="12" xfId="6" applyFont="1" applyFill="1" applyBorder="1" applyAlignment="1">
      <alignment vertical="center"/>
    </xf>
    <xf numFmtId="0" fontId="24" fillId="6" borderId="14" xfId="6" applyFont="1" applyFill="1" applyBorder="1" applyAlignment="1">
      <alignment vertical="center"/>
    </xf>
    <xf numFmtId="0" fontId="24" fillId="6" borderId="13" xfId="6" applyFont="1" applyFill="1" applyBorder="1" applyAlignment="1">
      <alignment vertical="center"/>
    </xf>
    <xf numFmtId="0" fontId="26" fillId="6" borderId="9" xfId="6" applyFont="1" applyFill="1" applyBorder="1" applyAlignment="1">
      <alignment horizontal="center" vertical="center"/>
    </xf>
    <xf numFmtId="0" fontId="24" fillId="6" borderId="10" xfId="6" applyFont="1" applyFill="1" applyBorder="1" applyAlignment="1">
      <alignment horizontal="center" vertical="center"/>
    </xf>
    <xf numFmtId="9" fontId="24" fillId="6" borderId="0" xfId="6" applyNumberFormat="1" applyFont="1" applyFill="1" applyAlignment="1">
      <alignment vertical="center"/>
    </xf>
    <xf numFmtId="167" fontId="24" fillId="6" borderId="10" xfId="12" applyFont="1" applyFill="1" applyBorder="1" applyAlignment="1">
      <alignment vertical="center"/>
    </xf>
    <xf numFmtId="0" fontId="24" fillId="6" borderId="10" xfId="6" applyFont="1" applyFill="1" applyBorder="1" applyAlignment="1">
      <alignment vertical="center"/>
    </xf>
    <xf numFmtId="167" fontId="24" fillId="6" borderId="10" xfId="6" applyNumberFormat="1" applyFont="1" applyFill="1" applyBorder="1" applyAlignment="1">
      <alignment vertical="center"/>
    </xf>
    <xf numFmtId="0" fontId="26" fillId="6" borderId="6" xfId="6" applyFont="1" applyFill="1" applyBorder="1" applyAlignment="1">
      <alignment horizontal="center" vertical="center"/>
    </xf>
    <xf numFmtId="0" fontId="24" fillId="6" borderId="4" xfId="6" applyFont="1" applyFill="1" applyBorder="1" applyAlignment="1">
      <alignment vertical="center"/>
    </xf>
    <xf numFmtId="167" fontId="24" fillId="6" borderId="7" xfId="6" applyNumberFormat="1" applyFont="1" applyFill="1" applyBorder="1" applyAlignment="1">
      <alignment vertical="center"/>
    </xf>
    <xf numFmtId="0" fontId="29" fillId="6" borderId="6" xfId="6" applyFont="1" applyFill="1" applyBorder="1" applyAlignment="1">
      <alignment horizontal="center" vertical="center"/>
    </xf>
    <xf numFmtId="0" fontId="29" fillId="6" borderId="4" xfId="6" applyFont="1" applyFill="1" applyBorder="1" applyAlignment="1">
      <alignment vertical="center"/>
    </xf>
    <xf numFmtId="0" fontId="29" fillId="6" borderId="7" xfId="6" applyFont="1" applyFill="1" applyBorder="1" applyAlignment="1">
      <alignment vertical="center"/>
    </xf>
    <xf numFmtId="10" fontId="24" fillId="16" borderId="8" xfId="6" applyNumberFormat="1" applyFont="1" applyFill="1" applyBorder="1" applyAlignment="1">
      <alignment vertical="center"/>
    </xf>
    <xf numFmtId="0" fontId="24" fillId="16" borderId="15" xfId="6" applyFont="1" applyFill="1" applyBorder="1" applyAlignment="1">
      <alignment vertical="center"/>
    </xf>
    <xf numFmtId="164" fontId="24" fillId="16" borderId="10" xfId="2" applyFont="1" applyFill="1" applyBorder="1" applyAlignment="1">
      <alignment horizontal="center" vertical="center"/>
    </xf>
    <xf numFmtId="9" fontId="24" fillId="16" borderId="15" xfId="6" applyNumberFormat="1" applyFont="1" applyFill="1" applyBorder="1" applyAlignment="1">
      <alignment vertical="center"/>
    </xf>
    <xf numFmtId="166" fontId="24" fillId="16" borderId="15" xfId="1" applyFont="1" applyFill="1" applyBorder="1" applyAlignment="1">
      <alignment vertical="center"/>
    </xf>
    <xf numFmtId="166" fontId="24" fillId="16" borderId="11" xfId="1" applyFont="1" applyFill="1" applyBorder="1" applyAlignment="1">
      <alignment vertical="center"/>
    </xf>
    <xf numFmtId="164" fontId="24" fillId="16" borderId="7" xfId="2" applyFont="1" applyFill="1" applyBorder="1" applyAlignment="1">
      <alignment horizontal="center" vertical="center"/>
    </xf>
    <xf numFmtId="0" fontId="29" fillId="16" borderId="11" xfId="6" applyFont="1" applyFill="1" applyBorder="1" applyAlignment="1">
      <alignment vertical="center"/>
    </xf>
    <xf numFmtId="4" fontId="29" fillId="16" borderId="7" xfId="6" applyNumberFormat="1" applyFont="1" applyFill="1" applyBorder="1" applyAlignment="1">
      <alignment horizontal="right" vertical="center"/>
    </xf>
    <xf numFmtId="0" fontId="29" fillId="6" borderId="0" xfId="6" applyFont="1" applyFill="1" applyBorder="1" applyAlignment="1">
      <alignment vertical="center"/>
    </xf>
    <xf numFmtId="0" fontId="30" fillId="23" borderId="23" xfId="0" applyFont="1" applyFill="1" applyBorder="1" applyAlignment="1">
      <alignment horizontal="center" vertical="center"/>
    </xf>
    <xf numFmtId="0" fontId="30" fillId="23" borderId="17" xfId="0" applyFont="1" applyFill="1" applyBorder="1" applyAlignment="1">
      <alignment vertical="center"/>
    </xf>
    <xf numFmtId="0" fontId="3" fillId="23" borderId="30" xfId="0" applyFont="1" applyFill="1" applyBorder="1" applyAlignment="1">
      <alignment vertical="center"/>
    </xf>
    <xf numFmtId="0" fontId="3" fillId="23" borderId="18" xfId="0" applyFont="1" applyFill="1" applyBorder="1" applyAlignment="1">
      <alignment vertical="center"/>
    </xf>
    <xf numFmtId="0" fontId="31" fillId="24" borderId="23" xfId="0" applyFont="1" applyFill="1" applyBorder="1" applyAlignment="1">
      <alignment horizontal="center" vertical="center"/>
    </xf>
    <xf numFmtId="0" fontId="31" fillId="24" borderId="23" xfId="0" applyFont="1" applyFill="1" applyBorder="1" applyAlignment="1">
      <alignment vertical="center"/>
    </xf>
    <xf numFmtId="0" fontId="31" fillId="24" borderId="24" xfId="0" applyFont="1" applyFill="1" applyBorder="1" applyAlignment="1">
      <alignment vertical="center"/>
    </xf>
    <xf numFmtId="0" fontId="31" fillId="24" borderId="25" xfId="0" applyFont="1" applyFill="1" applyBorder="1" applyAlignment="1">
      <alignment vertical="center"/>
    </xf>
    <xf numFmtId="0" fontId="32" fillId="25" borderId="17" xfId="0" applyFont="1" applyFill="1" applyBorder="1" applyAlignment="1">
      <alignment horizontal="center" vertical="center"/>
    </xf>
    <xf numFmtId="0" fontId="32" fillId="25" borderId="17" xfId="0" applyFont="1" applyFill="1" applyBorder="1" applyAlignment="1">
      <alignment vertical="center"/>
    </xf>
    <xf numFmtId="0" fontId="3" fillId="25" borderId="30" xfId="0" applyFont="1" applyFill="1" applyBorder="1" applyAlignment="1">
      <alignment horizontal="left" vertical="center"/>
    </xf>
    <xf numFmtId="0" fontId="3" fillId="25" borderId="30" xfId="0" applyFont="1" applyFill="1" applyBorder="1" applyAlignment="1">
      <alignment horizontal="center" vertical="center"/>
    </xf>
    <xf numFmtId="168" fontId="3" fillId="25" borderId="18" xfId="0" applyNumberFormat="1" applyFont="1" applyFill="1" applyBorder="1" applyAlignment="1">
      <alignment vertical="center"/>
    </xf>
    <xf numFmtId="0" fontId="32" fillId="25" borderId="19" xfId="0" applyFont="1" applyFill="1" applyBorder="1" applyAlignment="1">
      <alignment horizontal="center" vertical="center"/>
    </xf>
    <xf numFmtId="0" fontId="32" fillId="25" borderId="19" xfId="0" applyFont="1" applyFill="1" applyBorder="1" applyAlignment="1">
      <alignment vertical="center"/>
    </xf>
    <xf numFmtId="0" fontId="3" fillId="25" borderId="0" xfId="0" applyFont="1" applyFill="1" applyAlignment="1">
      <alignment horizontal="center" vertical="center"/>
    </xf>
    <xf numFmtId="168" fontId="3" fillId="25" borderId="20" xfId="0" applyNumberFormat="1" applyFont="1" applyFill="1" applyBorder="1" applyAlignment="1">
      <alignment vertical="center"/>
    </xf>
    <xf numFmtId="0" fontId="31" fillId="25" borderId="23" xfId="0" applyFont="1" applyFill="1" applyBorder="1" applyAlignment="1">
      <alignment horizontal="center" vertical="center"/>
    </xf>
    <xf numFmtId="0" fontId="31" fillId="25" borderId="24" xfId="0" applyFont="1" applyFill="1" applyBorder="1" applyAlignment="1">
      <alignment vertical="center"/>
    </xf>
    <xf numFmtId="0" fontId="31" fillId="25" borderId="25" xfId="0" applyFont="1" applyFill="1" applyBorder="1" applyAlignment="1">
      <alignment vertical="center"/>
    </xf>
    <xf numFmtId="0" fontId="32" fillId="0" borderId="23" xfId="0" applyFont="1" applyBorder="1" applyAlignment="1">
      <alignment horizontal="center" vertical="center"/>
    </xf>
    <xf numFmtId="0" fontId="32" fillId="25" borderId="23" xfId="0" applyFont="1" applyFill="1" applyBorder="1" applyAlignment="1">
      <alignment vertical="center"/>
    </xf>
    <xf numFmtId="0" fontId="3" fillId="25" borderId="24" xfId="0" applyFont="1" applyFill="1" applyBorder="1" applyAlignment="1">
      <alignment vertical="center"/>
    </xf>
    <xf numFmtId="0" fontId="3" fillId="25" borderId="25" xfId="0" applyFont="1" applyFill="1" applyBorder="1" applyAlignment="1">
      <alignment vertical="center"/>
    </xf>
    <xf numFmtId="0" fontId="29" fillId="22" borderId="0" xfId="6" applyFont="1" applyFill="1" applyBorder="1" applyAlignment="1">
      <alignment vertical="center"/>
    </xf>
    <xf numFmtId="4" fontId="29" fillId="22" borderId="0" xfId="6" applyNumberFormat="1" applyFont="1" applyFill="1" applyBorder="1" applyAlignment="1">
      <alignment horizontal="right" vertical="center"/>
    </xf>
    <xf numFmtId="0" fontId="32" fillId="24" borderId="23" xfId="0" applyFont="1" applyFill="1" applyBorder="1" applyAlignment="1">
      <alignment vertical="center"/>
    </xf>
    <xf numFmtId="0" fontId="32" fillId="25" borderId="34" xfId="0" applyFont="1" applyFill="1" applyBorder="1" applyAlignment="1">
      <alignment horizontal="center" vertical="center"/>
    </xf>
    <xf numFmtId="0" fontId="32" fillId="25" borderId="0" xfId="0" applyFont="1" applyFill="1" applyAlignment="1">
      <alignment vertical="center"/>
    </xf>
    <xf numFmtId="0" fontId="3" fillId="25" borderId="0" xfId="0" applyFont="1" applyFill="1" applyAlignment="1">
      <alignment vertical="center"/>
    </xf>
    <xf numFmtId="0" fontId="3" fillId="25" borderId="20" xfId="0" applyFont="1" applyFill="1" applyBorder="1" applyAlignment="1">
      <alignment vertical="center"/>
    </xf>
    <xf numFmtId="0" fontId="31" fillId="25" borderId="23" xfId="0" applyFont="1" applyFill="1" applyBorder="1" applyAlignment="1">
      <alignment vertical="center"/>
    </xf>
    <xf numFmtId="0" fontId="29" fillId="16" borderId="5" xfId="6" applyFont="1" applyFill="1" applyBorder="1" applyAlignment="1">
      <alignment horizontal="center" vertical="center" wrapText="1"/>
    </xf>
    <xf numFmtId="0" fontId="29" fillId="16" borderId="5" xfId="6" applyFont="1" applyFill="1" applyBorder="1" applyAlignment="1">
      <alignment horizontal="center" vertical="center"/>
    </xf>
    <xf numFmtId="10" fontId="24" fillId="16" borderId="8" xfId="10" applyNumberFormat="1" applyFont="1" applyFill="1" applyBorder="1" applyAlignment="1">
      <alignment vertical="center"/>
    </xf>
    <xf numFmtId="167" fontId="24" fillId="16" borderId="8" xfId="12" applyFont="1" applyFill="1" applyBorder="1" applyAlignment="1">
      <alignment vertical="center"/>
    </xf>
    <xf numFmtId="10" fontId="24" fillId="16" borderId="15" xfId="10" applyNumberFormat="1" applyFont="1" applyFill="1" applyBorder="1" applyAlignment="1">
      <alignment vertical="center"/>
    </xf>
    <xf numFmtId="167" fontId="24" fillId="16" borderId="15" xfId="12" applyFont="1" applyFill="1" applyBorder="1" applyAlignment="1">
      <alignment vertical="center"/>
    </xf>
    <xf numFmtId="10" fontId="29" fillId="16" borderId="5" xfId="10" applyNumberFormat="1" applyFont="1" applyFill="1" applyBorder="1" applyAlignment="1">
      <alignment vertical="center"/>
    </xf>
    <xf numFmtId="167" fontId="29" fillId="16" borderId="5" xfId="12" applyFont="1" applyFill="1" applyBorder="1" applyAlignment="1">
      <alignment vertical="center"/>
    </xf>
    <xf numFmtId="10" fontId="24" fillId="16" borderId="15" xfId="10" applyNumberFormat="1" applyFont="1" applyFill="1" applyBorder="1" applyAlignment="1" applyProtection="1">
      <alignment vertical="center"/>
      <protection locked="0"/>
    </xf>
    <xf numFmtId="10" fontId="29" fillId="16" borderId="5" xfId="6" applyNumberFormat="1" applyFont="1" applyFill="1" applyBorder="1" applyAlignment="1">
      <alignment vertical="center"/>
    </xf>
    <xf numFmtId="10" fontId="24" fillId="16" borderId="5" xfId="10" applyNumberFormat="1" applyFont="1" applyFill="1" applyBorder="1" applyAlignment="1">
      <alignment vertical="center"/>
    </xf>
    <xf numFmtId="0" fontId="31" fillId="25" borderId="0" xfId="0" applyFont="1" applyFill="1" applyAlignment="1">
      <alignment horizontal="center" vertical="center"/>
    </xf>
    <xf numFmtId="0" fontId="31" fillId="25" borderId="0" xfId="0" applyFont="1" applyFill="1" applyAlignment="1">
      <alignment vertical="center"/>
    </xf>
    <xf numFmtId="0" fontId="31" fillId="26" borderId="0" xfId="0" applyFont="1" applyFill="1" applyAlignment="1">
      <alignment horizontal="center" vertical="center"/>
    </xf>
    <xf numFmtId="0" fontId="31" fillId="26" borderId="0" xfId="0" applyFont="1" applyFill="1" applyAlignment="1">
      <alignment vertical="center"/>
    </xf>
    <xf numFmtId="10" fontId="29" fillId="22" borderId="0" xfId="6" applyNumberFormat="1" applyFont="1" applyFill="1" applyBorder="1" applyAlignment="1">
      <alignment vertical="center"/>
    </xf>
    <xf numFmtId="167" fontId="29" fillId="22" borderId="0" xfId="12" applyFont="1" applyFill="1" applyBorder="1" applyAlignment="1">
      <alignment vertical="center"/>
    </xf>
    <xf numFmtId="0" fontId="31" fillId="24" borderId="30" xfId="0" applyFont="1" applyFill="1" applyBorder="1" applyAlignment="1">
      <alignment vertical="center"/>
    </xf>
    <xf numFmtId="0" fontId="31" fillId="24" borderId="18" xfId="0" applyFont="1" applyFill="1" applyBorder="1" applyAlignment="1">
      <alignment vertical="center"/>
    </xf>
    <xf numFmtId="0" fontId="32" fillId="27" borderId="34" xfId="0" applyFont="1" applyFill="1" applyBorder="1" applyAlignment="1">
      <alignment horizontal="center" vertical="center"/>
    </xf>
    <xf numFmtId="0" fontId="31" fillId="27" borderId="0" xfId="0" applyFont="1" applyFill="1" applyAlignment="1">
      <alignment horizontal="right" vertical="center"/>
    </xf>
    <xf numFmtId="0" fontId="3" fillId="27" borderId="0" xfId="0" applyFont="1" applyFill="1" applyAlignment="1">
      <alignment horizontal="center" vertical="center"/>
    </xf>
    <xf numFmtId="0" fontId="32" fillId="27" borderId="19" xfId="0" applyFont="1" applyFill="1" applyBorder="1" applyAlignment="1">
      <alignment vertical="center"/>
    </xf>
    <xf numFmtId="0" fontId="3" fillId="27" borderId="20" xfId="0" applyFont="1" applyFill="1" applyBorder="1" applyAlignment="1">
      <alignment horizontal="center" vertical="center"/>
    </xf>
    <xf numFmtId="0" fontId="32" fillId="25" borderId="21" xfId="0" applyFont="1" applyFill="1" applyBorder="1" applyAlignment="1">
      <alignment vertical="center"/>
    </xf>
    <xf numFmtId="0" fontId="3" fillId="25" borderId="31" xfId="0" applyFont="1" applyFill="1" applyBorder="1" applyAlignment="1">
      <alignment vertical="center"/>
    </xf>
    <xf numFmtId="0" fontId="3" fillId="25" borderId="22" xfId="0" applyFont="1" applyFill="1" applyBorder="1" applyAlignment="1">
      <alignment vertical="center"/>
    </xf>
    <xf numFmtId="0" fontId="29" fillId="16" borderId="1" xfId="6" applyFont="1" applyFill="1" applyBorder="1" applyAlignment="1">
      <alignment horizontal="center" vertical="center" wrapText="1"/>
    </xf>
    <xf numFmtId="0" fontId="29" fillId="16" borderId="16" xfId="6" applyFont="1" applyFill="1" applyBorder="1" applyAlignment="1">
      <alignment horizontal="center" vertical="center"/>
    </xf>
    <xf numFmtId="0" fontId="12" fillId="19" borderId="32" xfId="0" applyFont="1" applyFill="1" applyBorder="1" applyAlignment="1">
      <alignment horizontal="center" vertical="center"/>
    </xf>
    <xf numFmtId="167" fontId="24" fillId="18" borderId="15" xfId="12" applyFont="1" applyFill="1" applyBorder="1" applyAlignment="1" applyProtection="1">
      <alignment vertical="center"/>
    </xf>
    <xf numFmtId="0" fontId="12" fillId="19" borderId="33" xfId="0" applyFont="1" applyFill="1" applyBorder="1" applyAlignment="1">
      <alignment horizontal="center" vertical="center"/>
    </xf>
    <xf numFmtId="167" fontId="24" fillId="16" borderId="9" xfId="12" applyFont="1" applyFill="1" applyBorder="1" applyAlignment="1">
      <alignment vertical="center"/>
    </xf>
    <xf numFmtId="167" fontId="29" fillId="16" borderId="11" xfId="12" applyFont="1" applyFill="1" applyBorder="1" applyAlignment="1">
      <alignment vertical="center"/>
    </xf>
    <xf numFmtId="0" fontId="12" fillId="7" borderId="0" xfId="0" applyFont="1" applyFill="1" applyAlignment="1">
      <alignment vertical="center"/>
    </xf>
    <xf numFmtId="0" fontId="3" fillId="25" borderId="18" xfId="0" applyFont="1" applyFill="1" applyBorder="1" applyAlignment="1">
      <alignment vertical="center"/>
    </xf>
    <xf numFmtId="0" fontId="3" fillId="25" borderId="30" xfId="0" applyFont="1" applyFill="1" applyBorder="1" applyAlignment="1">
      <alignment vertical="center"/>
    </xf>
    <xf numFmtId="0" fontId="32" fillId="25" borderId="30" xfId="0" applyFont="1" applyFill="1" applyBorder="1" applyAlignment="1">
      <alignment vertical="center"/>
    </xf>
    <xf numFmtId="0" fontId="32" fillId="25" borderId="32" xfId="0" applyFont="1" applyFill="1" applyBorder="1" applyAlignment="1">
      <alignment horizontal="center" vertical="center"/>
    </xf>
    <xf numFmtId="0" fontId="31" fillId="24" borderId="32" xfId="0" applyFont="1" applyFill="1" applyBorder="1" applyAlignment="1">
      <alignment horizontal="center" vertical="center"/>
    </xf>
    <xf numFmtId="0" fontId="31" fillId="28" borderId="25" xfId="0" applyFont="1" applyFill="1" applyBorder="1" applyAlignment="1">
      <alignment vertical="center"/>
    </xf>
    <xf numFmtId="0" fontId="31" fillId="28" borderId="24" xfId="0" applyFont="1" applyFill="1" applyBorder="1" applyAlignment="1">
      <alignment vertical="center"/>
    </xf>
    <xf numFmtId="0" fontId="31" fillId="28" borderId="23" xfId="0" applyFont="1" applyFill="1" applyBorder="1" applyAlignment="1">
      <alignment vertical="center"/>
    </xf>
    <xf numFmtId="0" fontId="30" fillId="23" borderId="23" xfId="0" applyFont="1" applyFill="1" applyBorder="1" applyAlignment="1">
      <alignment vertical="center"/>
    </xf>
    <xf numFmtId="0" fontId="30" fillId="23" borderId="24" xfId="0" applyFont="1" applyFill="1" applyBorder="1" applyAlignment="1">
      <alignment vertical="center"/>
    </xf>
    <xf numFmtId="0" fontId="30" fillId="23" borderId="25" xfId="0" applyFont="1" applyFill="1" applyBorder="1" applyAlignment="1">
      <alignment vertical="center"/>
    </xf>
    <xf numFmtId="0" fontId="31" fillId="24" borderId="16" xfId="0" applyFont="1" applyFill="1" applyBorder="1" applyAlignment="1">
      <alignment horizontal="center" vertical="center"/>
    </xf>
    <xf numFmtId="0" fontId="32" fillId="25" borderId="33" xfId="0" applyFont="1" applyFill="1" applyBorder="1" applyAlignment="1">
      <alignment horizontal="center" vertical="center"/>
    </xf>
    <xf numFmtId="0" fontId="32" fillId="25" borderId="31" xfId="0" applyFont="1" applyFill="1" applyBorder="1" applyAlignment="1">
      <alignment vertical="center"/>
    </xf>
    <xf numFmtId="10" fontId="24" fillId="16" borderId="8" xfId="6" applyNumberFormat="1" applyFont="1" applyFill="1" applyBorder="1" applyAlignment="1" applyProtection="1">
      <alignment vertical="center"/>
      <protection locked="0"/>
    </xf>
    <xf numFmtId="169" fontId="24" fillId="16" borderId="15" xfId="6" applyNumberFormat="1" applyFont="1" applyFill="1" applyBorder="1" applyAlignment="1">
      <alignment vertical="center"/>
    </xf>
    <xf numFmtId="10" fontId="24" fillId="16" borderId="15" xfId="6" applyNumberFormat="1" applyFont="1" applyFill="1" applyBorder="1" applyAlignment="1">
      <alignment vertical="center"/>
    </xf>
    <xf numFmtId="169" fontId="24" fillId="16" borderId="11" xfId="6" applyNumberFormat="1" applyFont="1" applyFill="1" applyBorder="1" applyAlignment="1">
      <alignment vertical="center"/>
    </xf>
    <xf numFmtId="0" fontId="3" fillId="23" borderId="24" xfId="0" applyFont="1" applyFill="1" applyBorder="1" applyAlignment="1">
      <alignment vertical="center"/>
    </xf>
    <xf numFmtId="0" fontId="3" fillId="23" borderId="25" xfId="0" applyFont="1" applyFill="1" applyBorder="1" applyAlignment="1">
      <alignment vertical="center"/>
    </xf>
    <xf numFmtId="167" fontId="24" fillId="16" borderId="13" xfId="12" applyFont="1" applyFill="1" applyBorder="1" applyAlignment="1">
      <alignment vertical="center"/>
    </xf>
    <xf numFmtId="167" fontId="24" fillId="16" borderId="10" xfId="12" applyFont="1" applyFill="1" applyBorder="1" applyAlignment="1">
      <alignment vertical="center"/>
    </xf>
    <xf numFmtId="0" fontId="3" fillId="25" borderId="0" xfId="0" applyFont="1" applyFill="1" applyAlignment="1">
      <alignment horizontal="right" vertical="center"/>
    </xf>
    <xf numFmtId="166" fontId="24" fillId="16" borderId="10" xfId="1" applyFont="1" applyFill="1" applyBorder="1" applyAlignment="1">
      <alignment vertical="center"/>
    </xf>
    <xf numFmtId="0" fontId="29" fillId="16" borderId="3" xfId="6" applyFont="1" applyFill="1" applyBorder="1" applyAlignment="1">
      <alignment horizontal="center" vertical="center"/>
    </xf>
    <xf numFmtId="10" fontId="24" fillId="16" borderId="15" xfId="3" applyNumberFormat="1" applyFont="1" applyFill="1" applyBorder="1" applyAlignment="1">
      <alignment horizontal="right" vertical="center"/>
    </xf>
    <xf numFmtId="0" fontId="29" fillId="16" borderId="35" xfId="6" applyFont="1" applyFill="1" applyBorder="1" applyAlignment="1">
      <alignment vertical="center"/>
    </xf>
    <xf numFmtId="167" fontId="29" fillId="16" borderId="25" xfId="12" applyFont="1" applyFill="1" applyBorder="1" applyAlignment="1">
      <alignment vertical="center"/>
    </xf>
    <xf numFmtId="10" fontId="24" fillId="22" borderId="0" xfId="6" applyNumberFormat="1" applyFont="1" applyFill="1" applyBorder="1" applyAlignment="1">
      <alignment vertical="center"/>
    </xf>
    <xf numFmtId="167" fontId="24" fillId="22" borderId="0" xfId="12" applyFont="1" applyFill="1" applyBorder="1" applyAlignment="1" applyProtection="1">
      <alignment vertical="center"/>
      <protection locked="0"/>
    </xf>
    <xf numFmtId="167" fontId="24" fillId="16" borderId="10" xfId="12" applyFont="1" applyFill="1" applyBorder="1" applyAlignment="1" applyProtection="1">
      <alignment vertical="center"/>
      <protection locked="0"/>
    </xf>
    <xf numFmtId="0" fontId="29" fillId="16" borderId="5" xfId="6" applyFont="1" applyFill="1" applyBorder="1" applyAlignment="1">
      <alignment vertical="center"/>
    </xf>
    <xf numFmtId="167" fontId="29" fillId="16" borderId="3" xfId="12" applyFont="1" applyFill="1" applyBorder="1" applyAlignment="1">
      <alignment vertical="center"/>
    </xf>
    <xf numFmtId="0" fontId="32" fillId="25" borderId="19" xfId="0" applyFont="1" applyFill="1" applyBorder="1" applyAlignment="1">
      <alignment horizontal="left" vertical="center"/>
    </xf>
    <xf numFmtId="0" fontId="31" fillId="29" borderId="23" xfId="0" applyFont="1" applyFill="1" applyBorder="1" applyAlignment="1">
      <alignment horizontal="left" vertical="center"/>
    </xf>
    <xf numFmtId="0" fontId="31" fillId="29" borderId="30" xfId="0" applyFont="1" applyFill="1" applyBorder="1" applyAlignment="1">
      <alignment vertical="center"/>
    </xf>
    <xf numFmtId="0" fontId="31" fillId="29" borderId="18" xfId="0" applyFont="1" applyFill="1" applyBorder="1" applyAlignment="1">
      <alignment vertical="center"/>
    </xf>
    <xf numFmtId="0" fontId="0" fillId="29" borderId="17" xfId="0" applyFill="1" applyBorder="1" applyAlignment="1">
      <alignment horizontal="center" vertical="center"/>
    </xf>
    <xf numFmtId="0" fontId="0" fillId="29" borderId="17" xfId="0" applyFill="1" applyBorder="1" applyAlignment="1">
      <alignment vertical="center"/>
    </xf>
    <xf numFmtId="0" fontId="0" fillId="29" borderId="30" xfId="0" applyFill="1" applyBorder="1" applyAlignment="1">
      <alignment vertical="center"/>
    </xf>
    <xf numFmtId="0" fontId="0" fillId="29" borderId="18" xfId="0" applyFill="1" applyBorder="1" applyAlignment="1">
      <alignment vertical="center"/>
    </xf>
    <xf numFmtId="0" fontId="0" fillId="29" borderId="19" xfId="0" applyFill="1" applyBorder="1" applyAlignment="1">
      <alignment horizontal="center" vertical="center"/>
    </xf>
    <xf numFmtId="0" fontId="0" fillId="29" borderId="19" xfId="0" applyFill="1" applyBorder="1" applyAlignment="1">
      <alignment vertical="center"/>
    </xf>
    <xf numFmtId="0" fontId="0" fillId="29" borderId="0" xfId="0" applyFill="1" applyAlignment="1">
      <alignment vertical="center"/>
    </xf>
    <xf numFmtId="0" fontId="0" fillId="29" borderId="20" xfId="0" applyFill="1" applyBorder="1" applyAlignment="1">
      <alignment vertical="center"/>
    </xf>
    <xf numFmtId="0" fontId="31" fillId="29" borderId="23" xfId="0" applyFont="1" applyFill="1" applyBorder="1" applyAlignment="1">
      <alignment horizontal="center" vertical="center"/>
    </xf>
    <xf numFmtId="0" fontId="31" fillId="29" borderId="24" xfId="0" applyFont="1" applyFill="1" applyBorder="1" applyAlignment="1">
      <alignment vertical="center"/>
    </xf>
    <xf numFmtId="0" fontId="31" fillId="29" borderId="25" xfId="0" applyFont="1" applyFill="1" applyBorder="1" applyAlignment="1">
      <alignment vertical="center"/>
    </xf>
    <xf numFmtId="0" fontId="32" fillId="25" borderId="16" xfId="0" applyFont="1" applyFill="1" applyBorder="1" applyAlignment="1">
      <alignment horizontal="center" vertical="center"/>
    </xf>
    <xf numFmtId="0" fontId="32" fillId="25" borderId="24" xfId="0" applyFont="1" applyFill="1" applyBorder="1" applyAlignment="1">
      <alignment vertical="center"/>
    </xf>
    <xf numFmtId="0" fontId="21" fillId="16" borderId="1" xfId="6" applyFont="1" applyFill="1" applyBorder="1" applyAlignment="1">
      <alignment horizontal="center" vertical="center" wrapText="1"/>
    </xf>
    <xf numFmtId="0" fontId="21" fillId="16" borderId="8" xfId="6" applyFont="1" applyFill="1" applyBorder="1" applyAlignment="1">
      <alignment horizontal="center" vertical="center" wrapText="1"/>
    </xf>
    <xf numFmtId="167" fontId="20" fillId="16" borderId="8" xfId="6" applyNumberFormat="1" applyFont="1" applyFill="1" applyBorder="1" applyAlignment="1">
      <alignment vertical="center"/>
    </xf>
    <xf numFmtId="166" fontId="20" fillId="16" borderId="8" xfId="6" applyNumberFormat="1" applyFont="1" applyFill="1" applyBorder="1" applyAlignment="1">
      <alignment vertical="center"/>
    </xf>
    <xf numFmtId="0" fontId="19" fillId="20" borderId="8" xfId="6" applyFont="1" applyFill="1" applyBorder="1" applyAlignment="1">
      <alignment horizontal="center" vertical="center"/>
    </xf>
    <xf numFmtId="0" fontId="19" fillId="20" borderId="11" xfId="6" applyFont="1" applyFill="1" applyBorder="1" applyAlignment="1">
      <alignment horizontal="center" vertical="center"/>
    </xf>
    <xf numFmtId="0" fontId="35" fillId="16" borderId="6" xfId="6" applyFont="1" applyFill="1" applyBorder="1" applyAlignment="1">
      <alignment vertical="center"/>
    </xf>
    <xf numFmtId="166" fontId="29" fillId="16" borderId="3" xfId="6" applyNumberFormat="1" applyFont="1" applyFill="1" applyBorder="1" applyAlignment="1">
      <alignment vertical="center"/>
    </xf>
    <xf numFmtId="166" fontId="8" fillId="16" borderId="7" xfId="6" applyNumberFormat="1" applyFont="1" applyFill="1" applyBorder="1" applyAlignment="1">
      <alignment vertical="center"/>
    </xf>
    <xf numFmtId="0" fontId="27" fillId="8" borderId="12" xfId="6" applyFont="1" applyFill="1" applyBorder="1" applyAlignment="1">
      <alignment horizontal="center" vertical="center"/>
    </xf>
    <xf numFmtId="0" fontId="27" fillId="8" borderId="14" xfId="6" applyFont="1" applyFill="1" applyBorder="1" applyAlignment="1">
      <alignment vertical="center"/>
    </xf>
    <xf numFmtId="0" fontId="28" fillId="8" borderId="14" xfId="6" applyFont="1" applyFill="1" applyBorder="1" applyAlignment="1">
      <alignment vertical="center"/>
    </xf>
    <xf numFmtId="0" fontId="24" fillId="8" borderId="13" xfId="6" applyFont="1" applyFill="1" applyBorder="1" applyAlignment="1">
      <alignment vertical="center"/>
    </xf>
    <xf numFmtId="0" fontId="36" fillId="10" borderId="1" xfId="6" applyFont="1" applyFill="1" applyBorder="1" applyAlignment="1">
      <alignment horizontal="center" vertical="center" wrapText="1"/>
    </xf>
    <xf numFmtId="0" fontId="36" fillId="10" borderId="2" xfId="6" applyFont="1" applyFill="1" applyBorder="1" applyAlignment="1">
      <alignment vertical="center" wrapText="1"/>
    </xf>
    <xf numFmtId="0" fontId="26" fillId="11" borderId="1" xfId="6" applyFont="1" applyFill="1" applyBorder="1" applyAlignment="1">
      <alignment vertical="center"/>
    </xf>
    <xf numFmtId="0" fontId="26" fillId="11" borderId="2" xfId="6" applyFont="1" applyFill="1" applyBorder="1" applyAlignment="1">
      <alignment vertical="center"/>
    </xf>
    <xf numFmtId="0" fontId="26" fillId="11" borderId="3" xfId="6" applyFont="1" applyFill="1" applyBorder="1" applyAlignment="1">
      <alignment vertical="center"/>
    </xf>
    <xf numFmtId="0" fontId="29" fillId="6" borderId="1" xfId="6" applyFont="1" applyFill="1" applyBorder="1" applyAlignment="1">
      <alignment horizontal="center" vertical="center"/>
    </xf>
    <xf numFmtId="0" fontId="29" fillId="11" borderId="6" xfId="6" applyFont="1" applyFill="1" applyBorder="1" applyAlignment="1">
      <alignment vertical="center"/>
    </xf>
    <xf numFmtId="0" fontId="29" fillId="11" borderId="4" xfId="6" applyFont="1" applyFill="1" applyBorder="1" applyAlignment="1">
      <alignment vertical="center"/>
    </xf>
    <xf numFmtId="0" fontId="29" fillId="11" borderId="4" xfId="6" applyFont="1" applyFill="1" applyBorder="1" applyAlignment="1">
      <alignment horizontal="center" vertical="center"/>
    </xf>
    <xf numFmtId="166" fontId="29" fillId="11" borderId="7" xfId="6" applyNumberFormat="1" applyFont="1" applyFill="1" applyBorder="1" applyAlignment="1">
      <alignment vertical="center"/>
    </xf>
    <xf numFmtId="0" fontId="8" fillId="6" borderId="1" xfId="6" applyFont="1" applyFill="1" applyBorder="1" applyAlignment="1">
      <alignment horizontal="center" vertical="center"/>
    </xf>
    <xf numFmtId="0" fontId="8" fillId="11" borderId="6" xfId="6" applyFont="1" applyFill="1" applyBorder="1" applyAlignment="1">
      <alignment vertical="center"/>
    </xf>
    <xf numFmtId="0" fontId="8" fillId="11" borderId="4" xfId="6" applyFont="1" applyFill="1" applyBorder="1" applyAlignment="1">
      <alignment vertical="center"/>
    </xf>
    <xf numFmtId="0" fontId="8" fillId="11" borderId="4" xfId="6" applyFont="1" applyFill="1" applyBorder="1" applyAlignment="1">
      <alignment horizontal="center" vertical="center"/>
    </xf>
    <xf numFmtId="166" fontId="37" fillId="11" borderId="7" xfId="6" applyNumberFormat="1" applyFont="1" applyFill="1" applyBorder="1" applyAlignment="1">
      <alignment vertical="center"/>
    </xf>
    <xf numFmtId="10" fontId="29" fillId="16" borderId="15" xfId="10" applyNumberFormat="1" applyFont="1" applyFill="1" applyBorder="1" applyAlignment="1" applyProtection="1">
      <alignment vertical="center"/>
      <protection locked="0"/>
    </xf>
    <xf numFmtId="167" fontId="29" fillId="16" borderId="10" xfId="12" applyFont="1" applyFill="1" applyBorder="1" applyAlignment="1">
      <alignment vertical="center"/>
    </xf>
    <xf numFmtId="166" fontId="29" fillId="16" borderId="15" xfId="1" applyFont="1" applyFill="1" applyBorder="1" applyAlignment="1">
      <alignment vertical="center"/>
    </xf>
    <xf numFmtId="10" fontId="38" fillId="16" borderId="15" xfId="10" applyNumberFormat="1" applyFont="1" applyFill="1" applyBorder="1" applyAlignment="1" applyProtection="1">
      <alignment vertical="center"/>
      <protection locked="0"/>
    </xf>
    <xf numFmtId="167" fontId="38" fillId="16" borderId="10" xfId="12" applyFont="1" applyFill="1" applyBorder="1" applyAlignment="1">
      <alignment vertical="center"/>
    </xf>
    <xf numFmtId="166" fontId="29" fillId="16" borderId="5" xfId="1" applyFont="1" applyFill="1" applyBorder="1" applyAlignment="1">
      <alignment vertical="center"/>
    </xf>
    <xf numFmtId="10" fontId="29" fillId="5" borderId="5" xfId="10" applyNumberFormat="1" applyFont="1" applyFill="1" applyBorder="1" applyAlignment="1">
      <alignment horizontal="center" vertical="center"/>
    </xf>
    <xf numFmtId="167" fontId="29" fillId="5" borderId="3" xfId="12" applyFont="1" applyFill="1" applyBorder="1" applyAlignment="1">
      <alignment horizontal="center" vertical="center"/>
    </xf>
    <xf numFmtId="10" fontId="38" fillId="5" borderId="8" xfId="10" applyNumberFormat="1" applyFont="1" applyFill="1" applyBorder="1" applyAlignment="1">
      <alignment vertical="center"/>
    </xf>
    <xf numFmtId="167" fontId="38" fillId="5" borderId="13" xfId="12" applyFont="1" applyFill="1" applyBorder="1" applyAlignment="1">
      <alignment vertical="center"/>
    </xf>
    <xf numFmtId="10" fontId="38" fillId="5" borderId="15" xfId="10" applyNumberFormat="1" applyFont="1" applyFill="1" applyBorder="1" applyAlignment="1">
      <alignment vertical="center"/>
    </xf>
    <xf numFmtId="167" fontId="38" fillId="5" borderId="10" xfId="12" applyFont="1" applyFill="1" applyBorder="1" applyAlignment="1">
      <alignment vertical="center"/>
    </xf>
    <xf numFmtId="10" fontId="29" fillId="5" borderId="5" xfId="10" applyNumberFormat="1" applyFont="1" applyFill="1" applyBorder="1" applyAlignment="1">
      <alignment vertical="center"/>
    </xf>
    <xf numFmtId="167" fontId="29" fillId="5" borderId="3" xfId="12" applyFont="1" applyFill="1" applyBorder="1" applyAlignment="1">
      <alignment vertical="center"/>
    </xf>
    <xf numFmtId="10" fontId="29" fillId="2" borderId="0" xfId="10" applyNumberFormat="1" applyFont="1" applyFill="1" applyAlignment="1">
      <alignment vertical="center"/>
    </xf>
    <xf numFmtId="167" fontId="29" fillId="2" borderId="0" xfId="12" applyFont="1" applyFill="1" applyAlignment="1">
      <alignment vertical="center"/>
    </xf>
    <xf numFmtId="0" fontId="24" fillId="16" borderId="8" xfId="6" applyFont="1" applyFill="1" applyBorder="1" applyAlignment="1">
      <alignment vertical="center"/>
    </xf>
    <xf numFmtId="0" fontId="24" fillId="16" borderId="5" xfId="6" applyFont="1" applyFill="1" applyBorder="1" applyAlignment="1">
      <alignment vertical="center"/>
    </xf>
    <xf numFmtId="167" fontId="24" fillId="16" borderId="3" xfId="12" applyFont="1" applyFill="1" applyBorder="1" applyAlignment="1">
      <alignment vertical="center"/>
    </xf>
    <xf numFmtId="167" fontId="8" fillId="16" borderId="3" xfId="12" applyFont="1" applyFill="1" applyBorder="1" applyAlignment="1">
      <alignment vertical="center"/>
    </xf>
    <xf numFmtId="0" fontId="20" fillId="6" borderId="0" xfId="6" applyFont="1" applyFill="1" applyBorder="1" applyAlignment="1">
      <alignment vertical="center"/>
    </xf>
    <xf numFmtId="0" fontId="25" fillId="8" borderId="0" xfId="6" applyFont="1" applyFill="1" applyBorder="1" applyAlignment="1">
      <alignment vertical="center"/>
    </xf>
    <xf numFmtId="0" fontId="26" fillId="6" borderId="0" xfId="6" applyFont="1" applyFill="1" applyBorder="1" applyAlignment="1">
      <alignment vertical="center"/>
    </xf>
    <xf numFmtId="0" fontId="24" fillId="8" borderId="0" xfId="6" applyFont="1" applyFill="1" applyBorder="1" applyAlignment="1">
      <alignment vertical="center"/>
    </xf>
    <xf numFmtId="0" fontId="24" fillId="6" borderId="0" xfId="6" applyFont="1" applyFill="1" applyBorder="1" applyAlignment="1">
      <alignment vertical="center"/>
    </xf>
    <xf numFmtId="0" fontId="24" fillId="6" borderId="0" xfId="6" applyFont="1" applyFill="1" applyBorder="1" applyAlignment="1">
      <alignment horizontal="center" vertical="center"/>
    </xf>
    <xf numFmtId="167" fontId="24" fillId="6" borderId="0" xfId="12" applyFont="1" applyFill="1" applyBorder="1" applyAlignment="1">
      <alignment vertical="center"/>
    </xf>
    <xf numFmtId="167" fontId="24" fillId="6" borderId="0" xfId="6" applyNumberFormat="1" applyFont="1" applyFill="1" applyBorder="1" applyAlignment="1">
      <alignment vertical="center"/>
    </xf>
    <xf numFmtId="0" fontId="12" fillId="10" borderId="0" xfId="0" applyFont="1" applyFill="1" applyAlignment="1">
      <alignment vertical="center"/>
    </xf>
    <xf numFmtId="0" fontId="29" fillId="6" borderId="0" xfId="6" applyFont="1" applyFill="1" applyBorder="1" applyAlignment="1">
      <alignment horizontal="left" vertical="center"/>
    </xf>
    <xf numFmtId="0" fontId="26" fillId="11" borderId="0" xfId="6" applyFont="1" applyFill="1" applyBorder="1" applyAlignment="1">
      <alignment vertical="center"/>
    </xf>
    <xf numFmtId="166" fontId="29" fillId="11" borderId="0" xfId="6" applyNumberFormat="1" applyFont="1" applyFill="1" applyBorder="1" applyAlignment="1">
      <alignment vertical="center"/>
    </xf>
    <xf numFmtId="166" fontId="37" fillId="11" borderId="0" xfId="6" applyNumberFormat="1" applyFont="1" applyFill="1" applyBorder="1" applyAlignment="1">
      <alignment vertical="center"/>
    </xf>
    <xf numFmtId="0" fontId="13" fillId="6" borderId="0" xfId="6" applyFont="1" applyFill="1" applyBorder="1" applyAlignment="1" applyProtection="1">
      <alignment horizontal="center" vertical="center"/>
    </xf>
    <xf numFmtId="0" fontId="17" fillId="30" borderId="0" xfId="6" applyFont="1" applyFill="1" applyBorder="1" applyAlignment="1" applyProtection="1">
      <alignment horizontal="left" vertical="center"/>
    </xf>
    <xf numFmtId="0" fontId="18" fillId="6" borderId="0" xfId="6" applyFont="1" applyFill="1" applyBorder="1" applyAlignment="1" applyProtection="1">
      <alignment horizontal="center" vertical="center"/>
    </xf>
    <xf numFmtId="0" fontId="22" fillId="8" borderId="0" xfId="6" applyFont="1" applyFill="1" applyBorder="1" applyAlignment="1">
      <alignment horizontal="center" vertical="center"/>
    </xf>
    <xf numFmtId="0" fontId="3" fillId="31" borderId="0" xfId="0" applyFont="1" applyFill="1" applyAlignment="1">
      <alignment vertical="center"/>
    </xf>
    <xf numFmtId="0" fontId="31" fillId="32" borderId="0" xfId="0" applyFont="1" applyFill="1" applyAlignment="1">
      <alignment vertical="center"/>
    </xf>
    <xf numFmtId="168" fontId="3" fillId="26" borderId="0" xfId="0" applyNumberFormat="1" applyFont="1" applyFill="1" applyAlignment="1">
      <alignment vertical="center"/>
    </xf>
    <xf numFmtId="0" fontId="3" fillId="26" borderId="0" xfId="0" applyFont="1" applyFill="1" applyAlignment="1">
      <alignment vertical="center"/>
    </xf>
    <xf numFmtId="0" fontId="3" fillId="9" borderId="20" xfId="0" applyFont="1" applyFill="1" applyBorder="1" applyAlignment="1">
      <alignment horizontal="center" vertical="center"/>
    </xf>
    <xf numFmtId="0" fontId="31" fillId="10" borderId="0" xfId="0" applyFont="1" applyFill="1" applyAlignment="1">
      <alignment vertical="center"/>
    </xf>
    <xf numFmtId="0" fontId="30" fillId="31" borderId="0" xfId="0" applyFont="1" applyFill="1" applyAlignment="1">
      <alignment vertical="center"/>
    </xf>
    <xf numFmtId="0" fontId="0" fillId="26" borderId="0" xfId="0" applyFill="1" applyAlignment="1">
      <alignment vertical="center"/>
    </xf>
    <xf numFmtId="166" fontId="24" fillId="16" borderId="13" xfId="1" applyFont="1" applyFill="1" applyBorder="1" applyAlignment="1">
      <alignment horizontal="right" vertical="center"/>
    </xf>
    <xf numFmtId="167" fontId="24" fillId="16" borderId="0" xfId="12" applyFont="1" applyFill="1" applyBorder="1" applyAlignment="1">
      <alignment vertical="center"/>
    </xf>
    <xf numFmtId="167" fontId="24" fillId="16" borderId="11" xfId="12" applyFont="1" applyFill="1" applyBorder="1" applyAlignment="1">
      <alignment vertical="center"/>
    </xf>
    <xf numFmtId="10" fontId="24" fillId="16" borderId="15" xfId="6" applyNumberFormat="1" applyFont="1" applyFill="1" applyBorder="1" applyAlignment="1" applyProtection="1">
      <alignment vertical="center"/>
      <protection locked="0"/>
    </xf>
    <xf numFmtId="10" fontId="29" fillId="16" borderId="15" xfId="10" applyNumberFormat="1" applyFont="1" applyFill="1" applyBorder="1" applyAlignment="1">
      <alignment vertical="center"/>
    </xf>
    <xf numFmtId="0" fontId="13" fillId="12" borderId="23" xfId="6" applyFont="1" applyFill="1" applyBorder="1" applyAlignment="1" applyProtection="1">
      <alignment horizontal="center" vertical="center"/>
    </xf>
    <xf numFmtId="0" fontId="13" fillId="12" borderId="24" xfId="6" applyFont="1" applyFill="1" applyBorder="1" applyAlignment="1" applyProtection="1">
      <alignment horizontal="center" vertical="center"/>
    </xf>
    <xf numFmtId="0" fontId="13" fillId="12" borderId="25" xfId="6" applyFont="1" applyFill="1" applyBorder="1" applyAlignment="1" applyProtection="1">
      <alignment horizontal="center" vertical="center"/>
    </xf>
    <xf numFmtId="0" fontId="14" fillId="13" borderId="26" xfId="6" applyFont="1" applyFill="1" applyBorder="1" applyAlignment="1">
      <alignment horizontal="center" vertical="center"/>
    </xf>
    <xf numFmtId="0" fontId="14" fillId="13" borderId="27" xfId="6" applyFont="1" applyFill="1" applyBorder="1" applyAlignment="1">
      <alignment horizontal="center" vertical="center"/>
    </xf>
    <xf numFmtId="0" fontId="23" fillId="14" borderId="28" xfId="6" applyFont="1" applyFill="1" applyBorder="1" applyAlignment="1">
      <alignment horizontal="center" vertical="center"/>
    </xf>
    <xf numFmtId="0" fontId="23" fillId="14" borderId="29" xfId="6" applyFont="1" applyFill="1" applyBorder="1" applyAlignment="1">
      <alignment horizontal="center" vertical="center"/>
    </xf>
    <xf numFmtId="0" fontId="23" fillId="14" borderId="6" xfId="6" applyFont="1" applyFill="1" applyBorder="1" applyAlignment="1">
      <alignment horizontal="center" vertical="center"/>
    </xf>
    <xf numFmtId="0" fontId="23" fillId="14" borderId="7" xfId="6" applyFont="1" applyFill="1" applyBorder="1" applyAlignment="1">
      <alignment horizontal="center" vertical="center"/>
    </xf>
    <xf numFmtId="0" fontId="29" fillId="6" borderId="5" xfId="6" applyFont="1" applyFill="1" applyBorder="1" applyAlignment="1">
      <alignment horizontal="left" vertical="center"/>
    </xf>
    <xf numFmtId="0" fontId="18" fillId="12" borderId="23" xfId="6" applyFont="1" applyFill="1" applyBorder="1" applyAlignment="1" applyProtection="1">
      <alignment horizontal="center" vertical="center"/>
    </xf>
    <xf numFmtId="0" fontId="18" fillId="12" borderId="24" xfId="6" applyFont="1" applyFill="1" applyBorder="1" applyAlignment="1" applyProtection="1">
      <alignment horizontal="center" vertical="center"/>
    </xf>
    <xf numFmtId="0" fontId="18" fillId="12" borderId="25" xfId="6" applyFont="1" applyFill="1" applyBorder="1" applyAlignment="1" applyProtection="1">
      <alignment horizontal="center" vertical="center"/>
    </xf>
    <xf numFmtId="0" fontId="22" fillId="15" borderId="17" xfId="6" applyFont="1" applyFill="1" applyBorder="1" applyAlignment="1">
      <alignment horizontal="center" vertical="center"/>
    </xf>
    <xf numFmtId="0" fontId="22" fillId="15" borderId="30" xfId="6" applyFont="1" applyFill="1" applyBorder="1" applyAlignment="1">
      <alignment horizontal="center" vertical="center"/>
    </xf>
    <xf numFmtId="0" fontId="22" fillId="15" borderId="18" xfId="6" applyFont="1" applyFill="1" applyBorder="1" applyAlignment="1">
      <alignment horizontal="center" vertical="center"/>
    </xf>
    <xf numFmtId="0" fontId="22" fillId="15" borderId="21" xfId="6" applyFont="1" applyFill="1" applyBorder="1" applyAlignment="1">
      <alignment horizontal="center" vertical="center"/>
    </xf>
    <xf numFmtId="0" fontId="22" fillId="15" borderId="31" xfId="6" applyFont="1" applyFill="1" applyBorder="1" applyAlignment="1">
      <alignment horizontal="center" vertical="center"/>
    </xf>
    <xf numFmtId="0" fontId="22" fillId="15" borderId="22" xfId="6" applyFont="1" applyFill="1" applyBorder="1" applyAlignment="1">
      <alignment horizontal="center" vertical="center"/>
    </xf>
    <xf numFmtId="0" fontId="29" fillId="17" borderId="5" xfId="6" applyFont="1" applyFill="1" applyBorder="1" applyAlignment="1">
      <alignment horizontal="center" vertical="center" wrapText="1"/>
    </xf>
    <xf numFmtId="0" fontId="34" fillId="21" borderId="21" xfId="0" applyFont="1" applyFill="1" applyBorder="1" applyAlignment="1">
      <alignment horizontal="center" vertical="center"/>
    </xf>
    <xf numFmtId="0" fontId="34" fillId="21" borderId="22" xfId="0" applyFont="1" applyFill="1" applyBorder="1" applyAlignment="1">
      <alignment horizontal="center" vertical="center"/>
    </xf>
    <xf numFmtId="0" fontId="8" fillId="17" borderId="12" xfId="6" applyFont="1" applyFill="1" applyBorder="1" applyAlignment="1">
      <alignment horizontal="center" vertical="center"/>
    </xf>
    <xf numFmtId="0" fontId="8" fillId="17" borderId="13" xfId="6" applyFont="1" applyFill="1" applyBorder="1" applyAlignment="1">
      <alignment horizontal="center" vertical="center"/>
    </xf>
    <xf numFmtId="0" fontId="8" fillId="17" borderId="6" xfId="6" applyFont="1" applyFill="1" applyBorder="1" applyAlignment="1">
      <alignment horizontal="center" vertical="center"/>
    </xf>
    <xf numFmtId="0" fontId="8" fillId="17" borderId="7" xfId="6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vertical="center"/>
    </xf>
    <xf numFmtId="0" fontId="33" fillId="14" borderId="17" xfId="6" applyFont="1" applyFill="1" applyBorder="1" applyAlignment="1">
      <alignment horizontal="center" vertical="center" wrapText="1"/>
    </xf>
    <xf numFmtId="0" fontId="33" fillId="14" borderId="18" xfId="6" applyFont="1" applyFill="1" applyBorder="1" applyAlignment="1">
      <alignment horizontal="center" vertical="center" wrapText="1"/>
    </xf>
  </cellXfs>
  <cellStyles count="17">
    <cellStyle name="Moeda" xfId="2" builtinId="4" customBuiltin="1"/>
    <cellStyle name="Moeda 2" xfId="4"/>
    <cellStyle name="Moeda 3" xfId="5"/>
    <cellStyle name="Normal" xfId="0" builtinId="0" customBuiltin="1"/>
    <cellStyle name="Normal 2" xfId="6"/>
    <cellStyle name="Normal 2 2" xfId="7"/>
    <cellStyle name="Normal 3" xfId="8"/>
    <cellStyle name="Normal 3 2" xfId="9"/>
    <cellStyle name="Normal 3 3" xfId="16"/>
    <cellStyle name="Normal 4" xfId="15"/>
    <cellStyle name="Porcentagem" xfId="3" builtinId="5" customBuiltin="1"/>
    <cellStyle name="Porcentagem 2" xfId="10"/>
    <cellStyle name="Porcentagem 2 2" xfId="11"/>
    <cellStyle name="Vírgula" xfId="1" builtinId="3" customBuiltin="1"/>
    <cellStyle name="Vírgula 2" xfId="12"/>
    <cellStyle name="Vírgula 2 2" xfId="13"/>
    <cellStyle name="Vírgula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6"/>
  <sheetViews>
    <sheetView tabSelected="1" zoomScale="115" zoomScaleNormal="115" workbookViewId="0">
      <selection activeCell="L125" sqref="L125"/>
    </sheetView>
  </sheetViews>
  <sheetFormatPr defaultRowHeight="15" x14ac:dyDescent="0.25"/>
  <cols>
    <col min="1" max="1" width="5.140625" style="4" customWidth="1"/>
    <col min="2" max="2" width="21.7109375" style="7" customWidth="1"/>
    <col min="3" max="3" width="63.7109375" style="4" customWidth="1"/>
    <col min="4" max="4" width="19.85546875" style="4" customWidth="1"/>
    <col min="5" max="5" width="21" style="4" customWidth="1"/>
    <col min="6" max="6" width="17.5703125" style="4" customWidth="1"/>
    <col min="7" max="7" width="3.85546875" style="4" customWidth="1"/>
    <col min="8" max="8" width="4.42578125" style="3" customWidth="1"/>
    <col min="9" max="9" width="18.5703125" style="2" customWidth="1"/>
    <col min="10" max="10" width="18.42578125" style="2" customWidth="1"/>
    <col min="11" max="16384" width="9.140625" style="2"/>
  </cols>
  <sheetData>
    <row r="1" spans="1:10" ht="15.75" thickBot="1" x14ac:dyDescent="0.3"/>
    <row r="2" spans="1:10" ht="28.5" thickBot="1" x14ac:dyDescent="0.3">
      <c r="B2" s="300" t="s">
        <v>85</v>
      </c>
      <c r="C2" s="301"/>
      <c r="D2" s="301"/>
      <c r="E2" s="301"/>
      <c r="F2" s="302"/>
      <c r="G2" s="283"/>
    </row>
    <row r="3" spans="1:10" ht="28.5" thickBot="1" x14ac:dyDescent="0.3">
      <c r="B3" s="8"/>
      <c r="C3" s="8"/>
      <c r="D3" s="8"/>
      <c r="E3" s="8"/>
      <c r="F3" s="8"/>
      <c r="G3" s="8"/>
    </row>
    <row r="4" spans="1:10" ht="16.5" thickBot="1" x14ac:dyDescent="0.3">
      <c r="B4" s="303" t="s">
        <v>86</v>
      </c>
      <c r="C4" s="304"/>
      <c r="D4" s="13"/>
      <c r="E4" s="13"/>
      <c r="F4" s="13"/>
      <c r="G4" s="13"/>
    </row>
    <row r="5" spans="1:10" x14ac:dyDescent="0.25">
      <c r="B5" s="19" t="s">
        <v>87</v>
      </c>
      <c r="C5" s="20"/>
      <c r="D5" s="13"/>
      <c r="E5" s="13"/>
      <c r="F5" s="13"/>
      <c r="G5" s="13"/>
    </row>
    <row r="6" spans="1:10" ht="15.75" thickBot="1" x14ac:dyDescent="0.3">
      <c r="B6" s="14"/>
      <c r="C6" s="15"/>
      <c r="D6" s="13"/>
      <c r="E6" s="13"/>
      <c r="F6" s="13"/>
      <c r="G6" s="13"/>
    </row>
    <row r="7" spans="1:10" ht="15.75" thickBot="1" x14ac:dyDescent="0.3">
      <c r="B7" s="16"/>
      <c r="C7" s="13"/>
      <c r="D7" s="13"/>
      <c r="E7" s="13"/>
      <c r="F7" s="13"/>
      <c r="G7" s="13"/>
    </row>
    <row r="8" spans="1:10" ht="15.75" thickBot="1" x14ac:dyDescent="0.3">
      <c r="B8" s="21" t="s">
        <v>0</v>
      </c>
      <c r="C8" s="17"/>
      <c r="D8" s="17"/>
      <c r="E8" s="17"/>
      <c r="F8" s="18"/>
      <c r="G8" s="284"/>
    </row>
    <row r="9" spans="1:10" ht="24" thickBot="1" x14ac:dyDescent="0.3">
      <c r="B9" s="310" t="s">
        <v>134</v>
      </c>
      <c r="C9" s="311"/>
      <c r="D9" s="311"/>
      <c r="E9" s="311"/>
      <c r="F9" s="312"/>
      <c r="G9" s="285"/>
      <c r="I9" s="30"/>
      <c r="J9" s="30"/>
    </row>
    <row r="10" spans="1:10" x14ac:dyDescent="0.25">
      <c r="B10" s="2"/>
      <c r="C10" s="2"/>
      <c r="D10" s="2"/>
      <c r="E10" s="2"/>
      <c r="F10" s="2"/>
      <c r="G10" s="2"/>
      <c r="I10" s="305"/>
      <c r="J10" s="306"/>
    </row>
    <row r="11" spans="1:10" ht="15.75" thickBot="1" x14ac:dyDescent="0.3">
      <c r="A11" s="9"/>
      <c r="B11" s="10"/>
      <c r="C11" s="9"/>
      <c r="D11" s="9"/>
      <c r="E11" s="9"/>
      <c r="F11" s="9"/>
      <c r="G11" s="9"/>
      <c r="I11" s="307"/>
      <c r="J11" s="308"/>
    </row>
    <row r="12" spans="1:10" ht="15.75" x14ac:dyDescent="0.25">
      <c r="A12" s="11"/>
      <c r="B12" s="313" t="s">
        <v>1</v>
      </c>
      <c r="C12" s="314"/>
      <c r="D12" s="314"/>
      <c r="E12" s="314"/>
      <c r="F12" s="315"/>
      <c r="G12" s="286"/>
      <c r="I12" s="322"/>
      <c r="J12" s="323"/>
    </row>
    <row r="13" spans="1:10" ht="16.5" thickBot="1" x14ac:dyDescent="0.3">
      <c r="B13" s="316"/>
      <c r="C13" s="317"/>
      <c r="D13" s="317"/>
      <c r="E13" s="317"/>
      <c r="F13" s="318"/>
      <c r="G13" s="286"/>
      <c r="I13" s="324"/>
      <c r="J13" s="325"/>
    </row>
    <row r="14" spans="1:10" ht="18" customHeight="1" x14ac:dyDescent="0.25">
      <c r="B14" s="22" t="s">
        <v>2</v>
      </c>
      <c r="C14" s="23" t="s">
        <v>88</v>
      </c>
      <c r="D14" s="24"/>
      <c r="E14" s="24"/>
      <c r="F14" s="25"/>
      <c r="G14" s="270"/>
      <c r="I14" s="31"/>
      <c r="J14" s="32"/>
    </row>
    <row r="15" spans="1:10" ht="18" customHeight="1" x14ac:dyDescent="0.25">
      <c r="B15" s="22" t="s">
        <v>3</v>
      </c>
      <c r="C15" s="23" t="s">
        <v>4</v>
      </c>
      <c r="D15" s="24"/>
      <c r="E15" s="24"/>
      <c r="F15" s="25"/>
      <c r="G15" s="270"/>
      <c r="I15" s="33"/>
      <c r="J15" s="34"/>
    </row>
    <row r="16" spans="1:10" ht="18" customHeight="1" x14ac:dyDescent="0.25">
      <c r="B16" s="22" t="s">
        <v>5</v>
      </c>
      <c r="C16" s="23" t="s">
        <v>89</v>
      </c>
      <c r="D16" s="24"/>
      <c r="E16" s="24"/>
      <c r="F16" s="25"/>
      <c r="G16" s="270"/>
      <c r="I16" s="33"/>
      <c r="J16" s="34"/>
    </row>
    <row r="17" spans="1:10" ht="18" customHeight="1" x14ac:dyDescent="0.25">
      <c r="B17" s="22" t="s">
        <v>6</v>
      </c>
      <c r="C17" s="23" t="s">
        <v>7</v>
      </c>
      <c r="D17" s="24"/>
      <c r="E17" s="24"/>
      <c r="F17" s="25"/>
      <c r="G17" s="270"/>
      <c r="I17" s="33"/>
      <c r="J17" s="34"/>
    </row>
    <row r="18" spans="1:10" ht="18" customHeight="1" x14ac:dyDescent="0.25">
      <c r="B18" s="22" t="s">
        <v>8</v>
      </c>
      <c r="C18" s="23" t="s">
        <v>9</v>
      </c>
      <c r="D18" s="24"/>
      <c r="E18" s="24"/>
      <c r="F18" s="25"/>
      <c r="G18" s="270"/>
      <c r="I18" s="33"/>
      <c r="J18" s="34"/>
    </row>
    <row r="19" spans="1:10" ht="18" customHeight="1" thickBot="1" x14ac:dyDescent="0.3">
      <c r="B19" s="26" t="s">
        <v>10</v>
      </c>
      <c r="C19" s="27" t="s">
        <v>11</v>
      </c>
      <c r="D19" s="28"/>
      <c r="E19" s="28"/>
      <c r="F19" s="29"/>
      <c r="G19" s="270"/>
      <c r="I19" s="35">
        <v>12</v>
      </c>
      <c r="J19" s="36"/>
    </row>
    <row r="20" spans="1:10" ht="18" customHeight="1" thickBot="1" x14ac:dyDescent="0.3">
      <c r="I20" s="1"/>
      <c r="J20" s="1"/>
    </row>
    <row r="21" spans="1:10" ht="18" customHeight="1" thickBot="1" x14ac:dyDescent="0.3">
      <c r="B21" s="44" t="s">
        <v>12</v>
      </c>
      <c r="C21" s="45"/>
      <c r="D21" s="45"/>
      <c r="E21" s="45"/>
      <c r="F21" s="46"/>
      <c r="G21" s="271"/>
      <c r="H21" s="47"/>
      <c r="I21" s="37"/>
      <c r="J21" s="38"/>
    </row>
    <row r="22" spans="1:10" ht="15.75" customHeight="1" x14ac:dyDescent="0.25">
      <c r="B22" s="48" t="s">
        <v>13</v>
      </c>
      <c r="C22" s="49"/>
      <c r="D22" s="49"/>
      <c r="E22" s="49"/>
      <c r="F22" s="50"/>
      <c r="G22" s="272"/>
      <c r="H22" s="47"/>
      <c r="I22" s="33"/>
      <c r="J22" s="34"/>
    </row>
    <row r="23" spans="1:10" ht="15.75" thickBot="1" x14ac:dyDescent="0.3">
      <c r="B23" s="51" t="s">
        <v>14</v>
      </c>
      <c r="C23" s="52"/>
      <c r="D23" s="52"/>
      <c r="E23" s="52"/>
      <c r="F23" s="53"/>
      <c r="G23" s="272"/>
      <c r="H23" s="47"/>
      <c r="I23" s="39"/>
      <c r="J23" s="40"/>
    </row>
    <row r="24" spans="1:10" ht="18" customHeight="1" x14ac:dyDescent="0.25">
      <c r="B24" s="54">
        <v>1</v>
      </c>
      <c r="C24" s="55" t="s">
        <v>15</v>
      </c>
      <c r="D24" s="56"/>
      <c r="E24" s="56"/>
      <c r="F24" s="57"/>
      <c r="G24" s="272"/>
      <c r="H24" s="47"/>
      <c r="I24" s="33"/>
      <c r="J24" s="34"/>
    </row>
    <row r="25" spans="1:10" ht="18" customHeight="1" x14ac:dyDescent="0.25">
      <c r="B25" s="54">
        <v>3</v>
      </c>
      <c r="C25" s="55" t="s">
        <v>16</v>
      </c>
      <c r="D25" s="58"/>
      <c r="E25" s="56"/>
      <c r="F25" s="57"/>
      <c r="G25" s="272"/>
      <c r="H25" s="47"/>
      <c r="I25" s="33"/>
      <c r="J25" s="40"/>
    </row>
    <row r="26" spans="1:10" ht="18" customHeight="1" thickBot="1" x14ac:dyDescent="0.3">
      <c r="B26" s="59">
        <v>5</v>
      </c>
      <c r="C26" s="60" t="s">
        <v>17</v>
      </c>
      <c r="D26" s="61"/>
      <c r="E26" s="52"/>
      <c r="F26" s="53"/>
      <c r="G26" s="272"/>
      <c r="H26" s="47"/>
      <c r="I26" s="41"/>
      <c r="J26" s="36"/>
    </row>
    <row r="27" spans="1:10" ht="18" customHeight="1" thickBot="1" x14ac:dyDescent="0.3">
      <c r="B27" s="62"/>
      <c r="C27" s="63"/>
      <c r="D27" s="64"/>
      <c r="E27" s="63"/>
      <c r="F27" s="63"/>
      <c r="G27" s="63"/>
      <c r="H27" s="47"/>
      <c r="I27" s="42"/>
      <c r="J27" s="43"/>
    </row>
    <row r="28" spans="1:10" ht="19.5" customHeight="1" thickBot="1" x14ac:dyDescent="0.3">
      <c r="B28" s="65" t="s">
        <v>18</v>
      </c>
      <c r="C28" s="66" t="s">
        <v>19</v>
      </c>
      <c r="D28" s="67"/>
      <c r="E28" s="67"/>
      <c r="F28" s="68"/>
      <c r="G28" s="273"/>
      <c r="H28" s="47"/>
      <c r="I28" s="69"/>
      <c r="J28" s="70"/>
    </row>
    <row r="29" spans="1:10" ht="15.75" thickBot="1" x14ac:dyDescent="0.3">
      <c r="A29" s="9"/>
      <c r="B29" s="71"/>
      <c r="C29" s="72"/>
      <c r="D29" s="73"/>
      <c r="E29" s="72"/>
      <c r="F29" s="72"/>
      <c r="G29" s="72"/>
      <c r="H29" s="47"/>
      <c r="I29" s="319">
        <f>I10</f>
        <v>0</v>
      </c>
      <c r="J29" s="319"/>
    </row>
    <row r="30" spans="1:10" ht="16.5" thickBot="1" x14ac:dyDescent="0.3">
      <c r="B30" s="105" t="s">
        <v>20</v>
      </c>
      <c r="C30" s="106" t="s">
        <v>21</v>
      </c>
      <c r="D30" s="107"/>
      <c r="E30" s="107"/>
      <c r="F30" s="108"/>
      <c r="G30" s="287"/>
      <c r="H30" s="47"/>
      <c r="I30" s="74"/>
      <c r="J30" s="75"/>
    </row>
    <row r="31" spans="1:10" ht="18.75" customHeight="1" thickBot="1" x14ac:dyDescent="0.3">
      <c r="A31" s="7"/>
      <c r="B31" s="109">
        <v>1</v>
      </c>
      <c r="C31" s="110" t="s">
        <v>21</v>
      </c>
      <c r="D31" s="111"/>
      <c r="E31" s="111"/>
      <c r="F31" s="112"/>
      <c r="G31" s="288"/>
      <c r="H31" s="47"/>
      <c r="I31" s="77" t="s">
        <v>22</v>
      </c>
      <c r="J31" s="78" t="s">
        <v>23</v>
      </c>
    </row>
    <row r="32" spans="1:10" ht="18.75" customHeight="1" x14ac:dyDescent="0.25">
      <c r="B32" s="79" t="s">
        <v>24</v>
      </c>
      <c r="C32" s="80" t="s">
        <v>25</v>
      </c>
      <c r="D32" s="81"/>
      <c r="E32" s="81"/>
      <c r="F32" s="82"/>
      <c r="G32" s="274"/>
      <c r="I32" s="95"/>
      <c r="J32" s="295">
        <f>I25</f>
        <v>0</v>
      </c>
    </row>
    <row r="33" spans="2:10" ht="18.75" customHeight="1" x14ac:dyDescent="0.25">
      <c r="B33" s="83" t="s">
        <v>3</v>
      </c>
      <c r="C33" s="55" t="s">
        <v>27</v>
      </c>
      <c r="D33" s="63"/>
      <c r="E33" s="63"/>
      <c r="F33" s="84"/>
      <c r="G33" s="275"/>
      <c r="I33" s="96"/>
      <c r="J33" s="97"/>
    </row>
    <row r="34" spans="2:10" ht="18.75" customHeight="1" x14ac:dyDescent="0.25">
      <c r="B34" s="83" t="s">
        <v>5</v>
      </c>
      <c r="C34" s="55" t="s">
        <v>28</v>
      </c>
      <c r="D34" s="85"/>
      <c r="E34" s="63"/>
      <c r="F34" s="86"/>
      <c r="G34" s="276"/>
      <c r="I34" s="98"/>
      <c r="J34" s="97"/>
    </row>
    <row r="35" spans="2:10" ht="18.75" customHeight="1" x14ac:dyDescent="0.25">
      <c r="B35" s="83" t="s">
        <v>6</v>
      </c>
      <c r="C35" s="55" t="s">
        <v>29</v>
      </c>
      <c r="D35" s="63"/>
      <c r="E35" s="63"/>
      <c r="F35" s="87"/>
      <c r="G35" s="274"/>
      <c r="I35" s="96"/>
      <c r="J35" s="97"/>
    </row>
    <row r="36" spans="2:10" ht="18.75" customHeight="1" x14ac:dyDescent="0.25">
      <c r="B36" s="83" t="s">
        <v>10</v>
      </c>
      <c r="C36" s="55" t="s">
        <v>30</v>
      </c>
      <c r="D36" s="63"/>
      <c r="E36" s="63"/>
      <c r="F36" s="87"/>
      <c r="G36" s="274"/>
      <c r="I36" s="96"/>
      <c r="J36" s="97"/>
    </row>
    <row r="37" spans="2:10" ht="18.75" customHeight="1" x14ac:dyDescent="0.25">
      <c r="B37" s="83" t="s">
        <v>8</v>
      </c>
      <c r="C37" s="55" t="s">
        <v>31</v>
      </c>
      <c r="D37" s="63"/>
      <c r="E37" s="63"/>
      <c r="F37" s="84"/>
      <c r="G37" s="275"/>
      <c r="I37" s="96"/>
      <c r="J37" s="97"/>
    </row>
    <row r="38" spans="2:10" ht="18.75" customHeight="1" x14ac:dyDescent="0.25">
      <c r="B38" s="83" t="s">
        <v>32</v>
      </c>
      <c r="C38" s="55" t="s">
        <v>33</v>
      </c>
      <c r="D38" s="63"/>
      <c r="E38" s="63"/>
      <c r="F38" s="88"/>
      <c r="G38" s="277"/>
      <c r="I38" s="99"/>
      <c r="J38" s="97"/>
    </row>
    <row r="39" spans="2:10" ht="18.75" customHeight="1" thickBot="1" x14ac:dyDescent="0.3">
      <c r="B39" s="89" t="s">
        <v>34</v>
      </c>
      <c r="C39" s="60" t="s">
        <v>35</v>
      </c>
      <c r="D39" s="90"/>
      <c r="E39" s="90"/>
      <c r="F39" s="91"/>
      <c r="G39" s="277"/>
      <c r="I39" s="100"/>
      <c r="J39" s="101"/>
    </row>
    <row r="40" spans="2:10" ht="18.75" customHeight="1" thickBot="1" x14ac:dyDescent="0.3">
      <c r="B40" s="92"/>
      <c r="C40" s="93" t="s">
        <v>36</v>
      </c>
      <c r="D40" s="93"/>
      <c r="E40" s="93"/>
      <c r="F40" s="94"/>
      <c r="G40" s="104"/>
      <c r="I40" s="102"/>
      <c r="J40" s="103">
        <f>ROUND(SUM(J32:J39),2)</f>
        <v>0</v>
      </c>
    </row>
    <row r="41" spans="2:10" ht="18.75" customHeight="1" thickBot="1" x14ac:dyDescent="0.3">
      <c r="B41" s="76"/>
      <c r="C41" s="104"/>
      <c r="D41" s="104"/>
      <c r="E41" s="104"/>
      <c r="F41" s="104"/>
      <c r="G41" s="104"/>
      <c r="I41" s="129"/>
      <c r="J41" s="130"/>
    </row>
    <row r="42" spans="2:10" ht="18.75" customHeight="1" thickBot="1" x14ac:dyDescent="0.3">
      <c r="B42" s="105" t="s">
        <v>37</v>
      </c>
      <c r="C42" s="106" t="s">
        <v>90</v>
      </c>
      <c r="D42" s="107"/>
      <c r="E42" s="107"/>
      <c r="F42" s="108"/>
      <c r="G42" s="287"/>
    </row>
    <row r="43" spans="2:10" ht="18.75" customHeight="1" thickBot="1" x14ac:dyDescent="0.3">
      <c r="B43" s="109" t="s">
        <v>91</v>
      </c>
      <c r="C43" s="110" t="s">
        <v>92</v>
      </c>
      <c r="D43" s="111"/>
      <c r="E43" s="111"/>
      <c r="F43" s="112"/>
      <c r="G43" s="288"/>
      <c r="I43" s="137" t="s">
        <v>22</v>
      </c>
      <c r="J43" s="138" t="s">
        <v>23</v>
      </c>
    </row>
    <row r="44" spans="2:10" ht="18.75" customHeight="1" x14ac:dyDescent="0.25">
      <c r="B44" s="113" t="s">
        <v>24</v>
      </c>
      <c r="C44" s="114" t="s">
        <v>93</v>
      </c>
      <c r="D44" s="115"/>
      <c r="E44" s="116"/>
      <c r="F44" s="117"/>
      <c r="G44" s="289"/>
      <c r="I44" s="139">
        <v>8.3330000000000001E-2</v>
      </c>
      <c r="J44" s="140">
        <f>ROUND(I44*J40,2)</f>
        <v>0</v>
      </c>
    </row>
    <row r="45" spans="2:10" ht="18.75" customHeight="1" thickBot="1" x14ac:dyDescent="0.3">
      <c r="B45" s="118" t="s">
        <v>3</v>
      </c>
      <c r="C45" s="119" t="s">
        <v>94</v>
      </c>
      <c r="D45" s="120"/>
      <c r="E45" s="120"/>
      <c r="F45" s="121"/>
      <c r="G45" s="289"/>
      <c r="I45" s="141">
        <v>2.7799999999999998E-2</v>
      </c>
      <c r="J45" s="142">
        <f>ROUND(I45*J40,2)</f>
        <v>0</v>
      </c>
    </row>
    <row r="46" spans="2:10" ht="18.75" customHeight="1" thickBot="1" x14ac:dyDescent="0.3">
      <c r="B46" s="122"/>
      <c r="C46" s="123" t="s">
        <v>54</v>
      </c>
      <c r="D46" s="123"/>
      <c r="E46" s="123"/>
      <c r="F46" s="124"/>
      <c r="G46" s="151"/>
      <c r="I46" s="143">
        <f>SUM(I44:I45)</f>
        <v>0.11113000000000001</v>
      </c>
      <c r="J46" s="144">
        <f>SUM(J44:J45)</f>
        <v>0</v>
      </c>
    </row>
    <row r="47" spans="2:10" ht="18.75" customHeight="1" thickBot="1" x14ac:dyDescent="0.3">
      <c r="B47" s="125" t="s">
        <v>5</v>
      </c>
      <c r="C47" s="126" t="s">
        <v>95</v>
      </c>
      <c r="D47" s="127"/>
      <c r="E47" s="127"/>
      <c r="F47" s="128"/>
      <c r="G47" s="290"/>
      <c r="I47" s="147">
        <f>I59*I46</f>
        <v>4.0229060000000004E-2</v>
      </c>
      <c r="J47" s="142">
        <f>ROUND(I47*J40,2)</f>
        <v>0</v>
      </c>
    </row>
    <row r="48" spans="2:10" ht="18.75" customHeight="1" thickBot="1" x14ac:dyDescent="0.3">
      <c r="B48" s="122"/>
      <c r="C48" s="123" t="s">
        <v>36</v>
      </c>
      <c r="D48" s="123"/>
      <c r="E48" s="123"/>
      <c r="F48" s="124"/>
      <c r="G48" s="151"/>
      <c r="I48" s="143">
        <f>SUM(I46:I47)</f>
        <v>0.15135906000000002</v>
      </c>
      <c r="J48" s="144">
        <f>SUM(J46:J47)</f>
        <v>0</v>
      </c>
    </row>
    <row r="49" spans="2:10" ht="18.75" customHeight="1" thickBot="1" x14ac:dyDescent="0.3">
      <c r="B49" s="76"/>
      <c r="C49" s="104"/>
      <c r="D49" s="104"/>
      <c r="E49" s="104"/>
      <c r="F49" s="104"/>
      <c r="G49" s="104"/>
      <c r="I49" s="129"/>
      <c r="J49" s="130"/>
    </row>
    <row r="50" spans="2:10" ht="18.75" customHeight="1" thickBot="1" x14ac:dyDescent="0.3">
      <c r="B50" s="109" t="s">
        <v>96</v>
      </c>
      <c r="C50" s="131" t="s">
        <v>97</v>
      </c>
      <c r="D50" s="111"/>
      <c r="E50" s="111"/>
      <c r="F50" s="112"/>
      <c r="G50" s="288"/>
      <c r="I50" s="137" t="s">
        <v>22</v>
      </c>
      <c r="J50" s="138" t="s">
        <v>23</v>
      </c>
    </row>
    <row r="51" spans="2:10" ht="18.75" customHeight="1" x14ac:dyDescent="0.25">
      <c r="B51" s="132" t="s">
        <v>24</v>
      </c>
      <c r="C51" s="133" t="s">
        <v>47</v>
      </c>
      <c r="D51" s="134"/>
      <c r="E51" s="134"/>
      <c r="F51" s="135"/>
      <c r="G51" s="290"/>
      <c r="I51" s="141">
        <v>0.2</v>
      </c>
      <c r="J51" s="142">
        <f>ROUND(I51*J40,3)</f>
        <v>0</v>
      </c>
    </row>
    <row r="52" spans="2:10" ht="18.75" customHeight="1" x14ac:dyDescent="0.25">
      <c r="B52" s="132" t="s">
        <v>3</v>
      </c>
      <c r="C52" s="133" t="s">
        <v>49</v>
      </c>
      <c r="D52" s="134"/>
      <c r="E52" s="134"/>
      <c r="F52" s="135"/>
      <c r="G52" s="290"/>
      <c r="I52" s="141">
        <v>2.5000000000000001E-2</v>
      </c>
      <c r="J52" s="142">
        <f>ROUND(I52*J40,3)</f>
        <v>0</v>
      </c>
    </row>
    <row r="53" spans="2:10" ht="18.75" customHeight="1" x14ac:dyDescent="0.25">
      <c r="B53" s="132" t="s">
        <v>5</v>
      </c>
      <c r="C53" s="133" t="s">
        <v>98</v>
      </c>
      <c r="D53" s="134"/>
      <c r="E53" s="134"/>
      <c r="F53" s="135"/>
      <c r="G53" s="290"/>
      <c r="I53" s="141">
        <v>2.4E-2</v>
      </c>
      <c r="J53" s="142">
        <f>ROUND(I53*J40,3)</f>
        <v>0</v>
      </c>
    </row>
    <row r="54" spans="2:10" ht="18.75" customHeight="1" x14ac:dyDescent="0.25">
      <c r="B54" s="132" t="s">
        <v>6</v>
      </c>
      <c r="C54" s="133" t="s">
        <v>99</v>
      </c>
      <c r="D54" s="134"/>
      <c r="E54" s="134"/>
      <c r="F54" s="135"/>
      <c r="G54" s="290"/>
      <c r="I54" s="145">
        <v>1.4999999999999999E-2</v>
      </c>
      <c r="J54" s="142">
        <f>ROUND(I54*J40,3)</f>
        <v>0</v>
      </c>
    </row>
    <row r="55" spans="2:10" ht="18.75" customHeight="1" x14ac:dyDescent="0.25">
      <c r="B55" s="132" t="s">
        <v>10</v>
      </c>
      <c r="C55" s="133" t="s">
        <v>100</v>
      </c>
      <c r="D55" s="134"/>
      <c r="E55" s="134"/>
      <c r="F55" s="135"/>
      <c r="G55" s="290"/>
      <c r="I55" s="141">
        <v>0.01</v>
      </c>
      <c r="J55" s="142">
        <f>ROUND(I55*J40,3)</f>
        <v>0</v>
      </c>
    </row>
    <row r="56" spans="2:10" ht="18.75" customHeight="1" x14ac:dyDescent="0.25">
      <c r="B56" s="132" t="s">
        <v>8</v>
      </c>
      <c r="C56" s="133" t="s">
        <v>51</v>
      </c>
      <c r="D56" s="134"/>
      <c r="E56" s="134"/>
      <c r="F56" s="135"/>
      <c r="G56" s="290"/>
      <c r="I56" s="141">
        <v>6.0000000000000001E-3</v>
      </c>
      <c r="J56" s="142">
        <f>ROUND(I56*J40,3)</f>
        <v>0</v>
      </c>
    </row>
    <row r="57" spans="2:10" ht="18.75" customHeight="1" x14ac:dyDescent="0.25">
      <c r="B57" s="132" t="s">
        <v>32</v>
      </c>
      <c r="C57" s="133" t="s">
        <v>48</v>
      </c>
      <c r="D57" s="134"/>
      <c r="E57" s="134"/>
      <c r="F57" s="135"/>
      <c r="G57" s="290"/>
      <c r="I57" s="141">
        <v>2E-3</v>
      </c>
      <c r="J57" s="142">
        <f>ROUND(I57*J40,3)</f>
        <v>0</v>
      </c>
    </row>
    <row r="58" spans="2:10" ht="18.75" customHeight="1" thickBot="1" x14ac:dyDescent="0.3">
      <c r="B58" s="132" t="s">
        <v>34</v>
      </c>
      <c r="C58" s="133" t="s">
        <v>50</v>
      </c>
      <c r="D58" s="134"/>
      <c r="E58" s="134"/>
      <c r="F58" s="135"/>
      <c r="G58" s="290"/>
      <c r="I58" s="141">
        <v>0.08</v>
      </c>
      <c r="J58" s="142">
        <f>ROUND(I58*J40,3)</f>
        <v>0</v>
      </c>
    </row>
    <row r="59" spans="2:10" ht="18.75" customHeight="1" thickBot="1" x14ac:dyDescent="0.3">
      <c r="B59" s="122"/>
      <c r="C59" s="136" t="s">
        <v>52</v>
      </c>
      <c r="D59" s="123"/>
      <c r="E59" s="123"/>
      <c r="F59" s="124"/>
      <c r="G59" s="151"/>
      <c r="I59" s="146">
        <f>SUM(I51:I58)</f>
        <v>0.36200000000000004</v>
      </c>
      <c r="J59" s="144">
        <f>SUM(J51:J58)</f>
        <v>0</v>
      </c>
    </row>
    <row r="60" spans="2:10" ht="18.75" customHeight="1" thickBot="1" x14ac:dyDescent="0.3">
      <c r="B60" s="150"/>
      <c r="C60" s="151"/>
      <c r="D60" s="151"/>
      <c r="E60" s="151"/>
      <c r="F60" s="151"/>
      <c r="G60" s="151"/>
      <c r="I60" s="152"/>
      <c r="J60" s="153"/>
    </row>
    <row r="61" spans="2:10" ht="18.75" customHeight="1" thickBot="1" x14ac:dyDescent="0.3">
      <c r="B61" s="109" t="s">
        <v>101</v>
      </c>
      <c r="C61" s="110" t="s">
        <v>38</v>
      </c>
      <c r="D61" s="111"/>
      <c r="E61" s="111"/>
      <c r="F61" s="112"/>
      <c r="G61" s="288"/>
      <c r="H61" s="47"/>
      <c r="I61" s="164" t="s">
        <v>39</v>
      </c>
      <c r="J61" s="165" t="s">
        <v>40</v>
      </c>
    </row>
    <row r="62" spans="2:10" ht="18.75" customHeight="1" x14ac:dyDescent="0.25">
      <c r="B62" s="156" t="s">
        <v>24</v>
      </c>
      <c r="C62" s="159" t="s">
        <v>102</v>
      </c>
      <c r="D62" s="158"/>
      <c r="E62" s="157"/>
      <c r="F62" s="160"/>
      <c r="G62" s="291"/>
      <c r="H62" s="166"/>
      <c r="I62" s="296"/>
      <c r="J62" s="167">
        <f>ROUND(IF(((I62*H62*2)-(6%*I25))&lt;0,0,(I62*H62*2)-(6%*I25)),2)</f>
        <v>0</v>
      </c>
    </row>
    <row r="63" spans="2:10" ht="18.75" customHeight="1" thickBot="1" x14ac:dyDescent="0.3">
      <c r="B63" s="156" t="s">
        <v>3</v>
      </c>
      <c r="C63" s="159" t="s">
        <v>135</v>
      </c>
      <c r="D63" s="158"/>
      <c r="E63" s="157"/>
      <c r="F63" s="160"/>
      <c r="G63" s="291"/>
      <c r="H63" s="168"/>
      <c r="I63" s="296"/>
      <c r="J63" s="167">
        <f>ROUND((I63*H63*0.8),2)</f>
        <v>0</v>
      </c>
    </row>
    <row r="64" spans="2:10" ht="18.75" customHeight="1" x14ac:dyDescent="0.25">
      <c r="B64" s="132" t="s">
        <v>5</v>
      </c>
      <c r="C64" s="119" t="s">
        <v>103</v>
      </c>
      <c r="D64" s="134"/>
      <c r="E64" s="134"/>
      <c r="F64" s="135"/>
      <c r="G64" s="290"/>
      <c r="I64" s="169"/>
      <c r="J64" s="142"/>
    </row>
    <row r="65" spans="2:10" ht="18.75" customHeight="1" thickBot="1" x14ac:dyDescent="0.3">
      <c r="B65" s="132" t="s">
        <v>6</v>
      </c>
      <c r="C65" s="161" t="s">
        <v>104</v>
      </c>
      <c r="D65" s="162"/>
      <c r="E65" s="162"/>
      <c r="F65" s="163"/>
      <c r="G65" s="290"/>
      <c r="I65" s="169"/>
      <c r="J65" s="297"/>
    </row>
    <row r="66" spans="2:10" ht="18.75" customHeight="1" thickBot="1" x14ac:dyDescent="0.3">
      <c r="B66" s="122"/>
      <c r="C66" s="136" t="s">
        <v>52</v>
      </c>
      <c r="D66" s="123"/>
      <c r="E66" s="123"/>
      <c r="F66" s="124"/>
      <c r="G66" s="151"/>
      <c r="I66" s="144"/>
      <c r="J66" s="170">
        <f>SUM(J62:J65)</f>
        <v>0</v>
      </c>
    </row>
    <row r="67" spans="2:10" ht="18.75" customHeight="1" thickBot="1" x14ac:dyDescent="0.3">
      <c r="B67" s="150"/>
      <c r="C67" s="151"/>
      <c r="D67" s="151"/>
      <c r="E67" s="151"/>
      <c r="F67" s="151"/>
      <c r="G67" s="151"/>
      <c r="I67" s="171"/>
      <c r="J67" s="171"/>
    </row>
    <row r="68" spans="2:10" ht="18.75" customHeight="1" thickBot="1" x14ac:dyDescent="0.3">
      <c r="B68" s="179" t="s">
        <v>108</v>
      </c>
      <c r="C68" s="178"/>
      <c r="D68" s="178"/>
      <c r="E68" s="178"/>
      <c r="F68" s="177"/>
      <c r="G68" s="292"/>
      <c r="I68" s="171"/>
      <c r="J68" s="171"/>
    </row>
    <row r="69" spans="2:10" ht="18.75" customHeight="1" thickBot="1" x14ac:dyDescent="0.3">
      <c r="B69" s="176">
        <v>2</v>
      </c>
      <c r="C69" s="154" t="s">
        <v>90</v>
      </c>
      <c r="D69" s="154"/>
      <c r="E69" s="154"/>
      <c r="F69" s="155"/>
      <c r="G69" s="288"/>
      <c r="I69" s="137" t="s">
        <v>22</v>
      </c>
      <c r="J69" s="138" t="s">
        <v>23</v>
      </c>
    </row>
    <row r="70" spans="2:10" ht="18.75" customHeight="1" x14ac:dyDescent="0.25">
      <c r="B70" s="175" t="s">
        <v>107</v>
      </c>
      <c r="C70" s="174" t="str">
        <f>C43</f>
        <v>13º Salário, Férias e Adicional de Férias</v>
      </c>
      <c r="D70" s="173"/>
      <c r="E70" s="173"/>
      <c r="F70" s="172"/>
      <c r="G70" s="290"/>
      <c r="I70" s="139">
        <f>I48</f>
        <v>0.15135906000000002</v>
      </c>
      <c r="J70" s="140">
        <f>J48</f>
        <v>0</v>
      </c>
    </row>
    <row r="71" spans="2:10" ht="18.75" customHeight="1" x14ac:dyDescent="0.25">
      <c r="B71" s="132" t="s">
        <v>106</v>
      </c>
      <c r="C71" s="133" t="str">
        <f>C50</f>
        <v>Encargos Previdenciários (GPS), Fundo de Garantia por tempo de serviço (FGTS) e outras contribuições</v>
      </c>
      <c r="D71" s="134"/>
      <c r="E71" s="134"/>
      <c r="F71" s="135"/>
      <c r="G71" s="290"/>
      <c r="I71" s="141">
        <f>I59</f>
        <v>0.36200000000000004</v>
      </c>
      <c r="J71" s="142">
        <f>J59</f>
        <v>0</v>
      </c>
    </row>
    <row r="72" spans="2:10" ht="18.75" customHeight="1" thickBot="1" x14ac:dyDescent="0.3">
      <c r="B72" s="132" t="s">
        <v>105</v>
      </c>
      <c r="C72" s="133" t="str">
        <f>C61</f>
        <v>Benefícios Mensais e Diários</v>
      </c>
      <c r="D72" s="134"/>
      <c r="E72" s="134"/>
      <c r="F72" s="135"/>
      <c r="G72" s="290"/>
      <c r="I72" s="141"/>
      <c r="J72" s="142">
        <f>J66</f>
        <v>0</v>
      </c>
    </row>
    <row r="73" spans="2:10" ht="18.75" customHeight="1" thickBot="1" x14ac:dyDescent="0.3">
      <c r="B73" s="122"/>
      <c r="C73" s="123" t="s">
        <v>36</v>
      </c>
      <c r="D73" s="123"/>
      <c r="E73" s="123"/>
      <c r="F73" s="124"/>
      <c r="G73" s="151"/>
      <c r="I73" s="143"/>
      <c r="J73" s="144">
        <f>SUM(J70:J72)</f>
        <v>0</v>
      </c>
    </row>
    <row r="74" spans="2:10" ht="18.75" customHeight="1" thickBot="1" x14ac:dyDescent="0.3">
      <c r="B74" s="150"/>
      <c r="C74" s="151"/>
      <c r="D74" s="151"/>
      <c r="E74" s="151"/>
      <c r="F74" s="151"/>
      <c r="G74" s="151"/>
      <c r="I74" s="152"/>
      <c r="J74" s="153"/>
    </row>
    <row r="75" spans="2:10" ht="18.75" customHeight="1" thickBot="1" x14ac:dyDescent="0.3">
      <c r="B75" s="105" t="s">
        <v>41</v>
      </c>
      <c r="C75" s="180" t="s">
        <v>109</v>
      </c>
      <c r="D75" s="181"/>
      <c r="E75" s="181"/>
      <c r="F75" s="182"/>
      <c r="G75" s="293"/>
      <c r="I75" s="152"/>
      <c r="J75" s="153"/>
    </row>
    <row r="76" spans="2:10" ht="18.75" customHeight="1" thickBot="1" x14ac:dyDescent="0.3">
      <c r="B76" s="183">
        <v>3</v>
      </c>
      <c r="C76" s="111" t="s">
        <v>55</v>
      </c>
      <c r="D76" s="111"/>
      <c r="E76" s="111"/>
      <c r="F76" s="112"/>
      <c r="G76" s="288"/>
      <c r="I76" s="137" t="s">
        <v>22</v>
      </c>
      <c r="J76" s="138" t="s">
        <v>23</v>
      </c>
    </row>
    <row r="77" spans="2:10" ht="18.75" customHeight="1" x14ac:dyDescent="0.25">
      <c r="B77" s="175" t="s">
        <v>24</v>
      </c>
      <c r="C77" s="114" t="s">
        <v>110</v>
      </c>
      <c r="D77" s="174"/>
      <c r="E77" s="174"/>
      <c r="F77" s="172"/>
      <c r="G77" s="290"/>
      <c r="I77" s="186"/>
      <c r="J77" s="140">
        <f>ROUND(I77*J40,2)</f>
        <v>0</v>
      </c>
    </row>
    <row r="78" spans="2:10" ht="18.75" customHeight="1" x14ac:dyDescent="0.25">
      <c r="B78" s="132" t="s">
        <v>3</v>
      </c>
      <c r="C78" s="119" t="s">
        <v>56</v>
      </c>
      <c r="D78" s="133"/>
      <c r="E78" s="133"/>
      <c r="F78" s="135"/>
      <c r="G78" s="290"/>
      <c r="I78" s="187"/>
      <c r="J78" s="142">
        <f>ROUND(I78*J40,2)</f>
        <v>0</v>
      </c>
    </row>
    <row r="79" spans="2:10" ht="18.75" customHeight="1" x14ac:dyDescent="0.25">
      <c r="B79" s="132" t="s">
        <v>5</v>
      </c>
      <c r="C79" s="119" t="s">
        <v>57</v>
      </c>
      <c r="D79" s="133"/>
      <c r="E79" s="133"/>
      <c r="F79" s="135"/>
      <c r="G79" s="290"/>
      <c r="I79" s="188"/>
      <c r="J79" s="142">
        <f>ROUND(I79*J40,2)</f>
        <v>0</v>
      </c>
    </row>
    <row r="80" spans="2:10" ht="18.75" customHeight="1" x14ac:dyDescent="0.25">
      <c r="B80" s="132" t="s">
        <v>6</v>
      </c>
      <c r="C80" s="119" t="s">
        <v>58</v>
      </c>
      <c r="D80" s="133"/>
      <c r="E80" s="133"/>
      <c r="F80" s="135"/>
      <c r="G80" s="290"/>
      <c r="I80" s="188"/>
      <c r="J80" s="142">
        <f>ROUND(I80*J40,2)</f>
        <v>0</v>
      </c>
    </row>
    <row r="81" spans="2:10" ht="18.75" customHeight="1" x14ac:dyDescent="0.25">
      <c r="B81" s="132" t="s">
        <v>10</v>
      </c>
      <c r="C81" s="119" t="s">
        <v>111</v>
      </c>
      <c r="D81" s="133"/>
      <c r="E81" s="133"/>
      <c r="F81" s="135"/>
      <c r="G81" s="290"/>
      <c r="I81" s="187">
        <f>I80*I59</f>
        <v>0</v>
      </c>
      <c r="J81" s="142">
        <f>ROUND(I81*J40,2)</f>
        <v>0</v>
      </c>
    </row>
    <row r="82" spans="2:10" ht="18.75" customHeight="1" thickBot="1" x14ac:dyDescent="0.3">
      <c r="B82" s="184" t="s">
        <v>8</v>
      </c>
      <c r="C82" s="161" t="s">
        <v>112</v>
      </c>
      <c r="D82" s="185"/>
      <c r="E82" s="185"/>
      <c r="F82" s="163"/>
      <c r="G82" s="290"/>
      <c r="I82" s="189">
        <f>I79*I80</f>
        <v>0</v>
      </c>
      <c r="J82" s="142">
        <f>ROUND(I82*J40,2)</f>
        <v>0</v>
      </c>
    </row>
    <row r="83" spans="2:10" ht="18.75" customHeight="1" thickBot="1" x14ac:dyDescent="0.3">
      <c r="B83" s="122"/>
      <c r="C83" s="123" t="s">
        <v>36</v>
      </c>
      <c r="D83" s="123"/>
      <c r="E83" s="123"/>
      <c r="F83" s="124"/>
      <c r="G83" s="151"/>
      <c r="I83" s="143">
        <f>SUM(I77:I82)</f>
        <v>0</v>
      </c>
      <c r="J83" s="144">
        <f>SUM(J77:J82)</f>
        <v>0</v>
      </c>
    </row>
    <row r="84" spans="2:10" ht="18.75" customHeight="1" thickBot="1" x14ac:dyDescent="0.3">
      <c r="B84" s="150"/>
      <c r="C84" s="151"/>
      <c r="D84" s="151"/>
      <c r="E84" s="151"/>
      <c r="F84" s="151"/>
      <c r="G84" s="151"/>
      <c r="I84" s="152"/>
      <c r="J84" s="153"/>
    </row>
    <row r="85" spans="2:10" ht="18.75" customHeight="1" thickBot="1" x14ac:dyDescent="0.3">
      <c r="B85" s="105" t="s">
        <v>45</v>
      </c>
      <c r="C85" s="180" t="s">
        <v>59</v>
      </c>
      <c r="D85" s="190"/>
      <c r="E85" s="190"/>
      <c r="F85" s="191"/>
      <c r="G85" s="287"/>
      <c r="I85" s="152"/>
      <c r="J85" s="153"/>
    </row>
    <row r="86" spans="2:10" ht="18.75" customHeight="1" thickBot="1" x14ac:dyDescent="0.3">
      <c r="B86" s="109" t="s">
        <v>46</v>
      </c>
      <c r="C86" s="110" t="s">
        <v>113</v>
      </c>
      <c r="D86" s="111"/>
      <c r="E86" s="111"/>
      <c r="F86" s="112"/>
      <c r="G86" s="288"/>
      <c r="I86" s="137" t="s">
        <v>22</v>
      </c>
      <c r="J86" s="138" t="s">
        <v>23</v>
      </c>
    </row>
    <row r="87" spans="2:10" ht="18.75" customHeight="1" x14ac:dyDescent="0.25">
      <c r="B87" s="113" t="s">
        <v>24</v>
      </c>
      <c r="C87" s="114" t="s">
        <v>114</v>
      </c>
      <c r="D87" s="173"/>
      <c r="E87" s="173"/>
      <c r="F87" s="172"/>
      <c r="G87" s="290"/>
      <c r="I87" s="186">
        <f>1/12</f>
        <v>8.3333333333333329E-2</v>
      </c>
      <c r="J87" s="192">
        <f>ROUND(I87*J40,2)</f>
        <v>0</v>
      </c>
    </row>
    <row r="88" spans="2:10" ht="18.75" customHeight="1" x14ac:dyDescent="0.25">
      <c r="B88" s="118" t="s">
        <v>3</v>
      </c>
      <c r="C88" s="119" t="s">
        <v>115</v>
      </c>
      <c r="D88" s="134"/>
      <c r="E88" s="134"/>
      <c r="F88" s="135"/>
      <c r="G88" s="290"/>
      <c r="I88" s="298"/>
      <c r="J88" s="193">
        <f>ROUND(I88*J40,2)</f>
        <v>0</v>
      </c>
    </row>
    <row r="89" spans="2:10" ht="18.75" customHeight="1" x14ac:dyDescent="0.25">
      <c r="B89" s="118" t="s">
        <v>5</v>
      </c>
      <c r="C89" s="119" t="s">
        <v>116</v>
      </c>
      <c r="D89" s="134"/>
      <c r="E89" s="134"/>
      <c r="F89" s="135"/>
      <c r="G89" s="290"/>
      <c r="I89" s="298"/>
      <c r="J89" s="193">
        <f>ROUND(I89*J40,2)</f>
        <v>0</v>
      </c>
    </row>
    <row r="90" spans="2:10" ht="18.75" customHeight="1" x14ac:dyDescent="0.25">
      <c r="B90" s="118" t="s">
        <v>6</v>
      </c>
      <c r="C90" s="119" t="s">
        <v>117</v>
      </c>
      <c r="D90" s="134"/>
      <c r="E90" s="134"/>
      <c r="F90" s="135"/>
      <c r="G90" s="290"/>
      <c r="I90" s="298"/>
      <c r="J90" s="193">
        <f>ROUND(I90*J40,2)</f>
        <v>0</v>
      </c>
    </row>
    <row r="91" spans="2:10" ht="18.75" customHeight="1" thickBot="1" x14ac:dyDescent="0.3">
      <c r="B91" s="118" t="s">
        <v>10</v>
      </c>
      <c r="C91" s="119" t="s">
        <v>118</v>
      </c>
      <c r="D91" s="134"/>
      <c r="E91" s="134"/>
      <c r="F91" s="135"/>
      <c r="G91" s="290"/>
      <c r="I91" s="298"/>
      <c r="J91" s="193">
        <f>ROUND(I91*J40,2)</f>
        <v>0</v>
      </c>
    </row>
    <row r="92" spans="2:10" ht="18.75" customHeight="1" thickBot="1" x14ac:dyDescent="0.3">
      <c r="B92" s="122"/>
      <c r="C92" s="123" t="s">
        <v>36</v>
      </c>
      <c r="D92" s="123"/>
      <c r="E92" s="123"/>
      <c r="F92" s="124"/>
      <c r="G92" s="151"/>
      <c r="I92" s="143">
        <f>SUM(I87:I91)</f>
        <v>8.3333333333333329E-2</v>
      </c>
      <c r="J92" s="144">
        <f>SUM(J87:J91)</f>
        <v>0</v>
      </c>
    </row>
    <row r="93" spans="2:10" ht="18.75" customHeight="1" thickBot="1" x14ac:dyDescent="0.3">
      <c r="B93" s="150"/>
      <c r="C93" s="151"/>
      <c r="D93" s="151"/>
      <c r="E93" s="151"/>
      <c r="F93" s="151"/>
      <c r="G93" s="151"/>
      <c r="I93" s="152"/>
      <c r="J93" s="153"/>
    </row>
    <row r="94" spans="2:10" ht="18.75" customHeight="1" thickBot="1" x14ac:dyDescent="0.3">
      <c r="B94" s="109" t="s">
        <v>53</v>
      </c>
      <c r="C94" s="110" t="s">
        <v>119</v>
      </c>
      <c r="D94" s="111"/>
      <c r="E94" s="111"/>
      <c r="F94" s="112"/>
      <c r="G94" s="288"/>
      <c r="I94" s="137" t="s">
        <v>22</v>
      </c>
      <c r="J94" s="196" t="s">
        <v>43</v>
      </c>
    </row>
    <row r="95" spans="2:10" ht="18.75" customHeight="1" thickBot="1" x14ac:dyDescent="0.3">
      <c r="B95" s="132" t="s">
        <v>24</v>
      </c>
      <c r="C95" s="133" t="s">
        <v>120</v>
      </c>
      <c r="D95" s="194"/>
      <c r="E95" s="134"/>
      <c r="F95" s="135"/>
      <c r="G95" s="290"/>
      <c r="I95" s="197">
        <v>0</v>
      </c>
      <c r="J95" s="195">
        <f>ROUND(I95*J40,2)</f>
        <v>0</v>
      </c>
    </row>
    <row r="96" spans="2:10" ht="18.75" customHeight="1" thickBot="1" x14ac:dyDescent="0.3">
      <c r="B96" s="122"/>
      <c r="C96" s="136" t="s">
        <v>52</v>
      </c>
      <c r="D96" s="123"/>
      <c r="E96" s="123"/>
      <c r="F96" s="124"/>
      <c r="G96" s="151"/>
      <c r="I96" s="198"/>
      <c r="J96" s="199">
        <f>J95</f>
        <v>0</v>
      </c>
    </row>
    <row r="97" spans="2:10" ht="18.75" customHeight="1" thickBot="1" x14ac:dyDescent="0.3">
      <c r="B97" s="150"/>
      <c r="C97" s="151"/>
      <c r="D97" s="151"/>
      <c r="E97" s="151"/>
      <c r="F97" s="151"/>
      <c r="G97" s="151"/>
      <c r="I97" s="200"/>
      <c r="J97" s="201"/>
    </row>
    <row r="98" spans="2:10" ht="18.75" customHeight="1" thickBot="1" x14ac:dyDescent="0.3">
      <c r="B98" s="179" t="s">
        <v>121</v>
      </c>
      <c r="C98" s="178"/>
      <c r="D98" s="178"/>
      <c r="E98" s="178"/>
      <c r="F98" s="177"/>
      <c r="G98" s="292"/>
      <c r="I98" s="171"/>
      <c r="J98" s="171"/>
    </row>
    <row r="99" spans="2:10" ht="18.75" customHeight="1" thickBot="1" x14ac:dyDescent="0.3">
      <c r="B99" s="176">
        <v>4</v>
      </c>
      <c r="C99" s="154" t="str">
        <f>C85</f>
        <v>Custo de Reposição do Profissional Ausente</v>
      </c>
      <c r="D99" s="154"/>
      <c r="E99" s="154"/>
      <c r="F99" s="155"/>
      <c r="G99" s="288"/>
      <c r="I99" s="137" t="s">
        <v>22</v>
      </c>
      <c r="J99" s="196" t="s">
        <v>43</v>
      </c>
    </row>
    <row r="100" spans="2:10" ht="18.75" customHeight="1" x14ac:dyDescent="0.25">
      <c r="B100" s="175" t="s">
        <v>60</v>
      </c>
      <c r="C100" s="174" t="str">
        <f>C86</f>
        <v>Substituto nas Ausências Legais (Redação data pela Instrução Normativa nº 7 de 2018)</v>
      </c>
      <c r="D100" s="173"/>
      <c r="E100" s="173"/>
      <c r="F100" s="172"/>
      <c r="G100" s="290"/>
      <c r="I100" s="197"/>
      <c r="J100" s="202">
        <f>J92</f>
        <v>0</v>
      </c>
    </row>
    <row r="101" spans="2:10" ht="18.75" customHeight="1" thickBot="1" x14ac:dyDescent="0.3">
      <c r="B101" s="132" t="s">
        <v>61</v>
      </c>
      <c r="C101" s="133" t="str">
        <f>C94</f>
        <v>Substituto na Intrajornada</v>
      </c>
      <c r="D101" s="134"/>
      <c r="E101" s="134"/>
      <c r="F101" s="135"/>
      <c r="G101" s="290"/>
      <c r="I101" s="188"/>
      <c r="J101" s="202">
        <f>J95</f>
        <v>0</v>
      </c>
    </row>
    <row r="102" spans="2:10" ht="18.75" customHeight="1" thickBot="1" x14ac:dyDescent="0.3">
      <c r="B102" s="122"/>
      <c r="C102" s="123" t="s">
        <v>36</v>
      </c>
      <c r="D102" s="123"/>
      <c r="E102" s="123"/>
      <c r="F102" s="124"/>
      <c r="G102" s="151"/>
      <c r="I102" s="203"/>
      <c r="J102" s="204">
        <f>SUM(J100:J101)</f>
        <v>0</v>
      </c>
    </row>
    <row r="103" spans="2:10" ht="18.75" customHeight="1" thickBot="1" x14ac:dyDescent="0.3">
      <c r="B103" s="150"/>
      <c r="C103" s="151"/>
      <c r="D103" s="151"/>
      <c r="E103" s="151"/>
      <c r="F103" s="151"/>
      <c r="G103" s="151"/>
      <c r="I103" s="171"/>
      <c r="J103" s="171"/>
    </row>
    <row r="104" spans="2:10" ht="18.75" customHeight="1" thickBot="1" x14ac:dyDescent="0.3">
      <c r="B104" s="105" t="s">
        <v>62</v>
      </c>
      <c r="C104" s="180" t="s">
        <v>42</v>
      </c>
      <c r="D104" s="181"/>
      <c r="E104" s="181"/>
      <c r="F104" s="182"/>
      <c r="G104" s="293"/>
      <c r="I104" s="152"/>
      <c r="J104" s="153"/>
    </row>
    <row r="105" spans="2:10" ht="18.75" customHeight="1" thickBot="1" x14ac:dyDescent="0.3">
      <c r="B105" s="183">
        <v>5</v>
      </c>
      <c r="C105" s="111" t="s">
        <v>42</v>
      </c>
      <c r="D105" s="111"/>
      <c r="E105" s="111"/>
      <c r="F105" s="112"/>
      <c r="G105" s="288"/>
      <c r="I105" s="137" t="s">
        <v>22</v>
      </c>
      <c r="J105" s="196" t="s">
        <v>43</v>
      </c>
    </row>
    <row r="106" spans="2:10" ht="18.75" customHeight="1" x14ac:dyDescent="0.25">
      <c r="B106" s="175" t="s">
        <v>24</v>
      </c>
      <c r="C106" s="114" t="s">
        <v>122</v>
      </c>
      <c r="D106" s="174"/>
      <c r="E106" s="174"/>
      <c r="F106" s="172"/>
      <c r="G106" s="290"/>
      <c r="I106" s="197"/>
      <c r="J106" s="202"/>
    </row>
    <row r="107" spans="2:10" ht="18.75" customHeight="1" x14ac:dyDescent="0.25">
      <c r="B107" s="132" t="s">
        <v>3</v>
      </c>
      <c r="C107" s="119" t="s">
        <v>123</v>
      </c>
      <c r="D107" s="133"/>
      <c r="E107" s="133"/>
      <c r="F107" s="135"/>
      <c r="G107" s="290"/>
      <c r="I107" s="188"/>
      <c r="J107" s="202"/>
    </row>
    <row r="108" spans="2:10" ht="18.75" customHeight="1" x14ac:dyDescent="0.25">
      <c r="B108" s="132" t="s">
        <v>5</v>
      </c>
      <c r="C108" s="119" t="s">
        <v>44</v>
      </c>
      <c r="D108" s="133"/>
      <c r="E108" s="133"/>
      <c r="F108" s="135"/>
      <c r="G108" s="290"/>
      <c r="I108" s="188"/>
      <c r="J108" s="202"/>
    </row>
    <row r="109" spans="2:10" ht="18.75" customHeight="1" thickBot="1" x14ac:dyDescent="0.3">
      <c r="B109" s="132" t="s">
        <v>6</v>
      </c>
      <c r="C109" s="119" t="s">
        <v>124</v>
      </c>
      <c r="D109" s="133"/>
      <c r="E109" s="133"/>
      <c r="F109" s="135"/>
      <c r="G109" s="290"/>
      <c r="I109" s="188"/>
      <c r="J109" s="202"/>
    </row>
    <row r="110" spans="2:10" ht="18.75" customHeight="1" thickBot="1" x14ac:dyDescent="0.3">
      <c r="B110" s="122"/>
      <c r="C110" s="123" t="s">
        <v>36</v>
      </c>
      <c r="D110" s="123"/>
      <c r="E110" s="123"/>
      <c r="F110" s="124"/>
      <c r="G110" s="151"/>
      <c r="I110" s="203"/>
      <c r="J110" s="204">
        <f>SUM(J106:J109)</f>
        <v>0</v>
      </c>
    </row>
    <row r="111" spans="2:10" ht="18.75" customHeight="1" thickBot="1" x14ac:dyDescent="0.3">
      <c r="B111" s="150"/>
      <c r="C111" s="151"/>
      <c r="D111" s="151"/>
      <c r="E111" s="151"/>
      <c r="F111" s="151"/>
      <c r="G111" s="151"/>
      <c r="I111" s="152"/>
      <c r="J111" s="153"/>
    </row>
    <row r="112" spans="2:10" ht="18.75" customHeight="1" thickBot="1" x14ac:dyDescent="0.3">
      <c r="B112" s="105" t="s">
        <v>125</v>
      </c>
      <c r="C112" s="180" t="s">
        <v>63</v>
      </c>
      <c r="D112" s="181"/>
      <c r="E112" s="181"/>
      <c r="F112" s="182"/>
      <c r="G112" s="293"/>
      <c r="I112" s="152"/>
      <c r="J112" s="153"/>
    </row>
    <row r="113" spans="2:10" ht="18.75" customHeight="1" thickBot="1" x14ac:dyDescent="0.3">
      <c r="B113" s="109">
        <v>6</v>
      </c>
      <c r="C113" s="110" t="s">
        <v>63</v>
      </c>
      <c r="D113" s="111"/>
      <c r="E113" s="111"/>
      <c r="F113" s="112"/>
      <c r="G113" s="288"/>
      <c r="I113" s="137" t="s">
        <v>22</v>
      </c>
      <c r="J113" s="196" t="s">
        <v>43</v>
      </c>
    </row>
    <row r="114" spans="2:10" ht="18.75" customHeight="1" x14ac:dyDescent="0.25">
      <c r="B114" s="113" t="s">
        <v>24</v>
      </c>
      <c r="C114" s="119" t="s">
        <v>126</v>
      </c>
      <c r="D114" s="134"/>
      <c r="E114" s="134"/>
      <c r="F114" s="135"/>
      <c r="G114" s="290"/>
      <c r="I114" s="250"/>
      <c r="J114" s="251">
        <f>J135*I114</f>
        <v>0</v>
      </c>
    </row>
    <row r="115" spans="2:10" ht="18.75" customHeight="1" x14ac:dyDescent="0.25">
      <c r="B115" s="118" t="s">
        <v>3</v>
      </c>
      <c r="C115" s="119" t="s">
        <v>68</v>
      </c>
      <c r="D115" s="134"/>
      <c r="E115" s="134"/>
      <c r="F115" s="135"/>
      <c r="G115" s="290"/>
      <c r="I115" s="299"/>
      <c r="J115" s="252">
        <f>(J114+J135)*I115</f>
        <v>0</v>
      </c>
    </row>
    <row r="116" spans="2:10" ht="18.75" customHeight="1" x14ac:dyDescent="0.25">
      <c r="B116" s="118" t="s">
        <v>3</v>
      </c>
      <c r="C116" s="119" t="s">
        <v>64</v>
      </c>
      <c r="D116" s="134"/>
      <c r="E116" s="134"/>
      <c r="F116" s="135"/>
      <c r="G116" s="290"/>
      <c r="I116" s="250">
        <f>SUM(I117:I120)</f>
        <v>0</v>
      </c>
      <c r="J116" s="251">
        <f>SUM(J117:J120)</f>
        <v>0</v>
      </c>
    </row>
    <row r="117" spans="2:10" ht="18.75" customHeight="1" x14ac:dyDescent="0.25">
      <c r="B117" s="118"/>
      <c r="C117" s="205" t="s">
        <v>65</v>
      </c>
      <c r="D117" s="134"/>
      <c r="E117" s="134"/>
      <c r="F117" s="135"/>
      <c r="G117" s="290"/>
      <c r="I117" s="253"/>
      <c r="J117" s="254">
        <f>ROUND(I117*J126,2)</f>
        <v>0</v>
      </c>
    </row>
    <row r="118" spans="2:10" ht="18.75" customHeight="1" x14ac:dyDescent="0.25">
      <c r="B118" s="118"/>
      <c r="C118" s="205" t="s">
        <v>66</v>
      </c>
      <c r="D118" s="134"/>
      <c r="E118" s="134"/>
      <c r="F118" s="135"/>
      <c r="G118" s="290"/>
      <c r="I118" s="253"/>
      <c r="J118" s="254">
        <f>ROUND(I118*J126,2)</f>
        <v>0</v>
      </c>
    </row>
    <row r="119" spans="2:10" ht="18.75" customHeight="1" x14ac:dyDescent="0.25">
      <c r="B119" s="118"/>
      <c r="C119" s="205" t="s">
        <v>133</v>
      </c>
      <c r="D119" s="134"/>
      <c r="E119" s="134"/>
      <c r="F119" s="135"/>
      <c r="G119" s="290"/>
      <c r="I119" s="253"/>
      <c r="J119" s="254">
        <f>ROUND(I119*J126,2)</f>
        <v>0</v>
      </c>
    </row>
    <row r="120" spans="2:10" ht="18.75" customHeight="1" thickBot="1" x14ac:dyDescent="0.3">
      <c r="B120" s="118"/>
      <c r="C120" s="205" t="s">
        <v>67</v>
      </c>
      <c r="D120" s="134"/>
      <c r="E120" s="134"/>
      <c r="F120" s="135"/>
      <c r="G120" s="290"/>
      <c r="I120" s="253"/>
      <c r="J120" s="254">
        <f>ROUND(I120*J126,2)</f>
        <v>0</v>
      </c>
    </row>
    <row r="121" spans="2:10" ht="18.75" customHeight="1" thickBot="1" x14ac:dyDescent="0.3">
      <c r="B121" s="122"/>
      <c r="C121" s="123" t="s">
        <v>36</v>
      </c>
      <c r="D121" s="123"/>
      <c r="E121" s="123"/>
      <c r="F121" s="124"/>
      <c r="G121" s="151"/>
      <c r="I121" s="143">
        <f>SUM(I114:I116)</f>
        <v>0</v>
      </c>
      <c r="J121" s="255">
        <f>SUM(J114:J116)</f>
        <v>0</v>
      </c>
    </row>
    <row r="122" spans="2:10" ht="18.75" customHeight="1" thickBot="1" x14ac:dyDescent="0.3">
      <c r="B122" s="148"/>
      <c r="C122" s="149"/>
      <c r="D122" s="149"/>
      <c r="E122" s="149"/>
      <c r="F122" s="149"/>
      <c r="G122" s="151"/>
      <c r="I122" s="129"/>
      <c r="J122" s="130"/>
    </row>
    <row r="123" spans="2:10" ht="19.5" customHeight="1" thickBot="1" x14ac:dyDescent="0.3">
      <c r="B123" s="206" t="s">
        <v>69</v>
      </c>
      <c r="C123" s="207"/>
      <c r="D123" s="207"/>
      <c r="E123" s="207"/>
      <c r="F123" s="208"/>
      <c r="G123" s="151"/>
      <c r="I123" s="256" t="s">
        <v>22</v>
      </c>
      <c r="J123" s="257" t="s">
        <v>40</v>
      </c>
    </row>
    <row r="124" spans="2:10" ht="19.5" customHeight="1" x14ac:dyDescent="0.25">
      <c r="B124" s="209" t="s">
        <v>24</v>
      </c>
      <c r="C124" s="210" t="s">
        <v>70</v>
      </c>
      <c r="D124" s="211"/>
      <c r="E124" s="211"/>
      <c r="F124" s="212"/>
      <c r="G124" s="294"/>
      <c r="I124" s="258">
        <f>I116</f>
        <v>0</v>
      </c>
      <c r="J124" s="259"/>
    </row>
    <row r="125" spans="2:10" ht="19.5" customHeight="1" x14ac:dyDescent="0.25">
      <c r="B125" s="213" t="s">
        <v>3</v>
      </c>
      <c r="C125" s="214" t="s">
        <v>127</v>
      </c>
      <c r="D125" s="215"/>
      <c r="E125" s="215"/>
      <c r="F125" s="216"/>
      <c r="G125" s="294"/>
      <c r="I125" s="260"/>
      <c r="J125" s="261">
        <f>J135+J114+J115</f>
        <v>0</v>
      </c>
    </row>
    <row r="126" spans="2:10" ht="19.5" customHeight="1" thickBot="1" x14ac:dyDescent="0.3">
      <c r="B126" s="213" t="s">
        <v>5</v>
      </c>
      <c r="C126" s="214" t="s">
        <v>71</v>
      </c>
      <c r="D126" s="215"/>
      <c r="E126" s="215"/>
      <c r="F126" s="216"/>
      <c r="G126" s="294"/>
      <c r="I126" s="260"/>
      <c r="J126" s="261">
        <f>J125/(1-I124)</f>
        <v>0</v>
      </c>
    </row>
    <row r="127" spans="2:10" ht="19.5" customHeight="1" thickBot="1" x14ac:dyDescent="0.3">
      <c r="B127" s="217"/>
      <c r="C127" s="218" t="s">
        <v>72</v>
      </c>
      <c r="D127" s="218"/>
      <c r="E127" s="218"/>
      <c r="F127" s="219"/>
      <c r="G127" s="151"/>
      <c r="I127" s="262"/>
      <c r="J127" s="263">
        <f>J126-J125</f>
        <v>0</v>
      </c>
    </row>
    <row r="128" spans="2:10" ht="19.5" customHeight="1" thickBot="1" x14ac:dyDescent="0.3">
      <c r="B128" s="6"/>
      <c r="C128" s="5"/>
      <c r="D128" s="5"/>
      <c r="E128" s="5"/>
      <c r="F128" s="5"/>
      <c r="G128" s="5"/>
      <c r="I128" s="264"/>
      <c r="J128" s="265"/>
    </row>
    <row r="129" spans="1:10" ht="19.5" customHeight="1" thickBot="1" x14ac:dyDescent="0.3">
      <c r="B129" s="109"/>
      <c r="C129" s="111" t="s">
        <v>73</v>
      </c>
      <c r="D129" s="111"/>
      <c r="E129" s="111"/>
      <c r="F129" s="112"/>
      <c r="G129" s="288"/>
      <c r="I129" s="137" t="s">
        <v>22</v>
      </c>
      <c r="J129" s="196" t="s">
        <v>40</v>
      </c>
    </row>
    <row r="130" spans="1:10" ht="19.5" customHeight="1" x14ac:dyDescent="0.25">
      <c r="B130" s="175" t="s">
        <v>24</v>
      </c>
      <c r="C130" s="174" t="s">
        <v>74</v>
      </c>
      <c r="D130" s="173"/>
      <c r="E130" s="173"/>
      <c r="F130" s="172"/>
      <c r="G130" s="290"/>
      <c r="I130" s="266"/>
      <c r="J130" s="192">
        <f>J40</f>
        <v>0</v>
      </c>
    </row>
    <row r="131" spans="1:10" ht="19.5" customHeight="1" x14ac:dyDescent="0.25">
      <c r="B131" s="132" t="s">
        <v>3</v>
      </c>
      <c r="C131" s="133" t="s">
        <v>128</v>
      </c>
      <c r="D131" s="134"/>
      <c r="E131" s="134"/>
      <c r="F131" s="135"/>
      <c r="G131" s="290"/>
      <c r="I131" s="96"/>
      <c r="J131" s="193">
        <f>J73</f>
        <v>0</v>
      </c>
    </row>
    <row r="132" spans="1:10" ht="19.5" customHeight="1" x14ac:dyDescent="0.25">
      <c r="B132" s="132" t="s">
        <v>5</v>
      </c>
      <c r="C132" s="133" t="s">
        <v>129</v>
      </c>
      <c r="D132" s="134"/>
      <c r="E132" s="134"/>
      <c r="F132" s="135"/>
      <c r="G132" s="290"/>
      <c r="I132" s="96"/>
      <c r="J132" s="193">
        <f>J83</f>
        <v>0</v>
      </c>
    </row>
    <row r="133" spans="1:10" ht="19.5" customHeight="1" x14ac:dyDescent="0.25">
      <c r="B133" s="132" t="s">
        <v>6</v>
      </c>
      <c r="C133" s="133" t="s">
        <v>130</v>
      </c>
      <c r="D133" s="134"/>
      <c r="E133" s="134"/>
      <c r="F133" s="135"/>
      <c r="G133" s="290"/>
      <c r="I133" s="96"/>
      <c r="J133" s="193">
        <f>J102</f>
        <v>0</v>
      </c>
    </row>
    <row r="134" spans="1:10" ht="19.5" customHeight="1" thickBot="1" x14ac:dyDescent="0.3">
      <c r="B134" s="132" t="s">
        <v>10</v>
      </c>
      <c r="C134" s="133" t="s">
        <v>131</v>
      </c>
      <c r="D134" s="134"/>
      <c r="E134" s="134"/>
      <c r="F134" s="135"/>
      <c r="G134" s="290"/>
      <c r="I134" s="96"/>
      <c r="J134" s="193">
        <f>J110</f>
        <v>0</v>
      </c>
    </row>
    <row r="135" spans="1:10" ht="19.5" customHeight="1" thickBot="1" x14ac:dyDescent="0.3">
      <c r="B135" s="122"/>
      <c r="C135" s="123" t="s">
        <v>75</v>
      </c>
      <c r="D135" s="123"/>
      <c r="E135" s="123"/>
      <c r="F135" s="124"/>
      <c r="G135" s="151"/>
      <c r="I135" s="203"/>
      <c r="J135" s="204">
        <f>ROUND(SUM(J130:J134),2)</f>
        <v>0</v>
      </c>
    </row>
    <row r="136" spans="1:10" ht="19.5" customHeight="1" thickBot="1" x14ac:dyDescent="0.3">
      <c r="B136" s="220" t="s">
        <v>8</v>
      </c>
      <c r="C136" s="221" t="s">
        <v>132</v>
      </c>
      <c r="D136" s="127"/>
      <c r="E136" s="127"/>
      <c r="F136" s="128"/>
      <c r="G136" s="290"/>
      <c r="I136" s="267"/>
      <c r="J136" s="268">
        <f>J121</f>
        <v>0</v>
      </c>
    </row>
    <row r="137" spans="1:10" ht="19.5" customHeight="1" thickBot="1" x14ac:dyDescent="0.3">
      <c r="B137" s="122"/>
      <c r="C137" s="123" t="s">
        <v>76</v>
      </c>
      <c r="D137" s="123"/>
      <c r="E137" s="123"/>
      <c r="F137" s="124"/>
      <c r="G137" s="151"/>
      <c r="I137" s="203"/>
      <c r="J137" s="269">
        <f>J135+J136</f>
        <v>0</v>
      </c>
    </row>
    <row r="138" spans="1:10" ht="19.5" customHeight="1" thickBot="1" x14ac:dyDescent="0.3">
      <c r="B138" s="6"/>
      <c r="C138" s="5"/>
      <c r="D138" s="5"/>
      <c r="E138" s="5"/>
      <c r="F138" s="5"/>
      <c r="G138" s="5"/>
      <c r="I138" s="74"/>
      <c r="J138" s="265"/>
    </row>
    <row r="139" spans="1:10" ht="21" thickBot="1" x14ac:dyDescent="0.3">
      <c r="B139" s="231">
        <v>3</v>
      </c>
      <c r="C139" s="232" t="s">
        <v>77</v>
      </c>
      <c r="D139" s="233"/>
      <c r="E139" s="233"/>
      <c r="F139" s="234"/>
      <c r="G139" s="273"/>
      <c r="I139" s="327">
        <f>I10</f>
        <v>0</v>
      </c>
      <c r="J139" s="328"/>
    </row>
    <row r="140" spans="1:10" ht="21.75" thickBot="1" x14ac:dyDescent="0.3">
      <c r="A140" s="12"/>
      <c r="B140" s="235"/>
      <c r="C140" s="236"/>
      <c r="D140" s="326"/>
      <c r="E140" s="326"/>
      <c r="F140" s="326"/>
      <c r="G140" s="278"/>
      <c r="I140" s="320">
        <f>I22</f>
        <v>0</v>
      </c>
      <c r="J140" s="321"/>
    </row>
    <row r="141" spans="1:10" ht="48" customHeight="1" thickBot="1" x14ac:dyDescent="0.3">
      <c r="A141" s="9"/>
      <c r="B141" s="309" t="s">
        <v>78</v>
      </c>
      <c r="C141" s="309"/>
      <c r="D141" s="309"/>
      <c r="E141" s="309"/>
      <c r="F141" s="309"/>
      <c r="G141" s="279"/>
      <c r="I141" s="222" t="s">
        <v>79</v>
      </c>
      <c r="J141" s="223" t="s">
        <v>80</v>
      </c>
    </row>
    <row r="142" spans="1:10" ht="19.5" customHeight="1" thickBot="1" x14ac:dyDescent="0.3">
      <c r="B142" s="79" t="s">
        <v>26</v>
      </c>
      <c r="C142" s="237"/>
      <c r="D142" s="238"/>
      <c r="E142" s="238"/>
      <c r="F142" s="239"/>
      <c r="G142" s="280"/>
      <c r="I142" s="224">
        <f>J137</f>
        <v>0</v>
      </c>
      <c r="J142" s="225"/>
    </row>
    <row r="143" spans="1:10" ht="19.5" customHeight="1" thickBot="1" x14ac:dyDescent="0.3">
      <c r="B143" s="240"/>
      <c r="C143" s="241" t="s">
        <v>81</v>
      </c>
      <c r="D143" s="242"/>
      <c r="E143" s="243"/>
      <c r="F143" s="244"/>
      <c r="G143" s="281"/>
      <c r="I143" s="226" t="s">
        <v>82</v>
      </c>
      <c r="J143" s="229">
        <f>I142*I144</f>
        <v>0</v>
      </c>
    </row>
    <row r="144" spans="1:10" ht="19.5" customHeight="1" thickBot="1" x14ac:dyDescent="0.3">
      <c r="B144" s="240"/>
      <c r="C144" s="241" t="s">
        <v>83</v>
      </c>
      <c r="D144" s="242"/>
      <c r="E144" s="243"/>
      <c r="F144" s="244"/>
      <c r="G144" s="281"/>
      <c r="I144" s="227"/>
      <c r="J144" s="229">
        <f>J143*12</f>
        <v>0</v>
      </c>
    </row>
    <row r="145" spans="1:10" ht="19.5" customHeight="1" thickBot="1" x14ac:dyDescent="0.3">
      <c r="A145" s="11"/>
      <c r="B145" s="245"/>
      <c r="C145" s="246" t="s">
        <v>84</v>
      </c>
      <c r="D145" s="247"/>
      <c r="E145" s="248"/>
      <c r="F145" s="249"/>
      <c r="G145" s="282"/>
      <c r="I145" s="228"/>
      <c r="J145" s="230">
        <f>ROUND(I142/30,2)</f>
        <v>0</v>
      </c>
    </row>
    <row r="146" spans="1:10" ht="19.5" customHeight="1" x14ac:dyDescent="0.25">
      <c r="B146" s="62"/>
      <c r="C146" s="63"/>
      <c r="D146" s="63"/>
      <c r="E146" s="63"/>
      <c r="F146" s="63"/>
      <c r="G146" s="63"/>
    </row>
  </sheetData>
  <mergeCells count="11">
    <mergeCell ref="B2:F2"/>
    <mergeCell ref="B4:C4"/>
    <mergeCell ref="I10:J11"/>
    <mergeCell ref="B141:F141"/>
    <mergeCell ref="B9:F9"/>
    <mergeCell ref="B12:F13"/>
    <mergeCell ref="I29:J29"/>
    <mergeCell ref="I140:J140"/>
    <mergeCell ref="I12:J13"/>
    <mergeCell ref="D140:F140"/>
    <mergeCell ref="I139:J139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Custo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IBRAM</dc:creator>
  <cp:lastModifiedBy>Administrador</cp:lastModifiedBy>
  <cp:lastPrinted>2019-01-15T16:13:56Z</cp:lastPrinted>
  <dcterms:created xsi:type="dcterms:W3CDTF">2018-07-29T12:10:15Z</dcterms:created>
  <dcterms:modified xsi:type="dcterms:W3CDTF">2023-02-14T12:03:45Z</dcterms:modified>
</cp:coreProperties>
</file>