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1600" windowHeight="9735"/>
  </bookViews>
  <sheets>
    <sheet name="AUX. ADM. SC E SU" sheetId="18" r:id="rId1"/>
    <sheet name="ASS. ADM. N I SC SU" sheetId="7" r:id="rId2"/>
    <sheet name="ASS. ADM. N II SC SU " sheetId="9" r:id="rId3"/>
    <sheet name="AN. TÉC. ESP. JR. NS. SC SU" sheetId="10" r:id="rId4"/>
    <sheet name="A. TEC. ESP. P. NS SC SU" sheetId="11" r:id="rId5"/>
    <sheet name="SEC. EXE. BIL. CC SU " sheetId="12" r:id="rId6"/>
    <sheet name="RECEP. LIBRAS CC CU" sheetId="13" r:id="rId7"/>
    <sheet name="RECEP. BIL. CC CU " sheetId="14" r:id="rId8"/>
    <sheet name="RECEP.CC CU " sheetId="15" r:id="rId9"/>
    <sheet name="BILHETEIRO CC CU " sheetId="16" r:id="rId10"/>
    <sheet name="COPEIRA CC CU " sheetId="17" r:id="rId11"/>
    <sheet name="MOTORISTA CC CU" sheetId="8" r:id="rId12"/>
    <sheet name="UNIFORME" sheetId="19" r:id="rId13"/>
  </sheets>
  <calcPr calcId="152511"/>
</workbook>
</file>

<file path=xl/calcChain.xml><?xml version="1.0" encoding="utf-8"?>
<calcChain xmlns="http://schemas.openxmlformats.org/spreadsheetml/2006/main">
  <c r="E30" i="19" l="1"/>
  <c r="E31" i="19"/>
  <c r="E32" i="19"/>
  <c r="E33" i="19"/>
  <c r="E29" i="19"/>
  <c r="E18" i="19"/>
  <c r="E19" i="19"/>
  <c r="E20" i="19"/>
  <c r="E21" i="19"/>
  <c r="E22" i="19"/>
  <c r="E17" i="19"/>
  <c r="E7" i="19"/>
  <c r="E8" i="19"/>
  <c r="E9" i="19"/>
  <c r="E10" i="19"/>
  <c r="E6" i="19"/>
  <c r="H95" i="11"/>
  <c r="H93" i="11"/>
  <c r="G93" i="11"/>
  <c r="G95" i="11" s="1"/>
  <c r="H95" i="10"/>
  <c r="H93" i="10"/>
  <c r="G93" i="10"/>
  <c r="G95" i="10" s="1"/>
  <c r="H95" i="9"/>
  <c r="H93" i="9"/>
  <c r="G93" i="9"/>
  <c r="G95" i="9" s="1"/>
  <c r="H95" i="7"/>
  <c r="H93" i="7"/>
  <c r="G93" i="7"/>
  <c r="G95" i="7" s="1"/>
  <c r="A136" i="8"/>
  <c r="A136" i="17"/>
  <c r="A136" i="16"/>
  <c r="A136" i="15"/>
  <c r="A136" i="14"/>
  <c r="A136" i="13"/>
  <c r="A136" i="12"/>
  <c r="A136" i="11"/>
  <c r="A136" i="10"/>
  <c r="A136" i="9"/>
  <c r="A136" i="7"/>
  <c r="E11" i="19" l="1"/>
  <c r="E12" i="19" s="1"/>
  <c r="H110" i="17" s="1"/>
  <c r="H112" i="17" s="1"/>
  <c r="H130" i="17" s="1"/>
  <c r="E23" i="19"/>
  <c r="E24" i="19" s="1"/>
  <c r="E34" i="19"/>
  <c r="E35" i="19" s="1"/>
  <c r="H110" i="8" s="1"/>
  <c r="A136" i="18"/>
  <c r="H93" i="18"/>
  <c r="G121" i="18"/>
  <c r="H112" i="18"/>
  <c r="H130" i="18" s="1"/>
  <c r="H105" i="18"/>
  <c r="G93" i="18"/>
  <c r="G95" i="18" s="1"/>
  <c r="G82" i="18"/>
  <c r="G56" i="18"/>
  <c r="G44" i="18"/>
  <c r="H43" i="18"/>
  <c r="H37" i="18"/>
  <c r="H126" i="18" s="1"/>
  <c r="G121" i="17"/>
  <c r="H105" i="17"/>
  <c r="G93" i="17"/>
  <c r="G95" i="17" s="1"/>
  <c r="G82" i="17"/>
  <c r="G56" i="17"/>
  <c r="G44" i="17"/>
  <c r="H43" i="17"/>
  <c r="H37" i="17"/>
  <c r="H126" i="17" s="1"/>
  <c r="G121" i="16"/>
  <c r="H105" i="16"/>
  <c r="G93" i="16"/>
  <c r="G95" i="16" s="1"/>
  <c r="G82" i="16"/>
  <c r="G56" i="16"/>
  <c r="G44" i="16"/>
  <c r="H43" i="16"/>
  <c r="H37" i="16"/>
  <c r="H126" i="16" s="1"/>
  <c r="G121" i="15"/>
  <c r="H105" i="15"/>
  <c r="G93" i="15"/>
  <c r="G95" i="15" s="1"/>
  <c r="G82" i="15"/>
  <c r="G56" i="15"/>
  <c r="G44" i="15"/>
  <c r="H43" i="15"/>
  <c r="H37" i="15"/>
  <c r="H126" i="15" s="1"/>
  <c r="G121" i="14"/>
  <c r="H105" i="14"/>
  <c r="G93" i="14"/>
  <c r="G95" i="14" s="1"/>
  <c r="G82" i="14"/>
  <c r="G56" i="14"/>
  <c r="G44" i="14"/>
  <c r="H43" i="14"/>
  <c r="H37" i="14"/>
  <c r="H126" i="14" s="1"/>
  <c r="G121" i="13"/>
  <c r="H105" i="13"/>
  <c r="G93" i="13"/>
  <c r="G95" i="13" s="1"/>
  <c r="G82" i="13"/>
  <c r="G56" i="13"/>
  <c r="G44" i="13"/>
  <c r="H43" i="13"/>
  <c r="H37" i="13"/>
  <c r="H126" i="13" s="1"/>
  <c r="G121" i="12"/>
  <c r="H112" i="12"/>
  <c r="H130" i="12" s="1"/>
  <c r="H105" i="12"/>
  <c r="G93" i="12"/>
  <c r="G95" i="12" s="1"/>
  <c r="G82" i="12"/>
  <c r="G56" i="12"/>
  <c r="G44" i="12"/>
  <c r="H43" i="12"/>
  <c r="H37" i="12"/>
  <c r="H126" i="12" s="1"/>
  <c r="G121" i="11"/>
  <c r="H112" i="11"/>
  <c r="H130" i="11" s="1"/>
  <c r="H105" i="11"/>
  <c r="G82" i="11"/>
  <c r="G56" i="11"/>
  <c r="G44" i="11"/>
  <c r="H43" i="11"/>
  <c r="H37" i="11"/>
  <c r="H126" i="11" s="1"/>
  <c r="G121" i="10"/>
  <c r="H112" i="10"/>
  <c r="H130" i="10" s="1"/>
  <c r="H105" i="10"/>
  <c r="G82" i="10"/>
  <c r="G56" i="10"/>
  <c r="G44" i="10"/>
  <c r="H43" i="10"/>
  <c r="H37" i="10"/>
  <c r="H126" i="10" s="1"/>
  <c r="G121" i="9"/>
  <c r="H112" i="9"/>
  <c r="H130" i="9" s="1"/>
  <c r="H105" i="9"/>
  <c r="G82" i="9"/>
  <c r="G56" i="9"/>
  <c r="G44" i="9"/>
  <c r="H43" i="9"/>
  <c r="H37" i="9"/>
  <c r="H126" i="9" s="1"/>
  <c r="H110" i="13" l="1"/>
  <c r="H112" i="13" s="1"/>
  <c r="H130" i="13" s="1"/>
  <c r="H110" i="14"/>
  <c r="H112" i="14" s="1"/>
  <c r="H130" i="14" s="1"/>
  <c r="H110" i="16"/>
  <c r="H112" i="16" s="1"/>
  <c r="H130" i="16" s="1"/>
  <c r="H110" i="15"/>
  <c r="H112" i="15" s="1"/>
  <c r="H130" i="15" s="1"/>
  <c r="H42" i="11"/>
  <c r="H44" i="11" s="1"/>
  <c r="H60" i="11"/>
  <c r="H64" i="11" s="1"/>
  <c r="H71" i="11" s="1"/>
  <c r="H42" i="17"/>
  <c r="H44" i="17" s="1"/>
  <c r="H76" i="11"/>
  <c r="H42" i="12"/>
  <c r="H44" i="12" s="1"/>
  <c r="H69" i="12" s="1"/>
  <c r="H80" i="11"/>
  <c r="H81" i="11" s="1"/>
  <c r="H42" i="16"/>
  <c r="H44" i="16" s="1"/>
  <c r="H69" i="16" s="1"/>
  <c r="H42" i="18"/>
  <c r="H44" i="18" s="1"/>
  <c r="H69" i="18" s="1"/>
  <c r="H60" i="18"/>
  <c r="H64" i="18" s="1"/>
  <c r="H71" i="18" s="1"/>
  <c r="H76" i="18"/>
  <c r="H80" i="18"/>
  <c r="H81" i="18" s="1"/>
  <c r="H77" i="18"/>
  <c r="H79" i="18"/>
  <c r="H69" i="17"/>
  <c r="H54" i="17"/>
  <c r="H52" i="17"/>
  <c r="H50" i="17"/>
  <c r="H48" i="17"/>
  <c r="H60" i="17"/>
  <c r="H64" i="17" s="1"/>
  <c r="H71" i="17" s="1"/>
  <c r="H76" i="17"/>
  <c r="H80" i="17"/>
  <c r="H81" i="17" s="1"/>
  <c r="H87" i="17"/>
  <c r="H89" i="17"/>
  <c r="H91" i="17"/>
  <c r="H94" i="17"/>
  <c r="H49" i="17"/>
  <c r="H51" i="17"/>
  <c r="H53" i="17"/>
  <c r="H55" i="17"/>
  <c r="H77" i="17"/>
  <c r="H79" i="17"/>
  <c r="H88" i="17"/>
  <c r="H90" i="17"/>
  <c r="H92" i="17"/>
  <c r="H52" i="16"/>
  <c r="H60" i="16"/>
  <c r="H64" i="16" s="1"/>
  <c r="H71" i="16" s="1"/>
  <c r="H76" i="16"/>
  <c r="H80" i="16"/>
  <c r="H81" i="16" s="1"/>
  <c r="H87" i="16"/>
  <c r="H89" i="16"/>
  <c r="H91" i="16"/>
  <c r="H94" i="16"/>
  <c r="H53" i="16"/>
  <c r="H55" i="16"/>
  <c r="H77" i="16"/>
  <c r="H79" i="16"/>
  <c r="H88" i="16"/>
  <c r="H90" i="16"/>
  <c r="H92" i="16"/>
  <c r="H42" i="15"/>
  <c r="H44" i="15" s="1"/>
  <c r="H69" i="15" s="1"/>
  <c r="H60" i="15"/>
  <c r="H64" i="15" s="1"/>
  <c r="H71" i="15" s="1"/>
  <c r="H76" i="15"/>
  <c r="H80" i="15"/>
  <c r="H81" i="15" s="1"/>
  <c r="H87" i="15"/>
  <c r="H89" i="15"/>
  <c r="H91" i="15"/>
  <c r="H94" i="15"/>
  <c r="H55" i="15"/>
  <c r="H77" i="15"/>
  <c r="H79" i="15"/>
  <c r="H88" i="15"/>
  <c r="H90" i="15"/>
  <c r="H92" i="15"/>
  <c r="H42" i="14"/>
  <c r="H44" i="14" s="1"/>
  <c r="H69" i="14" s="1"/>
  <c r="H50" i="14"/>
  <c r="H52" i="14"/>
  <c r="H60" i="14"/>
  <c r="H64" i="14" s="1"/>
  <c r="H71" i="14" s="1"/>
  <c r="H76" i="14"/>
  <c r="H80" i="14"/>
  <c r="H81" i="14" s="1"/>
  <c r="H87" i="14"/>
  <c r="H89" i="14"/>
  <c r="H91" i="14"/>
  <c r="H94" i="14"/>
  <c r="H51" i="14"/>
  <c r="H53" i="14"/>
  <c r="H55" i="14"/>
  <c r="H77" i="14"/>
  <c r="H79" i="14"/>
  <c r="H88" i="14"/>
  <c r="H90" i="14"/>
  <c r="H92" i="14"/>
  <c r="H42" i="13"/>
  <c r="H44" i="13" s="1"/>
  <c r="H69" i="13" s="1"/>
  <c r="H54" i="13"/>
  <c r="H60" i="13"/>
  <c r="H64" i="13" s="1"/>
  <c r="H71" i="13" s="1"/>
  <c r="H76" i="13"/>
  <c r="H80" i="13"/>
  <c r="H81" i="13" s="1"/>
  <c r="H87" i="13"/>
  <c r="H89" i="13"/>
  <c r="H91" i="13"/>
  <c r="H94" i="13"/>
  <c r="H49" i="13"/>
  <c r="H51" i="13"/>
  <c r="H55" i="13"/>
  <c r="H77" i="13"/>
  <c r="H79" i="13"/>
  <c r="H88" i="13"/>
  <c r="H90" i="13"/>
  <c r="H92" i="13"/>
  <c r="H48" i="12"/>
  <c r="H60" i="12"/>
  <c r="H64" i="12" s="1"/>
  <c r="H71" i="12" s="1"/>
  <c r="H76" i="12"/>
  <c r="H80" i="12"/>
  <c r="H81" i="12" s="1"/>
  <c r="H87" i="12"/>
  <c r="H89" i="12"/>
  <c r="H91" i="12"/>
  <c r="H94" i="12"/>
  <c r="H51" i="12"/>
  <c r="H77" i="12"/>
  <c r="H79" i="12"/>
  <c r="H88" i="12"/>
  <c r="H90" i="12"/>
  <c r="H92" i="12"/>
  <c r="H69" i="11"/>
  <c r="H48" i="11"/>
  <c r="H54" i="11"/>
  <c r="H52" i="11"/>
  <c r="H50" i="11"/>
  <c r="H78" i="11"/>
  <c r="H49" i="11"/>
  <c r="H51" i="11"/>
  <c r="H53" i="11"/>
  <c r="H55" i="11"/>
  <c r="H77" i="11"/>
  <c r="H79" i="11"/>
  <c r="H42" i="10"/>
  <c r="H44" i="10" s="1"/>
  <c r="H69" i="10" s="1"/>
  <c r="H48" i="10"/>
  <c r="H60" i="10"/>
  <c r="H64" i="10" s="1"/>
  <c r="H71" i="10" s="1"/>
  <c r="H76" i="10"/>
  <c r="H80" i="10"/>
  <c r="H81" i="10" s="1"/>
  <c r="H49" i="10"/>
  <c r="H51" i="10"/>
  <c r="H77" i="10"/>
  <c r="H79" i="10"/>
  <c r="H42" i="9"/>
  <c r="H44" i="9" s="1"/>
  <c r="H69" i="9" s="1"/>
  <c r="H60" i="9"/>
  <c r="H64" i="9" s="1"/>
  <c r="H71" i="9" s="1"/>
  <c r="H76" i="9"/>
  <c r="H80" i="9"/>
  <c r="H81" i="9" s="1"/>
  <c r="H49" i="9"/>
  <c r="H77" i="9"/>
  <c r="H79" i="9"/>
  <c r="G121" i="8"/>
  <c r="H112" i="8"/>
  <c r="H130" i="8" s="1"/>
  <c r="H105" i="8"/>
  <c r="G93" i="8"/>
  <c r="G95" i="8" s="1"/>
  <c r="G82" i="8"/>
  <c r="G56" i="8"/>
  <c r="G44" i="8"/>
  <c r="H43" i="8"/>
  <c r="H37" i="8"/>
  <c r="H89" i="8" s="1"/>
  <c r="G121" i="7"/>
  <c r="H112" i="7"/>
  <c r="H130" i="7" s="1"/>
  <c r="H105" i="7"/>
  <c r="G82" i="7"/>
  <c r="G56" i="7"/>
  <c r="G44" i="7"/>
  <c r="H43" i="7"/>
  <c r="H37" i="7"/>
  <c r="H55" i="18" l="1"/>
  <c r="H53" i="15"/>
  <c r="H104" i="11"/>
  <c r="H106" i="11" s="1"/>
  <c r="H129" i="11" s="1"/>
  <c r="H49" i="15"/>
  <c r="H54" i="15"/>
  <c r="H53" i="13"/>
  <c r="H49" i="14"/>
  <c r="H54" i="14"/>
  <c r="H56" i="14" s="1"/>
  <c r="H70" i="14" s="1"/>
  <c r="H72" i="14" s="1"/>
  <c r="H127" i="14" s="1"/>
  <c r="H50" i="15"/>
  <c r="H50" i="16"/>
  <c r="H54" i="9"/>
  <c r="H55" i="9"/>
  <c r="H54" i="10"/>
  <c r="H49" i="12"/>
  <c r="H53" i="9"/>
  <c r="H50" i="9"/>
  <c r="H55" i="10"/>
  <c r="H52" i="10"/>
  <c r="H82" i="11"/>
  <c r="H128" i="11" s="1"/>
  <c r="H55" i="12"/>
  <c r="H52" i="12"/>
  <c r="H50" i="13"/>
  <c r="H51" i="16"/>
  <c r="H54" i="16"/>
  <c r="H51" i="18"/>
  <c r="H54" i="18"/>
  <c r="H50" i="18"/>
  <c r="H52" i="9"/>
  <c r="H54" i="12"/>
  <c r="H53" i="18"/>
  <c r="H52" i="18"/>
  <c r="H51" i="9"/>
  <c r="H48" i="9"/>
  <c r="H53" i="10"/>
  <c r="H50" i="10"/>
  <c r="H56" i="10" s="1"/>
  <c r="H70" i="10" s="1"/>
  <c r="H72" i="10" s="1"/>
  <c r="H127" i="10" s="1"/>
  <c r="H53" i="12"/>
  <c r="H50" i="12"/>
  <c r="H51" i="15"/>
  <c r="H49" i="16"/>
  <c r="H48" i="16"/>
  <c r="H56" i="16" s="1"/>
  <c r="H70" i="16" s="1"/>
  <c r="H72" i="16" s="1"/>
  <c r="H127" i="16" s="1"/>
  <c r="H49" i="18"/>
  <c r="H48" i="18"/>
  <c r="H78" i="18"/>
  <c r="H82" i="18" s="1"/>
  <c r="H128" i="18" s="1"/>
  <c r="H95" i="18"/>
  <c r="H104" i="18" s="1"/>
  <c r="H106" i="18" s="1"/>
  <c r="H129" i="18" s="1"/>
  <c r="H48" i="14"/>
  <c r="H56" i="17"/>
  <c r="H70" i="17" s="1"/>
  <c r="H72" i="17" s="1"/>
  <c r="H127" i="17" s="1"/>
  <c r="H78" i="17"/>
  <c r="H82" i="17" s="1"/>
  <c r="H128" i="17" s="1"/>
  <c r="H93" i="17"/>
  <c r="H95" i="17" s="1"/>
  <c r="H104" i="17" s="1"/>
  <c r="H106" i="17" s="1"/>
  <c r="H129" i="17" s="1"/>
  <c r="H78" i="16"/>
  <c r="H82" i="16" s="1"/>
  <c r="H128" i="16" s="1"/>
  <c r="H93" i="16"/>
  <c r="H95" i="16" s="1"/>
  <c r="H104" i="16" s="1"/>
  <c r="H106" i="16" s="1"/>
  <c r="H129" i="16" s="1"/>
  <c r="H52" i="15"/>
  <c r="H48" i="15"/>
  <c r="H78" i="15"/>
  <c r="H82" i="15" s="1"/>
  <c r="H128" i="15" s="1"/>
  <c r="H93" i="15"/>
  <c r="H95" i="15" s="1"/>
  <c r="H104" i="15" s="1"/>
  <c r="H106" i="15" s="1"/>
  <c r="H129" i="15" s="1"/>
  <c r="H78" i="14"/>
  <c r="H82" i="14" s="1"/>
  <c r="H128" i="14" s="1"/>
  <c r="H93" i="14"/>
  <c r="H95" i="14" s="1"/>
  <c r="H104" i="14" s="1"/>
  <c r="H106" i="14" s="1"/>
  <c r="H129" i="14" s="1"/>
  <c r="H52" i="13"/>
  <c r="H56" i="13" s="1"/>
  <c r="H70" i="13" s="1"/>
  <c r="H72" i="13" s="1"/>
  <c r="H127" i="13" s="1"/>
  <c r="H48" i="13"/>
  <c r="H78" i="13"/>
  <c r="H82" i="13" s="1"/>
  <c r="H128" i="13" s="1"/>
  <c r="H93" i="13"/>
  <c r="H95" i="13" s="1"/>
  <c r="H104" i="13" s="1"/>
  <c r="H106" i="13" s="1"/>
  <c r="H129" i="13" s="1"/>
  <c r="H78" i="12"/>
  <c r="H82" i="12" s="1"/>
  <c r="H128" i="12" s="1"/>
  <c r="H93" i="12"/>
  <c r="H95" i="12" s="1"/>
  <c r="H104" i="12" s="1"/>
  <c r="H106" i="12" s="1"/>
  <c r="H129" i="12" s="1"/>
  <c r="H56" i="11"/>
  <c r="H70" i="11" s="1"/>
  <c r="H72" i="11" s="1"/>
  <c r="H127" i="11" s="1"/>
  <c r="H131" i="11" s="1"/>
  <c r="H78" i="10"/>
  <c r="H82" i="10" s="1"/>
  <c r="H128" i="10" s="1"/>
  <c r="H104" i="10"/>
  <c r="H106" i="10" s="1"/>
  <c r="H129" i="10" s="1"/>
  <c r="H56" i="9"/>
  <c r="H70" i="9" s="1"/>
  <c r="H72" i="9" s="1"/>
  <c r="H127" i="9" s="1"/>
  <c r="H78" i="9"/>
  <c r="H82" i="9" s="1"/>
  <c r="H128" i="9" s="1"/>
  <c r="H104" i="9"/>
  <c r="H106" i="9" s="1"/>
  <c r="H129" i="9" s="1"/>
  <c r="H60" i="7"/>
  <c r="H64" i="7" s="1"/>
  <c r="H71" i="7" s="1"/>
  <c r="H79" i="8"/>
  <c r="H42" i="8"/>
  <c r="H44" i="8" s="1"/>
  <c r="H69" i="8" s="1"/>
  <c r="H76" i="8"/>
  <c r="H80" i="8"/>
  <c r="H81" i="8" s="1"/>
  <c r="H87" i="8"/>
  <c r="H91" i="8"/>
  <c r="H94" i="8"/>
  <c r="H90" i="8"/>
  <c r="H126" i="8"/>
  <c r="H53" i="8"/>
  <c r="H77" i="8"/>
  <c r="H88" i="8"/>
  <c r="H92" i="8"/>
  <c r="H51" i="8"/>
  <c r="H60" i="8"/>
  <c r="H64" i="8" s="1"/>
  <c r="H71" i="8" s="1"/>
  <c r="H79" i="7"/>
  <c r="H126" i="7"/>
  <c r="H42" i="7"/>
  <c r="H44" i="7" s="1"/>
  <c r="H49" i="7" s="1"/>
  <c r="H76" i="7"/>
  <c r="H80" i="7"/>
  <c r="H81" i="7" s="1"/>
  <c r="H77" i="7"/>
  <c r="H56" i="12" l="1"/>
  <c r="H70" i="12" s="1"/>
  <c r="H72" i="12" s="1"/>
  <c r="H127" i="12" s="1"/>
  <c r="H131" i="12" s="1"/>
  <c r="H56" i="18"/>
  <c r="H70" i="18" s="1"/>
  <c r="H72" i="18" s="1"/>
  <c r="H127" i="18" s="1"/>
  <c r="H131" i="18" s="1"/>
  <c r="H115" i="18" s="1"/>
  <c r="H116" i="18" s="1"/>
  <c r="H131" i="16"/>
  <c r="H115" i="16" s="1"/>
  <c r="H116" i="16" s="1"/>
  <c r="H131" i="17"/>
  <c r="H115" i="17" s="1"/>
  <c r="H116" i="17" s="1"/>
  <c r="H54" i="8"/>
  <c r="H55" i="8"/>
  <c r="H56" i="15"/>
  <c r="H70" i="15" s="1"/>
  <c r="H72" i="15" s="1"/>
  <c r="H127" i="15" s="1"/>
  <c r="H131" i="15" s="1"/>
  <c r="H131" i="14"/>
  <c r="H131" i="13"/>
  <c r="H115" i="11"/>
  <c r="H131" i="10"/>
  <c r="H131" i="9"/>
  <c r="H52" i="8"/>
  <c r="H50" i="8"/>
  <c r="H93" i="8"/>
  <c r="H95" i="8" s="1"/>
  <c r="H104" i="8" s="1"/>
  <c r="H106" i="8" s="1"/>
  <c r="H129" i="8" s="1"/>
  <c r="H48" i="8"/>
  <c r="H49" i="8"/>
  <c r="H78" i="8"/>
  <c r="H82" i="8" s="1"/>
  <c r="H128" i="8" s="1"/>
  <c r="H54" i="7"/>
  <c r="H69" i="7"/>
  <c r="H50" i="7"/>
  <c r="H55" i="7"/>
  <c r="H78" i="7"/>
  <c r="H82" i="7" s="1"/>
  <c r="H128" i="7" s="1"/>
  <c r="H51" i="7"/>
  <c r="H52" i="7"/>
  <c r="H53" i="7"/>
  <c r="H104" i="7"/>
  <c r="H106" i="7" s="1"/>
  <c r="H129" i="7" s="1"/>
  <c r="H48" i="7"/>
  <c r="H133" i="18" l="1"/>
  <c r="D136" i="18" s="1"/>
  <c r="G136" i="18" s="1"/>
  <c r="F137" i="18" s="1"/>
  <c r="H133" i="17"/>
  <c r="D136" i="17" s="1"/>
  <c r="G136" i="17" s="1"/>
  <c r="F137" i="17" s="1"/>
  <c r="H133" i="16"/>
  <c r="D136" i="16" s="1"/>
  <c r="G136" i="16" s="1"/>
  <c r="F137" i="16" s="1"/>
  <c r="H115" i="15"/>
  <c r="H116" i="15" s="1"/>
  <c r="H115" i="14"/>
  <c r="H116" i="14" s="1"/>
  <c r="H115" i="13"/>
  <c r="H115" i="12"/>
  <c r="H116" i="11"/>
  <c r="H133" i="11" s="1"/>
  <c r="D136" i="11" s="1"/>
  <c r="G136" i="11" s="1"/>
  <c r="F137" i="11" s="1"/>
  <c r="H115" i="10"/>
  <c r="H115" i="9"/>
  <c r="H116" i="9" s="1"/>
  <c r="H56" i="8"/>
  <c r="H70" i="8" s="1"/>
  <c r="H72" i="8" s="1"/>
  <c r="H127" i="8" s="1"/>
  <c r="H131" i="8" s="1"/>
  <c r="H56" i="7"/>
  <c r="H70" i="7" s="1"/>
  <c r="H72" i="7" s="1"/>
  <c r="H127" i="7" s="1"/>
  <c r="H131" i="7" s="1"/>
  <c r="F143" i="16" l="1"/>
  <c r="F145" i="16" s="1"/>
  <c r="F139" i="16"/>
  <c r="F139" i="17"/>
  <c r="F143" i="17"/>
  <c r="F145" i="17" s="1"/>
  <c r="F143" i="11"/>
  <c r="F145" i="11" s="1"/>
  <c r="F139" i="11"/>
  <c r="F139" i="18"/>
  <c r="F143" i="18"/>
  <c r="F145" i="18" s="1"/>
  <c r="H120" i="18"/>
  <c r="H118" i="18"/>
  <c r="H119" i="18"/>
  <c r="H120" i="17"/>
  <c r="H118" i="17"/>
  <c r="H119" i="17"/>
  <c r="H120" i="16"/>
  <c r="H118" i="16"/>
  <c r="H119" i="16"/>
  <c r="H133" i="15"/>
  <c r="D136" i="15" s="1"/>
  <c r="G136" i="15" s="1"/>
  <c r="F137" i="15" s="1"/>
  <c r="H133" i="14"/>
  <c r="D136" i="14" s="1"/>
  <c r="G136" i="14" s="1"/>
  <c r="F137" i="14" s="1"/>
  <c r="H116" i="13"/>
  <c r="H133" i="13" s="1"/>
  <c r="D136" i="13" s="1"/>
  <c r="G136" i="13" s="1"/>
  <c r="F137" i="13" s="1"/>
  <c r="H116" i="12"/>
  <c r="H133" i="12" s="1"/>
  <c r="D136" i="12" s="1"/>
  <c r="G136" i="12" s="1"/>
  <c r="F137" i="12" s="1"/>
  <c r="H120" i="11"/>
  <c r="H118" i="11"/>
  <c r="H119" i="11"/>
  <c r="H116" i="10"/>
  <c r="H133" i="10" s="1"/>
  <c r="D136" i="10" s="1"/>
  <c r="G136" i="10" s="1"/>
  <c r="F137" i="10" s="1"/>
  <c r="H133" i="9"/>
  <c r="D136" i="9" s="1"/>
  <c r="G136" i="9" s="1"/>
  <c r="F137" i="9" s="1"/>
  <c r="H115" i="8"/>
  <c r="H116" i="8" s="1"/>
  <c r="H115" i="7"/>
  <c r="H116" i="7" s="1"/>
  <c r="H133" i="7" s="1"/>
  <c r="D136" i="7" s="1"/>
  <c r="G136" i="7" s="1"/>
  <c r="F137" i="7" s="1"/>
  <c r="F139" i="13" l="1"/>
  <c r="F143" i="13"/>
  <c r="F145" i="13" s="1"/>
  <c r="F143" i="14"/>
  <c r="F145" i="14" s="1"/>
  <c r="F139" i="14"/>
  <c r="F143" i="12"/>
  <c r="F145" i="12" s="1"/>
  <c r="F139" i="12"/>
  <c r="F143" i="9"/>
  <c r="F145" i="9" s="1"/>
  <c r="F139" i="9"/>
  <c r="F143" i="10"/>
  <c r="F145" i="10" s="1"/>
  <c r="F139" i="10"/>
  <c r="F143" i="7"/>
  <c r="F145" i="7" s="1"/>
  <c r="F139" i="7"/>
  <c r="F143" i="15"/>
  <c r="F145" i="15" s="1"/>
  <c r="F139" i="15"/>
  <c r="H121" i="18"/>
  <c r="H121" i="17"/>
  <c r="H121" i="16"/>
  <c r="H120" i="15"/>
  <c r="H118" i="15"/>
  <c r="H119" i="15"/>
  <c r="H120" i="14"/>
  <c r="H118" i="14"/>
  <c r="H119" i="14"/>
  <c r="H120" i="13"/>
  <c r="H118" i="13"/>
  <c r="H119" i="13"/>
  <c r="H120" i="12"/>
  <c r="H118" i="12"/>
  <c r="H119" i="12"/>
  <c r="H121" i="11"/>
  <c r="H120" i="10"/>
  <c r="H118" i="10"/>
  <c r="H119" i="10"/>
  <c r="H120" i="9"/>
  <c r="H118" i="9"/>
  <c r="H119" i="9"/>
  <c r="H133" i="8"/>
  <c r="D136" i="8" s="1"/>
  <c r="G136" i="8" s="1"/>
  <c r="F137" i="8" s="1"/>
  <c r="H118" i="7"/>
  <c r="H120" i="7"/>
  <c r="H119" i="7"/>
  <c r="F143" i="8" l="1"/>
  <c r="F145" i="8" s="1"/>
  <c r="F139" i="8"/>
  <c r="H132" i="18"/>
  <c r="H122" i="18"/>
  <c r="H132" i="17"/>
  <c r="H122" i="17"/>
  <c r="H132" i="16"/>
  <c r="H122" i="16"/>
  <c r="H121" i="15"/>
  <c r="H121" i="14"/>
  <c r="H121" i="13"/>
  <c r="H121" i="12"/>
  <c r="H132" i="11"/>
  <c r="H122" i="11"/>
  <c r="H121" i="10"/>
  <c r="H121" i="9"/>
  <c r="H119" i="8"/>
  <c r="H120" i="8"/>
  <c r="H118" i="8"/>
  <c r="H121" i="7"/>
  <c r="H132" i="15" l="1"/>
  <c r="H122" i="15"/>
  <c r="H132" i="14"/>
  <c r="H122" i="14"/>
  <c r="H132" i="13"/>
  <c r="H122" i="13"/>
  <c r="H132" i="12"/>
  <c r="H122" i="12"/>
  <c r="H132" i="10"/>
  <c r="H122" i="10"/>
  <c r="H121" i="8"/>
  <c r="H132" i="8" s="1"/>
  <c r="H132" i="9"/>
  <c r="H122" i="9"/>
  <c r="H132" i="7"/>
  <c r="H122" i="7"/>
  <c r="H122" i="8" l="1"/>
</calcChain>
</file>

<file path=xl/sharedStrings.xml><?xml version="1.0" encoding="utf-8"?>
<sst xmlns="http://schemas.openxmlformats.org/spreadsheetml/2006/main" count="3900" uniqueCount="239">
  <si>
    <r>
      <rPr>
        <b/>
        <sz val="9"/>
        <rFont val="Calibri"/>
        <family val="1"/>
      </rPr>
      <t>DISCRIMINAÇÃO DOS SERVIÇOS (DADOS REFERENTES À CONTRATAÇÃO)</t>
    </r>
  </si>
  <si>
    <r>
      <rPr>
        <sz val="9"/>
        <rFont val="Calibri"/>
        <family val="1"/>
      </rPr>
      <t>A</t>
    </r>
  </si>
  <si>
    <r>
      <rPr>
        <sz val="9"/>
        <rFont val="Calibri"/>
        <family val="1"/>
      </rPr>
      <t>Data de apresentação da proposta (dia/mês/ano)</t>
    </r>
  </si>
  <si>
    <r>
      <rPr>
        <sz val="9"/>
        <rFont val="Calibri"/>
        <family val="1"/>
      </rPr>
      <t>B</t>
    </r>
  </si>
  <si>
    <r>
      <rPr>
        <sz val="9"/>
        <rFont val="Calibri"/>
        <family val="1"/>
      </rPr>
      <t>Município/ UF</t>
    </r>
  </si>
  <si>
    <r>
      <rPr>
        <sz val="9"/>
        <rFont val="Calibri"/>
        <family val="1"/>
      </rPr>
      <t>C</t>
    </r>
  </si>
  <si>
    <r>
      <rPr>
        <sz val="9"/>
        <rFont val="Calibri"/>
        <family val="1"/>
      </rPr>
      <t>Ano Acordo, Convenção ou Sentença Normativa em Dissídio Coletivo</t>
    </r>
  </si>
  <si>
    <r>
      <rPr>
        <sz val="9"/>
        <rFont val="Calibri"/>
        <family val="1"/>
      </rPr>
      <t>D</t>
    </r>
  </si>
  <si>
    <r>
      <rPr>
        <sz val="9"/>
        <rFont val="Calibri"/>
        <family val="1"/>
      </rPr>
      <t>Nº de meses de execução contratual</t>
    </r>
  </si>
  <si>
    <r>
      <rPr>
        <b/>
        <sz val="9"/>
        <rFont val="Calibri"/>
        <family val="1"/>
      </rPr>
      <t>IDENTIFICAÇÃO DO SERVIÇO</t>
    </r>
  </si>
  <si>
    <r>
      <rPr>
        <sz val="9"/>
        <rFont val="Calibri"/>
        <family val="1"/>
      </rPr>
      <t>Unidade de medida</t>
    </r>
  </si>
  <si>
    <r>
      <rPr>
        <sz val="9"/>
        <rFont val="Calibri"/>
        <family val="1"/>
      </rPr>
      <t>Quantidade total a contratar (em função da unidade de medida):</t>
    </r>
  </si>
  <si>
    <r>
      <rPr>
        <sz val="9"/>
        <rFont val="Calibri"/>
        <family val="1"/>
      </rPr>
      <t>MÃO-DE-OBRA</t>
    </r>
  </si>
  <si>
    <r>
      <rPr>
        <sz val="9"/>
        <rFont val="Calibri"/>
        <family val="1"/>
      </rPr>
      <t>MÃO-DE-OBRA VINCULADA À EXECUÇÃO CONTRATUAL</t>
    </r>
  </si>
  <si>
    <r>
      <rPr>
        <sz val="9"/>
        <rFont val="Calibri"/>
        <family val="1"/>
      </rPr>
      <t>Dados complementares para composição dos custos referente à mão-de-obra</t>
    </r>
  </si>
  <si>
    <r>
      <rPr>
        <sz val="9"/>
        <rFont val="Calibri"/>
        <family val="1"/>
      </rPr>
      <t>Tipo do serviço</t>
    </r>
  </si>
  <si>
    <r>
      <rPr>
        <sz val="9"/>
        <rFont val="Calibri"/>
        <family val="1"/>
      </rPr>
      <t>Classificação Brasileira de Ocupações (CBO)</t>
    </r>
  </si>
  <si>
    <r>
      <rPr>
        <sz val="9"/>
        <rFont val="Calibri"/>
        <family val="1"/>
      </rPr>
      <t>Salário Normativo da Categoria Profissional</t>
    </r>
  </si>
  <si>
    <r>
      <rPr>
        <sz val="9"/>
        <rFont val="Calibri"/>
        <family val="1"/>
      </rPr>
      <t>Categoria profissional</t>
    </r>
  </si>
  <si>
    <r>
      <rPr>
        <sz val="9"/>
        <rFont val="Calibri"/>
        <family val="1"/>
      </rPr>
      <t>Data base da categoria</t>
    </r>
  </si>
  <si>
    <r>
      <rPr>
        <sz val="9"/>
        <rFont val="Calibri"/>
        <family val="1"/>
      </rPr>
      <t>Valor (R$)</t>
    </r>
  </si>
  <si>
    <r>
      <rPr>
        <sz val="9"/>
        <rFont val="Calibri"/>
        <family val="1"/>
      </rPr>
      <t>Salário base</t>
    </r>
  </si>
  <si>
    <r>
      <rPr>
        <sz val="9"/>
        <rFont val="Calibri"/>
        <family val="1"/>
      </rPr>
      <t>Adicional de periculosidade</t>
    </r>
  </si>
  <si>
    <r>
      <rPr>
        <sz val="9"/>
        <rFont val="Calibri"/>
        <family val="1"/>
      </rPr>
      <t>Adicional de insalubridade</t>
    </r>
  </si>
  <si>
    <r>
      <rPr>
        <sz val="9"/>
        <rFont val="Calibri"/>
        <family val="1"/>
      </rPr>
      <t>Adicional noturno</t>
    </r>
  </si>
  <si>
    <r>
      <rPr>
        <sz val="9"/>
        <rFont val="Calibri"/>
        <family val="1"/>
      </rPr>
      <t>E</t>
    </r>
  </si>
  <si>
    <r>
      <rPr>
        <sz val="9"/>
        <rFont val="Calibri"/>
        <family val="1"/>
      </rPr>
      <t>Hora noturna adicional - ou hora noturna reduzida</t>
    </r>
  </si>
  <si>
    <r>
      <rPr>
        <sz val="9"/>
        <rFont val="Calibri"/>
        <family val="1"/>
      </rPr>
      <t>F</t>
    </r>
  </si>
  <si>
    <r>
      <rPr>
        <sz val="9"/>
        <rFont val="Calibri"/>
        <family val="1"/>
      </rPr>
      <t>Adicional de hora extra no feriado</t>
    </r>
  </si>
  <si>
    <r>
      <rPr>
        <sz val="9"/>
        <rFont val="Calibri"/>
        <family val="1"/>
      </rPr>
      <t>G</t>
    </r>
  </si>
  <si>
    <r>
      <rPr>
        <sz val="9"/>
        <rFont val="Calibri"/>
        <family val="1"/>
      </rPr>
      <t>R$</t>
    </r>
  </si>
  <si>
    <r>
      <rPr>
        <sz val="9"/>
        <rFont val="Calibri"/>
        <family val="1"/>
      </rPr>
      <t>-</t>
    </r>
  </si>
  <si>
    <r>
      <rPr>
        <sz val="9"/>
        <rFont val="Calibri"/>
        <family val="1"/>
      </rPr>
      <t>(%)</t>
    </r>
  </si>
  <si>
    <r>
      <rPr>
        <sz val="9"/>
        <rFont val="Calibri"/>
        <family val="1"/>
      </rPr>
      <t>13º salário</t>
    </r>
  </si>
  <si>
    <r>
      <rPr>
        <sz val="9"/>
        <rFont val="Calibri"/>
        <family val="1"/>
      </rPr>
      <t>TOTAL</t>
    </r>
  </si>
  <si>
    <r>
      <rPr>
        <sz val="9"/>
        <rFont val="Calibri"/>
        <family val="1"/>
      </rPr>
      <t>INSS</t>
    </r>
  </si>
  <si>
    <r>
      <rPr>
        <sz val="9"/>
        <rFont val="Calibri"/>
        <family val="1"/>
      </rPr>
      <t>SESC ou SESI</t>
    </r>
  </si>
  <si>
    <r>
      <rPr>
        <sz val="9"/>
        <rFont val="Calibri"/>
        <family val="1"/>
      </rPr>
      <t>SENAI ou SENAC</t>
    </r>
  </si>
  <si>
    <r>
      <rPr>
        <sz val="9"/>
        <rFont val="Calibri"/>
        <family val="1"/>
      </rPr>
      <t>SEBRAE</t>
    </r>
  </si>
  <si>
    <r>
      <rPr>
        <sz val="9"/>
        <rFont val="Calibri"/>
        <family val="1"/>
      </rPr>
      <t>INCRA</t>
    </r>
  </si>
  <si>
    <r>
      <rPr>
        <sz val="9"/>
        <rFont val="Calibri"/>
        <family val="1"/>
      </rPr>
      <t>H</t>
    </r>
  </si>
  <si>
    <r>
      <rPr>
        <sz val="9"/>
        <rFont val="Calibri"/>
        <family val="1"/>
      </rPr>
      <t>FGTS</t>
    </r>
  </si>
  <si>
    <r>
      <rPr>
        <sz val="9"/>
        <rFont val="Calibri"/>
        <family val="1"/>
      </rPr>
      <t>0,00%</t>
    </r>
  </si>
  <si>
    <r>
      <rPr>
        <sz val="9"/>
        <rFont val="Calibri"/>
        <family val="1"/>
      </rPr>
      <t>Aviso Prévio Indenizado</t>
    </r>
  </si>
  <si>
    <r>
      <rPr>
        <sz val="9"/>
        <rFont val="Calibri"/>
        <family val="1"/>
      </rPr>
      <t>Incidência do FGTS sobre o Aviso Prévio Indenizado</t>
    </r>
  </si>
  <si>
    <r>
      <rPr>
        <sz val="9"/>
        <rFont val="Calibri"/>
        <family val="1"/>
      </rPr>
      <t>Multa do FGTS e contribuição social sobre o Aviso Prévio Indenizado</t>
    </r>
  </si>
  <si>
    <r>
      <rPr>
        <sz val="9"/>
        <rFont val="Calibri"/>
        <family val="1"/>
      </rPr>
      <t>Aviso Prévio Trabalhado</t>
    </r>
  </si>
  <si>
    <r>
      <rPr>
        <sz val="9"/>
        <rFont val="Calibri"/>
        <family val="1"/>
      </rPr>
      <t>Incidência dos encargos do submódulo 2.2 sobre o Aviso Prévio Trabalhado</t>
    </r>
  </si>
  <si>
    <r>
      <rPr>
        <sz val="9"/>
        <rFont val="Calibri"/>
        <family val="1"/>
      </rPr>
      <t>Multa do FGTS e contribuição social sobre o Aviso Prévio Trabalhado</t>
    </r>
  </si>
  <si>
    <r>
      <rPr>
        <b/>
        <sz val="9"/>
        <rFont val="Calibri"/>
        <family val="1"/>
      </rPr>
      <t>MÓDULO 04: CUSTO DE REPOSIÇÃO DO PROFISSIONAL AUSENTE</t>
    </r>
  </si>
  <si>
    <r>
      <rPr>
        <b/>
        <sz val="9"/>
        <color rgb="FFFF0000"/>
        <rFont val="Calibri"/>
        <family val="1"/>
      </rPr>
      <t>Ausências Legais</t>
    </r>
  </si>
  <si>
    <r>
      <rPr>
        <b/>
        <sz val="9"/>
        <color rgb="FFFF0000"/>
        <rFont val="Calibri"/>
        <family val="1"/>
      </rPr>
      <t>Valor (R$)</t>
    </r>
  </si>
  <si>
    <r>
      <rPr>
        <b/>
        <sz val="9"/>
        <color rgb="FFFF0000"/>
        <rFont val="Calibri"/>
        <family val="1"/>
      </rPr>
      <t>A</t>
    </r>
  </si>
  <si>
    <r>
      <rPr>
        <sz val="9"/>
        <color rgb="FFFF0000"/>
        <rFont val="Calibri"/>
        <family val="1"/>
      </rPr>
      <t>Substituto na cobertura de Férias</t>
    </r>
  </si>
  <si>
    <r>
      <rPr>
        <b/>
        <sz val="9"/>
        <color rgb="FFFF0000"/>
        <rFont val="Calibri"/>
        <family val="1"/>
      </rPr>
      <t>R$</t>
    </r>
  </si>
  <si>
    <r>
      <rPr>
        <b/>
        <sz val="9"/>
        <color rgb="FFFF0000"/>
        <rFont val="Calibri"/>
        <family val="1"/>
      </rPr>
      <t>-</t>
    </r>
  </si>
  <si>
    <r>
      <rPr>
        <b/>
        <sz val="9"/>
        <color rgb="FFFF0000"/>
        <rFont val="Calibri"/>
        <family val="1"/>
      </rPr>
      <t>B</t>
    </r>
  </si>
  <si>
    <r>
      <rPr>
        <sz val="9"/>
        <color rgb="FFFF0000"/>
        <rFont val="Calibri"/>
        <family val="1"/>
      </rPr>
      <t>Substituto na cobertura de Ausências Legais</t>
    </r>
  </si>
  <si>
    <r>
      <rPr>
        <b/>
        <sz val="9"/>
        <color rgb="FFFF0000"/>
        <rFont val="Calibri"/>
        <family val="1"/>
      </rPr>
      <t>C</t>
    </r>
  </si>
  <si>
    <r>
      <rPr>
        <sz val="9"/>
        <color rgb="FFFF0000"/>
        <rFont val="Calibri"/>
        <family val="1"/>
      </rPr>
      <t>Substituto na cobertura de Licença-Paternidade</t>
    </r>
  </si>
  <si>
    <r>
      <rPr>
        <b/>
        <sz val="9"/>
        <color rgb="FFFF0000"/>
        <rFont val="Calibri"/>
        <family val="1"/>
      </rPr>
      <t>D</t>
    </r>
  </si>
  <si>
    <r>
      <rPr>
        <sz val="9"/>
        <color rgb="FFFF0000"/>
        <rFont val="Calibri"/>
        <family val="1"/>
      </rPr>
      <t>Substituto na cobertura de Ausência por acidente de trabalho</t>
    </r>
  </si>
  <si>
    <r>
      <rPr>
        <sz val="9"/>
        <rFont val="Calibri"/>
        <family val="1"/>
      </rPr>
      <t>Substituto na cobertura de Afastamento Maternidade</t>
    </r>
  </si>
  <si>
    <r>
      <rPr>
        <b/>
        <sz val="9"/>
        <color rgb="FFFF0000"/>
        <rFont val="Calibri"/>
        <family val="1"/>
      </rPr>
      <t>F</t>
    </r>
  </si>
  <si>
    <r>
      <rPr>
        <sz val="9"/>
        <color rgb="FFFF0000"/>
        <rFont val="Calibri"/>
        <family val="1"/>
      </rPr>
      <t>Substituto na cobertura de Outras ausências (especificar)</t>
    </r>
  </si>
  <si>
    <r>
      <rPr>
        <b/>
        <sz val="9"/>
        <color rgb="FFFF0000"/>
        <rFont val="Calibri"/>
        <family val="1"/>
      </rPr>
      <t>G</t>
    </r>
  </si>
  <si>
    <r>
      <rPr>
        <b/>
        <sz val="9"/>
        <color rgb="FFFF0000"/>
        <rFont val="Calibri"/>
        <family val="1"/>
      </rPr>
      <t>Incidência do submódulo 2.2 sobre ausências legais</t>
    </r>
  </si>
  <si>
    <r>
      <rPr>
        <sz val="9"/>
        <rFont val="Calibri"/>
        <family val="1"/>
      </rPr>
      <t>Intrajornada</t>
    </r>
  </si>
  <si>
    <r>
      <rPr>
        <sz val="9"/>
        <rFont val="Calibri"/>
        <family val="1"/>
      </rPr>
      <t>Substituto na cobertura de Intervalo para repouso ou alimentação</t>
    </r>
  </si>
  <si>
    <r>
      <rPr>
        <sz val="9"/>
        <rFont val="Calibri"/>
        <family val="1"/>
      </rPr>
      <t>R$                  -</t>
    </r>
  </si>
  <si>
    <r>
      <rPr>
        <sz val="9"/>
        <rFont val="Calibri"/>
        <family val="1"/>
      </rPr>
      <t>Substituto nas Ausências Legais</t>
    </r>
  </si>
  <si>
    <r>
      <rPr>
        <sz val="9"/>
        <rFont val="Calibri"/>
        <family val="1"/>
      </rPr>
      <t>Outros (Especificar)</t>
    </r>
  </si>
  <si>
    <r>
      <rPr>
        <sz val="9"/>
        <rFont val="Calibri"/>
        <family val="1"/>
      </rPr>
      <t>Custos indiretos</t>
    </r>
  </si>
  <si>
    <r>
      <rPr>
        <sz val="9"/>
        <rFont val="Calibri"/>
        <family val="1"/>
      </rPr>
      <t>R$                   -</t>
    </r>
  </si>
  <si>
    <r>
      <rPr>
        <sz val="9"/>
        <rFont val="Calibri"/>
        <family val="1"/>
      </rPr>
      <t>Lucro</t>
    </r>
  </si>
  <si>
    <r>
      <rPr>
        <sz val="9"/>
        <rFont val="Calibri"/>
        <family val="1"/>
      </rPr>
      <t>C.1</t>
    </r>
  </si>
  <si>
    <r>
      <rPr>
        <sz val="9"/>
        <rFont val="Calibri"/>
        <family val="1"/>
      </rPr>
      <t>Tributos Federais</t>
    </r>
  </si>
  <si>
    <r>
      <rPr>
        <sz val="9"/>
        <rFont val="Calibri"/>
        <family val="1"/>
      </rPr>
      <t>PIS</t>
    </r>
  </si>
  <si>
    <r>
      <rPr>
        <sz val="9"/>
        <rFont val="Calibri"/>
        <family val="1"/>
      </rPr>
      <t>C.2</t>
    </r>
  </si>
  <si>
    <r>
      <rPr>
        <sz val="9"/>
        <rFont val="Calibri"/>
        <family val="1"/>
      </rPr>
      <t>COFINS</t>
    </r>
  </si>
  <si>
    <r>
      <rPr>
        <sz val="9"/>
        <rFont val="Calibri"/>
        <family val="1"/>
      </rPr>
      <t>C.3</t>
    </r>
  </si>
  <si>
    <r>
      <rPr>
        <sz val="9"/>
        <rFont val="Calibri"/>
        <family val="1"/>
      </rPr>
      <t>Tributos Municipais</t>
    </r>
  </si>
  <si>
    <r>
      <rPr>
        <sz val="9"/>
        <rFont val="Calibri"/>
        <family val="1"/>
      </rPr>
      <t>ISS</t>
    </r>
  </si>
  <si>
    <r>
      <rPr>
        <sz val="9"/>
        <rFont val="Calibri"/>
        <family val="1"/>
      </rPr>
      <t>Módulo 1 - Composição da Remuneração</t>
    </r>
  </si>
  <si>
    <r>
      <rPr>
        <sz val="9"/>
        <rFont val="Calibri"/>
        <family val="1"/>
      </rPr>
      <t>Módulo 2 - Encargos e Benefícios Anuais, Mensais e Diários</t>
    </r>
  </si>
  <si>
    <r>
      <rPr>
        <sz val="9"/>
        <rFont val="Calibri"/>
        <family val="1"/>
      </rPr>
      <t>Módulo 5 – Insumos Diversos</t>
    </r>
  </si>
  <si>
    <r>
      <rPr>
        <sz val="9"/>
        <rFont val="Calibri"/>
        <family val="1"/>
      </rPr>
      <t>Módulo 6 – Custos indiretos, tributos e lucro</t>
    </r>
  </si>
  <si>
    <r>
      <rPr>
        <sz val="9"/>
        <rFont val="Calibri"/>
        <family val="1"/>
      </rPr>
      <t>Valor mensal dos serviços</t>
    </r>
  </si>
  <si>
    <r>
      <rPr>
        <sz val="9"/>
        <rFont val="Calibri"/>
        <family val="1"/>
      </rPr>
      <t>Valor Mensal estimado dos produtos/materiais (Os produtos/materiais serão pagos pelo efetivo requisitado e entregues no mês).</t>
    </r>
  </si>
  <si>
    <r>
      <rPr>
        <sz val="9"/>
        <rFont val="Calibri"/>
        <family val="1"/>
      </rPr>
      <t>DESCRIÇÃO</t>
    </r>
  </si>
  <si>
    <r>
      <rPr>
        <sz val="9"/>
        <rFont val="Calibri"/>
        <family val="1"/>
      </rPr>
      <t>VALOR</t>
    </r>
  </si>
  <si>
    <r>
      <rPr>
        <sz val="9"/>
        <rFont val="Calibri"/>
        <family val="1"/>
      </rPr>
      <t>Valor mensal do serviço</t>
    </r>
  </si>
  <si>
    <r>
      <rPr>
        <sz val="9"/>
        <rFont val="Calibri"/>
        <family val="1"/>
      </rPr>
      <t>Número de meses de execução contratual</t>
    </r>
  </si>
  <si>
    <r>
      <rPr>
        <sz val="9"/>
        <rFont val="Calibri"/>
        <family val="1"/>
      </rPr>
      <t>Valor global da proposta (Valor mensal do serviço multiplicado pelo número de meses do contrato)</t>
    </r>
  </si>
  <si>
    <t>MÓDULO 03: PROVISÃO PARA RESCISÃO</t>
  </si>
  <si>
    <t>ANEXO I - Modelo de PLANILHA DE CUSTOS E FORMAÇÕES DE PREÇOS</t>
  </si>
  <si>
    <t>4.1</t>
  </si>
  <si>
    <t>D</t>
  </si>
  <si>
    <t>Adicional de férias</t>
  </si>
  <si>
    <t>13º salário e adicional de férias</t>
  </si>
  <si>
    <t>Submódulo 2.1 - 13º (décimo terceiro) salário e adicional de férias</t>
  </si>
  <si>
    <t>2.3</t>
  </si>
  <si>
    <t>2.2</t>
  </si>
  <si>
    <t>2.1</t>
  </si>
  <si>
    <t>Seguro de vida, invalidez e funeral</t>
  </si>
  <si>
    <t>Outros (especificar)</t>
  </si>
  <si>
    <t>QUADRO RESUMO DO MÓDULO 2 - ENCARGOS E BENEFÍCIOS ANUAIS, MENSAIS E DIÁRIOS</t>
  </si>
  <si>
    <t>13º (décimo terterceiro) Salário e Adicional de Férias</t>
  </si>
  <si>
    <t>GPS, FGTS e outras contribuições</t>
  </si>
  <si>
    <t>Benefícios Mensais e Diários</t>
  </si>
  <si>
    <t>QUADRO DEMONSTRATIVO DO VALOR GLOBAL DA PROPOSTA</t>
  </si>
  <si>
    <t>Valor (R$)</t>
  </si>
  <si>
    <t>MÓDULO 05: INSUMOS DIVERSOS</t>
  </si>
  <si>
    <t>MÓDULO 06: CUSTOS INDIRETOS, TRIBUTOS E LUCRO</t>
  </si>
  <si>
    <t>E</t>
  </si>
  <si>
    <t>Módulo 3 - Provisão para rescisão</t>
  </si>
  <si>
    <t>Módulo 4 – Custo de Reposição do Profissional Ausente</t>
  </si>
  <si>
    <t>MÓDULO 01: COMPOSIÇÃO DA REMUNERAÇÃO</t>
  </si>
  <si>
    <t>MÓDULO 02: ENCARGOS E BENEFÍCIOS ANUAIS, MENSAIS E DIÁRIOS</t>
  </si>
  <si>
    <t>QUADRO RESUMO DO MÓDULO 4 - CUSTO DE REPOSIÇÃO DO PROFISSIONAL AUSENTE</t>
  </si>
  <si>
    <t>QUADRO RESUMO - VALOR MENSAL DOS SERVIÇOS</t>
  </si>
  <si>
    <t>QUADRO RESUMO DO CUSTO POR EMPREGADO</t>
  </si>
  <si>
    <t>VALOR ESTIMADO MENSAL DA CONTRATAÇÃO</t>
  </si>
  <si>
    <t>VALOR GLOBAL DA PROPOSTA</t>
  </si>
  <si>
    <t>4.2</t>
  </si>
  <si>
    <r>
      <rPr>
        <b/>
        <sz val="9"/>
        <rFont val="Calibri"/>
        <family val="1"/>
      </rPr>
      <t>Ausências Legais</t>
    </r>
  </si>
  <si>
    <r>
      <rPr>
        <b/>
        <sz val="9"/>
        <rFont val="Calibri"/>
        <family val="1"/>
      </rPr>
      <t>Valor (R$)</t>
    </r>
  </si>
  <si>
    <r>
      <rPr>
        <b/>
        <sz val="9"/>
        <rFont val="Calibri"/>
        <family val="1"/>
      </rPr>
      <t>A</t>
    </r>
  </si>
  <si>
    <r>
      <rPr>
        <sz val="9"/>
        <rFont val="Calibri"/>
        <family val="1"/>
      </rPr>
      <t>Substituto na cobertura de Férias</t>
    </r>
  </si>
  <si>
    <r>
      <rPr>
        <b/>
        <sz val="9"/>
        <rFont val="Calibri"/>
        <family val="1"/>
      </rPr>
      <t>R$</t>
    </r>
  </si>
  <si>
    <r>
      <rPr>
        <b/>
        <sz val="9"/>
        <rFont val="Calibri"/>
        <family val="1"/>
      </rPr>
      <t>-</t>
    </r>
  </si>
  <si>
    <r>
      <rPr>
        <b/>
        <sz val="9"/>
        <rFont val="Calibri"/>
        <family val="1"/>
      </rPr>
      <t>B</t>
    </r>
  </si>
  <si>
    <r>
      <rPr>
        <sz val="9"/>
        <rFont val="Calibri"/>
        <family val="1"/>
      </rPr>
      <t>Substituto na cobertura de Ausências Legais</t>
    </r>
  </si>
  <si>
    <r>
      <rPr>
        <b/>
        <sz val="9"/>
        <rFont val="Calibri"/>
        <family val="1"/>
      </rPr>
      <t>C</t>
    </r>
  </si>
  <si>
    <r>
      <rPr>
        <sz val="9"/>
        <rFont val="Calibri"/>
        <family val="1"/>
      </rPr>
      <t>Substituto na cobertura de Licença-Paternidade</t>
    </r>
  </si>
  <si>
    <r>
      <rPr>
        <b/>
        <sz val="9"/>
        <rFont val="Calibri"/>
        <family val="1"/>
      </rPr>
      <t>D</t>
    </r>
  </si>
  <si>
    <r>
      <rPr>
        <sz val="9"/>
        <rFont val="Calibri"/>
        <family val="1"/>
      </rPr>
      <t>Substituto na cobertura de Ausência por acidente de trabalho</t>
    </r>
  </si>
  <si>
    <r>
      <rPr>
        <b/>
        <sz val="9"/>
        <rFont val="Calibri"/>
        <family val="1"/>
      </rPr>
      <t>E</t>
    </r>
  </si>
  <si>
    <r>
      <rPr>
        <b/>
        <sz val="9"/>
        <rFont val="Calibri"/>
        <family val="1"/>
      </rPr>
      <t>F</t>
    </r>
  </si>
  <si>
    <r>
      <rPr>
        <sz val="9"/>
        <rFont val="Calibri"/>
        <family val="1"/>
      </rPr>
      <t>Substituto na cobertura de Outras ausências (especificar)</t>
    </r>
  </si>
  <si>
    <r>
      <rPr>
        <b/>
        <sz val="9"/>
        <rFont val="Calibri"/>
        <family val="1"/>
      </rPr>
      <t>SUBTOTAL</t>
    </r>
  </si>
  <si>
    <r>
      <rPr>
        <b/>
        <sz val="9"/>
        <rFont val="Calibri"/>
        <family val="1"/>
      </rPr>
      <t>G</t>
    </r>
  </si>
  <si>
    <r>
      <rPr>
        <b/>
        <sz val="9"/>
        <rFont val="Calibri"/>
        <family val="1"/>
      </rPr>
      <t>Incidência do submódulo 2.2 sobre ausências legais</t>
    </r>
  </si>
  <si>
    <r>
      <rPr>
        <b/>
        <sz val="9"/>
        <rFont val="Calibri"/>
        <family val="1"/>
      </rPr>
      <t>TOTAL</t>
    </r>
  </si>
  <si>
    <t>Salário Educação</t>
  </si>
  <si>
    <t>Seguro Acidente</t>
  </si>
  <si>
    <t xml:space="preserve">          Valor (R$)</t>
  </si>
  <si>
    <t xml:space="preserve"> (%)</t>
  </si>
  <si>
    <t xml:space="preserve">       Valor (R$)</t>
  </si>
  <si>
    <t xml:space="preserve">(%) </t>
  </si>
  <si>
    <t xml:space="preserve"> Valor (R$)</t>
  </si>
  <si>
    <t xml:space="preserve">(%)  </t>
  </si>
  <si>
    <t xml:space="preserve">  Valor (R$)</t>
  </si>
  <si>
    <t>(%)</t>
  </si>
  <si>
    <t>RIO DE JANEIRO / RJ</t>
  </si>
  <si>
    <t>POSTO</t>
  </si>
  <si>
    <t>TOTAL DA REMUNERAÇÃO</t>
  </si>
  <si>
    <t>Composição da remuneração</t>
  </si>
  <si>
    <t>Encargos previdenciários e FGTS</t>
  </si>
  <si>
    <t>APOIO ADMINISTRATIVO</t>
  </si>
  <si>
    <t>AUXÍLIAR ADMINISTRATIVO</t>
  </si>
  <si>
    <t>Outros (Benefício Social Familiar)</t>
  </si>
  <si>
    <t xml:space="preserve">Transporte (=R$ 8,55*2*22 = R$ 376,20 - 6% * R$ 2.400,06  = 144,00 = resultado de R$ 232,20)                      </t>
  </si>
  <si>
    <t>Auxílio-Refeição/Alimentação  (=R$ 21,00*22 = R$ 462,00 - 10% * 2.400,06 = R$ 46,20 - resultado R$ 415,80)</t>
  </si>
  <si>
    <t>Encargos e Benefícios Anuais, Mensais e Diários</t>
  </si>
  <si>
    <t>TOTAL</t>
  </si>
  <si>
    <t>Submódulo 2.3 - Benefícios Mensais e Diários</t>
  </si>
  <si>
    <t>Submódulo 2.2 - Encargos previdenciários (GPS), Fundo de Garantia por Tempo de Serviço (FGTS) e outras contribuições</t>
  </si>
  <si>
    <t>xx/xx/2022</t>
  </si>
  <si>
    <t>MINISTÉRIO DO TURISMO
INSTITUTO BRASILEIRO DE MUSEUS
ESCRITÓRIO DE REPRESENTAÇÃO REGIONAL DO IBBRAM NO RIO DE JANEIRO
UASG 423033</t>
  </si>
  <si>
    <t>01435.000101/2022-57</t>
  </si>
  <si>
    <t>Horário:</t>
  </si>
  <si>
    <t>01/2022</t>
  </si>
  <si>
    <t>Pregão Eletrônico nº</t>
  </si>
  <si>
    <t>Processo nº:</t>
  </si>
  <si>
    <t>Data do Pregão:</t>
  </si>
  <si>
    <r>
      <t>Convenção Coletiva de Trabalho - CCT (</t>
    </r>
    <r>
      <rPr>
        <b/>
        <sz val="9"/>
        <rFont val="Calibri"/>
        <family val="2"/>
      </rPr>
      <t>SIEMACO</t>
    </r>
    <r>
      <rPr>
        <sz val="9"/>
        <rFont val="Calibri"/>
        <family val="2"/>
      </rPr>
      <t>)</t>
    </r>
  </si>
  <si>
    <t>618/2022</t>
  </si>
  <si>
    <t>Provisão para Rescisão</t>
  </si>
  <si>
    <r>
      <t>Submódulo 4.1 - Ausências Legais</t>
    </r>
    <r>
      <rPr>
        <b/>
        <u/>
        <sz val="9"/>
        <rFont val="Calibri"/>
        <family val="1"/>
      </rPr>
      <t/>
    </r>
  </si>
  <si>
    <t>Submódulo 4.2 - Intrajornada</t>
  </si>
  <si>
    <r>
      <rPr>
        <b/>
        <sz val="9"/>
        <rFont val="Calibri"/>
        <family val="1"/>
      </rPr>
      <t>Encargos e Benefícios Anuais, Mensais e Diários</t>
    </r>
  </si>
  <si>
    <t>Custos Indiretos, Tributos e Lucro</t>
  </si>
  <si>
    <t>Mão-de-obra vinculada  à execução contratual (valor por empregado)</t>
  </si>
  <si>
    <t>SUBTOTAL (A+B+C+D+E)</t>
  </si>
  <si>
    <t>VALOR TOTAL POR EMPREGADO</t>
  </si>
  <si>
    <t>Tributos</t>
  </si>
  <si>
    <t>TOTAL DOS TRIBUROS</t>
  </si>
  <si>
    <t>Total dos Custos Indiretos, Tributos e Lucro</t>
  </si>
  <si>
    <t>ASSISTENTE  ADMINISTRATIVO l</t>
  </si>
  <si>
    <t>ASSISTENTE ADMINISTRATIVO ll</t>
  </si>
  <si>
    <t>ANALISTA TÉCNICO ESPECIALIZADO  NS (JÚNIOR)</t>
  </si>
  <si>
    <t>SECRETÁRIA EXECUTIVA BILINGUE</t>
  </si>
  <si>
    <t>RECEPCIONISTA BILINGUE ESP. LIBRAS</t>
  </si>
  <si>
    <t>RECEPCIONISTA BILINGUE</t>
  </si>
  <si>
    <t xml:space="preserve">RECEPCIONISTA </t>
  </si>
  <si>
    <t>BILHETEIRO</t>
  </si>
  <si>
    <t>COPEIRA</t>
  </si>
  <si>
    <t>MOTORISTA</t>
  </si>
  <si>
    <t>Convenção Coletiva de Trabalho - CCT (Sind. das empresas do transp. Rod. de cargas e Logística do RJ)</t>
  </si>
  <si>
    <t>RJ001308/2020</t>
  </si>
  <si>
    <t>7823-05</t>
  </si>
  <si>
    <t>Auxílio-Refeição/Alimentação  (=R$ 24,22*22 = R$ 532,40 - 10% * 1.400,46 = R$ 53,24 - resultado R$ 479,16)</t>
  </si>
  <si>
    <t>5134-25</t>
  </si>
  <si>
    <t>4211-15</t>
  </si>
  <si>
    <t>4221-05</t>
  </si>
  <si>
    <t>25231-05</t>
  </si>
  <si>
    <t>ANALISTA TÉCNICO ESPECIALIZADO  NS (PLENO)</t>
  </si>
  <si>
    <t>4110-10</t>
  </si>
  <si>
    <r>
      <rPr>
        <b/>
        <sz val="9"/>
        <rFont val="Calibri"/>
        <family val="1"/>
      </rPr>
      <t xml:space="preserve">MÓDULO 04: CUSTO DE REPOSIÇÃO DO PROFISSIONAL </t>
    </r>
    <r>
      <rPr>
        <b/>
        <sz val="9"/>
        <color rgb="FFFF0000"/>
        <rFont val="Calibri"/>
        <family val="2"/>
      </rPr>
      <t>AUSENTEESTE MÓDULO NÃO PODERÁ SER COTADO PELAS LICITANTES, CONFORME SUBITEM 26.35  DO TERMO DE
REFERÊNCIA, excetuando a alínea "E"</t>
    </r>
  </si>
  <si>
    <t>Substituto na cobertura de Afastamento Maternidade</t>
  </si>
  <si>
    <t>SUBTOTAL</t>
  </si>
  <si>
    <t>Tipo de Serviço (A)</t>
  </si>
  <si>
    <t>Valor Proposto por Posto (B)</t>
  </si>
  <si>
    <t>Qtde. de Postos (C )</t>
  </si>
  <si>
    <t>Valor Total do Serviço D = B X C</t>
  </si>
  <si>
    <r>
      <rPr>
        <b/>
        <sz val="9"/>
        <rFont val="Calibri"/>
        <family val="2"/>
      </rPr>
      <t xml:space="preserve">Submódulo 4.1 - Ausências Legais </t>
    </r>
    <r>
      <rPr>
        <b/>
        <sz val="9"/>
        <color rgb="FFFF0000"/>
        <rFont val="Calibri"/>
        <family val="2"/>
      </rPr>
      <t>(PARA ESTE POSTO, E</t>
    </r>
    <r>
      <rPr>
        <b/>
        <sz val="9"/>
        <color rgb="FFFF0000"/>
        <rFont val="Calibri"/>
        <family val="1"/>
      </rPr>
      <t>STE MÓDULO NÃO PODERÁ SER COTADO PELAS LICITANTES, CONFORME SUBITEM 26.35  DO TERMO DE
REFERÊNCIA, excetuando a alínea "E")</t>
    </r>
  </si>
  <si>
    <t>Copeira</t>
  </si>
  <si>
    <t>Uniformes por Empregado</t>
  </si>
  <si>
    <t>Quantidade Anual</t>
  </si>
  <si>
    <t>Calça confeccionada em sarja 100% algodão, na cor azul marinho</t>
  </si>
  <si>
    <t>Camisa social, manga curta, 100% algodão, na cor Branca</t>
  </si>
  <si>
    <t>Sapatênis de couro preto, solado emborrachado e cadarço ajustável</t>
  </si>
  <si>
    <t>Casaco de moletom grosso, de manga longa, 100% algodão, na cor azul marinho</t>
  </si>
  <si>
    <t>pares de meia padrão sport, tecido 100% algodão, na cor branca</t>
  </si>
  <si>
    <t>Bilheteiro, Recepcionista, Recepcionista Bilíngue e Recepcionista em Libras</t>
  </si>
  <si>
    <t>Sapatênis de couro preto, solado emborrachado e cadarço ajustável.</t>
  </si>
  <si>
    <t>Motorista</t>
  </si>
  <si>
    <r>
      <t>Saia confeccionada em sarja 100% algodão, na cor azul marinho, (</t>
    </r>
    <r>
      <rPr>
        <b/>
        <sz val="11"/>
        <color rgb="FF000000"/>
        <rFont val="CalibIR"/>
      </rPr>
      <t>para mulheres</t>
    </r>
    <r>
      <rPr>
        <sz val="11"/>
        <color rgb="FF000000"/>
        <rFont val="CalibIR"/>
      </rPr>
      <t>)</t>
    </r>
  </si>
  <si>
    <t xml:space="preserve"> </t>
  </si>
  <si>
    <t>Valor Unitário</t>
  </si>
  <si>
    <t>Valor Total</t>
  </si>
  <si>
    <t>VALOR MENSAL POR POSTO</t>
  </si>
  <si>
    <t>Uniforme (custo mensal por empregado)</t>
  </si>
  <si>
    <r>
      <t xml:space="preserve">Uniforme (custo mensal por empregado) </t>
    </r>
    <r>
      <rPr>
        <b/>
        <sz val="9"/>
        <color rgb="FFFF0000"/>
        <rFont val="Calibri"/>
        <family val="2"/>
      </rPr>
      <t>(SEM UNIFORME - NÃO COTAR)</t>
    </r>
  </si>
  <si>
    <r>
      <t>Uniforme (custo mensal por empregado)</t>
    </r>
    <r>
      <rPr>
        <sz val="9"/>
        <color rgb="FFFF0000"/>
        <rFont val="Calibri"/>
        <family val="2"/>
      </rPr>
      <t xml:space="preserve"> (</t>
    </r>
    <r>
      <rPr>
        <b/>
        <sz val="9"/>
        <color rgb="FFFF0000"/>
        <rFont val="Calibri"/>
        <family val="2"/>
      </rPr>
      <t>SEM UNIFORME - NÃO COTAR)</t>
    </r>
  </si>
  <si>
    <r>
      <rPr>
        <sz val="9"/>
        <rFont val="Calibri"/>
        <family val="1"/>
      </rPr>
      <t xml:space="preserve">Uniforme (custo mensal por empregado) </t>
    </r>
    <r>
      <rPr>
        <b/>
        <sz val="9"/>
        <color rgb="FFFF0000"/>
        <rFont val="Calibri"/>
        <family val="2"/>
      </rPr>
      <t>(SEM UNIFORME - NÃO COTAR)</t>
    </r>
  </si>
  <si>
    <t>Insumos Diversos</t>
  </si>
  <si>
    <t>INCLUIR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</si>
</sst>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R$&quot;\ #,##0.00;[Red]\-&quot;R$&quot;\ #,##0.00"/>
    <numFmt numFmtId="165" formatCode="0.0"/>
    <numFmt numFmtId="166" formatCode="0.0;[Red]0.0"/>
    <numFmt numFmtId="167" formatCode="&quot;R$&quot;#,##0.00"/>
  </numFmts>
  <fonts count="30">
    <font>
      <sz val="10"/>
      <color rgb="FF000000"/>
      <name val="Times New Roman"/>
      <charset val="204"/>
    </font>
    <font>
      <b/>
      <sz val="9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9"/>
      <color rgb="FFFF0000"/>
      <name val="Calibri"/>
      <family val="2"/>
    </font>
    <font>
      <b/>
      <sz val="9"/>
      <name val="Calibri"/>
      <family val="1"/>
    </font>
    <font>
      <sz val="9"/>
      <name val="Calibri"/>
      <family val="1"/>
    </font>
    <font>
      <b/>
      <sz val="9"/>
      <color rgb="FFFF0000"/>
      <name val="Calibri"/>
      <family val="1"/>
    </font>
    <font>
      <b/>
      <u/>
      <sz val="9"/>
      <name val="Calibri"/>
      <family val="1"/>
    </font>
    <font>
      <sz val="9"/>
      <color rgb="FFFF0000"/>
      <name val="Calibri"/>
      <family val="1"/>
    </font>
    <font>
      <sz val="9"/>
      <name val="Calibri"/>
      <family val="2"/>
    </font>
    <font>
      <sz val="9"/>
      <color rgb="FF000000"/>
      <name val="Calibri"/>
      <family val="2"/>
      <scheme val="minor"/>
    </font>
    <font>
      <sz val="9"/>
      <color rgb="FFFF0000"/>
      <name val="Calibri"/>
      <family val="2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10"/>
      <name val="Times New Roman"/>
      <family val="1"/>
    </font>
    <font>
      <sz val="9"/>
      <name val="Calibri"/>
      <family val="2"/>
      <scheme val="minor"/>
    </font>
    <font>
      <b/>
      <sz val="9"/>
      <color rgb="FF000000"/>
      <name val="Calibri"/>
      <family val="2"/>
    </font>
    <font>
      <sz val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000000"/>
      <name val="Times New Roman"/>
      <family val="1"/>
    </font>
    <font>
      <b/>
      <sz val="9"/>
      <name val="Calibri"/>
      <family val="2"/>
      <scheme val="minor"/>
    </font>
    <font>
      <sz val="10"/>
      <color rgb="FFFF0000"/>
      <name val="Times New Roman"/>
      <family val="1"/>
    </font>
    <font>
      <sz val="10"/>
      <color rgb="FFFF0000"/>
      <name val="Times New Roman"/>
      <charset val="204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10"/>
      <name val="Times New Roman"/>
      <charset val="204"/>
    </font>
    <font>
      <b/>
      <sz val="11"/>
      <color rgb="FF000000"/>
      <name val="CalibIR"/>
    </font>
    <font>
      <sz val="11"/>
      <color rgb="FF000000"/>
      <name val="CalibI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rgb="FF2B2B2B"/>
      </left>
      <right/>
      <top style="thin">
        <color rgb="FF2B2B2B"/>
      </top>
      <bottom style="thin">
        <color rgb="FF2B2B2B"/>
      </bottom>
      <diagonal/>
    </border>
    <border>
      <left/>
      <right/>
      <top style="thin">
        <color rgb="FF2B2B2B"/>
      </top>
      <bottom style="thin">
        <color rgb="FF2B2B2B"/>
      </bottom>
      <diagonal/>
    </border>
    <border>
      <left/>
      <right style="thin">
        <color rgb="FF808080"/>
      </right>
      <top style="thin">
        <color rgb="FF2B2B2B"/>
      </top>
      <bottom style="thin">
        <color rgb="FF2B2B2B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/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B2B"/>
      </left>
      <right/>
      <top style="thin">
        <color rgb="FF2B2B2B"/>
      </top>
      <bottom/>
      <diagonal/>
    </border>
    <border>
      <left style="thin">
        <color rgb="FF2B2B2B"/>
      </left>
      <right/>
      <top/>
      <bottom style="thin">
        <color rgb="FF2B2B2B"/>
      </bottom>
      <diagonal/>
    </border>
    <border>
      <left/>
      <right/>
      <top style="thin">
        <color rgb="FF2B2B2B"/>
      </top>
      <bottom/>
      <diagonal/>
    </border>
    <border>
      <left/>
      <right style="thin">
        <color rgb="FF2B2B2B"/>
      </right>
      <top style="thin">
        <color rgb="FF2B2B2B"/>
      </top>
      <bottom/>
      <diagonal/>
    </border>
    <border>
      <left/>
      <right/>
      <top/>
      <bottom style="thin">
        <color rgb="FF2B2B2B"/>
      </bottom>
      <diagonal/>
    </border>
    <border>
      <left/>
      <right style="thin">
        <color rgb="FF2B2B2B"/>
      </right>
      <top/>
      <bottom style="thin">
        <color rgb="FF2B2B2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2B2B2B"/>
      </top>
      <bottom style="thin">
        <color rgb="FF2B2B2B"/>
      </bottom>
      <diagonal/>
    </border>
    <border>
      <left/>
      <right style="thin">
        <color indexed="64"/>
      </right>
      <top style="thin">
        <color rgb="FF2B2B2B"/>
      </top>
      <bottom style="thin">
        <color rgb="FF2B2B2B"/>
      </bottom>
      <diagonal/>
    </border>
    <border>
      <left style="thin">
        <color indexed="64"/>
      </left>
      <right style="thin">
        <color indexed="64"/>
      </right>
      <top style="thin">
        <color rgb="FF2B2B2B"/>
      </top>
      <bottom/>
      <diagonal/>
    </border>
    <border>
      <left/>
      <right style="thin">
        <color indexed="64"/>
      </right>
      <top style="thin">
        <color rgb="FF2B2B2B"/>
      </top>
      <bottom/>
      <diagonal/>
    </border>
    <border>
      <left style="thin">
        <color indexed="64"/>
      </left>
      <right/>
      <top style="thin">
        <color rgb="FF2B2B2B"/>
      </top>
      <bottom/>
      <diagonal/>
    </border>
    <border>
      <left style="thin">
        <color rgb="FF2B2B2B"/>
      </left>
      <right/>
      <top style="thin">
        <color indexed="64"/>
      </top>
      <bottom style="thin">
        <color rgb="FF2B2B2B"/>
      </bottom>
      <diagonal/>
    </border>
    <border>
      <left/>
      <right/>
      <top style="thin">
        <color indexed="64"/>
      </top>
      <bottom style="thin">
        <color rgb="FF2B2B2B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/>
      <diagonal/>
    </border>
    <border>
      <left style="thin">
        <color rgb="FF2B2B2B"/>
      </left>
      <right style="thin">
        <color rgb="FF2B2B2B"/>
      </right>
      <top/>
      <bottom style="thin">
        <color rgb="FF2B2B2B"/>
      </bottom>
      <diagonal/>
    </border>
    <border>
      <left/>
      <right style="thin">
        <color rgb="FF2B2B2B"/>
      </right>
      <top style="thin">
        <color indexed="64"/>
      </top>
      <bottom style="thin">
        <color rgb="FF2B2B2B"/>
      </bottom>
      <diagonal/>
    </border>
    <border>
      <left/>
      <right style="thin">
        <color rgb="FF2B2B2B"/>
      </right>
      <top/>
      <bottom/>
      <diagonal/>
    </border>
    <border>
      <left/>
      <right style="thin">
        <color indexed="64"/>
      </right>
      <top/>
      <bottom style="thin">
        <color rgb="FF2B2B2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47">
    <xf numFmtId="0" fontId="0" fillId="0" borderId="0" xfId="0" applyFill="1" applyBorder="1" applyAlignment="1">
      <alignment horizontal="left" vertical="top"/>
    </xf>
    <xf numFmtId="0" fontId="2" fillId="0" borderId="12" xfId="0" applyFont="1" applyFill="1" applyBorder="1" applyAlignment="1">
      <alignment horizontal="right" vertical="top" wrapText="1" indent="1"/>
    </xf>
    <xf numFmtId="0" fontId="2" fillId="0" borderId="12" xfId="0" applyFont="1" applyFill="1" applyBorder="1" applyAlignment="1">
      <alignment horizontal="left" vertical="top" wrapText="1" indent="3"/>
    </xf>
    <xf numFmtId="0" fontId="2" fillId="0" borderId="12" xfId="0" applyFont="1" applyFill="1" applyBorder="1" applyAlignment="1">
      <alignment horizontal="right" vertical="top" wrapText="1" indent="2"/>
    </xf>
    <xf numFmtId="0" fontId="6" fillId="0" borderId="12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left" vertical="top" wrapText="1" indent="3"/>
    </xf>
    <xf numFmtId="0" fontId="2" fillId="0" borderId="14" xfId="0" applyFont="1" applyFill="1" applyBorder="1" applyAlignment="1">
      <alignment horizontal="right" vertical="top" wrapText="1" indent="1"/>
    </xf>
    <xf numFmtId="0" fontId="2" fillId="0" borderId="14" xfId="0" applyFont="1" applyFill="1" applyBorder="1" applyAlignment="1">
      <alignment horizontal="left" vertical="top" wrapText="1" indent="1"/>
    </xf>
    <xf numFmtId="0" fontId="0" fillId="0" borderId="14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2" fillId="0" borderId="2" xfId="0" applyFont="1" applyFill="1" applyBorder="1" applyAlignment="1">
      <alignment horizontal="right" vertical="top" wrapText="1" indent="1"/>
    </xf>
    <xf numFmtId="0" fontId="2" fillId="0" borderId="15" xfId="0" applyFont="1" applyFill="1" applyBorder="1" applyAlignment="1">
      <alignment horizontal="left" vertical="top" wrapText="1" indent="1"/>
    </xf>
    <xf numFmtId="0" fontId="0" fillId="0" borderId="15" xfId="0" applyFill="1" applyBorder="1" applyAlignment="1">
      <alignment horizontal="left" wrapText="1"/>
    </xf>
    <xf numFmtId="0" fontId="0" fillId="0" borderId="19" xfId="0" applyFill="1" applyBorder="1" applyAlignment="1">
      <alignment horizontal="left" vertical="top"/>
    </xf>
    <xf numFmtId="0" fontId="2" fillId="0" borderId="14" xfId="0" applyFont="1" applyFill="1" applyBorder="1" applyAlignment="1">
      <alignment vertical="top" wrapText="1"/>
    </xf>
    <xf numFmtId="0" fontId="2" fillId="0" borderId="20" xfId="0" applyFont="1" applyFill="1" applyBorder="1" applyAlignment="1">
      <alignment vertical="top" wrapText="1"/>
    </xf>
    <xf numFmtId="0" fontId="0" fillId="0" borderId="14" xfId="0" applyFill="1" applyBorder="1" applyAlignment="1">
      <alignment wrapText="1"/>
    </xf>
    <xf numFmtId="0" fontId="0" fillId="0" borderId="20" xfId="0" applyFill="1" applyBorder="1" applyAlignment="1">
      <alignment wrapText="1"/>
    </xf>
    <xf numFmtId="0" fontId="1" fillId="0" borderId="20" xfId="0" applyFont="1" applyFill="1" applyBorder="1" applyAlignment="1">
      <alignment vertical="top" wrapText="1"/>
    </xf>
    <xf numFmtId="0" fontId="0" fillId="0" borderId="20" xfId="0" applyFill="1" applyBorder="1" applyAlignment="1">
      <alignment vertical="top" wrapText="1"/>
    </xf>
    <xf numFmtId="0" fontId="0" fillId="0" borderId="12" xfId="0" applyFill="1" applyBorder="1" applyAlignment="1">
      <alignment horizontal="left" vertical="top"/>
    </xf>
    <xf numFmtId="0" fontId="10" fillId="0" borderId="12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top" wrapText="1"/>
    </xf>
    <xf numFmtId="0" fontId="0" fillId="0" borderId="12" xfId="0" applyFill="1" applyBorder="1" applyAlignment="1">
      <alignment horizontal="left" wrapText="1"/>
    </xf>
    <xf numFmtId="0" fontId="2" fillId="0" borderId="12" xfId="0" applyFont="1" applyFill="1" applyBorder="1" applyAlignment="1">
      <alignment horizontal="center" vertical="top" wrapText="1"/>
    </xf>
    <xf numFmtId="1" fontId="3" fillId="0" borderId="12" xfId="0" applyNumberFormat="1" applyFont="1" applyFill="1" applyBorder="1" applyAlignment="1">
      <alignment horizontal="center" vertical="top" shrinkToFit="1"/>
    </xf>
    <xf numFmtId="0" fontId="2" fillId="0" borderId="8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 indent="2"/>
    </xf>
    <xf numFmtId="0" fontId="2" fillId="0" borderId="14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top" wrapText="1" indent="2"/>
    </xf>
    <xf numFmtId="0" fontId="2" fillId="0" borderId="15" xfId="0" applyFont="1" applyFill="1" applyBorder="1" applyAlignment="1">
      <alignment horizontal="left" vertical="top" wrapText="1"/>
    </xf>
    <xf numFmtId="0" fontId="0" fillId="0" borderId="14" xfId="0" applyFill="1" applyBorder="1" applyAlignment="1">
      <alignment horizontal="left" wrapText="1"/>
    </xf>
    <xf numFmtId="0" fontId="1" fillId="0" borderId="12" xfId="0" applyFont="1" applyFill="1" applyBorder="1" applyAlignment="1">
      <alignment horizontal="center" vertical="top" wrapText="1"/>
    </xf>
    <xf numFmtId="1" fontId="17" fillId="0" borderId="12" xfId="0" applyNumberFormat="1" applyFont="1" applyFill="1" applyBorder="1" applyAlignment="1">
      <alignment horizontal="center" vertical="top" shrinkToFit="1"/>
    </xf>
    <xf numFmtId="4" fontId="2" fillId="0" borderId="12" xfId="0" applyNumberFormat="1" applyFont="1" applyFill="1" applyBorder="1" applyAlignment="1">
      <alignment vertical="top" wrapText="1"/>
    </xf>
    <xf numFmtId="10" fontId="2" fillId="0" borderId="15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center" vertical="center" wrapText="1"/>
    </xf>
    <xf numFmtId="167" fontId="11" fillId="0" borderId="12" xfId="0" applyNumberFormat="1" applyFont="1" applyFill="1" applyBorder="1" applyAlignment="1">
      <alignment vertical="center" wrapText="1"/>
    </xf>
    <xf numFmtId="167" fontId="10" fillId="0" borderId="12" xfId="0" applyNumberFormat="1" applyFont="1" applyFill="1" applyBorder="1" applyAlignment="1">
      <alignment vertical="center" wrapText="1"/>
    </xf>
    <xf numFmtId="167" fontId="11" fillId="0" borderId="12" xfId="0" applyNumberFormat="1" applyFont="1" applyFill="1" applyBorder="1" applyAlignment="1">
      <alignment horizontal="right" wrapText="1"/>
    </xf>
    <xf numFmtId="167" fontId="10" fillId="0" borderId="12" xfId="0" applyNumberFormat="1" applyFont="1" applyFill="1" applyBorder="1" applyAlignment="1">
      <alignment horizontal="right" vertical="top" wrapText="1"/>
    </xf>
    <xf numFmtId="167" fontId="3" fillId="0" borderId="14" xfId="0" applyNumberFormat="1" applyFont="1" applyFill="1" applyBorder="1" applyAlignment="1">
      <alignment horizontal="right" vertical="top"/>
    </xf>
    <xf numFmtId="167" fontId="0" fillId="0" borderId="0" xfId="0" applyNumberFormat="1" applyFill="1" applyBorder="1" applyAlignment="1">
      <alignment horizontal="left" vertical="top"/>
    </xf>
    <xf numFmtId="164" fontId="18" fillId="0" borderId="12" xfId="0" applyNumberFormat="1" applyFont="1" applyFill="1" applyBorder="1" applyAlignment="1">
      <alignment horizontal="right" vertical="top" wrapText="1"/>
    </xf>
    <xf numFmtId="167" fontId="10" fillId="0" borderId="12" xfId="0" applyNumberFormat="1" applyFont="1" applyFill="1" applyBorder="1" applyAlignment="1">
      <alignment vertical="top" wrapText="1"/>
    </xf>
    <xf numFmtId="0" fontId="1" fillId="0" borderId="12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top" wrapText="1" indent="2"/>
    </xf>
    <xf numFmtId="0" fontId="0" fillId="0" borderId="12" xfId="0" applyFill="1" applyBorder="1" applyAlignment="1">
      <alignment horizontal="left" wrapText="1"/>
    </xf>
    <xf numFmtId="0" fontId="0" fillId="0" borderId="14" xfId="0" applyFill="1" applyBorder="1" applyAlignment="1">
      <alignment horizontal="left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 indent="2"/>
    </xf>
    <xf numFmtId="0" fontId="2" fillId="0" borderId="1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0" fontId="2" fillId="0" borderId="8" xfId="0" applyFont="1" applyFill="1" applyBorder="1" applyAlignment="1">
      <alignment horizontal="center" vertical="top" wrapText="1"/>
    </xf>
    <xf numFmtId="1" fontId="3" fillId="0" borderId="12" xfId="0" applyNumberFormat="1" applyFont="1" applyFill="1" applyBorder="1" applyAlignment="1">
      <alignment horizontal="center" vertical="top" shrinkToFit="1"/>
    </xf>
    <xf numFmtId="167" fontId="17" fillId="0" borderId="12" xfId="0" applyNumberFormat="1" applyFont="1" applyFill="1" applyBorder="1" applyAlignment="1">
      <alignment horizontal="right" vertical="top" wrapText="1"/>
    </xf>
    <xf numFmtId="165" fontId="3" fillId="0" borderId="12" xfId="0" applyNumberFormat="1" applyFont="1" applyFill="1" applyBorder="1" applyAlignment="1">
      <alignment horizontal="center" vertical="center" shrinkToFit="1"/>
    </xf>
    <xf numFmtId="1" fontId="3" fillId="0" borderId="12" xfId="0" applyNumberFormat="1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left" vertical="top" wrapText="1" indent="1"/>
    </xf>
    <xf numFmtId="0" fontId="0" fillId="0" borderId="20" xfId="0" applyFill="1" applyBorder="1" applyAlignment="1">
      <alignment horizontal="left" wrapText="1"/>
    </xf>
    <xf numFmtId="0" fontId="2" fillId="0" borderId="20" xfId="0" applyFont="1" applyFill="1" applyBorder="1" applyAlignment="1">
      <alignment horizontal="right" vertical="top" wrapText="1" indent="1"/>
    </xf>
    <xf numFmtId="0" fontId="0" fillId="0" borderId="15" xfId="0" applyFill="1" applyBorder="1" applyAlignment="1">
      <alignment wrapText="1"/>
    </xf>
    <xf numFmtId="0" fontId="11" fillId="0" borderId="20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167" fontId="1" fillId="0" borderId="12" xfId="0" applyNumberFormat="1" applyFont="1" applyFill="1" applyBorder="1" applyAlignment="1">
      <alignment horizontal="center" vertical="top" wrapText="1"/>
    </xf>
    <xf numFmtId="14" fontId="1" fillId="0" borderId="12" xfId="0" applyNumberFormat="1" applyFont="1" applyFill="1" applyBorder="1" applyAlignment="1">
      <alignment horizontal="center" vertical="center" wrapText="1"/>
    </xf>
    <xf numFmtId="167" fontId="17" fillId="0" borderId="12" xfId="0" applyNumberFormat="1" applyFont="1" applyFill="1" applyBorder="1" applyAlignment="1">
      <alignment horizontal="right" vertical="center" wrapText="1"/>
    </xf>
    <xf numFmtId="0" fontId="0" fillId="0" borderId="17" xfId="0" applyFill="1" applyBorder="1" applyAlignment="1">
      <alignment horizontal="left" wrapText="1"/>
    </xf>
    <xf numFmtId="0" fontId="2" fillId="0" borderId="16" xfId="0" applyFont="1" applyFill="1" applyBorder="1" applyAlignment="1">
      <alignment horizontal="right" vertical="top" wrapText="1" indent="1"/>
    </xf>
    <xf numFmtId="0" fontId="0" fillId="0" borderId="18" xfId="0" applyFill="1" applyBorder="1" applyAlignment="1">
      <alignment horizontal="left" wrapText="1"/>
    </xf>
    <xf numFmtId="10" fontId="1" fillId="0" borderId="12" xfId="0" applyNumberFormat="1" applyFont="1" applyFill="1" applyBorder="1" applyAlignment="1">
      <alignment horizontal="center" vertical="center" wrapText="1"/>
    </xf>
    <xf numFmtId="10" fontId="2" fillId="0" borderId="12" xfId="0" applyNumberFormat="1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right" vertical="top" wrapText="1" indent="2"/>
    </xf>
    <xf numFmtId="0" fontId="2" fillId="0" borderId="21" xfId="0" applyFont="1" applyFill="1" applyBorder="1" applyAlignment="1">
      <alignment horizontal="left" vertical="top" wrapText="1" indent="3"/>
    </xf>
    <xf numFmtId="0" fontId="2" fillId="0" borderId="21" xfId="0" applyFont="1" applyFill="1" applyBorder="1" applyAlignment="1">
      <alignment horizontal="left" vertical="top" wrapText="1" indent="1"/>
    </xf>
    <xf numFmtId="0" fontId="0" fillId="0" borderId="21" xfId="0" applyFill="1" applyBorder="1" applyAlignment="1">
      <alignment horizontal="left" wrapText="1"/>
    </xf>
    <xf numFmtId="0" fontId="2" fillId="0" borderId="21" xfId="0" applyFont="1" applyFill="1" applyBorder="1" applyAlignment="1">
      <alignment horizontal="left" vertical="top" wrapText="1" indent="2"/>
    </xf>
    <xf numFmtId="10" fontId="2" fillId="0" borderId="12" xfId="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right" vertical="top" wrapText="1" indent="1"/>
    </xf>
    <xf numFmtId="0" fontId="2" fillId="0" borderId="11" xfId="0" applyFont="1" applyFill="1" applyBorder="1" applyAlignment="1">
      <alignment horizontal="center" vertical="top" wrapText="1"/>
    </xf>
    <xf numFmtId="166" fontId="13" fillId="0" borderId="4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165" fontId="3" fillId="0" borderId="30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shrinkToFit="1"/>
    </xf>
    <xf numFmtId="165" fontId="3" fillId="0" borderId="4" xfId="0" applyNumberFormat="1" applyFont="1" applyFill="1" applyBorder="1" applyAlignment="1">
      <alignment horizontal="center" vertical="center" shrinkToFit="1"/>
    </xf>
    <xf numFmtId="1" fontId="17" fillId="0" borderId="12" xfId="0" applyNumberFormat="1" applyFont="1" applyFill="1" applyBorder="1" applyAlignment="1">
      <alignment horizontal="center" vertical="center" shrinkToFit="1"/>
    </xf>
    <xf numFmtId="165" fontId="17" fillId="0" borderId="12" xfId="0" applyNumberFormat="1" applyFont="1" applyFill="1" applyBorder="1" applyAlignment="1">
      <alignment horizontal="left" vertical="top" shrinkToFit="1"/>
    </xf>
    <xf numFmtId="10" fontId="2" fillId="0" borderId="5" xfId="0" applyNumberFormat="1" applyFont="1" applyFill="1" applyBorder="1" applyAlignment="1">
      <alignment horizontal="center" vertical="center" wrapText="1"/>
    </xf>
    <xf numFmtId="10" fontId="1" fillId="0" borderId="5" xfId="0" applyNumberFormat="1" applyFont="1" applyFill="1" applyBorder="1" applyAlignment="1">
      <alignment horizontal="center" vertical="center" wrapText="1"/>
    </xf>
    <xf numFmtId="10" fontId="1" fillId="0" borderId="9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67" fontId="16" fillId="0" borderId="4" xfId="0" applyNumberFormat="1" applyFont="1" applyFill="1" applyBorder="1" applyAlignment="1">
      <alignment horizontal="right" wrapText="1"/>
    </xf>
    <xf numFmtId="167" fontId="21" fillId="0" borderId="4" xfId="0" applyNumberFormat="1" applyFont="1" applyFill="1" applyBorder="1" applyAlignment="1">
      <alignment horizontal="center" vertical="center" wrapText="1"/>
    </xf>
    <xf numFmtId="167" fontId="21" fillId="0" borderId="12" xfId="0" applyNumberFormat="1" applyFont="1" applyFill="1" applyBorder="1" applyAlignment="1">
      <alignment horizontal="center" vertical="center" wrapText="1"/>
    </xf>
    <xf numFmtId="167" fontId="1" fillId="0" borderId="12" xfId="0" applyNumberFormat="1" applyFont="1" applyFill="1" applyBorder="1" applyAlignment="1">
      <alignment horizontal="center" vertical="center" wrapText="1"/>
    </xf>
    <xf numFmtId="167" fontId="17" fillId="0" borderId="12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top"/>
    </xf>
    <xf numFmtId="0" fontId="17" fillId="0" borderId="15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center" vertical="top"/>
    </xf>
    <xf numFmtId="0" fontId="1" fillId="0" borderId="30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wrapText="1"/>
    </xf>
    <xf numFmtId="0" fontId="2" fillId="0" borderId="29" xfId="0" applyFont="1" applyFill="1" applyBorder="1" applyAlignment="1">
      <alignment horizontal="center" vertical="center" wrapText="1"/>
    </xf>
    <xf numFmtId="10" fontId="2" fillId="0" borderId="9" xfId="0" applyNumberFormat="1" applyFont="1" applyFill="1" applyBorder="1" applyAlignment="1">
      <alignment horizontal="center" vertical="center" wrapText="1"/>
    </xf>
    <xf numFmtId="167" fontId="11" fillId="0" borderId="29" xfId="0" applyNumberFormat="1" applyFont="1" applyFill="1" applyBorder="1" applyAlignment="1">
      <alignment horizontal="right" vertical="center" wrapText="1"/>
    </xf>
    <xf numFmtId="1" fontId="17" fillId="0" borderId="4" xfId="0" applyNumberFormat="1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top"/>
    </xf>
    <xf numFmtId="0" fontId="20" fillId="0" borderId="13" xfId="0" applyFont="1" applyFill="1" applyBorder="1" applyAlignment="1">
      <alignment horizontal="left" vertical="top"/>
    </xf>
    <xf numFmtId="167" fontId="2" fillId="0" borderId="1" xfId="0" applyNumberFormat="1" applyFont="1" applyFill="1" applyBorder="1" applyAlignment="1">
      <alignment horizontal="right" vertical="top" wrapText="1"/>
    </xf>
    <xf numFmtId="0" fontId="2" fillId="0" borderId="8" xfId="0" applyFont="1" applyFill="1" applyBorder="1" applyAlignment="1">
      <alignment horizontal="left" vertical="top" wrapText="1" indent="3"/>
    </xf>
    <xf numFmtId="0" fontId="2" fillId="0" borderId="0" xfId="0" applyFont="1" applyFill="1" applyBorder="1" applyAlignment="1">
      <alignment horizontal="left" vertical="top" wrapText="1" indent="3"/>
    </xf>
    <xf numFmtId="165" fontId="3" fillId="0" borderId="29" xfId="0" applyNumberFormat="1" applyFont="1" applyFill="1" applyBorder="1" applyAlignment="1">
      <alignment horizontal="center" vertical="center" shrinkToFit="1"/>
    </xf>
    <xf numFmtId="167" fontId="2" fillId="0" borderId="6" xfId="0" applyNumberFormat="1" applyFont="1" applyFill="1" applyBorder="1" applyAlignment="1">
      <alignment horizontal="right" vertical="top" wrapText="1"/>
    </xf>
    <xf numFmtId="167" fontId="2" fillId="0" borderId="12" xfId="0" applyNumberFormat="1" applyFont="1" applyFill="1" applyBorder="1" applyAlignment="1">
      <alignment horizontal="center" vertical="center" wrapText="1"/>
    </xf>
    <xf numFmtId="167" fontId="3" fillId="0" borderId="12" xfId="0" applyNumberFormat="1" applyFont="1" applyFill="1" applyBorder="1" applyAlignment="1">
      <alignment horizontal="right" vertical="top"/>
    </xf>
    <xf numFmtId="0" fontId="1" fillId="0" borderId="24" xfId="0" applyFont="1" applyFill="1" applyBorder="1" applyAlignment="1">
      <alignment horizontal="center" vertical="center" wrapText="1"/>
    </xf>
    <xf numFmtId="167" fontId="17" fillId="0" borderId="1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 indent="1"/>
    </xf>
    <xf numFmtId="10" fontId="2" fillId="0" borderId="16" xfId="0" applyNumberFormat="1" applyFont="1" applyFill="1" applyBorder="1" applyAlignment="1">
      <alignment horizontal="center" vertical="center" wrapText="1"/>
    </xf>
    <xf numFmtId="167" fontId="3" fillId="0" borderId="16" xfId="0" applyNumberFormat="1" applyFont="1" applyFill="1" applyBorder="1" applyAlignment="1">
      <alignment horizontal="right" vertical="top"/>
    </xf>
    <xf numFmtId="167" fontId="2" fillId="0" borderId="12" xfId="0" applyNumberFormat="1" applyFont="1" applyFill="1" applyBorder="1" applyAlignment="1">
      <alignment horizontal="right" vertical="top" wrapText="1"/>
    </xf>
    <xf numFmtId="167" fontId="6" fillId="0" borderId="12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center" wrapText="1"/>
    </xf>
    <xf numFmtId="166" fontId="4" fillId="0" borderId="4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0" fontId="12" fillId="0" borderId="5" xfId="0" applyNumberFormat="1" applyFont="1" applyFill="1" applyBorder="1" applyAlignment="1">
      <alignment horizontal="center" vertical="center" wrapText="1"/>
    </xf>
    <xf numFmtId="167" fontId="14" fillId="0" borderId="4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 indent="2"/>
    </xf>
    <xf numFmtId="0" fontId="4" fillId="0" borderId="29" xfId="0" applyFont="1" applyFill="1" applyBorder="1" applyAlignment="1">
      <alignment horizontal="center" vertical="center" wrapText="1"/>
    </xf>
    <xf numFmtId="10" fontId="4" fillId="0" borderId="9" xfId="0" applyNumberFormat="1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right" vertical="top" wrapText="1" indent="1"/>
    </xf>
    <xf numFmtId="10" fontId="24" fillId="0" borderId="12" xfId="0" applyNumberFormat="1" applyFont="1" applyFill="1" applyBorder="1" applyAlignment="1">
      <alignment horizontal="center" vertical="center" wrapText="1"/>
    </xf>
    <xf numFmtId="167" fontId="25" fillId="0" borderId="12" xfId="0" applyNumberFormat="1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 indent="2"/>
    </xf>
    <xf numFmtId="0" fontId="2" fillId="0" borderId="11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165" fontId="2" fillId="0" borderId="30" xfId="0" applyNumberFormat="1" applyFont="1" applyFill="1" applyBorder="1" applyAlignment="1">
      <alignment horizontal="center" vertical="center" shrinkToFit="1"/>
    </xf>
    <xf numFmtId="167" fontId="16" fillId="0" borderId="29" xfId="0" applyNumberFormat="1" applyFont="1" applyFill="1" applyBorder="1" applyAlignment="1">
      <alignment horizontal="right" vertical="center" wrapText="1"/>
    </xf>
    <xf numFmtId="0" fontId="26" fillId="0" borderId="8" xfId="0" applyFont="1" applyFill="1" applyBorder="1" applyAlignment="1">
      <alignment horizontal="left" wrapText="1"/>
    </xf>
    <xf numFmtId="0" fontId="27" fillId="0" borderId="34" xfId="0" applyFont="1" applyFill="1" applyBorder="1" applyAlignment="1">
      <alignment horizontal="center" vertical="center" wrapText="1"/>
    </xf>
    <xf numFmtId="0" fontId="28" fillId="0" borderId="34" xfId="0" applyFont="1" applyFill="1" applyBorder="1" applyAlignment="1">
      <alignment horizontal="left" vertical="center" wrapText="1"/>
    </xf>
    <xf numFmtId="0" fontId="28" fillId="0" borderId="34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/>
    </xf>
    <xf numFmtId="0" fontId="27" fillId="0" borderId="35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4" fontId="28" fillId="0" borderId="12" xfId="0" applyNumberFormat="1" applyFont="1" applyFill="1" applyBorder="1" applyAlignment="1">
      <alignment horizontal="right" vertical="top"/>
    </xf>
    <xf numFmtId="0" fontId="28" fillId="0" borderId="36" xfId="0" applyFont="1" applyFill="1" applyBorder="1" applyAlignment="1">
      <alignment horizontal="left" vertical="center" wrapText="1"/>
    </xf>
    <xf numFmtId="0" fontId="28" fillId="0" borderId="37" xfId="0" applyFont="1" applyFill="1" applyBorder="1" applyAlignment="1">
      <alignment horizontal="center" vertical="center" wrapText="1"/>
    </xf>
    <xf numFmtId="4" fontId="28" fillId="0" borderId="16" xfId="0" applyNumberFormat="1" applyFont="1" applyFill="1" applyBorder="1" applyAlignment="1">
      <alignment horizontal="right" vertical="top"/>
    </xf>
    <xf numFmtId="4" fontId="27" fillId="0" borderId="12" xfId="0" applyNumberFormat="1" applyFont="1" applyFill="1" applyBorder="1" applyAlignment="1">
      <alignment horizontal="right" vertical="top"/>
    </xf>
    <xf numFmtId="0" fontId="27" fillId="0" borderId="12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1" fontId="17" fillId="0" borderId="30" xfId="0" applyNumberFormat="1" applyFont="1" applyFill="1" applyBorder="1" applyAlignment="1">
      <alignment horizontal="center" vertical="center" shrinkToFit="1"/>
    </xf>
    <xf numFmtId="0" fontId="29" fillId="0" borderId="13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top"/>
    </xf>
    <xf numFmtId="4" fontId="28" fillId="0" borderId="12" xfId="0" applyNumberFormat="1" applyFont="1" applyFill="1" applyBorder="1" applyAlignment="1">
      <alignment horizontal="right" vertical="center"/>
    </xf>
    <xf numFmtId="4" fontId="28" fillId="0" borderId="16" xfId="0" applyNumberFormat="1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19" fillId="0" borderId="12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0" fontId="5" fillId="0" borderId="12" xfId="0" applyFont="1" applyFill="1" applyBorder="1" applyAlignment="1">
      <alignment horizontal="center" vertical="top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17" fontId="6" fillId="0" borderId="14" xfId="0" quotePrefix="1" applyNumberFormat="1" applyFont="1" applyFill="1" applyBorder="1" applyAlignment="1">
      <alignment horizontal="center" vertical="center" wrapText="1"/>
    </xf>
    <xf numFmtId="17" fontId="6" fillId="0" borderId="20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center" vertical="top" shrinkToFit="1"/>
    </xf>
    <xf numFmtId="0" fontId="13" fillId="0" borderId="12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top" wrapText="1" indent="4"/>
    </xf>
    <xf numFmtId="0" fontId="2" fillId="0" borderId="14" xfId="0" applyFont="1" applyFill="1" applyBorder="1" applyAlignment="1">
      <alignment horizontal="left" vertical="top" wrapText="1" indent="4"/>
    </xf>
    <xf numFmtId="0" fontId="0" fillId="0" borderId="12" xfId="0" applyFill="1" applyBorder="1" applyAlignment="1">
      <alignment horizontal="left" wrapText="1"/>
    </xf>
    <xf numFmtId="0" fontId="0" fillId="0" borderId="14" xfId="0" applyFill="1" applyBorder="1" applyAlignment="1">
      <alignment horizontal="left" wrapText="1"/>
    </xf>
    <xf numFmtId="0" fontId="0" fillId="0" borderId="14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2" fillId="0" borderId="12" xfId="0" applyFont="1" applyFill="1" applyBorder="1" applyAlignment="1">
      <alignment horizontal="left" vertical="top" wrapText="1" indent="2"/>
    </xf>
    <xf numFmtId="0" fontId="5" fillId="0" borderId="1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 indent="2"/>
    </xf>
    <xf numFmtId="0" fontId="4" fillId="0" borderId="2" xfId="0" applyFont="1" applyFill="1" applyBorder="1" applyAlignment="1">
      <alignment horizontal="left" vertical="top" wrapText="1" indent="2"/>
    </xf>
    <xf numFmtId="0" fontId="12" fillId="0" borderId="1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24" fillId="0" borderId="12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left" vertical="top" wrapText="1" indent="2"/>
    </xf>
    <xf numFmtId="0" fontId="2" fillId="0" borderId="10" xfId="0" applyFont="1" applyFill="1" applyBorder="1" applyAlignment="1">
      <alignment horizontal="left" vertical="top" wrapText="1" indent="2"/>
    </xf>
    <xf numFmtId="0" fontId="2" fillId="0" borderId="6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left" vertical="top" wrapText="1"/>
    </xf>
    <xf numFmtId="0" fontId="1" fillId="0" borderId="28" xfId="0" applyFont="1" applyFill="1" applyBorder="1" applyAlignment="1">
      <alignment horizontal="left" vertical="top" wrapText="1"/>
    </xf>
    <xf numFmtId="0" fontId="1" fillId="0" borderId="31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 indent="4"/>
    </xf>
    <xf numFmtId="0" fontId="1" fillId="0" borderId="10" xfId="0" applyFont="1" applyFill="1" applyBorder="1" applyAlignment="1">
      <alignment horizontal="left" vertical="top" wrapText="1" indent="4"/>
    </xf>
    <xf numFmtId="0" fontId="2" fillId="0" borderId="12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 indent="4"/>
    </xf>
    <xf numFmtId="0" fontId="1" fillId="0" borderId="2" xfId="0" applyFont="1" applyFill="1" applyBorder="1" applyAlignment="1">
      <alignment horizontal="left" vertical="top" wrapText="1" indent="4"/>
    </xf>
    <xf numFmtId="0" fontId="13" fillId="0" borderId="6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3" xfId="0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left" vertical="top" wrapText="1" indent="2"/>
    </xf>
    <xf numFmtId="0" fontId="2" fillId="0" borderId="2" xfId="0" applyFont="1" applyFill="1" applyBorder="1" applyAlignment="1">
      <alignment horizontal="left" vertical="top" wrapText="1" indent="2"/>
    </xf>
    <xf numFmtId="0" fontId="2" fillId="0" borderId="23" xfId="0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left" vertical="top" wrapText="1" indent="1"/>
    </xf>
    <xf numFmtId="0" fontId="2" fillId="0" borderId="2" xfId="0" applyFont="1" applyFill="1" applyBorder="1" applyAlignment="1">
      <alignment horizontal="left" vertical="top" wrapText="1" indent="1"/>
    </xf>
    <xf numFmtId="0" fontId="2" fillId="0" borderId="25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67" fontId="0" fillId="0" borderId="1" xfId="0" applyNumberFormat="1" applyFill="1" applyBorder="1" applyAlignment="1">
      <alignment horizontal="right" wrapText="1"/>
    </xf>
    <xf numFmtId="167" fontId="0" fillId="0" borderId="2" xfId="0" applyNumberFormat="1" applyFill="1" applyBorder="1" applyAlignment="1">
      <alignment horizontal="right" wrapText="1"/>
    </xf>
    <xf numFmtId="167" fontId="20" fillId="0" borderId="1" xfId="0" applyNumberFormat="1" applyFont="1" applyFill="1" applyBorder="1" applyAlignment="1">
      <alignment horizontal="center" vertical="center" wrapText="1"/>
    </xf>
    <xf numFmtId="167" fontId="20" fillId="0" borderId="2" xfId="0" applyNumberFormat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top" wrapText="1" indent="4"/>
    </xf>
    <xf numFmtId="0" fontId="1" fillId="0" borderId="20" xfId="0" applyFont="1" applyFill="1" applyBorder="1" applyAlignment="1">
      <alignment horizontal="left" vertical="top" wrapText="1" indent="4"/>
    </xf>
    <xf numFmtId="0" fontId="1" fillId="0" borderId="15" xfId="0" applyFont="1" applyFill="1" applyBorder="1" applyAlignment="1">
      <alignment horizontal="left" vertical="top" wrapText="1" indent="4"/>
    </xf>
    <xf numFmtId="0" fontId="2" fillId="0" borderId="6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left" vertical="top" wrapText="1" indent="1"/>
    </xf>
    <xf numFmtId="0" fontId="2" fillId="0" borderId="8" xfId="0" applyFont="1" applyFill="1" applyBorder="1" applyAlignment="1">
      <alignment horizontal="left" vertical="top" wrapText="1" inden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20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167" fontId="6" fillId="0" borderId="12" xfId="0" applyNumberFormat="1" applyFont="1" applyFill="1" applyBorder="1" applyAlignment="1">
      <alignment horizontal="right" vertical="center" wrapText="1"/>
    </xf>
    <xf numFmtId="0" fontId="10" fillId="0" borderId="14" xfId="0" applyFont="1" applyFill="1" applyBorder="1" applyAlignment="1">
      <alignment horizontal="left" vertical="top" wrapText="1"/>
    </xf>
    <xf numFmtId="0" fontId="10" fillId="0" borderId="20" xfId="0" applyFont="1" applyFill="1" applyBorder="1" applyAlignment="1">
      <alignment horizontal="left" vertical="top" wrapText="1"/>
    </xf>
    <xf numFmtId="0" fontId="10" fillId="0" borderId="15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1" fontId="3" fillId="0" borderId="14" xfId="0" applyNumberFormat="1" applyFont="1" applyFill="1" applyBorder="1" applyAlignment="1">
      <alignment horizontal="center" vertical="center" shrinkToFit="1"/>
    </xf>
    <xf numFmtId="1" fontId="3" fillId="0" borderId="20" xfId="0" applyNumberFormat="1" applyFont="1" applyFill="1" applyBorder="1" applyAlignment="1">
      <alignment horizontal="center" vertical="center" shrinkToFit="1"/>
    </xf>
    <xf numFmtId="1" fontId="3" fillId="0" borderId="15" xfId="0" applyNumberFormat="1" applyFont="1" applyFill="1" applyBorder="1" applyAlignment="1">
      <alignment horizontal="center" vertical="center" shrinkToFit="1"/>
    </xf>
    <xf numFmtId="167" fontId="0" fillId="0" borderId="14" xfId="0" applyNumberFormat="1" applyFill="1" applyBorder="1" applyAlignment="1">
      <alignment horizontal="center" vertical="center" wrapText="1"/>
    </xf>
    <xf numFmtId="167" fontId="0" fillId="0" borderId="20" xfId="0" applyNumberForma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167" fontId="6" fillId="0" borderId="14" xfId="0" applyNumberFormat="1" applyFont="1" applyFill="1" applyBorder="1" applyAlignment="1">
      <alignment horizontal="center" vertical="center" wrapText="1"/>
    </xf>
    <xf numFmtId="167" fontId="6" fillId="0" borderId="15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top" wrapText="1"/>
    </xf>
    <xf numFmtId="167" fontId="1" fillId="0" borderId="12" xfId="0" applyNumberFormat="1" applyFont="1" applyFill="1" applyBorder="1" applyAlignment="1">
      <alignment horizontal="right" vertical="center" wrapText="1"/>
    </xf>
    <xf numFmtId="3" fontId="20" fillId="0" borderId="12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center" vertical="center" wrapText="1"/>
    </xf>
    <xf numFmtId="167" fontId="11" fillId="0" borderId="12" xfId="0" applyNumberFormat="1" applyFont="1" applyFill="1" applyBorder="1" applyAlignment="1">
      <alignment horizontal="right" vertical="center" wrapText="1"/>
    </xf>
    <xf numFmtId="167" fontId="0" fillId="0" borderId="12" xfId="0" applyNumberFormat="1" applyFill="1" applyBorder="1" applyAlignment="1">
      <alignment horizontal="right" vertical="center" wrapText="1"/>
    </xf>
    <xf numFmtId="0" fontId="13" fillId="0" borderId="12" xfId="0" applyFont="1" applyFill="1" applyBorder="1" applyAlignment="1">
      <alignment horizontal="left" vertical="top" wrapText="1" indent="11"/>
    </xf>
    <xf numFmtId="0" fontId="0" fillId="0" borderId="0" xfId="0" applyFill="1" applyBorder="1" applyAlignment="1">
      <alignment horizontal="left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2"/>
    </xf>
    <xf numFmtId="0" fontId="1" fillId="0" borderId="2" xfId="0" applyFont="1" applyFill="1" applyBorder="1" applyAlignment="1">
      <alignment horizontal="left" vertical="top" wrapText="1" indent="2"/>
    </xf>
    <xf numFmtId="0" fontId="1" fillId="0" borderId="6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center" vertical="top"/>
    </xf>
    <xf numFmtId="0" fontId="27" fillId="0" borderId="0" xfId="0" applyFont="1" applyFill="1" applyBorder="1" applyAlignment="1">
      <alignment horizontal="left" vertical="center" wrapText="1"/>
    </xf>
    <xf numFmtId="0" fontId="27" fillId="0" borderId="21" xfId="0" applyFont="1" applyFill="1" applyBorder="1" applyAlignment="1">
      <alignment horizontal="center" vertical="top"/>
    </xf>
    <xf numFmtId="0" fontId="27" fillId="0" borderId="0" xfId="0" applyFont="1" applyFill="1" applyBorder="1" applyAlignment="1">
      <alignment horizontal="center" vertical="top"/>
    </xf>
    <xf numFmtId="0" fontId="27" fillId="0" borderId="12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8"/>
  <sheetViews>
    <sheetView tabSelected="1" topLeftCell="A106" zoomScale="98" zoomScaleNormal="98" workbookViewId="0">
      <selection activeCell="O84" sqref="O84"/>
    </sheetView>
  </sheetViews>
  <sheetFormatPr defaultRowHeight="12.75"/>
  <cols>
    <col min="1" max="1" width="3.83203125" customWidth="1"/>
    <col min="2" max="2" width="16.83203125" customWidth="1"/>
    <col min="3" max="3" width="20.6640625" customWidth="1"/>
    <col min="4" max="4" width="20.83203125" customWidth="1"/>
    <col min="5" max="5" width="11.83203125" customWidth="1"/>
    <col min="6" max="6" width="19.5" customWidth="1"/>
    <col min="7" max="7" width="10.83203125" customWidth="1"/>
    <col min="8" max="8" width="21.1640625" style="13" customWidth="1"/>
    <col min="9" max="9" width="0.1640625" hidden="1" customWidth="1"/>
    <col min="10" max="10" width="16" hidden="1" customWidth="1"/>
    <col min="11" max="11" width="8.83203125" hidden="1" customWidth="1"/>
    <col min="12" max="12" width="9.33203125" style="9" customWidth="1"/>
  </cols>
  <sheetData>
    <row r="1" spans="1:11">
      <c r="A1" s="193" t="s">
        <v>169</v>
      </c>
      <c r="B1" s="194"/>
      <c r="C1" s="194"/>
      <c r="D1" s="194"/>
      <c r="E1" s="194"/>
      <c r="F1" s="194"/>
      <c r="G1" s="194"/>
      <c r="H1" s="194"/>
    </row>
    <row r="2" spans="1:11" ht="13.5" customHeight="1">
      <c r="A2" s="194"/>
      <c r="B2" s="194"/>
      <c r="C2" s="194"/>
      <c r="D2" s="194"/>
      <c r="E2" s="194"/>
      <c r="F2" s="194"/>
      <c r="G2" s="194"/>
      <c r="H2" s="194"/>
    </row>
    <row r="3" spans="1:11" ht="13.5" customHeight="1">
      <c r="A3" s="194"/>
      <c r="B3" s="194"/>
      <c r="C3" s="194"/>
      <c r="D3" s="194"/>
      <c r="E3" s="194"/>
      <c r="F3" s="194"/>
      <c r="G3" s="194"/>
      <c r="H3" s="194"/>
    </row>
    <row r="4" spans="1:11" ht="13.5" customHeight="1">
      <c r="A4" s="194"/>
      <c r="B4" s="194"/>
      <c r="C4" s="194"/>
      <c r="D4" s="194"/>
      <c r="E4" s="194"/>
      <c r="F4" s="194"/>
      <c r="G4" s="194"/>
      <c r="H4" s="194"/>
    </row>
    <row r="5" spans="1:11" ht="13.5" customHeight="1">
      <c r="A5" s="195"/>
      <c r="B5" s="195"/>
      <c r="C5" s="195"/>
      <c r="D5" s="195"/>
      <c r="E5" s="195"/>
      <c r="F5" s="195"/>
      <c r="G5" s="195"/>
      <c r="H5" s="195"/>
    </row>
    <row r="6" spans="1:11" ht="13.5" customHeight="1">
      <c r="A6" s="196" t="s">
        <v>95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</row>
    <row r="7" spans="1:11" ht="13.5" customHeight="1">
      <c r="A7" s="184" t="s">
        <v>174</v>
      </c>
      <c r="B7" s="184"/>
      <c r="C7" s="197" t="s">
        <v>170</v>
      </c>
      <c r="D7" s="198"/>
      <c r="E7" s="198"/>
      <c r="F7" s="198"/>
      <c r="G7" s="198"/>
      <c r="H7" s="198"/>
      <c r="I7" s="71"/>
      <c r="J7" s="71"/>
      <c r="K7" s="72"/>
    </row>
    <row r="8" spans="1:11" ht="13.5" customHeight="1">
      <c r="A8" s="184" t="s">
        <v>173</v>
      </c>
      <c r="B8" s="184"/>
      <c r="C8" s="199" t="s">
        <v>172</v>
      </c>
      <c r="D8" s="200"/>
      <c r="E8" s="200"/>
      <c r="F8" s="200"/>
      <c r="G8" s="200"/>
      <c r="H8" s="200"/>
      <c r="I8" s="73"/>
      <c r="J8" s="73"/>
      <c r="K8" s="74"/>
    </row>
    <row r="9" spans="1:11" ht="13.5" customHeight="1">
      <c r="A9" s="184" t="s">
        <v>175</v>
      </c>
      <c r="B9" s="184"/>
      <c r="C9" s="185" t="s">
        <v>168</v>
      </c>
      <c r="D9" s="186"/>
      <c r="E9" s="187" t="s">
        <v>171</v>
      </c>
      <c r="F9" s="188"/>
      <c r="G9" s="189"/>
      <c r="H9" s="190"/>
      <c r="I9" s="17"/>
      <c r="J9" s="17"/>
      <c r="K9" s="70"/>
    </row>
    <row r="10" spans="1:11" ht="13.5" customHeight="1">
      <c r="A10" s="187" t="s">
        <v>0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88"/>
    </row>
    <row r="11" spans="1:11" ht="13.5" customHeight="1">
      <c r="A11" s="56" t="s">
        <v>1</v>
      </c>
      <c r="B11" s="189" t="s">
        <v>2</v>
      </c>
      <c r="C11" s="190"/>
      <c r="D11" s="190"/>
      <c r="E11" s="190"/>
      <c r="F11" s="190"/>
      <c r="G11" s="190"/>
      <c r="H11" s="192"/>
      <c r="I11" s="16"/>
      <c r="J11" s="17"/>
      <c r="K11" s="17"/>
    </row>
    <row r="12" spans="1:11" ht="13.5" customHeight="1">
      <c r="A12" s="56" t="s">
        <v>3</v>
      </c>
      <c r="B12" s="201" t="s">
        <v>4</v>
      </c>
      <c r="C12" s="202"/>
      <c r="D12" s="202"/>
      <c r="E12" s="202"/>
      <c r="F12" s="202"/>
      <c r="G12" s="203"/>
      <c r="H12" s="56" t="s">
        <v>154</v>
      </c>
      <c r="I12" s="16"/>
      <c r="J12" s="17"/>
      <c r="K12" s="17"/>
    </row>
    <row r="13" spans="1:11" ht="13.5" customHeight="1">
      <c r="A13" s="56" t="s">
        <v>5</v>
      </c>
      <c r="B13" s="201" t="s">
        <v>6</v>
      </c>
      <c r="C13" s="202"/>
      <c r="D13" s="202"/>
      <c r="E13" s="202"/>
      <c r="F13" s="202"/>
      <c r="G13" s="203"/>
      <c r="H13" s="56">
        <v>2022</v>
      </c>
      <c r="I13" s="16"/>
      <c r="J13" s="17"/>
      <c r="K13" s="17"/>
    </row>
    <row r="14" spans="1:11" ht="13.5" customHeight="1">
      <c r="A14" s="56" t="s">
        <v>7</v>
      </c>
      <c r="B14" s="201" t="s">
        <v>8</v>
      </c>
      <c r="C14" s="202"/>
      <c r="D14" s="202"/>
      <c r="E14" s="202"/>
      <c r="F14" s="202"/>
      <c r="G14" s="203"/>
      <c r="H14" s="56">
        <v>12</v>
      </c>
      <c r="I14" s="16"/>
      <c r="J14" s="17"/>
      <c r="K14" s="17"/>
    </row>
    <row r="15" spans="1:11" ht="13.5" customHeight="1">
      <c r="A15" s="187" t="s">
        <v>9</v>
      </c>
      <c r="B15" s="191"/>
      <c r="C15" s="191"/>
      <c r="D15" s="191"/>
      <c r="E15" s="191"/>
      <c r="F15" s="191"/>
      <c r="G15" s="191"/>
      <c r="H15" s="191"/>
      <c r="I15" s="18"/>
      <c r="J15" s="18"/>
      <c r="K15" s="18"/>
    </row>
    <row r="16" spans="1:11" ht="13.5" customHeight="1">
      <c r="A16" s="63">
        <v>1</v>
      </c>
      <c r="B16" s="201" t="s">
        <v>10</v>
      </c>
      <c r="C16" s="202"/>
      <c r="D16" s="202"/>
      <c r="E16" s="202"/>
      <c r="F16" s="202"/>
      <c r="G16" s="203"/>
      <c r="H16" s="49" t="s">
        <v>155</v>
      </c>
      <c r="I16" s="16"/>
      <c r="J16" s="17"/>
      <c r="K16" s="17"/>
    </row>
    <row r="17" spans="1:12" ht="13.5" customHeight="1">
      <c r="A17" s="63">
        <v>2</v>
      </c>
      <c r="B17" s="201" t="s">
        <v>11</v>
      </c>
      <c r="C17" s="202"/>
      <c r="D17" s="202"/>
      <c r="E17" s="202"/>
      <c r="F17" s="202"/>
      <c r="G17" s="203"/>
      <c r="H17" s="49">
        <v>3</v>
      </c>
      <c r="I17" s="16"/>
      <c r="J17" s="17"/>
      <c r="K17" s="17"/>
    </row>
    <row r="18" spans="1:12" ht="13.5" customHeight="1">
      <c r="A18" s="189" t="s">
        <v>12</v>
      </c>
      <c r="B18" s="190"/>
      <c r="C18" s="190"/>
      <c r="D18" s="190"/>
      <c r="E18" s="190"/>
      <c r="F18" s="190"/>
      <c r="G18" s="190"/>
      <c r="H18" s="190"/>
      <c r="I18" s="15"/>
      <c r="J18" s="15"/>
      <c r="K18" s="15"/>
    </row>
    <row r="19" spans="1:12">
      <c r="A19" s="189" t="s">
        <v>13</v>
      </c>
      <c r="B19" s="190"/>
      <c r="C19" s="190"/>
      <c r="D19" s="190"/>
      <c r="E19" s="190"/>
      <c r="F19" s="190"/>
      <c r="G19" s="190"/>
      <c r="H19" s="190"/>
      <c r="I19" s="15"/>
      <c r="J19" s="15"/>
      <c r="K19" s="15"/>
    </row>
    <row r="20" spans="1:12" ht="13.5" customHeight="1">
      <c r="A20" s="189" t="s">
        <v>14</v>
      </c>
      <c r="B20" s="190"/>
      <c r="C20" s="190"/>
      <c r="D20" s="190"/>
      <c r="E20" s="190"/>
      <c r="F20" s="190"/>
      <c r="G20" s="190"/>
      <c r="H20" s="190"/>
      <c r="I20" s="15"/>
      <c r="J20" s="15"/>
      <c r="K20" s="15"/>
    </row>
    <row r="21" spans="1:12" ht="26.25" customHeight="1">
      <c r="A21" s="63">
        <v>1</v>
      </c>
      <c r="B21" s="201" t="s">
        <v>15</v>
      </c>
      <c r="C21" s="202"/>
      <c r="D21" s="202"/>
      <c r="E21" s="202"/>
      <c r="F21" s="202"/>
      <c r="G21" s="203"/>
      <c r="H21" s="49" t="s">
        <v>159</v>
      </c>
      <c r="I21" s="17"/>
      <c r="J21" s="17"/>
      <c r="K21" s="17"/>
    </row>
    <row r="22" spans="1:12">
      <c r="A22" s="63">
        <v>2</v>
      </c>
      <c r="B22" s="201" t="s">
        <v>16</v>
      </c>
      <c r="C22" s="202"/>
      <c r="D22" s="202"/>
      <c r="E22" s="202"/>
      <c r="F22" s="202"/>
      <c r="G22" s="203"/>
      <c r="H22" s="55" t="s">
        <v>208</v>
      </c>
      <c r="I22" s="17"/>
      <c r="J22" s="17"/>
      <c r="K22" s="17"/>
    </row>
    <row r="23" spans="1:12" ht="13.5" customHeight="1">
      <c r="A23" s="63">
        <v>3</v>
      </c>
      <c r="B23" s="201" t="s">
        <v>17</v>
      </c>
      <c r="C23" s="202"/>
      <c r="D23" s="202"/>
      <c r="E23" s="202"/>
      <c r="F23" s="202"/>
      <c r="G23" s="203"/>
      <c r="H23" s="75">
        <v>2400.06</v>
      </c>
      <c r="I23" s="17"/>
      <c r="J23" s="17"/>
      <c r="K23" s="17"/>
    </row>
    <row r="24" spans="1:12" ht="24">
      <c r="A24" s="66">
        <v>4</v>
      </c>
      <c r="B24" s="204" t="s">
        <v>18</v>
      </c>
      <c r="C24" s="205"/>
      <c r="D24" s="205"/>
      <c r="E24" s="205"/>
      <c r="F24" s="205"/>
      <c r="G24" s="206"/>
      <c r="H24" s="55" t="s">
        <v>160</v>
      </c>
      <c r="I24" s="17"/>
      <c r="J24" s="17"/>
      <c r="K24" s="17"/>
    </row>
    <row r="25" spans="1:12" ht="13.5" customHeight="1">
      <c r="A25" s="63">
        <v>5</v>
      </c>
      <c r="B25" s="201" t="s">
        <v>19</v>
      </c>
      <c r="C25" s="202"/>
      <c r="D25" s="202"/>
      <c r="E25" s="202"/>
      <c r="F25" s="202"/>
      <c r="G25" s="203"/>
      <c r="H25" s="76">
        <v>44621</v>
      </c>
      <c r="I25" s="17"/>
      <c r="J25" s="17"/>
      <c r="K25" s="17"/>
    </row>
    <row r="26" spans="1:12" ht="13.5" customHeight="1">
      <c r="A26" s="63">
        <v>6</v>
      </c>
      <c r="B26" s="207" t="s">
        <v>176</v>
      </c>
      <c r="C26" s="207"/>
      <c r="D26" s="207"/>
      <c r="E26" s="207"/>
      <c r="F26" s="207"/>
      <c r="G26" s="207"/>
      <c r="H26" s="76" t="s">
        <v>177</v>
      </c>
      <c r="I26" s="17"/>
      <c r="J26" s="17"/>
      <c r="K26" s="17"/>
    </row>
    <row r="27" spans="1:12" ht="13.5" customHeight="1">
      <c r="A27" s="208"/>
      <c r="B27" s="208"/>
      <c r="C27" s="208"/>
      <c r="D27" s="208"/>
      <c r="E27" s="208"/>
      <c r="F27" s="208"/>
      <c r="G27" s="208"/>
      <c r="H27" s="208"/>
      <c r="I27" s="17"/>
      <c r="J27" s="17"/>
      <c r="K27" s="17"/>
      <c r="L27"/>
    </row>
    <row r="28" spans="1:12" ht="13.5" customHeight="1">
      <c r="A28" s="209" t="s">
        <v>117</v>
      </c>
      <c r="B28" s="209"/>
      <c r="C28" s="209"/>
      <c r="D28" s="209"/>
      <c r="E28" s="209"/>
      <c r="F28" s="209"/>
      <c r="G28" s="209"/>
      <c r="H28" s="209"/>
      <c r="I28" s="15"/>
      <c r="J28" s="15"/>
      <c r="K28" s="15"/>
    </row>
    <row r="29" spans="1:12" ht="13.5" customHeight="1">
      <c r="A29" s="37">
        <v>1</v>
      </c>
      <c r="B29" s="210" t="s">
        <v>157</v>
      </c>
      <c r="C29" s="211"/>
      <c r="D29" s="211"/>
      <c r="E29" s="211"/>
      <c r="F29" s="211"/>
      <c r="G29" s="211"/>
      <c r="H29" s="116" t="s">
        <v>111</v>
      </c>
      <c r="I29" s="14" t="s">
        <v>20</v>
      </c>
      <c r="J29" s="15"/>
      <c r="K29" s="15"/>
    </row>
    <row r="30" spans="1:12" ht="13.5" customHeight="1">
      <c r="A30" s="56" t="s">
        <v>1</v>
      </c>
      <c r="B30" s="201" t="s">
        <v>21</v>
      </c>
      <c r="C30" s="202"/>
      <c r="D30" s="202"/>
      <c r="E30" s="202"/>
      <c r="F30" s="202"/>
      <c r="G30" s="203"/>
      <c r="H30" s="38">
        <v>2400.06</v>
      </c>
      <c r="I30" s="16"/>
      <c r="J30" s="17"/>
      <c r="K30" s="17"/>
    </row>
    <row r="31" spans="1:12" ht="13.5" customHeight="1">
      <c r="A31" s="56" t="s">
        <v>3</v>
      </c>
      <c r="B31" s="201" t="s">
        <v>22</v>
      </c>
      <c r="C31" s="202"/>
      <c r="D31" s="202"/>
      <c r="E31" s="202"/>
      <c r="F31" s="202"/>
      <c r="G31" s="203"/>
      <c r="H31" s="38"/>
      <c r="I31" s="16"/>
      <c r="J31" s="17"/>
      <c r="K31" s="17"/>
    </row>
    <row r="32" spans="1:12" ht="13.5" customHeight="1">
      <c r="A32" s="56" t="s">
        <v>5</v>
      </c>
      <c r="B32" s="201" t="s">
        <v>23</v>
      </c>
      <c r="C32" s="202"/>
      <c r="D32" s="202"/>
      <c r="E32" s="202"/>
      <c r="F32" s="202"/>
      <c r="G32" s="203"/>
      <c r="H32" s="38"/>
      <c r="I32" s="16"/>
      <c r="J32" s="17"/>
      <c r="K32" s="17"/>
    </row>
    <row r="33" spans="1:12" ht="13.5" customHeight="1">
      <c r="A33" s="56" t="s">
        <v>7</v>
      </c>
      <c r="B33" s="201" t="s">
        <v>24</v>
      </c>
      <c r="C33" s="202"/>
      <c r="D33" s="202"/>
      <c r="E33" s="202"/>
      <c r="F33" s="202"/>
      <c r="G33" s="203"/>
      <c r="H33" s="38"/>
      <c r="I33" s="16"/>
      <c r="J33" s="17"/>
      <c r="K33" s="17"/>
    </row>
    <row r="34" spans="1:12" ht="13.5" customHeight="1">
      <c r="A34" s="56" t="s">
        <v>25</v>
      </c>
      <c r="B34" s="201" t="s">
        <v>26</v>
      </c>
      <c r="C34" s="202"/>
      <c r="D34" s="202"/>
      <c r="E34" s="202"/>
      <c r="F34" s="202"/>
      <c r="G34" s="203"/>
      <c r="H34" s="38"/>
      <c r="I34" s="16"/>
      <c r="J34" s="17"/>
      <c r="K34" s="17"/>
    </row>
    <row r="35" spans="1:12" ht="13.5" customHeight="1">
      <c r="A35" s="56" t="s">
        <v>27</v>
      </c>
      <c r="B35" s="201" t="s">
        <v>28</v>
      </c>
      <c r="C35" s="202"/>
      <c r="D35" s="202"/>
      <c r="E35" s="202"/>
      <c r="F35" s="202"/>
      <c r="G35" s="203"/>
      <c r="H35" s="38"/>
      <c r="I35" s="16"/>
      <c r="J35" s="17"/>
      <c r="K35" s="17"/>
    </row>
    <row r="36" spans="1:12" ht="13.5" customHeight="1">
      <c r="A36" s="56" t="s">
        <v>29</v>
      </c>
      <c r="B36" s="212" t="s">
        <v>105</v>
      </c>
      <c r="C36" s="202"/>
      <c r="D36" s="202"/>
      <c r="E36" s="202"/>
      <c r="F36" s="202"/>
      <c r="G36" s="203"/>
      <c r="H36" s="38"/>
      <c r="I36" s="16"/>
      <c r="J36" s="17"/>
      <c r="K36" s="17"/>
    </row>
    <row r="37" spans="1:12" ht="13.5" customHeight="1">
      <c r="A37" s="218" t="s">
        <v>156</v>
      </c>
      <c r="B37" s="218"/>
      <c r="C37" s="218"/>
      <c r="D37" s="218"/>
      <c r="E37" s="218"/>
      <c r="F37" s="218"/>
      <c r="G37" s="218"/>
      <c r="H37" s="110">
        <f>SUM(H30:H36)</f>
        <v>2400.06</v>
      </c>
      <c r="I37" s="11" t="s">
        <v>30</v>
      </c>
      <c r="J37" s="51"/>
      <c r="K37" s="52"/>
    </row>
    <row r="38" spans="1:12" ht="13.5" customHeight="1">
      <c r="A38" s="219"/>
      <c r="B38" s="219"/>
      <c r="C38" s="219"/>
      <c r="D38" s="219"/>
      <c r="E38" s="219"/>
      <c r="F38" s="219"/>
      <c r="G38" s="219"/>
      <c r="H38" s="219"/>
      <c r="I38" s="78"/>
      <c r="J38" s="79" t="s">
        <v>31</v>
      </c>
      <c r="K38" s="80"/>
      <c r="L38"/>
    </row>
    <row r="39" spans="1:12" ht="13.5" customHeight="1">
      <c r="A39" s="209" t="s">
        <v>118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</row>
    <row r="40" spans="1:12" ht="13.5" customHeight="1">
      <c r="A40" s="187" t="s">
        <v>100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88"/>
    </row>
    <row r="41" spans="1:12" ht="13.5" customHeight="1">
      <c r="A41" s="101" t="s">
        <v>103</v>
      </c>
      <c r="B41" s="210" t="s">
        <v>99</v>
      </c>
      <c r="C41" s="211"/>
      <c r="D41" s="211"/>
      <c r="E41" s="211"/>
      <c r="F41" s="217"/>
      <c r="G41" s="55" t="s">
        <v>147</v>
      </c>
      <c r="H41" s="115" t="s">
        <v>146</v>
      </c>
      <c r="I41" s="54" t="s">
        <v>32</v>
      </c>
      <c r="J41" s="201" t="s">
        <v>20</v>
      </c>
      <c r="K41" s="202"/>
    </row>
    <row r="42" spans="1:12" ht="13.5" customHeight="1">
      <c r="A42" s="56" t="s">
        <v>1</v>
      </c>
      <c r="B42" s="201" t="s">
        <v>33</v>
      </c>
      <c r="C42" s="202"/>
      <c r="D42" s="202"/>
      <c r="E42" s="202"/>
      <c r="F42" s="203"/>
      <c r="G42" s="39">
        <v>8.3299999999999999E-2</v>
      </c>
      <c r="H42" s="41">
        <f>H37*G42</f>
        <v>199.92499799999999</v>
      </c>
      <c r="I42" s="12"/>
      <c r="J42" s="59" t="s">
        <v>30</v>
      </c>
      <c r="K42" s="53" t="s">
        <v>31</v>
      </c>
    </row>
    <row r="43" spans="1:12" ht="13.5" customHeight="1">
      <c r="A43" s="56" t="s">
        <v>3</v>
      </c>
      <c r="B43" s="212" t="s">
        <v>98</v>
      </c>
      <c r="C43" s="213"/>
      <c r="D43" s="213"/>
      <c r="E43" s="213"/>
      <c r="F43" s="214"/>
      <c r="G43" s="39">
        <v>0.121</v>
      </c>
      <c r="H43" s="42">
        <f>H30*G43</f>
        <v>290.40726000000001</v>
      </c>
      <c r="I43" s="12"/>
      <c r="J43" s="59" t="s">
        <v>30</v>
      </c>
      <c r="K43" s="53" t="s">
        <v>31</v>
      </c>
    </row>
    <row r="44" spans="1:12" ht="15" customHeight="1">
      <c r="A44" s="215" t="s">
        <v>165</v>
      </c>
      <c r="B44" s="215"/>
      <c r="C44" s="215"/>
      <c r="D44" s="215"/>
      <c r="E44" s="215"/>
      <c r="F44" s="215"/>
      <c r="G44" s="81">
        <f>SUM(G42:G43)</f>
        <v>0.20429999999999998</v>
      </c>
      <c r="H44" s="110">
        <f>SUM(H42:H43)</f>
        <v>490.33225800000002</v>
      </c>
      <c r="I44" s="11" t="s">
        <v>30</v>
      </c>
      <c r="J44" s="51"/>
      <c r="K44" s="6" t="s">
        <v>31</v>
      </c>
    </row>
    <row r="45" spans="1:12" ht="13.5" customHeight="1">
      <c r="A45" s="216"/>
      <c r="B45" s="216"/>
      <c r="C45" s="216"/>
      <c r="D45" s="216"/>
      <c r="E45" s="216"/>
      <c r="F45" s="216"/>
      <c r="G45" s="216"/>
      <c r="H45" s="216"/>
      <c r="I45" s="67"/>
      <c r="J45" s="68"/>
      <c r="K45" s="69"/>
      <c r="L45"/>
    </row>
    <row r="46" spans="1:12" ht="13.5" customHeight="1">
      <c r="A46" s="215" t="s">
        <v>167</v>
      </c>
      <c r="B46" s="215"/>
      <c r="C46" s="215"/>
      <c r="D46" s="215"/>
      <c r="E46" s="215"/>
      <c r="F46" s="215"/>
      <c r="G46" s="215"/>
      <c r="H46" s="215"/>
      <c r="I46" s="19"/>
      <c r="J46" s="19"/>
      <c r="K46" s="19"/>
    </row>
    <row r="47" spans="1:12" ht="13.5" customHeight="1">
      <c r="A47" s="101" t="s">
        <v>102</v>
      </c>
      <c r="B47" s="210" t="s">
        <v>158</v>
      </c>
      <c r="C47" s="211"/>
      <c r="D47" s="211"/>
      <c r="E47" s="211"/>
      <c r="F47" s="217"/>
      <c r="G47" s="49" t="s">
        <v>147</v>
      </c>
      <c r="H47" s="114" t="s">
        <v>146</v>
      </c>
      <c r="I47" s="54" t="s">
        <v>32</v>
      </c>
      <c r="J47" s="14" t="s">
        <v>20</v>
      </c>
      <c r="K47" s="15"/>
    </row>
    <row r="48" spans="1:12" ht="13.5" customHeight="1">
      <c r="A48" s="56" t="s">
        <v>1</v>
      </c>
      <c r="B48" s="201" t="s">
        <v>35</v>
      </c>
      <c r="C48" s="202"/>
      <c r="D48" s="202"/>
      <c r="E48" s="202"/>
      <c r="F48" s="203"/>
      <c r="G48" s="39">
        <v>0.2</v>
      </c>
      <c r="H48" s="43">
        <f t="shared" ref="H48:H55" si="0">($H$37+$H$44)*G48</f>
        <v>578.07845159999999</v>
      </c>
      <c r="I48" s="12"/>
      <c r="J48" s="59" t="s">
        <v>30</v>
      </c>
      <c r="K48" s="53" t="s">
        <v>31</v>
      </c>
    </row>
    <row r="49" spans="1:14" ht="13.5" customHeight="1">
      <c r="A49" s="56" t="s">
        <v>3</v>
      </c>
      <c r="B49" s="212" t="s">
        <v>144</v>
      </c>
      <c r="C49" s="202"/>
      <c r="D49" s="202"/>
      <c r="E49" s="202"/>
      <c r="F49" s="203"/>
      <c r="G49" s="39">
        <v>2.5000000000000001E-2</v>
      </c>
      <c r="H49" s="44">
        <f t="shared" si="0"/>
        <v>72.259806449999999</v>
      </c>
      <c r="I49" s="12"/>
      <c r="J49" s="59" t="s">
        <v>30</v>
      </c>
      <c r="K49" s="53" t="s">
        <v>31</v>
      </c>
    </row>
    <row r="50" spans="1:14" ht="13.5" customHeight="1">
      <c r="A50" s="56" t="s">
        <v>5</v>
      </c>
      <c r="B50" s="212" t="s">
        <v>145</v>
      </c>
      <c r="C50" s="202"/>
      <c r="D50" s="202"/>
      <c r="E50" s="202"/>
      <c r="F50" s="203"/>
      <c r="G50" s="39"/>
      <c r="H50" s="44">
        <f t="shared" si="0"/>
        <v>0</v>
      </c>
      <c r="I50" s="12"/>
      <c r="J50" s="59" t="s">
        <v>30</v>
      </c>
      <c r="K50" s="53" t="s">
        <v>31</v>
      </c>
      <c r="L50" s="180" t="s">
        <v>238</v>
      </c>
    </row>
    <row r="51" spans="1:14" ht="13.5" customHeight="1">
      <c r="A51" s="56" t="s">
        <v>7</v>
      </c>
      <c r="B51" s="201" t="s">
        <v>36</v>
      </c>
      <c r="C51" s="202"/>
      <c r="D51" s="202"/>
      <c r="E51" s="202"/>
      <c r="F51" s="203"/>
      <c r="G51" s="40">
        <v>1.4999999999999999E-2</v>
      </c>
      <c r="H51" s="45">
        <f t="shared" si="0"/>
        <v>43.35588387</v>
      </c>
      <c r="I51" s="12"/>
      <c r="J51" s="59" t="s">
        <v>30</v>
      </c>
      <c r="K51" s="53" t="s">
        <v>31</v>
      </c>
    </row>
    <row r="52" spans="1:14" ht="13.5" customHeight="1">
      <c r="A52" s="56" t="s">
        <v>25</v>
      </c>
      <c r="B52" s="201" t="s">
        <v>37</v>
      </c>
      <c r="C52" s="202"/>
      <c r="D52" s="202"/>
      <c r="E52" s="202"/>
      <c r="F52" s="203"/>
      <c r="G52" s="39">
        <v>0.01</v>
      </c>
      <c r="H52" s="45">
        <f t="shared" si="0"/>
        <v>28.90392258</v>
      </c>
      <c r="I52" s="12"/>
      <c r="J52" s="59" t="s">
        <v>30</v>
      </c>
      <c r="K52" s="53" t="s">
        <v>31</v>
      </c>
    </row>
    <row r="53" spans="1:14" ht="13.5" customHeight="1">
      <c r="A53" s="56" t="s">
        <v>27</v>
      </c>
      <c r="B53" s="201" t="s">
        <v>38</v>
      </c>
      <c r="C53" s="202"/>
      <c r="D53" s="202"/>
      <c r="E53" s="202"/>
      <c r="F53" s="203"/>
      <c r="G53" s="39">
        <v>6.0000000000000001E-3</v>
      </c>
      <c r="H53" s="45">
        <f t="shared" si="0"/>
        <v>17.342353547999998</v>
      </c>
      <c r="I53" s="12"/>
      <c r="J53" s="59" t="s">
        <v>30</v>
      </c>
      <c r="K53" s="53" t="s">
        <v>31</v>
      </c>
    </row>
    <row r="54" spans="1:14" ht="13.5" customHeight="1">
      <c r="A54" s="56" t="s">
        <v>29</v>
      </c>
      <c r="B54" s="201" t="s">
        <v>39</v>
      </c>
      <c r="C54" s="202"/>
      <c r="D54" s="202"/>
      <c r="E54" s="202"/>
      <c r="F54" s="203"/>
      <c r="G54" s="39">
        <v>2E-3</v>
      </c>
      <c r="H54" s="45">
        <f t="shared" si="0"/>
        <v>5.7807845159999998</v>
      </c>
      <c r="I54" s="12"/>
      <c r="J54" s="59" t="s">
        <v>30</v>
      </c>
      <c r="K54" s="53" t="s">
        <v>31</v>
      </c>
    </row>
    <row r="55" spans="1:14" ht="13.5" customHeight="1">
      <c r="A55" s="56" t="s">
        <v>40</v>
      </c>
      <c r="B55" s="201" t="s">
        <v>41</v>
      </c>
      <c r="C55" s="202"/>
      <c r="D55" s="202"/>
      <c r="E55" s="202"/>
      <c r="F55" s="203"/>
      <c r="G55" s="39">
        <v>0.08</v>
      </c>
      <c r="H55" s="45">
        <f t="shared" si="0"/>
        <v>231.23138064</v>
      </c>
      <c r="I55" s="12"/>
      <c r="J55" s="3" t="s">
        <v>30</v>
      </c>
      <c r="K55" s="5" t="s">
        <v>31</v>
      </c>
    </row>
    <row r="56" spans="1:14" ht="13.5" customHeight="1">
      <c r="A56" s="215" t="s">
        <v>165</v>
      </c>
      <c r="B56" s="215"/>
      <c r="C56" s="215"/>
      <c r="D56" s="215"/>
      <c r="E56" s="215"/>
      <c r="F56" s="215"/>
      <c r="G56" s="82">
        <f>SUM(G48:G55)</f>
        <v>0.33800000000000002</v>
      </c>
      <c r="H56" s="110">
        <f>SUM(H48:H55)</f>
        <v>976.95258320400001</v>
      </c>
      <c r="I56" s="54" t="s">
        <v>42</v>
      </c>
      <c r="J56" s="3" t="s">
        <v>30</v>
      </c>
      <c r="K56" s="5" t="s">
        <v>31</v>
      </c>
    </row>
    <row r="57" spans="1:14" ht="13.5" customHeight="1">
      <c r="A57" s="216"/>
      <c r="B57" s="216"/>
      <c r="C57" s="216"/>
      <c r="D57" s="216"/>
      <c r="E57" s="216"/>
      <c r="F57" s="216"/>
      <c r="G57" s="216"/>
      <c r="H57" s="216"/>
      <c r="I57" s="83"/>
      <c r="J57" s="84"/>
      <c r="K57" s="85"/>
      <c r="L57"/>
    </row>
    <row r="58" spans="1:14" ht="13.5" customHeight="1">
      <c r="A58" s="215" t="s">
        <v>166</v>
      </c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M58" s="46"/>
      <c r="N58" s="46"/>
    </row>
    <row r="59" spans="1:14">
      <c r="A59" s="101" t="s">
        <v>101</v>
      </c>
      <c r="B59" s="210" t="s">
        <v>109</v>
      </c>
      <c r="C59" s="211"/>
      <c r="D59" s="211"/>
      <c r="E59" s="211"/>
      <c r="F59" s="211"/>
      <c r="G59" s="217"/>
      <c r="H59" s="113" t="s">
        <v>148</v>
      </c>
      <c r="I59" s="220" t="s">
        <v>20</v>
      </c>
      <c r="J59" s="220"/>
      <c r="K59" s="221"/>
    </row>
    <row r="60" spans="1:14" ht="13.5" customHeight="1">
      <c r="A60" s="56" t="s">
        <v>1</v>
      </c>
      <c r="B60" s="212" t="s">
        <v>162</v>
      </c>
      <c r="C60" s="213"/>
      <c r="D60" s="213"/>
      <c r="E60" s="213"/>
      <c r="F60" s="213"/>
      <c r="G60" s="214"/>
      <c r="H60" s="47">
        <f>8.55*2*22-H37*6%</f>
        <v>232.19640000000007</v>
      </c>
      <c r="I60" s="222"/>
      <c r="J60" s="222"/>
      <c r="K60" s="223"/>
    </row>
    <row r="61" spans="1:14" ht="13.5" customHeight="1">
      <c r="A61" s="56" t="s">
        <v>3</v>
      </c>
      <c r="B61" s="212" t="s">
        <v>163</v>
      </c>
      <c r="C61" s="213"/>
      <c r="D61" s="213"/>
      <c r="E61" s="213"/>
      <c r="F61" s="213"/>
      <c r="G61" s="214"/>
      <c r="H61" s="48">
        <v>415.8</v>
      </c>
      <c r="I61" s="222"/>
      <c r="J61" s="222"/>
      <c r="K61" s="223"/>
    </row>
    <row r="62" spans="1:14" ht="13.5" customHeight="1">
      <c r="A62" s="56" t="s">
        <v>5</v>
      </c>
      <c r="B62" s="212" t="s">
        <v>104</v>
      </c>
      <c r="C62" s="213"/>
      <c r="D62" s="213"/>
      <c r="E62" s="213"/>
      <c r="F62" s="213"/>
      <c r="G62" s="214"/>
      <c r="H62" s="48">
        <v>0</v>
      </c>
      <c r="I62" s="222"/>
      <c r="J62" s="222"/>
      <c r="K62" s="223"/>
    </row>
    <row r="63" spans="1:14" ht="13.5" customHeight="1">
      <c r="A63" s="56" t="s">
        <v>7</v>
      </c>
      <c r="B63" s="212" t="s">
        <v>161</v>
      </c>
      <c r="C63" s="213"/>
      <c r="D63" s="213"/>
      <c r="E63" s="213"/>
      <c r="F63" s="213"/>
      <c r="G63" s="214"/>
      <c r="H63" s="48">
        <v>17</v>
      </c>
      <c r="I63" s="222"/>
      <c r="J63" s="222"/>
      <c r="K63" s="223"/>
    </row>
    <row r="64" spans="1:14" ht="13.5" customHeight="1">
      <c r="A64" s="215" t="s">
        <v>165</v>
      </c>
      <c r="B64" s="215"/>
      <c r="C64" s="215"/>
      <c r="D64" s="215"/>
      <c r="E64" s="215"/>
      <c r="F64" s="215"/>
      <c r="G64" s="215"/>
      <c r="H64" s="112">
        <f>SUM(H60:H63)</f>
        <v>664.99640000000011</v>
      </c>
      <c r="I64" s="11" t="s">
        <v>30</v>
      </c>
      <c r="J64" s="51"/>
      <c r="K64" s="5" t="s">
        <v>31</v>
      </c>
    </row>
    <row r="65" spans="1:35" ht="12.6" customHeight="1">
      <c r="A65" s="216"/>
      <c r="B65" s="216"/>
      <c r="C65" s="216"/>
      <c r="D65" s="216"/>
      <c r="E65" s="216"/>
      <c r="F65" s="216"/>
      <c r="G65" s="216"/>
      <c r="H65" s="216"/>
      <c r="I65" s="86"/>
      <c r="J65" s="87"/>
      <c r="K65" s="85"/>
      <c r="L65"/>
    </row>
    <row r="66" spans="1:35" ht="13.5" customHeight="1">
      <c r="A66" s="209" t="s">
        <v>106</v>
      </c>
      <c r="B66" s="209"/>
      <c r="C66" s="209"/>
      <c r="D66" s="209"/>
      <c r="E66" s="209"/>
      <c r="F66" s="209"/>
      <c r="G66" s="209"/>
      <c r="H66" s="209"/>
      <c r="I66" s="209"/>
      <c r="J66" s="209"/>
      <c r="K66" s="209"/>
    </row>
    <row r="67" spans="1:35" ht="13.5" customHeight="1">
      <c r="A67" s="224"/>
      <c r="B67" s="225"/>
      <c r="C67" s="225"/>
      <c r="D67" s="225"/>
      <c r="E67" s="225"/>
      <c r="F67" s="225"/>
      <c r="G67" s="225"/>
      <c r="H67" s="225"/>
      <c r="I67" s="225"/>
      <c r="J67" s="225"/>
      <c r="K67" s="226"/>
    </row>
    <row r="68" spans="1:35" ht="13.5" customHeight="1">
      <c r="A68" s="100">
        <v>2</v>
      </c>
      <c r="B68" s="210" t="s">
        <v>164</v>
      </c>
      <c r="C68" s="211"/>
      <c r="D68" s="211"/>
      <c r="E68" s="211"/>
      <c r="F68" s="211"/>
      <c r="G68" s="217"/>
      <c r="H68" s="113" t="s">
        <v>111</v>
      </c>
      <c r="I68" s="220" t="s">
        <v>20</v>
      </c>
      <c r="J68" s="220"/>
      <c r="K68" s="221"/>
    </row>
    <row r="69" spans="1:35" ht="13.5" customHeight="1">
      <c r="A69" s="65">
        <v>2.1</v>
      </c>
      <c r="B69" s="201" t="s">
        <v>107</v>
      </c>
      <c r="C69" s="202"/>
      <c r="D69" s="202"/>
      <c r="E69" s="202"/>
      <c r="F69" s="202"/>
      <c r="G69" s="203"/>
      <c r="H69" s="64">
        <f>H44</f>
        <v>490.33225800000002</v>
      </c>
      <c r="I69" s="54" t="s">
        <v>30</v>
      </c>
      <c r="J69" s="51"/>
      <c r="K69" s="7" t="s">
        <v>31</v>
      </c>
    </row>
    <row r="70" spans="1:35" ht="13.5" customHeight="1">
      <c r="A70" s="65">
        <v>2.2000000000000002</v>
      </c>
      <c r="B70" s="201" t="s">
        <v>108</v>
      </c>
      <c r="C70" s="202"/>
      <c r="D70" s="202"/>
      <c r="E70" s="202"/>
      <c r="F70" s="202"/>
      <c r="G70" s="203"/>
      <c r="H70" s="64">
        <f>H56</f>
        <v>976.95258320400001</v>
      </c>
      <c r="I70" s="54" t="s">
        <v>30</v>
      </c>
      <c r="J70" s="51"/>
      <c r="K70" s="6" t="s">
        <v>31</v>
      </c>
    </row>
    <row r="71" spans="1:35" ht="15" customHeight="1">
      <c r="A71" s="65">
        <v>2.2999999999999998</v>
      </c>
      <c r="B71" s="204" t="s">
        <v>109</v>
      </c>
      <c r="C71" s="205"/>
      <c r="D71" s="205"/>
      <c r="E71" s="205"/>
      <c r="F71" s="205"/>
      <c r="G71" s="206"/>
      <c r="H71" s="77">
        <f>H64</f>
        <v>664.99640000000011</v>
      </c>
      <c r="I71" s="11" t="s">
        <v>30</v>
      </c>
      <c r="J71" s="51"/>
      <c r="K71" s="52"/>
    </row>
    <row r="72" spans="1:35" ht="15" customHeight="1">
      <c r="A72" s="215" t="s">
        <v>165</v>
      </c>
      <c r="B72" s="215"/>
      <c r="C72" s="215"/>
      <c r="D72" s="215"/>
      <c r="E72" s="215"/>
      <c r="F72" s="215"/>
      <c r="G72" s="215"/>
      <c r="H72" s="111">
        <f>SUM(H69:H71)</f>
        <v>2132.2812412040003</v>
      </c>
      <c r="I72" s="54" t="s">
        <v>30</v>
      </c>
      <c r="J72" s="51"/>
      <c r="K72" s="6" t="s">
        <v>31</v>
      </c>
    </row>
    <row r="73" spans="1:35" ht="15" customHeight="1">
      <c r="A73" s="216"/>
      <c r="B73" s="216"/>
      <c r="C73" s="216"/>
      <c r="D73" s="216"/>
      <c r="E73" s="216"/>
      <c r="F73" s="216"/>
      <c r="G73" s="216"/>
      <c r="H73" s="216"/>
      <c r="I73" s="83"/>
      <c r="J73" s="78"/>
      <c r="K73" s="6"/>
      <c r="L73"/>
    </row>
    <row r="74" spans="1:35" ht="15" customHeight="1">
      <c r="A74" s="215" t="s">
        <v>94</v>
      </c>
      <c r="B74" s="209"/>
      <c r="C74" s="209"/>
      <c r="D74" s="209"/>
      <c r="E74" s="209"/>
      <c r="F74" s="209"/>
      <c r="G74" s="209"/>
      <c r="H74" s="209"/>
      <c r="I74" s="209"/>
      <c r="J74" s="209"/>
      <c r="K74" s="8"/>
    </row>
    <row r="75" spans="1:35" ht="14.25" customHeight="1">
      <c r="A75" s="37">
        <v>3</v>
      </c>
      <c r="B75" s="184" t="s">
        <v>178</v>
      </c>
      <c r="C75" s="184"/>
      <c r="D75" s="184"/>
      <c r="E75" s="184"/>
      <c r="F75" s="184"/>
      <c r="G75" s="49" t="s">
        <v>149</v>
      </c>
      <c r="H75" s="49" t="s">
        <v>150</v>
      </c>
      <c r="I75" s="227" t="s">
        <v>20</v>
      </c>
      <c r="J75" s="227"/>
      <c r="K75" s="8"/>
    </row>
    <row r="76" spans="1:35" ht="14.25" customHeight="1">
      <c r="A76" s="56" t="s">
        <v>1</v>
      </c>
      <c r="B76" s="207" t="s">
        <v>43</v>
      </c>
      <c r="C76" s="207"/>
      <c r="D76" s="207"/>
      <c r="E76" s="207"/>
      <c r="F76" s="207"/>
      <c r="G76" s="89">
        <v>4.1999999999999997E-3</v>
      </c>
      <c r="H76" s="43">
        <f>$H$37*G76</f>
        <v>10.080252</v>
      </c>
      <c r="I76" s="54" t="s">
        <v>30</v>
      </c>
      <c r="J76" s="56" t="s">
        <v>31</v>
      </c>
      <c r="K76" s="8"/>
    </row>
    <row r="77" spans="1:35" ht="14.25" customHeight="1">
      <c r="A77" s="56" t="s">
        <v>3</v>
      </c>
      <c r="B77" s="207" t="s">
        <v>44</v>
      </c>
      <c r="C77" s="207"/>
      <c r="D77" s="207"/>
      <c r="E77" s="207"/>
      <c r="F77" s="207"/>
      <c r="G77" s="89">
        <v>2.9999999999999997E-4</v>
      </c>
      <c r="H77" s="43">
        <f>$H$37*G77</f>
        <v>0.72001799999999994</v>
      </c>
      <c r="I77" s="54" t="s">
        <v>30</v>
      </c>
      <c r="J77" s="56" t="s">
        <v>31</v>
      </c>
      <c r="K77" s="8"/>
    </row>
    <row r="78" spans="1:35" ht="14.25" customHeight="1">
      <c r="A78" s="56" t="s">
        <v>5</v>
      </c>
      <c r="B78" s="207" t="s">
        <v>45</v>
      </c>
      <c r="C78" s="207"/>
      <c r="D78" s="207"/>
      <c r="E78" s="207"/>
      <c r="F78" s="207"/>
      <c r="G78" s="89">
        <v>0.04</v>
      </c>
      <c r="H78" s="43">
        <f>H76*G78</f>
        <v>0.40321008000000003</v>
      </c>
      <c r="I78" s="54" t="s">
        <v>30</v>
      </c>
      <c r="J78" s="56" t="s">
        <v>31</v>
      </c>
      <c r="K78" s="8"/>
    </row>
    <row r="79" spans="1:35" ht="14.25" customHeight="1">
      <c r="A79" s="56" t="s">
        <v>7</v>
      </c>
      <c r="B79" s="207" t="s">
        <v>46</v>
      </c>
      <c r="C79" s="207"/>
      <c r="D79" s="207"/>
      <c r="E79" s="207"/>
      <c r="F79" s="207"/>
      <c r="G79" s="89">
        <v>1.9400000000000001E-2</v>
      </c>
      <c r="H79" s="43">
        <f>$H$37*G79</f>
        <v>46.561163999999998</v>
      </c>
      <c r="I79" s="54" t="s">
        <v>30</v>
      </c>
      <c r="J79" s="56" t="s">
        <v>31</v>
      </c>
      <c r="K79" s="8"/>
    </row>
    <row r="80" spans="1:35" s="9" customFormat="1" ht="14.25" customHeight="1">
      <c r="A80" s="56" t="s">
        <v>25</v>
      </c>
      <c r="B80" s="207" t="s">
        <v>47</v>
      </c>
      <c r="C80" s="207"/>
      <c r="D80" s="207"/>
      <c r="E80" s="207"/>
      <c r="F80" s="207"/>
      <c r="G80" s="89">
        <v>6.8999999999999999E-3</v>
      </c>
      <c r="H80" s="43">
        <f>$H$37*G80</f>
        <v>16.560413999999998</v>
      </c>
      <c r="I80" s="54" t="s">
        <v>30</v>
      </c>
      <c r="J80" s="56" t="s">
        <v>31</v>
      </c>
      <c r="K80" s="8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</row>
    <row r="81" spans="1:35" s="9" customFormat="1" ht="14.25" customHeight="1">
      <c r="A81" s="56" t="s">
        <v>27</v>
      </c>
      <c r="B81" s="207" t="s">
        <v>48</v>
      </c>
      <c r="C81" s="207"/>
      <c r="D81" s="207"/>
      <c r="E81" s="207"/>
      <c r="F81" s="207"/>
      <c r="G81" s="89">
        <v>0.01</v>
      </c>
      <c r="H81" s="43">
        <f>H80*G81</f>
        <v>0.16560413999999998</v>
      </c>
      <c r="I81" s="11" t="s">
        <v>30</v>
      </c>
      <c r="J81" s="2" t="s">
        <v>31</v>
      </c>
      <c r="K81" s="8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</row>
    <row r="82" spans="1:35" s="9" customFormat="1">
      <c r="A82" s="215" t="s">
        <v>165</v>
      </c>
      <c r="B82" s="215"/>
      <c r="C82" s="215"/>
      <c r="D82" s="215"/>
      <c r="E82" s="215"/>
      <c r="F82" s="215"/>
      <c r="G82" s="81">
        <f>SUM(G76:G81)</f>
        <v>8.0799999999999997E-2</v>
      </c>
      <c r="H82" s="110">
        <f>SUM(H76:H81)</f>
        <v>74.49066221999999</v>
      </c>
      <c r="I82" s="12"/>
      <c r="J82" s="50" t="s">
        <v>31</v>
      </c>
      <c r="K82" s="8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</row>
    <row r="83" spans="1:35" s="9" customFormat="1">
      <c r="A83" s="239"/>
      <c r="B83" s="239"/>
      <c r="C83" s="239"/>
      <c r="D83" s="239"/>
      <c r="E83" s="239"/>
      <c r="F83" s="239"/>
      <c r="G83" s="239"/>
      <c r="H83" s="239"/>
      <c r="I83" s="87"/>
      <c r="J83" s="88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</row>
    <row r="84" spans="1:35" s="9" customFormat="1" ht="12.75" customHeight="1">
      <c r="A84" s="228" t="s">
        <v>209</v>
      </c>
      <c r="B84" s="218"/>
      <c r="C84" s="218"/>
      <c r="D84" s="218"/>
      <c r="E84" s="218"/>
      <c r="F84" s="218"/>
      <c r="G84" s="218"/>
      <c r="H84" s="218"/>
      <c r="I84" s="218"/>
      <c r="J84" s="218"/>
      <c r="K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</row>
    <row r="85" spans="1:35" s="9" customFormat="1" ht="38.25" customHeight="1">
      <c r="A85" s="229" t="s">
        <v>216</v>
      </c>
      <c r="B85" s="230"/>
      <c r="C85" s="230"/>
      <c r="D85" s="230"/>
      <c r="E85" s="230"/>
      <c r="F85" s="230"/>
      <c r="G85" s="230"/>
      <c r="H85" s="230"/>
      <c r="I85" s="230"/>
      <c r="J85" s="230"/>
      <c r="K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</row>
    <row r="86" spans="1:35" s="9" customFormat="1" ht="12.75" customHeight="1">
      <c r="A86" s="142" t="s">
        <v>96</v>
      </c>
      <c r="B86" s="231" t="s">
        <v>50</v>
      </c>
      <c r="C86" s="232"/>
      <c r="D86" s="232"/>
      <c r="E86" s="232"/>
      <c r="F86" s="233"/>
      <c r="G86" s="143" t="s">
        <v>151</v>
      </c>
      <c r="H86" s="144" t="s">
        <v>150</v>
      </c>
      <c r="I86" s="234" t="s">
        <v>51</v>
      </c>
      <c r="J86" s="235"/>
      <c r="K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</row>
    <row r="87" spans="1:35" s="9" customFormat="1" ht="12.75" customHeight="1">
      <c r="A87" s="145" t="s">
        <v>52</v>
      </c>
      <c r="B87" s="236" t="s">
        <v>53</v>
      </c>
      <c r="C87" s="237"/>
      <c r="D87" s="237"/>
      <c r="E87" s="237"/>
      <c r="F87" s="238"/>
      <c r="G87" s="146">
        <v>0</v>
      </c>
      <c r="H87" s="147"/>
      <c r="I87" s="148" t="s">
        <v>54</v>
      </c>
      <c r="J87" s="149" t="s">
        <v>55</v>
      </c>
      <c r="K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5" s="9" customFormat="1" ht="12.75" customHeight="1">
      <c r="A88" s="145" t="s">
        <v>56</v>
      </c>
      <c r="B88" s="236" t="s">
        <v>57</v>
      </c>
      <c r="C88" s="237"/>
      <c r="D88" s="237"/>
      <c r="E88" s="237"/>
      <c r="F88" s="238"/>
      <c r="G88" s="146">
        <v>0</v>
      </c>
      <c r="H88" s="147"/>
      <c r="I88" s="148" t="s">
        <v>54</v>
      </c>
      <c r="J88" s="149" t="s">
        <v>55</v>
      </c>
      <c r="K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</row>
    <row r="89" spans="1:35" s="9" customFormat="1" ht="12.75" customHeight="1">
      <c r="A89" s="145" t="s">
        <v>58</v>
      </c>
      <c r="B89" s="236" t="s">
        <v>59</v>
      </c>
      <c r="C89" s="237"/>
      <c r="D89" s="237"/>
      <c r="E89" s="237"/>
      <c r="F89" s="238"/>
      <c r="G89" s="146">
        <v>0</v>
      </c>
      <c r="H89" s="147"/>
      <c r="I89" s="148" t="s">
        <v>54</v>
      </c>
      <c r="J89" s="149" t="s">
        <v>55</v>
      </c>
      <c r="K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pans="1:35" s="9" customFormat="1" ht="12.75" customHeight="1">
      <c r="A90" s="145" t="s">
        <v>60</v>
      </c>
      <c r="B90" s="236" t="s">
        <v>61</v>
      </c>
      <c r="C90" s="237"/>
      <c r="D90" s="237"/>
      <c r="E90" s="237"/>
      <c r="F90" s="238"/>
      <c r="G90" s="146">
        <v>0</v>
      </c>
      <c r="H90" s="147"/>
      <c r="I90" s="148" t="s">
        <v>54</v>
      </c>
      <c r="J90" s="149" t="s">
        <v>55</v>
      </c>
      <c r="K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</row>
    <row r="91" spans="1:35" ht="12.75" customHeight="1">
      <c r="A91" s="94" t="s">
        <v>114</v>
      </c>
      <c r="B91" s="250" t="s">
        <v>210</v>
      </c>
      <c r="C91" s="251"/>
      <c r="D91" s="251"/>
      <c r="E91" s="251"/>
      <c r="F91" s="252"/>
      <c r="G91" s="102">
        <v>1.5E-3</v>
      </c>
      <c r="H91" s="107">
        <v>3.6</v>
      </c>
      <c r="I91" s="148" t="s">
        <v>54</v>
      </c>
      <c r="J91" s="149" t="s">
        <v>55</v>
      </c>
    </row>
    <row r="92" spans="1:35" ht="14.25" customHeight="1">
      <c r="A92" s="145" t="s">
        <v>63</v>
      </c>
      <c r="B92" s="236" t="s">
        <v>64</v>
      </c>
      <c r="C92" s="237"/>
      <c r="D92" s="237"/>
      <c r="E92" s="237"/>
      <c r="F92" s="238"/>
      <c r="G92" s="146">
        <v>0</v>
      </c>
      <c r="H92" s="147"/>
      <c r="I92" s="148" t="s">
        <v>54</v>
      </c>
      <c r="J92" s="150" t="s">
        <v>55</v>
      </c>
    </row>
    <row r="93" spans="1:35" ht="12.75" customHeight="1">
      <c r="A93" s="253" t="s">
        <v>211</v>
      </c>
      <c r="B93" s="254"/>
      <c r="C93" s="254"/>
      <c r="D93" s="254"/>
      <c r="E93" s="254"/>
      <c r="F93" s="255"/>
      <c r="G93" s="103">
        <f>SUM(G87:G92)</f>
        <v>1.5E-3</v>
      </c>
      <c r="H93" s="108">
        <f>SUM(H87:K92)</f>
        <v>3.6</v>
      </c>
      <c r="I93" s="148" t="s">
        <v>54</v>
      </c>
      <c r="J93" s="149" t="s">
        <v>55</v>
      </c>
    </row>
    <row r="94" spans="1:35" ht="12.75" customHeight="1">
      <c r="A94" s="151" t="s">
        <v>65</v>
      </c>
      <c r="B94" s="256" t="s">
        <v>66</v>
      </c>
      <c r="C94" s="257"/>
      <c r="D94" s="257"/>
      <c r="E94" s="257"/>
      <c r="F94" s="258"/>
      <c r="G94" s="152">
        <v>0</v>
      </c>
      <c r="H94" s="147"/>
      <c r="I94" s="148" t="s">
        <v>54</v>
      </c>
      <c r="J94" s="149" t="s">
        <v>55</v>
      </c>
    </row>
    <row r="95" spans="1:35" ht="15" customHeight="1">
      <c r="A95" s="240" t="s">
        <v>165</v>
      </c>
      <c r="B95" s="240"/>
      <c r="C95" s="240"/>
      <c r="D95" s="240"/>
      <c r="E95" s="240"/>
      <c r="F95" s="240"/>
      <c r="G95" s="155">
        <f>G93+G94</f>
        <v>1.5E-3</v>
      </c>
      <c r="H95" s="156">
        <f>H93+H94</f>
        <v>3.6</v>
      </c>
      <c r="I95" s="153"/>
      <c r="J95" s="154" t="s">
        <v>55</v>
      </c>
    </row>
    <row r="96" spans="1:35" ht="12.75" customHeight="1">
      <c r="A96" s="241"/>
      <c r="B96" s="241"/>
      <c r="C96" s="241"/>
      <c r="D96" s="241"/>
      <c r="E96" s="241"/>
      <c r="F96" s="241"/>
      <c r="G96" s="241"/>
      <c r="H96" s="241"/>
      <c r="I96" s="241"/>
      <c r="J96" s="241"/>
      <c r="L96"/>
    </row>
    <row r="97" spans="1:12" ht="12.75" customHeight="1">
      <c r="A97" s="184" t="s">
        <v>180</v>
      </c>
      <c r="B97" s="184"/>
      <c r="C97" s="184"/>
      <c r="D97" s="184"/>
      <c r="E97" s="184"/>
      <c r="F97" s="184"/>
      <c r="G97" s="184"/>
      <c r="H97" s="184"/>
      <c r="I97" s="184"/>
      <c r="J97" s="184"/>
    </row>
    <row r="98" spans="1:12" ht="12.75" customHeight="1">
      <c r="A98" s="163" t="s">
        <v>124</v>
      </c>
      <c r="B98" s="242" t="s">
        <v>67</v>
      </c>
      <c r="C98" s="243"/>
      <c r="D98" s="243"/>
      <c r="E98" s="243"/>
      <c r="F98" s="244"/>
      <c r="G98" s="161" t="s">
        <v>151</v>
      </c>
      <c r="H98" s="117" t="s">
        <v>152</v>
      </c>
      <c r="I98" s="245" t="s">
        <v>20</v>
      </c>
      <c r="J98" s="246"/>
    </row>
    <row r="99" spans="1:12" ht="12.75" customHeight="1">
      <c r="A99" s="121" t="s">
        <v>1</v>
      </c>
      <c r="B99" s="247" t="s">
        <v>68</v>
      </c>
      <c r="C99" s="248"/>
      <c r="D99" s="248"/>
      <c r="E99" s="248"/>
      <c r="F99" s="249"/>
      <c r="G99" s="122">
        <v>0</v>
      </c>
      <c r="H99" s="164"/>
      <c r="I99" s="250" t="s">
        <v>69</v>
      </c>
      <c r="J99" s="251"/>
    </row>
    <row r="100" spans="1:12" ht="12.75" customHeight="1">
      <c r="A100" s="265" t="s">
        <v>34</v>
      </c>
      <c r="B100" s="265"/>
      <c r="C100" s="265"/>
      <c r="D100" s="265"/>
      <c r="E100" s="265"/>
      <c r="F100" s="265"/>
      <c r="G100" s="89">
        <v>0</v>
      </c>
      <c r="H100" s="110"/>
      <c r="I100" s="165"/>
      <c r="J100" s="162" t="s">
        <v>31</v>
      </c>
    </row>
    <row r="101" spans="1:12" ht="12.75" customHeight="1">
      <c r="A101" s="266"/>
      <c r="B101" s="266"/>
      <c r="C101" s="266"/>
      <c r="D101" s="266"/>
      <c r="E101" s="266"/>
      <c r="F101" s="266"/>
      <c r="G101" s="266"/>
      <c r="H101" s="266"/>
      <c r="I101" s="120"/>
      <c r="J101" s="119"/>
      <c r="L101"/>
    </row>
    <row r="102" spans="1:12" ht="12.75" customHeight="1">
      <c r="A102" s="209" t="s">
        <v>119</v>
      </c>
      <c r="B102" s="209"/>
      <c r="C102" s="209"/>
      <c r="D102" s="209"/>
      <c r="E102" s="209"/>
      <c r="F102" s="209"/>
      <c r="G102" s="209"/>
      <c r="H102" s="209"/>
      <c r="I102" s="209"/>
      <c r="J102" s="209"/>
    </row>
    <row r="103" spans="1:12" s="125" customFormat="1" ht="12.75" customHeight="1">
      <c r="A103" s="124">
        <v>4</v>
      </c>
      <c r="B103" s="260" t="s">
        <v>181</v>
      </c>
      <c r="C103" s="261"/>
      <c r="D103" s="261"/>
      <c r="E103" s="261"/>
      <c r="F103" s="261"/>
      <c r="G103" s="262"/>
      <c r="H103" s="267" t="s">
        <v>126</v>
      </c>
      <c r="I103" s="268"/>
      <c r="J103" s="268"/>
      <c r="L103" s="126"/>
    </row>
    <row r="104" spans="1:12" ht="12.75" customHeight="1">
      <c r="A104" s="99" t="s">
        <v>96</v>
      </c>
      <c r="B104" s="250" t="s">
        <v>70</v>
      </c>
      <c r="C104" s="251"/>
      <c r="D104" s="251"/>
      <c r="E104" s="251"/>
      <c r="F104" s="251"/>
      <c r="G104" s="252"/>
      <c r="H104" s="127">
        <f>H95</f>
        <v>3.6</v>
      </c>
      <c r="I104" s="61"/>
      <c r="J104" s="10" t="s">
        <v>31</v>
      </c>
    </row>
    <row r="105" spans="1:12" ht="12.75" customHeight="1">
      <c r="A105" s="130" t="s">
        <v>124</v>
      </c>
      <c r="B105" s="247" t="s">
        <v>70</v>
      </c>
      <c r="C105" s="248"/>
      <c r="D105" s="248"/>
      <c r="E105" s="248"/>
      <c r="F105" s="248"/>
      <c r="G105" s="249"/>
      <c r="H105" s="131">
        <f>H100</f>
        <v>0</v>
      </c>
      <c r="I105" s="61"/>
      <c r="J105" s="10" t="s">
        <v>31</v>
      </c>
    </row>
    <row r="106" spans="1:12" ht="14.25" customHeight="1">
      <c r="A106" s="218" t="s">
        <v>165</v>
      </c>
      <c r="B106" s="218"/>
      <c r="C106" s="218"/>
      <c r="D106" s="218"/>
      <c r="E106" s="218"/>
      <c r="F106" s="218"/>
      <c r="G106" s="218"/>
      <c r="H106" s="132">
        <f>SUM(H104:H105)</f>
        <v>3.6</v>
      </c>
      <c r="I106" s="118"/>
      <c r="J106" s="128" t="s">
        <v>31</v>
      </c>
    </row>
    <row r="107" spans="1:12" ht="14.25" customHeight="1">
      <c r="A107" s="259"/>
      <c r="B107" s="259"/>
      <c r="C107" s="259"/>
      <c r="D107" s="259"/>
      <c r="E107" s="259"/>
      <c r="F107" s="259"/>
      <c r="G107" s="259"/>
      <c r="H107" s="259"/>
      <c r="I107" s="120"/>
      <c r="J107" s="129"/>
      <c r="L107"/>
    </row>
    <row r="108" spans="1:12" ht="12.75" customHeight="1">
      <c r="A108" s="209" t="s">
        <v>112</v>
      </c>
      <c r="B108" s="209"/>
      <c r="C108" s="209"/>
      <c r="D108" s="209"/>
      <c r="E108" s="209"/>
      <c r="F108" s="209"/>
      <c r="G108" s="209"/>
      <c r="H108" s="209"/>
      <c r="I108" s="209"/>
      <c r="J108" s="209"/>
    </row>
    <row r="109" spans="1:12" ht="12.75" customHeight="1">
      <c r="A109" s="179">
        <v>5</v>
      </c>
      <c r="B109" s="260" t="s">
        <v>237</v>
      </c>
      <c r="C109" s="261"/>
      <c r="D109" s="261"/>
      <c r="E109" s="261"/>
      <c r="F109" s="261"/>
      <c r="G109" s="262"/>
      <c r="H109" s="263" t="s">
        <v>111</v>
      </c>
      <c r="I109" s="264"/>
      <c r="J109" s="264"/>
    </row>
    <row r="110" spans="1:12" ht="12.75" customHeight="1">
      <c r="A110" s="97" t="s">
        <v>5</v>
      </c>
      <c r="B110" s="280" t="s">
        <v>234</v>
      </c>
      <c r="C110" s="251"/>
      <c r="D110" s="251"/>
      <c r="E110" s="251"/>
      <c r="F110" s="251"/>
      <c r="G110" s="252"/>
      <c r="H110" s="281">
        <v>0</v>
      </c>
      <c r="I110" s="282"/>
      <c r="J110" s="282"/>
    </row>
    <row r="111" spans="1:12" ht="12.75" customHeight="1">
      <c r="A111" s="97" t="s">
        <v>7</v>
      </c>
      <c r="B111" s="250" t="s">
        <v>71</v>
      </c>
      <c r="C111" s="251"/>
      <c r="D111" s="251"/>
      <c r="E111" s="251"/>
      <c r="F111" s="251"/>
      <c r="G111" s="252"/>
      <c r="H111" s="281">
        <v>0</v>
      </c>
      <c r="I111" s="282"/>
      <c r="J111" s="282"/>
    </row>
    <row r="112" spans="1:12" ht="12.75" customHeight="1">
      <c r="A112" s="253" t="s">
        <v>165</v>
      </c>
      <c r="B112" s="254"/>
      <c r="C112" s="254"/>
      <c r="D112" s="254"/>
      <c r="E112" s="254"/>
      <c r="F112" s="254"/>
      <c r="G112" s="255"/>
      <c r="H112" s="283">
        <f>SUM(H110:J111)</f>
        <v>0</v>
      </c>
      <c r="I112" s="284"/>
      <c r="J112" s="284"/>
    </row>
    <row r="113" spans="1:12" ht="12.75" customHeight="1">
      <c r="A113" s="269" t="s">
        <v>113</v>
      </c>
      <c r="B113" s="270"/>
      <c r="C113" s="270"/>
      <c r="D113" s="270"/>
      <c r="E113" s="270"/>
      <c r="F113" s="270"/>
      <c r="G113" s="270"/>
      <c r="H113" s="270"/>
      <c r="I113" s="270"/>
      <c r="J113" s="270"/>
    </row>
    <row r="114" spans="1:12">
      <c r="A114" s="98">
        <v>6</v>
      </c>
      <c r="B114" s="271" t="s">
        <v>182</v>
      </c>
      <c r="C114" s="272"/>
      <c r="D114" s="272"/>
      <c r="E114" s="272"/>
      <c r="F114" s="273"/>
      <c r="G114" s="55" t="s">
        <v>153</v>
      </c>
      <c r="H114" s="134" t="s">
        <v>111</v>
      </c>
      <c r="I114" s="274" t="s">
        <v>20</v>
      </c>
      <c r="J114" s="275"/>
    </row>
    <row r="115" spans="1:12">
      <c r="A115" s="97" t="s">
        <v>1</v>
      </c>
      <c r="B115" s="250" t="s">
        <v>72</v>
      </c>
      <c r="C115" s="251"/>
      <c r="D115" s="251"/>
      <c r="E115" s="251"/>
      <c r="F115" s="276"/>
      <c r="G115" s="89"/>
      <c r="H115" s="133">
        <f>H131*G115</f>
        <v>0</v>
      </c>
      <c r="I115" s="277" t="s">
        <v>73</v>
      </c>
      <c r="J115" s="278"/>
      <c r="L115" s="180" t="s">
        <v>238</v>
      </c>
    </row>
    <row r="116" spans="1:12">
      <c r="A116" s="97" t="s">
        <v>3</v>
      </c>
      <c r="B116" s="247" t="s">
        <v>74</v>
      </c>
      <c r="C116" s="248"/>
      <c r="D116" s="248"/>
      <c r="E116" s="248"/>
      <c r="F116" s="279"/>
      <c r="G116" s="89"/>
      <c r="H116" s="133">
        <f>(H131+H115)*G116</f>
        <v>0</v>
      </c>
      <c r="I116" s="277" t="s">
        <v>73</v>
      </c>
      <c r="J116" s="278"/>
      <c r="L116" s="180" t="s">
        <v>238</v>
      </c>
    </row>
    <row r="117" spans="1:12">
      <c r="A117" s="141" t="s">
        <v>5</v>
      </c>
      <c r="B117" s="215" t="s">
        <v>186</v>
      </c>
      <c r="C117" s="215"/>
      <c r="D117" s="215"/>
      <c r="E117" s="215"/>
      <c r="F117" s="215"/>
      <c r="G117" s="55" t="s">
        <v>153</v>
      </c>
      <c r="H117" s="134" t="s">
        <v>111</v>
      </c>
      <c r="I117" s="285"/>
      <c r="J117" s="286"/>
    </row>
    <row r="118" spans="1:12" ht="14.25" customHeight="1">
      <c r="A118" s="287" t="s">
        <v>75</v>
      </c>
      <c r="B118" s="244"/>
      <c r="C118" s="288" t="s">
        <v>76</v>
      </c>
      <c r="D118" s="242" t="s">
        <v>77</v>
      </c>
      <c r="E118" s="243"/>
      <c r="F118" s="290"/>
      <c r="G118" s="89">
        <v>6.4999999999999997E-3</v>
      </c>
      <c r="H118" s="133">
        <f>H133*G119</f>
        <v>151.40991472656813</v>
      </c>
      <c r="I118" s="277" t="s">
        <v>73</v>
      </c>
      <c r="J118" s="278"/>
    </row>
    <row r="119" spans="1:12">
      <c r="A119" s="287" t="s">
        <v>78</v>
      </c>
      <c r="B119" s="291"/>
      <c r="C119" s="289"/>
      <c r="D119" s="287" t="s">
        <v>79</v>
      </c>
      <c r="E119" s="292"/>
      <c r="F119" s="293"/>
      <c r="G119" s="89">
        <v>0.03</v>
      </c>
      <c r="H119" s="133">
        <f>H133*G119</f>
        <v>151.40991472656813</v>
      </c>
      <c r="I119" s="277" t="s">
        <v>73</v>
      </c>
      <c r="J119" s="278"/>
    </row>
    <row r="120" spans="1:12">
      <c r="A120" s="298" t="s">
        <v>80</v>
      </c>
      <c r="B120" s="299"/>
      <c r="C120" s="121" t="s">
        <v>81</v>
      </c>
      <c r="D120" s="298" t="s">
        <v>82</v>
      </c>
      <c r="E120" s="300"/>
      <c r="F120" s="301"/>
      <c r="G120" s="137">
        <v>0.05</v>
      </c>
      <c r="H120" s="138">
        <f>H133*G120</f>
        <v>252.34985787761357</v>
      </c>
      <c r="I120" s="277" t="s">
        <v>73</v>
      </c>
      <c r="J120" s="278"/>
    </row>
    <row r="121" spans="1:12" ht="15" customHeight="1">
      <c r="A121" s="218" t="s">
        <v>187</v>
      </c>
      <c r="B121" s="218"/>
      <c r="C121" s="218"/>
      <c r="D121" s="218"/>
      <c r="E121" s="218"/>
      <c r="F121" s="218"/>
      <c r="G121" s="81">
        <f>G118+G119+G120</f>
        <v>8.6499999999999994E-2</v>
      </c>
      <c r="H121" s="135">
        <f>SUM(H118:H120)</f>
        <v>555.16968733074987</v>
      </c>
      <c r="I121" s="302" t="s">
        <v>73</v>
      </c>
      <c r="J121" s="303"/>
    </row>
    <row r="122" spans="1:12" ht="15" customHeight="1">
      <c r="A122" s="218" t="s">
        <v>188</v>
      </c>
      <c r="B122" s="218"/>
      <c r="C122" s="218"/>
      <c r="D122" s="218"/>
      <c r="E122" s="218"/>
      <c r="F122" s="218"/>
      <c r="G122" s="218"/>
      <c r="H122" s="135">
        <f>H115++H116+H121</f>
        <v>555.16968733074987</v>
      </c>
      <c r="I122" s="136"/>
      <c r="J122" s="136"/>
      <c r="L122"/>
    </row>
    <row r="123" spans="1:12">
      <c r="A123" s="294"/>
      <c r="B123" s="294"/>
      <c r="C123" s="294"/>
      <c r="D123" s="294"/>
      <c r="E123" s="294"/>
      <c r="F123" s="294"/>
      <c r="G123" s="294"/>
      <c r="H123" s="294"/>
      <c r="I123" s="136"/>
      <c r="J123" s="136"/>
      <c r="L123"/>
    </row>
    <row r="124" spans="1:12" ht="12.75" customHeight="1">
      <c r="A124" s="209" t="s">
        <v>121</v>
      </c>
      <c r="B124" s="209"/>
      <c r="C124" s="209"/>
      <c r="D124" s="209"/>
      <c r="E124" s="209"/>
      <c r="F124" s="209"/>
      <c r="G124" s="209"/>
      <c r="H124" s="209"/>
      <c r="I124" s="209"/>
      <c r="J124" s="209"/>
    </row>
    <row r="125" spans="1:12" ht="12.75" customHeight="1">
      <c r="A125" s="187" t="s">
        <v>183</v>
      </c>
      <c r="B125" s="191"/>
      <c r="C125" s="191"/>
      <c r="D125" s="191"/>
      <c r="E125" s="191"/>
      <c r="F125" s="191"/>
      <c r="G125" s="188"/>
      <c r="H125" s="295" t="s">
        <v>111</v>
      </c>
      <c r="I125" s="296"/>
      <c r="J125" s="297"/>
    </row>
    <row r="126" spans="1:12" ht="12.75" customHeight="1">
      <c r="A126" s="56" t="s">
        <v>1</v>
      </c>
      <c r="B126" s="201" t="s">
        <v>83</v>
      </c>
      <c r="C126" s="202"/>
      <c r="D126" s="202"/>
      <c r="E126" s="202"/>
      <c r="F126" s="202"/>
      <c r="G126" s="203"/>
      <c r="H126" s="139">
        <f>H37</f>
        <v>2400.06</v>
      </c>
      <c r="I126" s="51"/>
      <c r="J126" s="56" t="s">
        <v>31</v>
      </c>
    </row>
    <row r="127" spans="1:12" ht="12.75" customHeight="1">
      <c r="A127" s="56" t="s">
        <v>3</v>
      </c>
      <c r="B127" s="201" t="s">
        <v>84</v>
      </c>
      <c r="C127" s="202"/>
      <c r="D127" s="202"/>
      <c r="E127" s="202"/>
      <c r="F127" s="202"/>
      <c r="G127" s="203"/>
      <c r="H127" s="139">
        <f>H72</f>
        <v>2132.2812412040003</v>
      </c>
      <c r="I127" s="51"/>
      <c r="J127" s="56" t="s">
        <v>31</v>
      </c>
    </row>
    <row r="128" spans="1:12" ht="12.75" customHeight="1">
      <c r="A128" s="56" t="s">
        <v>5</v>
      </c>
      <c r="B128" s="212" t="s">
        <v>115</v>
      </c>
      <c r="C128" s="213"/>
      <c r="D128" s="213"/>
      <c r="E128" s="213"/>
      <c r="F128" s="213"/>
      <c r="G128" s="214"/>
      <c r="H128" s="140">
        <f>H82</f>
        <v>74.49066221999999</v>
      </c>
      <c r="I128" s="51"/>
      <c r="J128" s="56" t="s">
        <v>31</v>
      </c>
    </row>
    <row r="129" spans="1:14" ht="12.75" customHeight="1">
      <c r="A129" s="21" t="s">
        <v>97</v>
      </c>
      <c r="B129" s="308" t="s">
        <v>116</v>
      </c>
      <c r="C129" s="309"/>
      <c r="D129" s="309"/>
      <c r="E129" s="309"/>
      <c r="F129" s="309"/>
      <c r="G129" s="310"/>
      <c r="H129" s="44">
        <f>H106</f>
        <v>3.6</v>
      </c>
      <c r="I129" s="51"/>
      <c r="J129" s="56"/>
    </row>
    <row r="130" spans="1:14" ht="12.75" customHeight="1">
      <c r="A130" s="4" t="s">
        <v>114</v>
      </c>
      <c r="B130" s="201" t="s">
        <v>85</v>
      </c>
      <c r="C130" s="202"/>
      <c r="D130" s="202"/>
      <c r="E130" s="202"/>
      <c r="F130" s="202"/>
      <c r="G130" s="203"/>
      <c r="H130" s="139">
        <f>H112</f>
        <v>0</v>
      </c>
      <c r="I130" s="51"/>
      <c r="J130" s="1" t="s">
        <v>31</v>
      </c>
    </row>
    <row r="131" spans="1:14" ht="12.75" customHeight="1">
      <c r="A131" s="311" t="s">
        <v>184</v>
      </c>
      <c r="B131" s="294"/>
      <c r="C131" s="294"/>
      <c r="D131" s="294"/>
      <c r="E131" s="294"/>
      <c r="F131" s="294"/>
      <c r="G131" s="312"/>
      <c r="H131" s="75">
        <f>SUM(H126:H130)</f>
        <v>4610.4319034239998</v>
      </c>
      <c r="I131" s="51"/>
      <c r="J131" s="1" t="s">
        <v>31</v>
      </c>
      <c r="N131" s="46"/>
    </row>
    <row r="132" spans="1:14" ht="12.75" customHeight="1">
      <c r="A132" s="56" t="s">
        <v>27</v>
      </c>
      <c r="B132" s="201" t="s">
        <v>86</v>
      </c>
      <c r="C132" s="202"/>
      <c r="D132" s="202"/>
      <c r="E132" s="202"/>
      <c r="F132" s="202"/>
      <c r="G132" s="203"/>
      <c r="H132" s="139">
        <f>H121</f>
        <v>555.16968733074987</v>
      </c>
      <c r="I132" s="51"/>
      <c r="J132" s="50" t="s">
        <v>31</v>
      </c>
    </row>
    <row r="133" spans="1:14" ht="12.75" customHeight="1">
      <c r="A133" s="187" t="s">
        <v>185</v>
      </c>
      <c r="B133" s="191"/>
      <c r="C133" s="191"/>
      <c r="D133" s="191"/>
      <c r="E133" s="191"/>
      <c r="F133" s="191"/>
      <c r="G133" s="188"/>
      <c r="H133" s="110">
        <f>(H131+H115+H116)/(1-G121)</f>
        <v>5046.9971575522713</v>
      </c>
      <c r="I133" s="51"/>
      <c r="J133" s="1" t="s">
        <v>31</v>
      </c>
    </row>
    <row r="134" spans="1:14" ht="12.75" customHeight="1">
      <c r="A134" s="304" t="s">
        <v>120</v>
      </c>
      <c r="B134" s="305"/>
      <c r="C134" s="305"/>
      <c r="D134" s="305"/>
      <c r="E134" s="305"/>
      <c r="F134" s="305"/>
      <c r="G134" s="305"/>
      <c r="H134" s="305"/>
      <c r="I134" s="305"/>
      <c r="J134" s="306"/>
    </row>
    <row r="135" spans="1:14" ht="48" customHeight="1">
      <c r="A135" s="313" t="s">
        <v>212</v>
      </c>
      <c r="B135" s="314"/>
      <c r="C135" s="315"/>
      <c r="D135" s="313" t="s">
        <v>213</v>
      </c>
      <c r="E135" s="314"/>
      <c r="F135" s="158" t="s">
        <v>214</v>
      </c>
      <c r="G135" s="313" t="s">
        <v>215</v>
      </c>
      <c r="H135" s="321"/>
      <c r="I135" s="321"/>
      <c r="J135" s="322"/>
    </row>
    <row r="136" spans="1:14" ht="22.5" customHeight="1">
      <c r="A136" s="316" t="str">
        <f>H24</f>
        <v>AUXÍLIAR ADMINISTRATIVO</v>
      </c>
      <c r="B136" s="317"/>
      <c r="C136" s="318"/>
      <c r="D136" s="319">
        <f>H133</f>
        <v>5046.9971575522713</v>
      </c>
      <c r="E136" s="320"/>
      <c r="F136" s="157">
        <v>3</v>
      </c>
      <c r="G136" s="323">
        <f>D136*F136</f>
        <v>15140.991472656813</v>
      </c>
      <c r="H136" s="324"/>
      <c r="I136" s="20"/>
      <c r="J136" s="20"/>
    </row>
    <row r="137" spans="1:14">
      <c r="A137" s="265" t="s">
        <v>87</v>
      </c>
      <c r="B137" s="265"/>
      <c r="C137" s="265"/>
      <c r="D137" s="265"/>
      <c r="E137" s="265"/>
      <c r="F137" s="307">
        <f>G136</f>
        <v>15140.991472656813</v>
      </c>
      <c r="G137" s="307"/>
      <c r="H137" s="307"/>
      <c r="I137" s="20"/>
      <c r="J137" s="20"/>
    </row>
    <row r="138" spans="1:14" ht="25.5" customHeight="1">
      <c r="A138" s="328" t="s">
        <v>88</v>
      </c>
      <c r="B138" s="328"/>
      <c r="C138" s="328"/>
      <c r="D138" s="328"/>
      <c r="E138" s="328"/>
      <c r="F138" s="329">
        <v>0</v>
      </c>
      <c r="G138" s="329"/>
      <c r="H138" s="330"/>
      <c r="I138" s="20"/>
      <c r="J138" s="20"/>
    </row>
    <row r="139" spans="1:14">
      <c r="A139" s="331" t="s">
        <v>122</v>
      </c>
      <c r="B139" s="331"/>
      <c r="C139" s="331"/>
      <c r="D139" s="331"/>
      <c r="E139" s="331"/>
      <c r="F139" s="326">
        <f>F137</f>
        <v>15140.991472656813</v>
      </c>
      <c r="G139" s="326"/>
      <c r="H139" s="326"/>
      <c r="I139" s="20"/>
      <c r="J139" s="20"/>
    </row>
    <row r="140" spans="1:14">
      <c r="A140" s="209" t="s">
        <v>110</v>
      </c>
      <c r="B140" s="209"/>
      <c r="C140" s="209"/>
      <c r="D140" s="209"/>
      <c r="E140" s="209"/>
      <c r="F140" s="209"/>
      <c r="G140" s="209"/>
      <c r="H140" s="209"/>
      <c r="I140" s="20"/>
      <c r="J140" s="20"/>
    </row>
    <row r="141" spans="1:14">
      <c r="A141" s="209" t="s">
        <v>123</v>
      </c>
      <c r="B141" s="209"/>
      <c r="C141" s="209"/>
      <c r="D141" s="209"/>
      <c r="E141" s="209"/>
      <c r="F141" s="209"/>
      <c r="G141" s="209"/>
      <c r="H141" s="209"/>
      <c r="I141" s="20"/>
      <c r="J141" s="20"/>
    </row>
    <row r="142" spans="1:14">
      <c r="A142" s="265" t="s">
        <v>89</v>
      </c>
      <c r="B142" s="265"/>
      <c r="C142" s="265"/>
      <c r="D142" s="265"/>
      <c r="E142" s="265"/>
      <c r="F142" s="265" t="s">
        <v>90</v>
      </c>
      <c r="G142" s="265"/>
      <c r="H142" s="265"/>
      <c r="I142" s="20"/>
      <c r="J142" s="20"/>
    </row>
    <row r="143" spans="1:14">
      <c r="A143" s="325" t="s">
        <v>91</v>
      </c>
      <c r="B143" s="325"/>
      <c r="C143" s="325"/>
      <c r="D143" s="325"/>
      <c r="E143" s="325"/>
      <c r="F143" s="326">
        <f>F137</f>
        <v>15140.991472656813</v>
      </c>
      <c r="G143" s="326"/>
      <c r="H143" s="326"/>
      <c r="I143" s="20"/>
      <c r="J143" s="20"/>
    </row>
    <row r="144" spans="1:14">
      <c r="A144" s="325" t="s">
        <v>92</v>
      </c>
      <c r="B144" s="325"/>
      <c r="C144" s="325"/>
      <c r="D144" s="325"/>
      <c r="E144" s="325"/>
      <c r="F144" s="327">
        <v>12</v>
      </c>
      <c r="G144" s="327"/>
      <c r="H144" s="327"/>
      <c r="I144" s="20"/>
      <c r="J144" s="20"/>
    </row>
    <row r="145" spans="1:12">
      <c r="A145" s="325" t="s">
        <v>93</v>
      </c>
      <c r="B145" s="325"/>
      <c r="C145" s="325"/>
      <c r="D145" s="325"/>
      <c r="E145" s="325"/>
      <c r="F145" s="326">
        <f>F143*F144</f>
        <v>181691.89767188177</v>
      </c>
      <c r="G145" s="326"/>
      <c r="H145" s="326"/>
      <c r="I145" s="20"/>
      <c r="J145" s="20"/>
      <c r="L145"/>
    </row>
    <row r="146" spans="1:12">
      <c r="A146" s="325"/>
      <c r="B146" s="325"/>
      <c r="C146" s="325"/>
      <c r="D146" s="325"/>
      <c r="E146" s="325"/>
      <c r="F146" s="326"/>
      <c r="G146" s="326"/>
      <c r="H146" s="326"/>
      <c r="I146" s="20"/>
      <c r="J146" s="20"/>
      <c r="L146"/>
    </row>
    <row r="147" spans="1:12">
      <c r="H147"/>
      <c r="L147"/>
    </row>
    <row r="148" spans="1:12">
      <c r="H148"/>
      <c r="L148"/>
    </row>
    <row r="149" spans="1:12">
      <c r="H149"/>
      <c r="L149"/>
    </row>
    <row r="150" spans="1:12">
      <c r="H150"/>
      <c r="L150"/>
    </row>
    <row r="151" spans="1:12">
      <c r="H151"/>
      <c r="L151"/>
    </row>
    <row r="152" spans="1:12">
      <c r="H152"/>
      <c r="L152"/>
    </row>
    <row r="153" spans="1:12">
      <c r="H153"/>
      <c r="L153"/>
    </row>
    <row r="154" spans="1:12">
      <c r="H154"/>
      <c r="L154"/>
    </row>
    <row r="155" spans="1:12">
      <c r="H155"/>
      <c r="L155"/>
    </row>
    <row r="156" spans="1:12">
      <c r="H156"/>
      <c r="L156"/>
    </row>
    <row r="157" spans="1:12">
      <c r="H157"/>
      <c r="L157"/>
    </row>
    <row r="158" spans="1:12">
      <c r="H158"/>
      <c r="L158"/>
    </row>
    <row r="159" spans="1:12">
      <c r="H159"/>
      <c r="L159"/>
    </row>
    <row r="160" spans="1:12">
      <c r="H160"/>
      <c r="L160"/>
    </row>
    <row r="161" spans="8:12">
      <c r="H161"/>
      <c r="L161"/>
    </row>
    <row r="162" spans="8:12">
      <c r="H162"/>
      <c r="L162"/>
    </row>
    <row r="163" spans="8:12">
      <c r="H163"/>
      <c r="L163"/>
    </row>
    <row r="164" spans="8:12">
      <c r="H164"/>
      <c r="L164"/>
    </row>
    <row r="165" spans="8:12">
      <c r="H165"/>
      <c r="L165"/>
    </row>
    <row r="166" spans="8:12">
      <c r="H166"/>
      <c r="L166"/>
    </row>
    <row r="167" spans="8:12">
      <c r="H167"/>
      <c r="L167"/>
    </row>
    <row r="168" spans="8:12">
      <c r="H168"/>
      <c r="L168"/>
    </row>
    <row r="169" spans="8:12">
      <c r="H169"/>
      <c r="L169"/>
    </row>
    <row r="170" spans="8:12">
      <c r="H170"/>
      <c r="L170"/>
    </row>
    <row r="171" spans="8:12">
      <c r="H171"/>
      <c r="L171"/>
    </row>
    <row r="172" spans="8:12">
      <c r="H172"/>
      <c r="L172"/>
    </row>
    <row r="173" spans="8:12">
      <c r="H173"/>
      <c r="L173"/>
    </row>
    <row r="174" spans="8:12">
      <c r="H174"/>
      <c r="L174"/>
    </row>
    <row r="175" spans="8:12">
      <c r="H175"/>
      <c r="L175"/>
    </row>
    <row r="176" spans="8:12">
      <c r="H176"/>
      <c r="L176"/>
    </row>
    <row r="177" spans="8:12">
      <c r="H177"/>
      <c r="L177"/>
    </row>
    <row r="178" spans="8:12">
      <c r="H178"/>
      <c r="L178"/>
    </row>
    <row r="179" spans="8:12">
      <c r="H179"/>
      <c r="L179"/>
    </row>
    <row r="180" spans="8:12">
      <c r="H180"/>
      <c r="L180"/>
    </row>
    <row r="181" spans="8:12">
      <c r="H181"/>
      <c r="L181"/>
    </row>
    <row r="182" spans="8:12">
      <c r="H182"/>
      <c r="L182"/>
    </row>
    <row r="183" spans="8:12">
      <c r="H183"/>
      <c r="L183"/>
    </row>
    <row r="184" spans="8:12">
      <c r="H184"/>
      <c r="L184"/>
    </row>
    <row r="185" spans="8:12">
      <c r="H185"/>
      <c r="L185"/>
    </row>
    <row r="186" spans="8:12">
      <c r="H186"/>
      <c r="L186"/>
    </row>
    <row r="187" spans="8:12">
      <c r="H187"/>
      <c r="L187"/>
    </row>
    <row r="188" spans="8:12">
      <c r="H188"/>
      <c r="L188"/>
    </row>
    <row r="189" spans="8:12">
      <c r="H189"/>
      <c r="L189"/>
    </row>
    <row r="190" spans="8:12">
      <c r="H190"/>
      <c r="L190"/>
    </row>
    <row r="191" spans="8:12">
      <c r="H191"/>
      <c r="L191"/>
    </row>
    <row r="192" spans="8:12">
      <c r="H192"/>
      <c r="L192"/>
    </row>
    <row r="193" spans="8:12">
      <c r="H193"/>
      <c r="L193"/>
    </row>
    <row r="194" spans="8:12">
      <c r="H194"/>
      <c r="L194"/>
    </row>
    <row r="195" spans="8:12">
      <c r="H195"/>
      <c r="L195"/>
    </row>
    <row r="196" spans="8:12">
      <c r="H196"/>
      <c r="L196"/>
    </row>
    <row r="197" spans="8:12">
      <c r="H197"/>
      <c r="L197"/>
    </row>
    <row r="198" spans="8:12">
      <c r="H198"/>
      <c r="L198"/>
    </row>
    <row r="199" spans="8:12">
      <c r="H199"/>
      <c r="L199"/>
    </row>
    <row r="200" spans="8:12">
      <c r="H200"/>
      <c r="L200"/>
    </row>
    <row r="201" spans="8:12">
      <c r="H201"/>
      <c r="L201"/>
    </row>
    <row r="202" spans="8:12">
      <c r="H202"/>
      <c r="L202"/>
    </row>
    <row r="203" spans="8:12">
      <c r="H203"/>
      <c r="L203"/>
    </row>
    <row r="204" spans="8:12">
      <c r="H204"/>
      <c r="L204"/>
    </row>
    <row r="205" spans="8:12">
      <c r="H205"/>
      <c r="L205"/>
    </row>
    <row r="206" spans="8:12">
      <c r="H206"/>
      <c r="L206"/>
    </row>
    <row r="207" spans="8:12">
      <c r="H207"/>
      <c r="L207"/>
    </row>
    <row r="208" spans="8:12">
      <c r="H208"/>
      <c r="L208"/>
    </row>
    <row r="209" spans="8:12">
      <c r="H209"/>
      <c r="L209"/>
    </row>
    <row r="210" spans="8:12">
      <c r="H210"/>
      <c r="L210"/>
    </row>
    <row r="211" spans="8:12">
      <c r="H211"/>
      <c r="L211"/>
    </row>
    <row r="212" spans="8:12">
      <c r="H212"/>
      <c r="L212"/>
    </row>
    <row r="213" spans="8:12">
      <c r="H213"/>
      <c r="L213"/>
    </row>
    <row r="214" spans="8:12">
      <c r="H214"/>
      <c r="L214"/>
    </row>
    <row r="215" spans="8:12">
      <c r="H215"/>
      <c r="L215"/>
    </row>
    <row r="216" spans="8:12">
      <c r="H216"/>
      <c r="L216"/>
    </row>
    <row r="217" spans="8:12">
      <c r="H217"/>
      <c r="L217"/>
    </row>
    <row r="218" spans="8:12">
      <c r="H218"/>
      <c r="L218"/>
    </row>
    <row r="219" spans="8:12">
      <c r="H219"/>
      <c r="L219"/>
    </row>
    <row r="220" spans="8:12">
      <c r="H220"/>
      <c r="L220"/>
    </row>
    <row r="221" spans="8:12">
      <c r="H221"/>
      <c r="L221"/>
    </row>
    <row r="222" spans="8:12">
      <c r="H222"/>
      <c r="L222"/>
    </row>
    <row r="223" spans="8:12">
      <c r="H223"/>
      <c r="L223"/>
    </row>
    <row r="224" spans="8:12">
      <c r="H224"/>
      <c r="L224"/>
    </row>
    <row r="225" spans="8:12">
      <c r="H225"/>
      <c r="L225"/>
    </row>
    <row r="226" spans="8:12">
      <c r="H226"/>
      <c r="L226"/>
    </row>
    <row r="227" spans="8:12">
      <c r="H227"/>
      <c r="L227"/>
    </row>
    <row r="228" spans="8:12">
      <c r="H228"/>
      <c r="L228"/>
    </row>
    <row r="229" spans="8:12">
      <c r="H229"/>
      <c r="L229"/>
    </row>
    <row r="230" spans="8:12">
      <c r="H230"/>
      <c r="L230"/>
    </row>
    <row r="231" spans="8:12">
      <c r="H231"/>
      <c r="L231"/>
    </row>
    <row r="232" spans="8:12">
      <c r="H232"/>
      <c r="L232"/>
    </row>
    <row r="233" spans="8:12">
      <c r="H233"/>
      <c r="L233"/>
    </row>
    <row r="234" spans="8:12">
      <c r="H234"/>
      <c r="L234"/>
    </row>
    <row r="235" spans="8:12">
      <c r="H235"/>
      <c r="L235"/>
    </row>
    <row r="236" spans="8:12">
      <c r="H236"/>
      <c r="L236"/>
    </row>
    <row r="237" spans="8:12">
      <c r="H237"/>
      <c r="L237"/>
    </row>
    <row r="238" spans="8:12">
      <c r="H238"/>
      <c r="L238"/>
    </row>
    <row r="239" spans="8:12">
      <c r="H239"/>
      <c r="L239"/>
    </row>
    <row r="240" spans="8:12">
      <c r="H240"/>
      <c r="L240"/>
    </row>
    <row r="241" spans="8:12">
      <c r="H241"/>
      <c r="L241"/>
    </row>
    <row r="242" spans="8:12">
      <c r="H242"/>
      <c r="L242"/>
    </row>
    <row r="243" spans="8:12">
      <c r="H243"/>
      <c r="L243"/>
    </row>
    <row r="244" spans="8:12">
      <c r="H244"/>
      <c r="L244"/>
    </row>
    <row r="245" spans="8:12">
      <c r="H245"/>
      <c r="L245"/>
    </row>
    <row r="246" spans="8:12">
      <c r="H246"/>
      <c r="L246"/>
    </row>
    <row r="247" spans="8:12">
      <c r="H247"/>
      <c r="L247"/>
    </row>
    <row r="248" spans="8:12">
      <c r="H248"/>
      <c r="L248"/>
    </row>
    <row r="249" spans="8:12">
      <c r="H249"/>
      <c r="L249"/>
    </row>
    <row r="250" spans="8:12">
      <c r="H250"/>
      <c r="L250"/>
    </row>
    <row r="251" spans="8:12">
      <c r="H251"/>
      <c r="L251"/>
    </row>
    <row r="252" spans="8:12">
      <c r="H252"/>
    </row>
    <row r="253" spans="8:12">
      <c r="H253"/>
    </row>
    <row r="254" spans="8:12">
      <c r="H254"/>
    </row>
    <row r="255" spans="8:12">
      <c r="H255"/>
    </row>
    <row r="256" spans="8:12">
      <c r="H256"/>
    </row>
    <row r="257" spans="8:8">
      <c r="H257"/>
    </row>
    <row r="258" spans="8:8">
      <c r="H258"/>
    </row>
    <row r="259" spans="8:8">
      <c r="H259"/>
    </row>
    <row r="260" spans="8:8">
      <c r="H260"/>
    </row>
    <row r="261" spans="8:8">
      <c r="H261"/>
    </row>
    <row r="262" spans="8:8">
      <c r="H262"/>
    </row>
    <row r="263" spans="8:8">
      <c r="H263"/>
    </row>
    <row r="264" spans="8:8">
      <c r="H264"/>
    </row>
    <row r="265" spans="8:8">
      <c r="H265"/>
    </row>
    <row r="266" spans="8:8">
      <c r="H266"/>
    </row>
    <row r="267" spans="8:8">
      <c r="H267"/>
    </row>
    <row r="268" spans="8:8">
      <c r="H268"/>
    </row>
    <row r="269" spans="8:8">
      <c r="H269"/>
    </row>
    <row r="270" spans="8:8">
      <c r="H270"/>
    </row>
    <row r="271" spans="8:8">
      <c r="H271"/>
    </row>
    <row r="272" spans="8:8">
      <c r="H272"/>
    </row>
    <row r="273" spans="8:8">
      <c r="H273"/>
    </row>
    <row r="274" spans="8:8">
      <c r="H274"/>
    </row>
    <row r="275" spans="8:8">
      <c r="H275"/>
    </row>
    <row r="276" spans="8:8">
      <c r="H276"/>
    </row>
    <row r="277" spans="8:8">
      <c r="H277"/>
    </row>
    <row r="278" spans="8:8">
      <c r="H278"/>
    </row>
  </sheetData>
  <mergeCells count="187">
    <mergeCell ref="A145:E146"/>
    <mergeCell ref="F145:H146"/>
    <mergeCell ref="A142:E142"/>
    <mergeCell ref="F142:H142"/>
    <mergeCell ref="A143:E143"/>
    <mergeCell ref="F143:H143"/>
    <mergeCell ref="A144:E144"/>
    <mergeCell ref="F144:H144"/>
    <mergeCell ref="A138:E138"/>
    <mergeCell ref="F138:H138"/>
    <mergeCell ref="A139:E139"/>
    <mergeCell ref="F139:H139"/>
    <mergeCell ref="A140:H140"/>
    <mergeCell ref="A141:H141"/>
    <mergeCell ref="A134:J134"/>
    <mergeCell ref="A137:E137"/>
    <mergeCell ref="F137:H137"/>
    <mergeCell ref="B128:G128"/>
    <mergeCell ref="B129:G129"/>
    <mergeCell ref="B130:G130"/>
    <mergeCell ref="A131:G131"/>
    <mergeCell ref="B132:G132"/>
    <mergeCell ref="A133:G133"/>
    <mergeCell ref="A135:C135"/>
    <mergeCell ref="A136:C136"/>
    <mergeCell ref="D135:E135"/>
    <mergeCell ref="D136:E136"/>
    <mergeCell ref="G135:J135"/>
    <mergeCell ref="G136:H136"/>
    <mergeCell ref="A123:H123"/>
    <mergeCell ref="A124:J124"/>
    <mergeCell ref="A125:G125"/>
    <mergeCell ref="H125:J125"/>
    <mergeCell ref="B126:G126"/>
    <mergeCell ref="B127:G127"/>
    <mergeCell ref="A120:B120"/>
    <mergeCell ref="D120:F120"/>
    <mergeCell ref="I120:J120"/>
    <mergeCell ref="A121:F121"/>
    <mergeCell ref="I121:J121"/>
    <mergeCell ref="A122:G122"/>
    <mergeCell ref="B117:F117"/>
    <mergeCell ref="I117:J117"/>
    <mergeCell ref="A118:B118"/>
    <mergeCell ref="C118:C119"/>
    <mergeCell ref="D118:F118"/>
    <mergeCell ref="I118:J118"/>
    <mergeCell ref="A119:B119"/>
    <mergeCell ref="D119:F119"/>
    <mergeCell ref="I119:J119"/>
    <mergeCell ref="A113:J113"/>
    <mergeCell ref="B114:F114"/>
    <mergeCell ref="I114:J114"/>
    <mergeCell ref="B115:F115"/>
    <mergeCell ref="I115:J115"/>
    <mergeCell ref="B116:F116"/>
    <mergeCell ref="I116:J116"/>
    <mergeCell ref="B110:G110"/>
    <mergeCell ref="H110:J110"/>
    <mergeCell ref="B111:G111"/>
    <mergeCell ref="H111:J111"/>
    <mergeCell ref="A112:G112"/>
    <mergeCell ref="H112:J112"/>
    <mergeCell ref="B105:G105"/>
    <mergeCell ref="A106:G106"/>
    <mergeCell ref="A107:H107"/>
    <mergeCell ref="A108:J108"/>
    <mergeCell ref="B109:G109"/>
    <mergeCell ref="H109:J109"/>
    <mergeCell ref="A100:F100"/>
    <mergeCell ref="A101:H101"/>
    <mergeCell ref="A102:J102"/>
    <mergeCell ref="B103:G103"/>
    <mergeCell ref="H103:J103"/>
    <mergeCell ref="B104:G104"/>
    <mergeCell ref="A95:F95"/>
    <mergeCell ref="A96:J96"/>
    <mergeCell ref="A97:J97"/>
    <mergeCell ref="B98:F98"/>
    <mergeCell ref="I98:J98"/>
    <mergeCell ref="B99:F99"/>
    <mergeCell ref="I99:J99"/>
    <mergeCell ref="B89:F89"/>
    <mergeCell ref="B90:F90"/>
    <mergeCell ref="B91:F91"/>
    <mergeCell ref="B92:F92"/>
    <mergeCell ref="A93:F93"/>
    <mergeCell ref="B94:F94"/>
    <mergeCell ref="A84:J84"/>
    <mergeCell ref="A85:J85"/>
    <mergeCell ref="B86:F86"/>
    <mergeCell ref="I86:J86"/>
    <mergeCell ref="B87:F87"/>
    <mergeCell ref="B88:F88"/>
    <mergeCell ref="B78:F78"/>
    <mergeCell ref="B79:F79"/>
    <mergeCell ref="B80:F80"/>
    <mergeCell ref="B81:F81"/>
    <mergeCell ref="A82:F82"/>
    <mergeCell ref="A83:H83"/>
    <mergeCell ref="A73:H73"/>
    <mergeCell ref="A74:J74"/>
    <mergeCell ref="B75:F75"/>
    <mergeCell ref="I75:J75"/>
    <mergeCell ref="B76:F76"/>
    <mergeCell ref="B77:F77"/>
    <mergeCell ref="B68:G68"/>
    <mergeCell ref="I68:K68"/>
    <mergeCell ref="B69:G69"/>
    <mergeCell ref="B70:G70"/>
    <mergeCell ref="B71:G71"/>
    <mergeCell ref="A72:G72"/>
    <mergeCell ref="B63:G63"/>
    <mergeCell ref="I63:K63"/>
    <mergeCell ref="A64:G64"/>
    <mergeCell ref="A65:H65"/>
    <mergeCell ref="A66:K66"/>
    <mergeCell ref="A67:K67"/>
    <mergeCell ref="B60:G60"/>
    <mergeCell ref="I60:K60"/>
    <mergeCell ref="B61:G61"/>
    <mergeCell ref="I61:K61"/>
    <mergeCell ref="B62:G62"/>
    <mergeCell ref="I62:K62"/>
    <mergeCell ref="B54:F54"/>
    <mergeCell ref="B55:F55"/>
    <mergeCell ref="A56:F56"/>
    <mergeCell ref="A57:H57"/>
    <mergeCell ref="A58:K58"/>
    <mergeCell ref="B59:G59"/>
    <mergeCell ref="I59:K59"/>
    <mergeCell ref="B48:F48"/>
    <mergeCell ref="B49:F49"/>
    <mergeCell ref="B50:F50"/>
    <mergeCell ref="B51:F51"/>
    <mergeCell ref="B52:F52"/>
    <mergeCell ref="B53:F53"/>
    <mergeCell ref="B42:F42"/>
    <mergeCell ref="B43:F43"/>
    <mergeCell ref="A44:F44"/>
    <mergeCell ref="A45:H45"/>
    <mergeCell ref="A46:H46"/>
    <mergeCell ref="B47:F47"/>
    <mergeCell ref="B36:G36"/>
    <mergeCell ref="A37:G37"/>
    <mergeCell ref="A38:H38"/>
    <mergeCell ref="A39:K39"/>
    <mergeCell ref="A40:K40"/>
    <mergeCell ref="B41:F41"/>
    <mergeCell ref="J41:K41"/>
    <mergeCell ref="B30:G30"/>
    <mergeCell ref="B31:G31"/>
    <mergeCell ref="B32:G32"/>
    <mergeCell ref="B33:G33"/>
    <mergeCell ref="B34:G34"/>
    <mergeCell ref="B35:G35"/>
    <mergeCell ref="B24:G24"/>
    <mergeCell ref="B25:G25"/>
    <mergeCell ref="B26:G26"/>
    <mergeCell ref="A27:H27"/>
    <mergeCell ref="A28:H28"/>
    <mergeCell ref="B29:G29"/>
    <mergeCell ref="A18:H18"/>
    <mergeCell ref="A19:H19"/>
    <mergeCell ref="A20:H20"/>
    <mergeCell ref="B21:G21"/>
    <mergeCell ref="B22:G22"/>
    <mergeCell ref="B23:G23"/>
    <mergeCell ref="B12:G12"/>
    <mergeCell ref="B13:G13"/>
    <mergeCell ref="B14:G14"/>
    <mergeCell ref="A15:H15"/>
    <mergeCell ref="B16:G16"/>
    <mergeCell ref="B17:G17"/>
    <mergeCell ref="A9:B9"/>
    <mergeCell ref="C9:D9"/>
    <mergeCell ref="E9:F9"/>
    <mergeCell ref="G9:H9"/>
    <mergeCell ref="A10:K10"/>
    <mergeCell ref="B11:H11"/>
    <mergeCell ref="A1:H4"/>
    <mergeCell ref="A5:H5"/>
    <mergeCell ref="A6:K6"/>
    <mergeCell ref="A7:B7"/>
    <mergeCell ref="C7:H7"/>
    <mergeCell ref="A8:B8"/>
    <mergeCell ref="C8:H8"/>
  </mergeCells>
  <pageMargins left="0.7" right="0.7" top="0.75" bottom="0.75" header="0.3" footer="0.3"/>
  <pageSetup paperSize="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8"/>
  <sheetViews>
    <sheetView topLeftCell="A112" workbookViewId="0">
      <selection activeCell="G115" sqref="G115:G116"/>
    </sheetView>
  </sheetViews>
  <sheetFormatPr defaultRowHeight="12.75"/>
  <cols>
    <col min="1" max="1" width="3.83203125" customWidth="1"/>
    <col min="2" max="2" width="16.83203125" customWidth="1"/>
    <col min="3" max="3" width="20.6640625" customWidth="1"/>
    <col min="4" max="4" width="20.83203125" customWidth="1"/>
    <col min="5" max="5" width="11.83203125" customWidth="1"/>
    <col min="6" max="6" width="15.6640625" customWidth="1"/>
    <col min="7" max="7" width="10.83203125" customWidth="1"/>
    <col min="8" max="8" width="21.1640625" style="13" customWidth="1"/>
    <col min="9" max="9" width="0.1640625" hidden="1" customWidth="1"/>
    <col min="10" max="10" width="16" hidden="1" customWidth="1"/>
    <col min="11" max="11" width="8.83203125" hidden="1" customWidth="1"/>
    <col min="12" max="12" width="9.33203125" style="9" customWidth="1"/>
  </cols>
  <sheetData>
    <row r="1" spans="1:11">
      <c r="A1" s="193" t="s">
        <v>169</v>
      </c>
      <c r="B1" s="194"/>
      <c r="C1" s="194"/>
      <c r="D1" s="194"/>
      <c r="E1" s="194"/>
      <c r="F1" s="194"/>
      <c r="G1" s="194"/>
      <c r="H1" s="194"/>
    </row>
    <row r="2" spans="1:11" ht="13.5" customHeight="1">
      <c r="A2" s="194"/>
      <c r="B2" s="194"/>
      <c r="C2" s="194"/>
      <c r="D2" s="194"/>
      <c r="E2" s="194"/>
      <c r="F2" s="194"/>
      <c r="G2" s="194"/>
      <c r="H2" s="194"/>
    </row>
    <row r="3" spans="1:11" ht="13.5" customHeight="1">
      <c r="A3" s="194"/>
      <c r="B3" s="194"/>
      <c r="C3" s="194"/>
      <c r="D3" s="194"/>
      <c r="E3" s="194"/>
      <c r="F3" s="194"/>
      <c r="G3" s="194"/>
      <c r="H3" s="194"/>
    </row>
    <row r="4" spans="1:11" ht="13.5" customHeight="1">
      <c r="A4" s="194"/>
      <c r="B4" s="194"/>
      <c r="C4" s="194"/>
      <c r="D4" s="194"/>
      <c r="E4" s="194"/>
      <c r="F4" s="194"/>
      <c r="G4" s="194"/>
      <c r="H4" s="194"/>
    </row>
    <row r="5" spans="1:11" ht="13.5" customHeight="1">
      <c r="A5" s="195"/>
      <c r="B5" s="195"/>
      <c r="C5" s="195"/>
      <c r="D5" s="195"/>
      <c r="E5" s="195"/>
      <c r="F5" s="195"/>
      <c r="G5" s="195"/>
      <c r="H5" s="195"/>
    </row>
    <row r="6" spans="1:11" ht="13.5" customHeight="1">
      <c r="A6" s="196" t="s">
        <v>95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</row>
    <row r="7" spans="1:11" ht="13.5" customHeight="1">
      <c r="A7" s="184" t="s">
        <v>174</v>
      </c>
      <c r="B7" s="184"/>
      <c r="C7" s="197" t="s">
        <v>170</v>
      </c>
      <c r="D7" s="198"/>
      <c r="E7" s="198"/>
      <c r="F7" s="198"/>
      <c r="G7" s="198"/>
      <c r="H7" s="198"/>
      <c r="I7" s="71"/>
      <c r="J7" s="71"/>
      <c r="K7" s="72"/>
    </row>
    <row r="8" spans="1:11" ht="13.5" customHeight="1">
      <c r="A8" s="184" t="s">
        <v>173</v>
      </c>
      <c r="B8" s="184"/>
      <c r="C8" s="199" t="s">
        <v>172</v>
      </c>
      <c r="D8" s="200"/>
      <c r="E8" s="200"/>
      <c r="F8" s="200"/>
      <c r="G8" s="200"/>
      <c r="H8" s="200"/>
      <c r="I8" s="73"/>
      <c r="J8" s="73"/>
      <c r="K8" s="74"/>
    </row>
    <row r="9" spans="1:11" ht="13.5" customHeight="1">
      <c r="A9" s="184" t="s">
        <v>175</v>
      </c>
      <c r="B9" s="184"/>
      <c r="C9" s="185" t="s">
        <v>168</v>
      </c>
      <c r="D9" s="186"/>
      <c r="E9" s="187" t="s">
        <v>171</v>
      </c>
      <c r="F9" s="188"/>
      <c r="G9" s="189"/>
      <c r="H9" s="190"/>
      <c r="I9" s="17"/>
      <c r="J9" s="17"/>
      <c r="K9" s="70"/>
    </row>
    <row r="10" spans="1:11" ht="13.5" customHeight="1">
      <c r="A10" s="187" t="s">
        <v>0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88"/>
    </row>
    <row r="11" spans="1:11" ht="13.5" customHeight="1">
      <c r="A11" s="56" t="s">
        <v>1</v>
      </c>
      <c r="B11" s="189" t="s">
        <v>2</v>
      </c>
      <c r="C11" s="190"/>
      <c r="D11" s="190"/>
      <c r="E11" s="190"/>
      <c r="F11" s="190"/>
      <c r="G11" s="190"/>
      <c r="H11" s="192"/>
      <c r="I11" s="16"/>
      <c r="J11" s="17"/>
      <c r="K11" s="17"/>
    </row>
    <row r="12" spans="1:11" ht="13.5" customHeight="1">
      <c r="A12" s="56" t="s">
        <v>3</v>
      </c>
      <c r="B12" s="201" t="s">
        <v>4</v>
      </c>
      <c r="C12" s="202"/>
      <c r="D12" s="202"/>
      <c r="E12" s="202"/>
      <c r="F12" s="202"/>
      <c r="G12" s="203"/>
      <c r="H12" s="56" t="s">
        <v>154</v>
      </c>
      <c r="I12" s="16"/>
      <c r="J12" s="17"/>
      <c r="K12" s="17"/>
    </row>
    <row r="13" spans="1:11" ht="13.5" customHeight="1">
      <c r="A13" s="56" t="s">
        <v>5</v>
      </c>
      <c r="B13" s="201" t="s">
        <v>6</v>
      </c>
      <c r="C13" s="202"/>
      <c r="D13" s="202"/>
      <c r="E13" s="202"/>
      <c r="F13" s="202"/>
      <c r="G13" s="203"/>
      <c r="H13" s="56">
        <v>2022</v>
      </c>
      <c r="I13" s="16"/>
      <c r="J13" s="17"/>
      <c r="K13" s="17"/>
    </row>
    <row r="14" spans="1:11" ht="13.5" customHeight="1">
      <c r="A14" s="56" t="s">
        <v>7</v>
      </c>
      <c r="B14" s="201" t="s">
        <v>8</v>
      </c>
      <c r="C14" s="202"/>
      <c r="D14" s="202"/>
      <c r="E14" s="202"/>
      <c r="F14" s="202"/>
      <c r="G14" s="203"/>
      <c r="H14" s="56">
        <v>12</v>
      </c>
      <c r="I14" s="16"/>
      <c r="J14" s="17"/>
      <c r="K14" s="17"/>
    </row>
    <row r="15" spans="1:11" ht="13.5" customHeight="1">
      <c r="A15" s="187" t="s">
        <v>9</v>
      </c>
      <c r="B15" s="191"/>
      <c r="C15" s="191"/>
      <c r="D15" s="191"/>
      <c r="E15" s="191"/>
      <c r="F15" s="191"/>
      <c r="G15" s="191"/>
      <c r="H15" s="191"/>
      <c r="I15" s="18"/>
      <c r="J15" s="18"/>
      <c r="K15" s="18"/>
    </row>
    <row r="16" spans="1:11" ht="13.5" customHeight="1">
      <c r="A16" s="63">
        <v>1</v>
      </c>
      <c r="B16" s="201" t="s">
        <v>10</v>
      </c>
      <c r="C16" s="202"/>
      <c r="D16" s="202"/>
      <c r="E16" s="202"/>
      <c r="F16" s="202"/>
      <c r="G16" s="203"/>
      <c r="H16" s="49" t="s">
        <v>155</v>
      </c>
      <c r="I16" s="16"/>
      <c r="J16" s="17"/>
      <c r="K16" s="17"/>
    </row>
    <row r="17" spans="1:12" ht="13.5" customHeight="1">
      <c r="A17" s="63">
        <v>2</v>
      </c>
      <c r="B17" s="201" t="s">
        <v>11</v>
      </c>
      <c r="C17" s="202"/>
      <c r="D17" s="202"/>
      <c r="E17" s="202"/>
      <c r="F17" s="202"/>
      <c r="G17" s="203"/>
      <c r="H17" s="49">
        <v>4</v>
      </c>
      <c r="I17" s="16"/>
      <c r="J17" s="17"/>
      <c r="K17" s="17"/>
    </row>
    <row r="18" spans="1:12" ht="13.5" customHeight="1">
      <c r="A18" s="189" t="s">
        <v>12</v>
      </c>
      <c r="B18" s="190"/>
      <c r="C18" s="190"/>
      <c r="D18" s="190"/>
      <c r="E18" s="190"/>
      <c r="F18" s="190"/>
      <c r="G18" s="190"/>
      <c r="H18" s="190"/>
      <c r="I18" s="15"/>
      <c r="J18" s="15"/>
      <c r="K18" s="15"/>
    </row>
    <row r="19" spans="1:12">
      <c r="A19" s="189" t="s">
        <v>13</v>
      </c>
      <c r="B19" s="190"/>
      <c r="C19" s="190"/>
      <c r="D19" s="190"/>
      <c r="E19" s="190"/>
      <c r="F19" s="190"/>
      <c r="G19" s="190"/>
      <c r="H19" s="190"/>
      <c r="I19" s="15"/>
      <c r="J19" s="15"/>
      <c r="K19" s="15"/>
    </row>
    <row r="20" spans="1:12" ht="13.5" customHeight="1">
      <c r="A20" s="189" t="s">
        <v>14</v>
      </c>
      <c r="B20" s="190"/>
      <c r="C20" s="190"/>
      <c r="D20" s="190"/>
      <c r="E20" s="190"/>
      <c r="F20" s="190"/>
      <c r="G20" s="190"/>
      <c r="H20" s="190"/>
      <c r="I20" s="15"/>
      <c r="J20" s="15"/>
      <c r="K20" s="15"/>
    </row>
    <row r="21" spans="1:12" ht="13.5" customHeight="1">
      <c r="A21" s="63">
        <v>1</v>
      </c>
      <c r="B21" s="201" t="s">
        <v>15</v>
      </c>
      <c r="C21" s="202"/>
      <c r="D21" s="202"/>
      <c r="E21" s="202"/>
      <c r="F21" s="202"/>
      <c r="G21" s="203"/>
      <c r="H21" s="49" t="s">
        <v>159</v>
      </c>
      <c r="I21" s="17"/>
      <c r="J21" s="17"/>
      <c r="K21" s="17"/>
    </row>
    <row r="22" spans="1:12">
      <c r="A22" s="63">
        <v>2</v>
      </c>
      <c r="B22" s="201" t="s">
        <v>16</v>
      </c>
      <c r="C22" s="202"/>
      <c r="D22" s="202"/>
      <c r="E22" s="202"/>
      <c r="F22" s="202"/>
      <c r="G22" s="203"/>
      <c r="H22" s="55" t="s">
        <v>204</v>
      </c>
      <c r="I22" s="17"/>
      <c r="J22" s="17"/>
      <c r="K22" s="17"/>
    </row>
    <row r="23" spans="1:12" ht="13.5" customHeight="1">
      <c r="A23" s="63">
        <v>3</v>
      </c>
      <c r="B23" s="201" t="s">
        <v>17</v>
      </c>
      <c r="C23" s="202"/>
      <c r="D23" s="202"/>
      <c r="E23" s="202"/>
      <c r="F23" s="202"/>
      <c r="G23" s="203"/>
      <c r="H23" s="75">
        <v>1590.44</v>
      </c>
      <c r="I23" s="17"/>
      <c r="J23" s="17"/>
      <c r="K23" s="17"/>
    </row>
    <row r="24" spans="1:12">
      <c r="A24" s="66">
        <v>4</v>
      </c>
      <c r="B24" s="204" t="s">
        <v>18</v>
      </c>
      <c r="C24" s="205"/>
      <c r="D24" s="205"/>
      <c r="E24" s="205"/>
      <c r="F24" s="205"/>
      <c r="G24" s="206"/>
      <c r="H24" s="55" t="s">
        <v>196</v>
      </c>
      <c r="I24" s="17"/>
      <c r="J24" s="17"/>
      <c r="K24" s="17"/>
    </row>
    <row r="25" spans="1:12" ht="13.5" customHeight="1">
      <c r="A25" s="63">
        <v>5</v>
      </c>
      <c r="B25" s="201" t="s">
        <v>19</v>
      </c>
      <c r="C25" s="202"/>
      <c r="D25" s="202"/>
      <c r="E25" s="202"/>
      <c r="F25" s="202"/>
      <c r="G25" s="203"/>
      <c r="H25" s="76">
        <v>44621</v>
      </c>
      <c r="I25" s="17"/>
      <c r="J25" s="17"/>
      <c r="K25" s="17"/>
    </row>
    <row r="26" spans="1:12" ht="13.5" customHeight="1">
      <c r="A26" s="63">
        <v>6</v>
      </c>
      <c r="B26" s="207" t="s">
        <v>176</v>
      </c>
      <c r="C26" s="207"/>
      <c r="D26" s="207"/>
      <c r="E26" s="207"/>
      <c r="F26" s="207"/>
      <c r="G26" s="207"/>
      <c r="H26" s="76" t="s">
        <v>177</v>
      </c>
      <c r="I26" s="17"/>
      <c r="J26" s="17"/>
      <c r="K26" s="17"/>
    </row>
    <row r="27" spans="1:12" ht="13.5" customHeight="1">
      <c r="A27" s="208"/>
      <c r="B27" s="208"/>
      <c r="C27" s="208"/>
      <c r="D27" s="208"/>
      <c r="E27" s="208"/>
      <c r="F27" s="208"/>
      <c r="G27" s="208"/>
      <c r="H27" s="208"/>
      <c r="I27" s="17"/>
      <c r="J27" s="17"/>
      <c r="K27" s="17"/>
      <c r="L27"/>
    </row>
    <row r="28" spans="1:12" ht="13.5" customHeight="1">
      <c r="A28" s="209" t="s">
        <v>117</v>
      </c>
      <c r="B28" s="209"/>
      <c r="C28" s="209"/>
      <c r="D28" s="209"/>
      <c r="E28" s="209"/>
      <c r="F28" s="209"/>
      <c r="G28" s="209"/>
      <c r="H28" s="209"/>
      <c r="I28" s="15"/>
      <c r="J28" s="15"/>
      <c r="K28" s="15"/>
    </row>
    <row r="29" spans="1:12" ht="13.5" customHeight="1">
      <c r="A29" s="37">
        <v>1</v>
      </c>
      <c r="B29" s="210" t="s">
        <v>157</v>
      </c>
      <c r="C29" s="211"/>
      <c r="D29" s="211"/>
      <c r="E29" s="211"/>
      <c r="F29" s="211"/>
      <c r="G29" s="211"/>
      <c r="H29" s="116" t="s">
        <v>111</v>
      </c>
      <c r="I29" s="14" t="s">
        <v>20</v>
      </c>
      <c r="J29" s="15"/>
      <c r="K29" s="15"/>
    </row>
    <row r="30" spans="1:12" ht="13.5" customHeight="1">
      <c r="A30" s="56" t="s">
        <v>1</v>
      </c>
      <c r="B30" s="201" t="s">
        <v>21</v>
      </c>
      <c r="C30" s="202"/>
      <c r="D30" s="202"/>
      <c r="E30" s="202"/>
      <c r="F30" s="202"/>
      <c r="G30" s="203"/>
      <c r="H30" s="38">
        <v>1590.44</v>
      </c>
      <c r="I30" s="16"/>
      <c r="J30" s="17"/>
      <c r="K30" s="17"/>
    </row>
    <row r="31" spans="1:12" ht="13.5" customHeight="1">
      <c r="A31" s="56" t="s">
        <v>3</v>
      </c>
      <c r="B31" s="201" t="s">
        <v>22</v>
      </c>
      <c r="C31" s="202"/>
      <c r="D31" s="202"/>
      <c r="E31" s="202"/>
      <c r="F31" s="202"/>
      <c r="G31" s="203"/>
      <c r="H31" s="38"/>
      <c r="I31" s="16"/>
      <c r="J31" s="17"/>
      <c r="K31" s="17"/>
    </row>
    <row r="32" spans="1:12" ht="13.5" customHeight="1">
      <c r="A32" s="56" t="s">
        <v>5</v>
      </c>
      <c r="B32" s="201" t="s">
        <v>23</v>
      </c>
      <c r="C32" s="202"/>
      <c r="D32" s="202"/>
      <c r="E32" s="202"/>
      <c r="F32" s="202"/>
      <c r="G32" s="203"/>
      <c r="H32" s="38"/>
      <c r="I32" s="16"/>
      <c r="J32" s="17"/>
      <c r="K32" s="17"/>
    </row>
    <row r="33" spans="1:12" ht="13.5" customHeight="1">
      <c r="A33" s="56" t="s">
        <v>7</v>
      </c>
      <c r="B33" s="201" t="s">
        <v>24</v>
      </c>
      <c r="C33" s="202"/>
      <c r="D33" s="202"/>
      <c r="E33" s="202"/>
      <c r="F33" s="202"/>
      <c r="G33" s="203"/>
      <c r="H33" s="38"/>
      <c r="I33" s="16"/>
      <c r="J33" s="17"/>
      <c r="K33" s="17"/>
    </row>
    <row r="34" spans="1:12" ht="13.5" customHeight="1">
      <c r="A34" s="56" t="s">
        <v>25</v>
      </c>
      <c r="B34" s="201" t="s">
        <v>26</v>
      </c>
      <c r="C34" s="202"/>
      <c r="D34" s="202"/>
      <c r="E34" s="202"/>
      <c r="F34" s="202"/>
      <c r="G34" s="203"/>
      <c r="H34" s="38"/>
      <c r="I34" s="16"/>
      <c r="J34" s="17"/>
      <c r="K34" s="17"/>
    </row>
    <row r="35" spans="1:12" ht="13.5" customHeight="1">
      <c r="A35" s="56" t="s">
        <v>27</v>
      </c>
      <c r="B35" s="201" t="s">
        <v>28</v>
      </c>
      <c r="C35" s="202"/>
      <c r="D35" s="202"/>
      <c r="E35" s="202"/>
      <c r="F35" s="202"/>
      <c r="G35" s="203"/>
      <c r="H35" s="38"/>
      <c r="I35" s="16"/>
      <c r="J35" s="17"/>
      <c r="K35" s="17"/>
    </row>
    <row r="36" spans="1:12" ht="13.5" customHeight="1">
      <c r="A36" s="56" t="s">
        <v>29</v>
      </c>
      <c r="B36" s="212" t="s">
        <v>105</v>
      </c>
      <c r="C36" s="202"/>
      <c r="D36" s="202"/>
      <c r="E36" s="202"/>
      <c r="F36" s="202"/>
      <c r="G36" s="203"/>
      <c r="H36" s="38"/>
      <c r="I36" s="16"/>
      <c r="J36" s="17"/>
      <c r="K36" s="17"/>
    </row>
    <row r="37" spans="1:12" ht="13.5" customHeight="1">
      <c r="A37" s="218" t="s">
        <v>156</v>
      </c>
      <c r="B37" s="218"/>
      <c r="C37" s="218"/>
      <c r="D37" s="218"/>
      <c r="E37" s="218"/>
      <c r="F37" s="218"/>
      <c r="G37" s="218"/>
      <c r="H37" s="110">
        <f>SUM(H30:H36)</f>
        <v>1590.44</v>
      </c>
      <c r="I37" s="11" t="s">
        <v>30</v>
      </c>
      <c r="J37" s="51"/>
      <c r="K37" s="52"/>
    </row>
    <row r="38" spans="1:12" ht="13.5" customHeight="1">
      <c r="A38" s="219"/>
      <c r="B38" s="219"/>
      <c r="C38" s="219"/>
      <c r="D38" s="219"/>
      <c r="E38" s="219"/>
      <c r="F38" s="219"/>
      <c r="G38" s="219"/>
      <c r="H38" s="219"/>
      <c r="I38" s="78"/>
      <c r="J38" s="79" t="s">
        <v>31</v>
      </c>
      <c r="K38" s="80"/>
      <c r="L38"/>
    </row>
    <row r="39" spans="1:12" ht="13.5" customHeight="1">
      <c r="A39" s="209" t="s">
        <v>118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</row>
    <row r="40" spans="1:12" ht="13.5" customHeight="1">
      <c r="A40" s="187" t="s">
        <v>100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88"/>
    </row>
    <row r="41" spans="1:12" ht="13.5" customHeight="1">
      <c r="A41" s="101" t="s">
        <v>103</v>
      </c>
      <c r="B41" s="210" t="s">
        <v>99</v>
      </c>
      <c r="C41" s="211"/>
      <c r="D41" s="211"/>
      <c r="E41" s="211"/>
      <c r="F41" s="217"/>
      <c r="G41" s="55" t="s">
        <v>147</v>
      </c>
      <c r="H41" s="115" t="s">
        <v>146</v>
      </c>
      <c r="I41" s="54" t="s">
        <v>32</v>
      </c>
      <c r="J41" s="201" t="s">
        <v>20</v>
      </c>
      <c r="K41" s="202"/>
    </row>
    <row r="42" spans="1:12" ht="13.5" customHeight="1">
      <c r="A42" s="56" t="s">
        <v>1</v>
      </c>
      <c r="B42" s="201" t="s">
        <v>33</v>
      </c>
      <c r="C42" s="202"/>
      <c r="D42" s="202"/>
      <c r="E42" s="202"/>
      <c r="F42" s="203"/>
      <c r="G42" s="39">
        <v>8.3299999999999999E-2</v>
      </c>
      <c r="H42" s="41">
        <f>H37*G42</f>
        <v>132.48365200000001</v>
      </c>
      <c r="I42" s="12"/>
      <c r="J42" s="59" t="s">
        <v>30</v>
      </c>
      <c r="K42" s="53" t="s">
        <v>31</v>
      </c>
    </row>
    <row r="43" spans="1:12" ht="13.5" customHeight="1">
      <c r="A43" s="56" t="s">
        <v>3</v>
      </c>
      <c r="B43" s="212" t="s">
        <v>98</v>
      </c>
      <c r="C43" s="213"/>
      <c r="D43" s="213"/>
      <c r="E43" s="213"/>
      <c r="F43" s="214"/>
      <c r="G43" s="39">
        <v>0.121</v>
      </c>
      <c r="H43" s="42">
        <f>H30*G43</f>
        <v>192.44324</v>
      </c>
      <c r="I43" s="12"/>
      <c r="J43" s="59" t="s">
        <v>30</v>
      </c>
      <c r="K43" s="53" t="s">
        <v>31</v>
      </c>
    </row>
    <row r="44" spans="1:12" ht="15" customHeight="1">
      <c r="A44" s="215" t="s">
        <v>165</v>
      </c>
      <c r="B44" s="215"/>
      <c r="C44" s="215"/>
      <c r="D44" s="215"/>
      <c r="E44" s="215"/>
      <c r="F44" s="215"/>
      <c r="G44" s="81">
        <f>SUM(G42:G43)</f>
        <v>0.20429999999999998</v>
      </c>
      <c r="H44" s="110">
        <f>SUM(H42:H43)</f>
        <v>324.92689200000001</v>
      </c>
      <c r="I44" s="11" t="s">
        <v>30</v>
      </c>
      <c r="J44" s="51"/>
      <c r="K44" s="6" t="s">
        <v>31</v>
      </c>
    </row>
    <row r="45" spans="1:12" ht="13.5" customHeight="1">
      <c r="A45" s="216"/>
      <c r="B45" s="216"/>
      <c r="C45" s="216"/>
      <c r="D45" s="216"/>
      <c r="E45" s="216"/>
      <c r="F45" s="216"/>
      <c r="G45" s="216"/>
      <c r="H45" s="216"/>
      <c r="I45" s="67"/>
      <c r="J45" s="68"/>
      <c r="K45" s="69"/>
      <c r="L45"/>
    </row>
    <row r="46" spans="1:12" ht="13.5" customHeight="1">
      <c r="A46" s="215" t="s">
        <v>167</v>
      </c>
      <c r="B46" s="215"/>
      <c r="C46" s="215"/>
      <c r="D46" s="215"/>
      <c r="E46" s="215"/>
      <c r="F46" s="215"/>
      <c r="G46" s="215"/>
      <c r="H46" s="215"/>
      <c r="I46" s="19"/>
      <c r="J46" s="19"/>
      <c r="K46" s="19"/>
    </row>
    <row r="47" spans="1:12" ht="13.5" customHeight="1">
      <c r="A47" s="101" t="s">
        <v>102</v>
      </c>
      <c r="B47" s="210" t="s">
        <v>158</v>
      </c>
      <c r="C47" s="211"/>
      <c r="D47" s="211"/>
      <c r="E47" s="211"/>
      <c r="F47" s="217"/>
      <c r="G47" s="49" t="s">
        <v>147</v>
      </c>
      <c r="H47" s="114" t="s">
        <v>146</v>
      </c>
      <c r="I47" s="54" t="s">
        <v>32</v>
      </c>
      <c r="J47" s="14" t="s">
        <v>20</v>
      </c>
      <c r="K47" s="15"/>
    </row>
    <row r="48" spans="1:12" ht="13.5" customHeight="1">
      <c r="A48" s="56" t="s">
        <v>1</v>
      </c>
      <c r="B48" s="201" t="s">
        <v>35</v>
      </c>
      <c r="C48" s="202"/>
      <c r="D48" s="202"/>
      <c r="E48" s="202"/>
      <c r="F48" s="203"/>
      <c r="G48" s="39">
        <v>0.2</v>
      </c>
      <c r="H48" s="43">
        <f t="shared" ref="H48:H55" si="0">($H$37+$H$44)*G48</f>
        <v>383.07337840000002</v>
      </c>
      <c r="I48" s="12"/>
      <c r="J48" s="59" t="s">
        <v>30</v>
      </c>
      <c r="K48" s="53" t="s">
        <v>31</v>
      </c>
    </row>
    <row r="49" spans="1:14" ht="13.5" customHeight="1">
      <c r="A49" s="56" t="s">
        <v>3</v>
      </c>
      <c r="B49" s="212" t="s">
        <v>144</v>
      </c>
      <c r="C49" s="202"/>
      <c r="D49" s="202"/>
      <c r="E49" s="202"/>
      <c r="F49" s="203"/>
      <c r="G49" s="39">
        <v>2.5000000000000001E-2</v>
      </c>
      <c r="H49" s="44">
        <f t="shared" si="0"/>
        <v>47.884172300000003</v>
      </c>
      <c r="I49" s="12"/>
      <c r="J49" s="59" t="s">
        <v>30</v>
      </c>
      <c r="K49" s="53" t="s">
        <v>31</v>
      </c>
    </row>
    <row r="50" spans="1:14" ht="13.5" customHeight="1">
      <c r="A50" s="56" t="s">
        <v>5</v>
      </c>
      <c r="B50" s="212" t="s">
        <v>145</v>
      </c>
      <c r="C50" s="202"/>
      <c r="D50" s="202"/>
      <c r="E50" s="202"/>
      <c r="F50" s="203"/>
      <c r="G50" s="39"/>
      <c r="H50" s="44">
        <f t="shared" si="0"/>
        <v>0</v>
      </c>
      <c r="I50" s="12"/>
      <c r="J50" s="59" t="s">
        <v>30</v>
      </c>
      <c r="K50" s="53" t="s">
        <v>31</v>
      </c>
      <c r="L50" s="181" t="s">
        <v>238</v>
      </c>
    </row>
    <row r="51" spans="1:14" ht="13.5" customHeight="1">
      <c r="A51" s="56" t="s">
        <v>7</v>
      </c>
      <c r="B51" s="201" t="s">
        <v>36</v>
      </c>
      <c r="C51" s="202"/>
      <c r="D51" s="202"/>
      <c r="E51" s="202"/>
      <c r="F51" s="203"/>
      <c r="G51" s="40">
        <v>1.4999999999999999E-2</v>
      </c>
      <c r="H51" s="45">
        <f t="shared" si="0"/>
        <v>28.730503379999998</v>
      </c>
      <c r="I51" s="12"/>
      <c r="J51" s="59" t="s">
        <v>30</v>
      </c>
      <c r="K51" s="53" t="s">
        <v>31</v>
      </c>
    </row>
    <row r="52" spans="1:14" ht="13.5" customHeight="1">
      <c r="A52" s="56" t="s">
        <v>25</v>
      </c>
      <c r="B52" s="201" t="s">
        <v>37</v>
      </c>
      <c r="C52" s="202"/>
      <c r="D52" s="202"/>
      <c r="E52" s="202"/>
      <c r="F52" s="203"/>
      <c r="G52" s="39">
        <v>0.01</v>
      </c>
      <c r="H52" s="45">
        <f t="shared" si="0"/>
        <v>19.153668920000001</v>
      </c>
      <c r="I52" s="12"/>
      <c r="J52" s="59" t="s">
        <v>30</v>
      </c>
      <c r="K52" s="53" t="s">
        <v>31</v>
      </c>
    </row>
    <row r="53" spans="1:14" ht="13.5" customHeight="1">
      <c r="A53" s="56" t="s">
        <v>27</v>
      </c>
      <c r="B53" s="201" t="s">
        <v>38</v>
      </c>
      <c r="C53" s="202"/>
      <c r="D53" s="202"/>
      <c r="E53" s="202"/>
      <c r="F53" s="203"/>
      <c r="G53" s="39">
        <v>6.0000000000000001E-3</v>
      </c>
      <c r="H53" s="45">
        <f t="shared" si="0"/>
        <v>11.492201352</v>
      </c>
      <c r="I53" s="12"/>
      <c r="J53" s="59" t="s">
        <v>30</v>
      </c>
      <c r="K53" s="53" t="s">
        <v>31</v>
      </c>
    </row>
    <row r="54" spans="1:14" ht="13.5" customHeight="1">
      <c r="A54" s="56" t="s">
        <v>29</v>
      </c>
      <c r="B54" s="201" t="s">
        <v>39</v>
      </c>
      <c r="C54" s="202"/>
      <c r="D54" s="202"/>
      <c r="E54" s="202"/>
      <c r="F54" s="203"/>
      <c r="G54" s="39">
        <v>2E-3</v>
      </c>
      <c r="H54" s="45">
        <f t="shared" si="0"/>
        <v>3.830733784</v>
      </c>
      <c r="I54" s="12"/>
      <c r="J54" s="59" t="s">
        <v>30</v>
      </c>
      <c r="K54" s="53" t="s">
        <v>31</v>
      </c>
    </row>
    <row r="55" spans="1:14" ht="13.5" customHeight="1">
      <c r="A55" s="56" t="s">
        <v>40</v>
      </c>
      <c r="B55" s="201" t="s">
        <v>41</v>
      </c>
      <c r="C55" s="202"/>
      <c r="D55" s="202"/>
      <c r="E55" s="202"/>
      <c r="F55" s="203"/>
      <c r="G55" s="39">
        <v>0.08</v>
      </c>
      <c r="H55" s="45">
        <f t="shared" si="0"/>
        <v>153.22935136000001</v>
      </c>
      <c r="I55" s="12"/>
      <c r="J55" s="3" t="s">
        <v>30</v>
      </c>
      <c r="K55" s="5" t="s">
        <v>31</v>
      </c>
    </row>
    <row r="56" spans="1:14" ht="13.5" customHeight="1">
      <c r="A56" s="215" t="s">
        <v>165</v>
      </c>
      <c r="B56" s="215"/>
      <c r="C56" s="215"/>
      <c r="D56" s="215"/>
      <c r="E56" s="215"/>
      <c r="F56" s="215"/>
      <c r="G56" s="82">
        <f>SUM(G48:G55)</f>
        <v>0.33800000000000002</v>
      </c>
      <c r="H56" s="110">
        <f>SUM(H48:H55)</f>
        <v>647.39400949600008</v>
      </c>
      <c r="I56" s="54" t="s">
        <v>42</v>
      </c>
      <c r="J56" s="3" t="s">
        <v>30</v>
      </c>
      <c r="K56" s="5" t="s">
        <v>31</v>
      </c>
    </row>
    <row r="57" spans="1:14" ht="13.5" customHeight="1">
      <c r="A57" s="216"/>
      <c r="B57" s="216"/>
      <c r="C57" s="216"/>
      <c r="D57" s="216"/>
      <c r="E57" s="216"/>
      <c r="F57" s="216"/>
      <c r="G57" s="216"/>
      <c r="H57" s="216"/>
      <c r="I57" s="83"/>
      <c r="J57" s="84"/>
      <c r="K57" s="85"/>
      <c r="L57"/>
    </row>
    <row r="58" spans="1:14" ht="13.5" customHeight="1">
      <c r="A58" s="215" t="s">
        <v>166</v>
      </c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M58" s="46"/>
      <c r="N58" s="46"/>
    </row>
    <row r="59" spans="1:14">
      <c r="A59" s="101" t="s">
        <v>101</v>
      </c>
      <c r="B59" s="210" t="s">
        <v>109</v>
      </c>
      <c r="C59" s="211"/>
      <c r="D59" s="211"/>
      <c r="E59" s="211"/>
      <c r="F59" s="211"/>
      <c r="G59" s="217"/>
      <c r="H59" s="113" t="s">
        <v>148</v>
      </c>
      <c r="I59" s="220" t="s">
        <v>20</v>
      </c>
      <c r="J59" s="220"/>
      <c r="K59" s="221"/>
    </row>
    <row r="60" spans="1:14" ht="13.5" customHeight="1">
      <c r="A60" s="56" t="s">
        <v>1</v>
      </c>
      <c r="B60" s="212" t="s">
        <v>162</v>
      </c>
      <c r="C60" s="213"/>
      <c r="D60" s="213"/>
      <c r="E60" s="213"/>
      <c r="F60" s="213"/>
      <c r="G60" s="214"/>
      <c r="H60" s="47">
        <f>8.55*2*22-H37*6%</f>
        <v>280.77360000000004</v>
      </c>
      <c r="I60" s="222"/>
      <c r="J60" s="222"/>
      <c r="K60" s="223"/>
    </row>
    <row r="61" spans="1:14" ht="13.5" customHeight="1">
      <c r="A61" s="56" t="s">
        <v>3</v>
      </c>
      <c r="B61" s="212" t="s">
        <v>163</v>
      </c>
      <c r="C61" s="213"/>
      <c r="D61" s="213"/>
      <c r="E61" s="213"/>
      <c r="F61" s="213"/>
      <c r="G61" s="214"/>
      <c r="H61" s="48">
        <v>415.8</v>
      </c>
      <c r="I61" s="222"/>
      <c r="J61" s="222"/>
      <c r="K61" s="223"/>
    </row>
    <row r="62" spans="1:14" ht="13.5" customHeight="1">
      <c r="A62" s="56" t="s">
        <v>5</v>
      </c>
      <c r="B62" s="212" t="s">
        <v>104</v>
      </c>
      <c r="C62" s="213"/>
      <c r="D62" s="213"/>
      <c r="E62" s="213"/>
      <c r="F62" s="213"/>
      <c r="G62" s="214"/>
      <c r="H62" s="48">
        <v>0</v>
      </c>
      <c r="I62" s="222"/>
      <c r="J62" s="222"/>
      <c r="K62" s="223"/>
    </row>
    <row r="63" spans="1:14" ht="13.5" customHeight="1">
      <c r="A63" s="56" t="s">
        <v>7</v>
      </c>
      <c r="B63" s="212" t="s">
        <v>161</v>
      </c>
      <c r="C63" s="213"/>
      <c r="D63" s="213"/>
      <c r="E63" s="213"/>
      <c r="F63" s="213"/>
      <c r="G63" s="214"/>
      <c r="H63" s="48">
        <v>17</v>
      </c>
      <c r="I63" s="222"/>
      <c r="J63" s="222"/>
      <c r="K63" s="223"/>
    </row>
    <row r="64" spans="1:14" ht="13.5" customHeight="1">
      <c r="A64" s="215" t="s">
        <v>165</v>
      </c>
      <c r="B64" s="215"/>
      <c r="C64" s="215"/>
      <c r="D64" s="215"/>
      <c r="E64" s="215"/>
      <c r="F64" s="215"/>
      <c r="G64" s="215"/>
      <c r="H64" s="112">
        <f>SUM(H60:H63)</f>
        <v>713.57360000000006</v>
      </c>
      <c r="I64" s="11" t="s">
        <v>30</v>
      </c>
      <c r="J64" s="51"/>
      <c r="K64" s="5" t="s">
        <v>31</v>
      </c>
    </row>
    <row r="65" spans="1:35" ht="12.6" customHeight="1">
      <c r="A65" s="216"/>
      <c r="B65" s="216"/>
      <c r="C65" s="216"/>
      <c r="D65" s="216"/>
      <c r="E65" s="216"/>
      <c r="F65" s="216"/>
      <c r="G65" s="216"/>
      <c r="H65" s="216"/>
      <c r="I65" s="86"/>
      <c r="J65" s="87"/>
      <c r="K65" s="85"/>
      <c r="L65"/>
    </row>
    <row r="66" spans="1:35" ht="13.5" customHeight="1">
      <c r="A66" s="209" t="s">
        <v>106</v>
      </c>
      <c r="B66" s="209"/>
      <c r="C66" s="209"/>
      <c r="D66" s="209"/>
      <c r="E66" s="209"/>
      <c r="F66" s="209"/>
      <c r="G66" s="209"/>
      <c r="H66" s="209"/>
      <c r="I66" s="209"/>
      <c r="J66" s="209"/>
      <c r="K66" s="209"/>
    </row>
    <row r="67" spans="1:35" ht="13.5" customHeight="1">
      <c r="A67" s="224"/>
      <c r="B67" s="225"/>
      <c r="C67" s="225"/>
      <c r="D67" s="225"/>
      <c r="E67" s="225"/>
      <c r="F67" s="225"/>
      <c r="G67" s="225"/>
      <c r="H67" s="225"/>
      <c r="I67" s="225"/>
      <c r="J67" s="225"/>
      <c r="K67" s="226"/>
    </row>
    <row r="68" spans="1:35" ht="13.5" customHeight="1">
      <c r="A68" s="100">
        <v>2</v>
      </c>
      <c r="B68" s="210" t="s">
        <v>164</v>
      </c>
      <c r="C68" s="211"/>
      <c r="D68" s="211"/>
      <c r="E68" s="211"/>
      <c r="F68" s="211"/>
      <c r="G68" s="217"/>
      <c r="H68" s="113" t="s">
        <v>111</v>
      </c>
      <c r="I68" s="220" t="s">
        <v>20</v>
      </c>
      <c r="J68" s="220"/>
      <c r="K68" s="221"/>
    </row>
    <row r="69" spans="1:35" ht="13.5" customHeight="1">
      <c r="A69" s="65">
        <v>2.1</v>
      </c>
      <c r="B69" s="201" t="s">
        <v>107</v>
      </c>
      <c r="C69" s="202"/>
      <c r="D69" s="202"/>
      <c r="E69" s="202"/>
      <c r="F69" s="202"/>
      <c r="G69" s="203"/>
      <c r="H69" s="64">
        <f>H44</f>
        <v>324.92689200000001</v>
      </c>
      <c r="I69" s="54" t="s">
        <v>30</v>
      </c>
      <c r="J69" s="51"/>
      <c r="K69" s="7" t="s">
        <v>31</v>
      </c>
    </row>
    <row r="70" spans="1:35" ht="13.5" customHeight="1">
      <c r="A70" s="65">
        <v>2.2000000000000002</v>
      </c>
      <c r="B70" s="201" t="s">
        <v>108</v>
      </c>
      <c r="C70" s="202"/>
      <c r="D70" s="202"/>
      <c r="E70" s="202"/>
      <c r="F70" s="202"/>
      <c r="G70" s="203"/>
      <c r="H70" s="64">
        <f>H56</f>
        <v>647.39400949600008</v>
      </c>
      <c r="I70" s="54" t="s">
        <v>30</v>
      </c>
      <c r="J70" s="51"/>
      <c r="K70" s="6" t="s">
        <v>31</v>
      </c>
    </row>
    <row r="71" spans="1:35" ht="15" customHeight="1">
      <c r="A71" s="65">
        <v>2.2999999999999998</v>
      </c>
      <c r="B71" s="204" t="s">
        <v>109</v>
      </c>
      <c r="C71" s="205"/>
      <c r="D71" s="205"/>
      <c r="E71" s="205"/>
      <c r="F71" s="205"/>
      <c r="G71" s="206"/>
      <c r="H71" s="77">
        <f>H64</f>
        <v>713.57360000000006</v>
      </c>
      <c r="I71" s="11" t="s">
        <v>30</v>
      </c>
      <c r="J71" s="51"/>
      <c r="K71" s="52"/>
    </row>
    <row r="72" spans="1:35" ht="15" customHeight="1">
      <c r="A72" s="215" t="s">
        <v>165</v>
      </c>
      <c r="B72" s="215"/>
      <c r="C72" s="215"/>
      <c r="D72" s="215"/>
      <c r="E72" s="215"/>
      <c r="F72" s="215"/>
      <c r="G72" s="215"/>
      <c r="H72" s="111">
        <f>SUM(H69:H71)</f>
        <v>1685.894501496</v>
      </c>
      <c r="I72" s="54" t="s">
        <v>30</v>
      </c>
      <c r="J72" s="51"/>
      <c r="K72" s="6" t="s">
        <v>31</v>
      </c>
    </row>
    <row r="73" spans="1:35" ht="15" customHeight="1">
      <c r="A73" s="216"/>
      <c r="B73" s="216"/>
      <c r="C73" s="216"/>
      <c r="D73" s="216"/>
      <c r="E73" s="216"/>
      <c r="F73" s="216"/>
      <c r="G73" s="216"/>
      <c r="H73" s="216"/>
      <c r="I73" s="83"/>
      <c r="J73" s="78"/>
      <c r="K73" s="6"/>
      <c r="L73"/>
    </row>
    <row r="74" spans="1:35" ht="15" customHeight="1">
      <c r="A74" s="215" t="s">
        <v>94</v>
      </c>
      <c r="B74" s="209"/>
      <c r="C74" s="209"/>
      <c r="D74" s="209"/>
      <c r="E74" s="209"/>
      <c r="F74" s="209"/>
      <c r="G74" s="209"/>
      <c r="H74" s="209"/>
      <c r="I74" s="209"/>
      <c r="J74" s="209"/>
      <c r="K74" s="8"/>
    </row>
    <row r="75" spans="1:35" ht="14.25" customHeight="1">
      <c r="A75" s="37">
        <v>3</v>
      </c>
      <c r="B75" s="184" t="s">
        <v>178</v>
      </c>
      <c r="C75" s="184"/>
      <c r="D75" s="184"/>
      <c r="E75" s="184"/>
      <c r="F75" s="184"/>
      <c r="G75" s="49" t="s">
        <v>149</v>
      </c>
      <c r="H75" s="49" t="s">
        <v>150</v>
      </c>
      <c r="I75" s="227" t="s">
        <v>20</v>
      </c>
      <c r="J75" s="227"/>
      <c r="K75" s="8"/>
    </row>
    <row r="76" spans="1:35" ht="14.25" customHeight="1">
      <c r="A76" s="56" t="s">
        <v>1</v>
      </c>
      <c r="B76" s="207" t="s">
        <v>43</v>
      </c>
      <c r="C76" s="207"/>
      <c r="D76" s="207"/>
      <c r="E76" s="207"/>
      <c r="F76" s="207"/>
      <c r="G76" s="89">
        <v>4.1999999999999997E-3</v>
      </c>
      <c r="H76" s="43">
        <f>$H$37*G76</f>
        <v>6.6798479999999998</v>
      </c>
      <c r="I76" s="54" t="s">
        <v>30</v>
      </c>
      <c r="J76" s="56" t="s">
        <v>31</v>
      </c>
      <c r="K76" s="8"/>
    </row>
    <row r="77" spans="1:35" ht="14.25" customHeight="1">
      <c r="A77" s="56" t="s">
        <v>3</v>
      </c>
      <c r="B77" s="207" t="s">
        <v>44</v>
      </c>
      <c r="C77" s="207"/>
      <c r="D77" s="207"/>
      <c r="E77" s="207"/>
      <c r="F77" s="207"/>
      <c r="G77" s="89">
        <v>2.9999999999999997E-4</v>
      </c>
      <c r="H77" s="43">
        <f>$H$37*G77</f>
        <v>0.477132</v>
      </c>
      <c r="I77" s="54" t="s">
        <v>30</v>
      </c>
      <c r="J77" s="56" t="s">
        <v>31</v>
      </c>
      <c r="K77" s="8"/>
    </row>
    <row r="78" spans="1:35" ht="14.25" customHeight="1">
      <c r="A78" s="56" t="s">
        <v>5</v>
      </c>
      <c r="B78" s="207" t="s">
        <v>45</v>
      </c>
      <c r="C78" s="207"/>
      <c r="D78" s="207"/>
      <c r="E78" s="207"/>
      <c r="F78" s="207"/>
      <c r="G78" s="89">
        <v>0.04</v>
      </c>
      <c r="H78" s="43">
        <f>H76*G78</f>
        <v>0.26719391999999997</v>
      </c>
      <c r="I78" s="54" t="s">
        <v>30</v>
      </c>
      <c r="J78" s="56" t="s">
        <v>31</v>
      </c>
      <c r="K78" s="8"/>
    </row>
    <row r="79" spans="1:35" ht="14.25" customHeight="1">
      <c r="A79" s="56" t="s">
        <v>7</v>
      </c>
      <c r="B79" s="207" t="s">
        <v>46</v>
      </c>
      <c r="C79" s="207"/>
      <c r="D79" s="207"/>
      <c r="E79" s="207"/>
      <c r="F79" s="207"/>
      <c r="G79" s="89">
        <v>1.9400000000000001E-2</v>
      </c>
      <c r="H79" s="43">
        <f>$H$37*G79</f>
        <v>30.854536000000003</v>
      </c>
      <c r="I79" s="54" t="s">
        <v>30</v>
      </c>
      <c r="J79" s="56" t="s">
        <v>31</v>
      </c>
      <c r="K79" s="8"/>
    </row>
    <row r="80" spans="1:35" s="9" customFormat="1" ht="14.25" customHeight="1">
      <c r="A80" s="56" t="s">
        <v>25</v>
      </c>
      <c r="B80" s="207" t="s">
        <v>47</v>
      </c>
      <c r="C80" s="207"/>
      <c r="D80" s="207"/>
      <c r="E80" s="207"/>
      <c r="F80" s="207"/>
      <c r="G80" s="89">
        <v>6.8999999999999999E-3</v>
      </c>
      <c r="H80" s="43">
        <f>$H$37*G80</f>
        <v>10.974036</v>
      </c>
      <c r="I80" s="54" t="s">
        <v>30</v>
      </c>
      <c r="J80" s="56" t="s">
        <v>31</v>
      </c>
      <c r="K80" s="8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</row>
    <row r="81" spans="1:35" s="9" customFormat="1" ht="14.25" customHeight="1">
      <c r="A81" s="56" t="s">
        <v>27</v>
      </c>
      <c r="B81" s="207" t="s">
        <v>48</v>
      </c>
      <c r="C81" s="207"/>
      <c r="D81" s="207"/>
      <c r="E81" s="207"/>
      <c r="F81" s="207"/>
      <c r="G81" s="89">
        <v>0.01</v>
      </c>
      <c r="H81" s="43">
        <f>H80*G81</f>
        <v>0.10974036</v>
      </c>
      <c r="I81" s="11" t="s">
        <v>30</v>
      </c>
      <c r="J81" s="2" t="s">
        <v>31</v>
      </c>
      <c r="K81" s="8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</row>
    <row r="82" spans="1:35" s="9" customFormat="1">
      <c r="A82" s="215" t="s">
        <v>165</v>
      </c>
      <c r="B82" s="215"/>
      <c r="C82" s="215"/>
      <c r="D82" s="215"/>
      <c r="E82" s="215"/>
      <c r="F82" s="215"/>
      <c r="G82" s="81">
        <f>SUM(G76:G81)</f>
        <v>8.0799999999999997E-2</v>
      </c>
      <c r="H82" s="110">
        <f>SUM(H76:H81)</f>
        <v>49.362486280000006</v>
      </c>
      <c r="I82" s="12"/>
      <c r="J82" s="50" t="s">
        <v>31</v>
      </c>
      <c r="K82" s="8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</row>
    <row r="83" spans="1:35" s="9" customFormat="1">
      <c r="A83" s="239"/>
      <c r="B83" s="239"/>
      <c r="C83" s="239"/>
      <c r="D83" s="239"/>
      <c r="E83" s="239"/>
      <c r="F83" s="239"/>
      <c r="G83" s="239"/>
      <c r="H83" s="239"/>
      <c r="I83" s="87"/>
      <c r="J83" s="88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</row>
    <row r="84" spans="1:35" s="9" customFormat="1" ht="12.75" customHeight="1">
      <c r="A84" s="218" t="s">
        <v>49</v>
      </c>
      <c r="B84" s="218"/>
      <c r="C84" s="218"/>
      <c r="D84" s="218"/>
      <c r="E84" s="218"/>
      <c r="F84" s="218"/>
      <c r="G84" s="218"/>
      <c r="H84" s="218"/>
      <c r="I84" s="218"/>
      <c r="J84" s="218"/>
      <c r="K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</row>
    <row r="85" spans="1:35" s="9" customFormat="1">
      <c r="A85" s="333" t="s">
        <v>179</v>
      </c>
      <c r="B85" s="334"/>
      <c r="C85" s="334"/>
      <c r="D85" s="334"/>
      <c r="E85" s="334"/>
      <c r="F85" s="334"/>
      <c r="G85" s="334"/>
      <c r="H85" s="334"/>
      <c r="I85" s="334"/>
      <c r="J85" s="334"/>
      <c r="K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</row>
    <row r="86" spans="1:35" s="9" customFormat="1" ht="12.75" customHeight="1">
      <c r="A86" s="93" t="s">
        <v>96</v>
      </c>
      <c r="B86" s="271" t="s">
        <v>125</v>
      </c>
      <c r="C86" s="272"/>
      <c r="D86" s="272"/>
      <c r="E86" s="272"/>
      <c r="F86" s="335"/>
      <c r="G86" s="106" t="s">
        <v>151</v>
      </c>
      <c r="H86" s="105" t="s">
        <v>150</v>
      </c>
      <c r="I86" s="336" t="s">
        <v>126</v>
      </c>
      <c r="J86" s="337"/>
      <c r="K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</row>
    <row r="87" spans="1:35" s="9" customFormat="1" ht="12.75" customHeight="1">
      <c r="A87" s="94" t="s">
        <v>127</v>
      </c>
      <c r="B87" s="250" t="s">
        <v>128</v>
      </c>
      <c r="C87" s="251"/>
      <c r="D87" s="251"/>
      <c r="E87" s="251"/>
      <c r="F87" s="252"/>
      <c r="G87" s="102">
        <v>9.1999999999999998E-3</v>
      </c>
      <c r="H87" s="107">
        <f>$H$37*G87</f>
        <v>14.632048000000001</v>
      </c>
      <c r="I87" s="60" t="s">
        <v>129</v>
      </c>
      <c r="J87" s="57" t="s">
        <v>130</v>
      </c>
      <c r="K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5" s="9" customFormat="1" ht="12.75" customHeight="1">
      <c r="A88" s="94" t="s">
        <v>131</v>
      </c>
      <c r="B88" s="250" t="s">
        <v>132</v>
      </c>
      <c r="C88" s="251"/>
      <c r="D88" s="251"/>
      <c r="E88" s="251"/>
      <c r="F88" s="252"/>
      <c r="G88" s="102">
        <v>2.8E-3</v>
      </c>
      <c r="H88" s="107">
        <f t="shared" ref="H88:H94" si="1">$H$37*G88</f>
        <v>4.4532319999999999</v>
      </c>
      <c r="I88" s="60" t="s">
        <v>129</v>
      </c>
      <c r="J88" s="57" t="s">
        <v>130</v>
      </c>
      <c r="K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</row>
    <row r="89" spans="1:35" s="9" customFormat="1" ht="12.75" customHeight="1">
      <c r="A89" s="94" t="s">
        <v>133</v>
      </c>
      <c r="B89" s="250" t="s">
        <v>134</v>
      </c>
      <c r="C89" s="251"/>
      <c r="D89" s="251"/>
      <c r="E89" s="251"/>
      <c r="F89" s="252"/>
      <c r="G89" s="102">
        <v>2.0000000000000001E-4</v>
      </c>
      <c r="H89" s="107">
        <f t="shared" si="1"/>
        <v>0.31808800000000004</v>
      </c>
      <c r="I89" s="60" t="s">
        <v>129</v>
      </c>
      <c r="J89" s="57" t="s">
        <v>130</v>
      </c>
      <c r="K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pans="1:35" s="9" customFormat="1" ht="12.75" customHeight="1">
      <c r="A90" s="94" t="s">
        <v>135</v>
      </c>
      <c r="B90" s="250" t="s">
        <v>136</v>
      </c>
      <c r="C90" s="251"/>
      <c r="D90" s="251"/>
      <c r="E90" s="251"/>
      <c r="F90" s="252"/>
      <c r="G90" s="102">
        <v>2.9999999999999997E-4</v>
      </c>
      <c r="H90" s="107">
        <f t="shared" si="1"/>
        <v>0.477132</v>
      </c>
      <c r="I90" s="60" t="s">
        <v>129</v>
      </c>
      <c r="J90" s="57" t="s">
        <v>130</v>
      </c>
      <c r="K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</row>
    <row r="91" spans="1:35" ht="12.75" customHeight="1">
      <c r="A91" s="94" t="s">
        <v>137</v>
      </c>
      <c r="B91" s="250" t="s">
        <v>62</v>
      </c>
      <c r="C91" s="251"/>
      <c r="D91" s="251"/>
      <c r="E91" s="251"/>
      <c r="F91" s="252"/>
      <c r="G91" s="102">
        <v>1.5E-3</v>
      </c>
      <c r="H91" s="107">
        <f t="shared" si="1"/>
        <v>2.3856600000000001</v>
      </c>
      <c r="I91" s="60" t="s">
        <v>129</v>
      </c>
      <c r="J91" s="57" t="s">
        <v>130</v>
      </c>
    </row>
    <row r="92" spans="1:35" ht="14.25" customHeight="1">
      <c r="A92" s="94" t="s">
        <v>138</v>
      </c>
      <c r="B92" s="250" t="s">
        <v>139</v>
      </c>
      <c r="C92" s="251"/>
      <c r="D92" s="251"/>
      <c r="E92" s="251"/>
      <c r="F92" s="252"/>
      <c r="G92" s="102">
        <v>0</v>
      </c>
      <c r="H92" s="107">
        <f t="shared" si="1"/>
        <v>0</v>
      </c>
      <c r="I92" s="60" t="s">
        <v>129</v>
      </c>
      <c r="J92" s="58" t="s">
        <v>130</v>
      </c>
    </row>
    <row r="93" spans="1:35" ht="12.75" customHeight="1">
      <c r="A93" s="253" t="s">
        <v>140</v>
      </c>
      <c r="B93" s="254"/>
      <c r="C93" s="254"/>
      <c r="D93" s="254"/>
      <c r="E93" s="254"/>
      <c r="F93" s="255"/>
      <c r="G93" s="103">
        <f>SUM(G87:G92)</f>
        <v>1.4E-2</v>
      </c>
      <c r="H93" s="108">
        <f>SUM(H87:H92)</f>
        <v>22.266160000000003</v>
      </c>
      <c r="I93" s="60" t="s">
        <v>129</v>
      </c>
      <c r="J93" s="57" t="s">
        <v>130</v>
      </c>
    </row>
    <row r="94" spans="1:35" ht="12.75" customHeight="1">
      <c r="A94" s="95" t="s">
        <v>141</v>
      </c>
      <c r="B94" s="338" t="s">
        <v>142</v>
      </c>
      <c r="C94" s="339"/>
      <c r="D94" s="339"/>
      <c r="E94" s="339"/>
      <c r="F94" s="340"/>
      <c r="G94" s="104">
        <v>6.7000000000000002E-3</v>
      </c>
      <c r="H94" s="107">
        <f t="shared" si="1"/>
        <v>10.655948</v>
      </c>
      <c r="I94" s="60" t="s">
        <v>129</v>
      </c>
      <c r="J94" s="57" t="s">
        <v>130</v>
      </c>
    </row>
    <row r="95" spans="1:35" ht="15" customHeight="1">
      <c r="A95" s="215" t="s">
        <v>143</v>
      </c>
      <c r="B95" s="215"/>
      <c r="C95" s="215"/>
      <c r="D95" s="215"/>
      <c r="E95" s="215"/>
      <c r="F95" s="215"/>
      <c r="G95" s="81">
        <f>G93+G94</f>
        <v>2.07E-2</v>
      </c>
      <c r="H95" s="109">
        <f>H93+H94</f>
        <v>32.922108000000001</v>
      </c>
      <c r="I95" s="90"/>
      <c r="J95" s="91" t="s">
        <v>130</v>
      </c>
    </row>
    <row r="96" spans="1:35" ht="12.75" customHeight="1">
      <c r="A96" s="332"/>
      <c r="B96" s="332"/>
      <c r="C96" s="332"/>
      <c r="D96" s="332"/>
      <c r="E96" s="332"/>
      <c r="F96" s="332"/>
      <c r="G96" s="332"/>
      <c r="H96" s="332"/>
      <c r="I96" s="332"/>
      <c r="J96" s="332"/>
      <c r="L96"/>
    </row>
    <row r="97" spans="1:12" ht="12.75" customHeight="1">
      <c r="A97" s="184" t="s">
        <v>180</v>
      </c>
      <c r="B97" s="184"/>
      <c r="C97" s="184"/>
      <c r="D97" s="184"/>
      <c r="E97" s="184"/>
      <c r="F97" s="184"/>
      <c r="G97" s="184"/>
      <c r="H97" s="184"/>
      <c r="I97" s="184"/>
      <c r="J97" s="184"/>
    </row>
    <row r="98" spans="1:12" ht="12.75" customHeight="1">
      <c r="A98" s="96" t="s">
        <v>124</v>
      </c>
      <c r="B98" s="242" t="s">
        <v>67</v>
      </c>
      <c r="C98" s="243"/>
      <c r="D98" s="243"/>
      <c r="E98" s="243"/>
      <c r="F98" s="244"/>
      <c r="G98" s="92" t="s">
        <v>151</v>
      </c>
      <c r="H98" s="117" t="s">
        <v>152</v>
      </c>
      <c r="I98" s="245" t="s">
        <v>20</v>
      </c>
      <c r="J98" s="246"/>
    </row>
    <row r="99" spans="1:12" ht="12.75" customHeight="1">
      <c r="A99" s="121" t="s">
        <v>1</v>
      </c>
      <c r="B99" s="247" t="s">
        <v>68</v>
      </c>
      <c r="C99" s="248"/>
      <c r="D99" s="248"/>
      <c r="E99" s="248"/>
      <c r="F99" s="249"/>
      <c r="G99" s="122">
        <v>0</v>
      </c>
      <c r="H99" s="123">
        <v>0</v>
      </c>
      <c r="I99" s="250" t="s">
        <v>69</v>
      </c>
      <c r="J99" s="251"/>
    </row>
    <row r="100" spans="1:12" ht="12.75" customHeight="1">
      <c r="A100" s="265" t="s">
        <v>34</v>
      </c>
      <c r="B100" s="265"/>
      <c r="C100" s="265"/>
      <c r="D100" s="265"/>
      <c r="E100" s="265"/>
      <c r="F100" s="265"/>
      <c r="G100" s="89">
        <v>0</v>
      </c>
      <c r="H100" s="110">
        <v>0</v>
      </c>
      <c r="I100" s="118"/>
      <c r="J100" s="62" t="s">
        <v>31</v>
      </c>
    </row>
    <row r="101" spans="1:12" ht="12.75" customHeight="1">
      <c r="A101" s="266"/>
      <c r="B101" s="266"/>
      <c r="C101" s="266"/>
      <c r="D101" s="266"/>
      <c r="E101" s="266"/>
      <c r="F101" s="266"/>
      <c r="G101" s="266"/>
      <c r="H101" s="266"/>
      <c r="I101" s="120"/>
      <c r="J101" s="119"/>
      <c r="L101"/>
    </row>
    <row r="102" spans="1:12" ht="12.75" customHeight="1">
      <c r="A102" s="209" t="s">
        <v>119</v>
      </c>
      <c r="B102" s="209"/>
      <c r="C102" s="209"/>
      <c r="D102" s="209"/>
      <c r="E102" s="209"/>
      <c r="F102" s="209"/>
      <c r="G102" s="209"/>
      <c r="H102" s="209"/>
      <c r="I102" s="209"/>
      <c r="J102" s="209"/>
    </row>
    <row r="103" spans="1:12" s="125" customFormat="1" ht="12.75" customHeight="1">
      <c r="A103" s="124">
        <v>4</v>
      </c>
      <c r="B103" s="260" t="s">
        <v>181</v>
      </c>
      <c r="C103" s="261"/>
      <c r="D103" s="261"/>
      <c r="E103" s="261"/>
      <c r="F103" s="261"/>
      <c r="G103" s="262"/>
      <c r="H103" s="267" t="s">
        <v>126</v>
      </c>
      <c r="I103" s="268"/>
      <c r="J103" s="268"/>
      <c r="L103" s="126"/>
    </row>
    <row r="104" spans="1:12" ht="12.75" customHeight="1">
      <c r="A104" s="99" t="s">
        <v>96</v>
      </c>
      <c r="B104" s="250" t="s">
        <v>70</v>
      </c>
      <c r="C104" s="251"/>
      <c r="D104" s="251"/>
      <c r="E104" s="251"/>
      <c r="F104" s="251"/>
      <c r="G104" s="252"/>
      <c r="H104" s="127">
        <f>H95</f>
        <v>32.922108000000001</v>
      </c>
      <c r="I104" s="61"/>
      <c r="J104" s="10" t="s">
        <v>31</v>
      </c>
    </row>
    <row r="105" spans="1:12" ht="12.75" customHeight="1">
      <c r="A105" s="130" t="s">
        <v>124</v>
      </c>
      <c r="B105" s="247" t="s">
        <v>70</v>
      </c>
      <c r="C105" s="248"/>
      <c r="D105" s="248"/>
      <c r="E105" s="248"/>
      <c r="F105" s="248"/>
      <c r="G105" s="249"/>
      <c r="H105" s="131">
        <f>H100</f>
        <v>0</v>
      </c>
      <c r="I105" s="61"/>
      <c r="J105" s="10" t="s">
        <v>31</v>
      </c>
    </row>
    <row r="106" spans="1:12" ht="14.25" customHeight="1">
      <c r="A106" s="218" t="s">
        <v>165</v>
      </c>
      <c r="B106" s="218"/>
      <c r="C106" s="218"/>
      <c r="D106" s="218"/>
      <c r="E106" s="218"/>
      <c r="F106" s="218"/>
      <c r="G106" s="218"/>
      <c r="H106" s="132">
        <f>SUM(H104:H105)</f>
        <v>32.922108000000001</v>
      </c>
      <c r="I106" s="118"/>
      <c r="J106" s="128" t="s">
        <v>31</v>
      </c>
    </row>
    <row r="107" spans="1:12" ht="14.25" customHeight="1">
      <c r="A107" s="259"/>
      <c r="B107" s="259"/>
      <c r="C107" s="259"/>
      <c r="D107" s="259"/>
      <c r="E107" s="259"/>
      <c r="F107" s="259"/>
      <c r="G107" s="259"/>
      <c r="H107" s="259"/>
      <c r="I107" s="120"/>
      <c r="J107" s="129"/>
      <c r="L107"/>
    </row>
    <row r="108" spans="1:12" ht="12.75" customHeight="1">
      <c r="A108" s="209" t="s">
        <v>112</v>
      </c>
      <c r="B108" s="209"/>
      <c r="C108" s="209"/>
      <c r="D108" s="209"/>
      <c r="E108" s="209"/>
      <c r="F108" s="209"/>
      <c r="G108" s="209"/>
      <c r="H108" s="209"/>
      <c r="I108" s="209"/>
      <c r="J108" s="209"/>
    </row>
    <row r="109" spans="1:12" ht="12.75" customHeight="1">
      <c r="A109" s="179">
        <v>5</v>
      </c>
      <c r="B109" s="260" t="s">
        <v>237</v>
      </c>
      <c r="C109" s="261"/>
      <c r="D109" s="261"/>
      <c r="E109" s="261"/>
      <c r="F109" s="261"/>
      <c r="G109" s="262"/>
      <c r="H109" s="263" t="s">
        <v>111</v>
      </c>
      <c r="I109" s="264"/>
      <c r="J109" s="264"/>
    </row>
    <row r="110" spans="1:12" ht="12.75" customHeight="1">
      <c r="A110" s="97" t="s">
        <v>5</v>
      </c>
      <c r="B110" s="280" t="s">
        <v>233</v>
      </c>
      <c r="C110" s="251"/>
      <c r="D110" s="251"/>
      <c r="E110" s="251"/>
      <c r="F110" s="251"/>
      <c r="G110" s="252"/>
      <c r="H110" s="281">
        <f>UNIFORME!E24</f>
        <v>0</v>
      </c>
      <c r="I110" s="282"/>
      <c r="J110" s="282"/>
    </row>
    <row r="111" spans="1:12" ht="12.75" customHeight="1">
      <c r="A111" s="97" t="s">
        <v>7</v>
      </c>
      <c r="B111" s="250" t="s">
        <v>71</v>
      </c>
      <c r="C111" s="251"/>
      <c r="D111" s="251"/>
      <c r="E111" s="251"/>
      <c r="F111" s="251"/>
      <c r="G111" s="252"/>
      <c r="H111" s="281">
        <v>0</v>
      </c>
      <c r="I111" s="282"/>
      <c r="J111" s="282"/>
    </row>
    <row r="112" spans="1:12" ht="12.75" customHeight="1">
      <c r="A112" s="253" t="s">
        <v>165</v>
      </c>
      <c r="B112" s="254"/>
      <c r="C112" s="254"/>
      <c r="D112" s="254"/>
      <c r="E112" s="254"/>
      <c r="F112" s="254"/>
      <c r="G112" s="255"/>
      <c r="H112" s="283">
        <f>SUM(H110:J111)</f>
        <v>0</v>
      </c>
      <c r="I112" s="284"/>
      <c r="J112" s="284"/>
    </row>
    <row r="113" spans="1:12" ht="12.75" customHeight="1">
      <c r="A113" s="269" t="s">
        <v>113</v>
      </c>
      <c r="B113" s="270"/>
      <c r="C113" s="270"/>
      <c r="D113" s="270"/>
      <c r="E113" s="270"/>
      <c r="F113" s="270"/>
      <c r="G113" s="270"/>
      <c r="H113" s="270"/>
      <c r="I113" s="270"/>
      <c r="J113" s="270"/>
    </row>
    <row r="114" spans="1:12">
      <c r="A114" s="98">
        <v>6</v>
      </c>
      <c r="B114" s="271" t="s">
        <v>182</v>
      </c>
      <c r="C114" s="272"/>
      <c r="D114" s="272"/>
      <c r="E114" s="272"/>
      <c r="F114" s="273"/>
      <c r="G114" s="55" t="s">
        <v>153</v>
      </c>
      <c r="H114" s="134" t="s">
        <v>111</v>
      </c>
      <c r="I114" s="274" t="s">
        <v>20</v>
      </c>
      <c r="J114" s="275"/>
    </row>
    <row r="115" spans="1:12">
      <c r="A115" s="97" t="s">
        <v>1</v>
      </c>
      <c r="B115" s="250" t="s">
        <v>72</v>
      </c>
      <c r="C115" s="251"/>
      <c r="D115" s="251"/>
      <c r="E115" s="251"/>
      <c r="F115" s="276"/>
      <c r="G115" s="89"/>
      <c r="H115" s="133">
        <f>H131*G115</f>
        <v>0</v>
      </c>
      <c r="I115" s="277" t="s">
        <v>73</v>
      </c>
      <c r="J115" s="278"/>
      <c r="L115" s="181" t="s">
        <v>238</v>
      </c>
    </row>
    <row r="116" spans="1:12">
      <c r="A116" s="97" t="s">
        <v>3</v>
      </c>
      <c r="B116" s="247" t="s">
        <v>74</v>
      </c>
      <c r="C116" s="248"/>
      <c r="D116" s="248"/>
      <c r="E116" s="248"/>
      <c r="F116" s="279"/>
      <c r="G116" s="89"/>
      <c r="H116" s="133">
        <f>(H131+H115)*G116</f>
        <v>0</v>
      </c>
      <c r="I116" s="277" t="s">
        <v>73</v>
      </c>
      <c r="J116" s="278"/>
      <c r="L116" s="181" t="s">
        <v>238</v>
      </c>
    </row>
    <row r="117" spans="1:12">
      <c r="A117" s="141" t="s">
        <v>5</v>
      </c>
      <c r="B117" s="215" t="s">
        <v>186</v>
      </c>
      <c r="C117" s="215"/>
      <c r="D117" s="215"/>
      <c r="E117" s="215"/>
      <c r="F117" s="215"/>
      <c r="G117" s="55" t="s">
        <v>153</v>
      </c>
      <c r="H117" s="134" t="s">
        <v>111</v>
      </c>
      <c r="I117" s="285"/>
      <c r="J117" s="286"/>
    </row>
    <row r="118" spans="1:12" ht="14.25" customHeight="1">
      <c r="A118" s="287" t="s">
        <v>75</v>
      </c>
      <c r="B118" s="244"/>
      <c r="C118" s="288" t="s">
        <v>76</v>
      </c>
      <c r="D118" s="242" t="s">
        <v>77</v>
      </c>
      <c r="E118" s="243"/>
      <c r="F118" s="290"/>
      <c r="G118" s="89">
        <v>6.4999999999999997E-3</v>
      </c>
      <c r="H118" s="133">
        <f>H133*G119</f>
        <v>110.29947769379312</v>
      </c>
      <c r="I118" s="277" t="s">
        <v>73</v>
      </c>
      <c r="J118" s="278"/>
    </row>
    <row r="119" spans="1:12">
      <c r="A119" s="287" t="s">
        <v>78</v>
      </c>
      <c r="B119" s="291"/>
      <c r="C119" s="289"/>
      <c r="D119" s="287" t="s">
        <v>79</v>
      </c>
      <c r="E119" s="292"/>
      <c r="F119" s="293"/>
      <c r="G119" s="89">
        <v>0.03</v>
      </c>
      <c r="H119" s="133">
        <f>H133*G119</f>
        <v>110.29947769379312</v>
      </c>
      <c r="I119" s="277" t="s">
        <v>73</v>
      </c>
      <c r="J119" s="278"/>
    </row>
    <row r="120" spans="1:12">
      <c r="A120" s="298" t="s">
        <v>80</v>
      </c>
      <c r="B120" s="299"/>
      <c r="C120" s="121" t="s">
        <v>81</v>
      </c>
      <c r="D120" s="298" t="s">
        <v>82</v>
      </c>
      <c r="E120" s="300"/>
      <c r="F120" s="301"/>
      <c r="G120" s="137">
        <v>0.05</v>
      </c>
      <c r="H120" s="138">
        <f>H133*G120</f>
        <v>183.83246282298853</v>
      </c>
      <c r="I120" s="277" t="s">
        <v>73</v>
      </c>
      <c r="J120" s="278"/>
    </row>
    <row r="121" spans="1:12" ht="15" customHeight="1">
      <c r="A121" s="218" t="s">
        <v>187</v>
      </c>
      <c r="B121" s="218"/>
      <c r="C121" s="218"/>
      <c r="D121" s="218"/>
      <c r="E121" s="218"/>
      <c r="F121" s="218"/>
      <c r="G121" s="81">
        <f>G118+G119+G120</f>
        <v>8.6499999999999994E-2</v>
      </c>
      <c r="H121" s="135">
        <f>SUM(H118:H120)</f>
        <v>404.43141821057475</v>
      </c>
      <c r="I121" s="302" t="s">
        <v>73</v>
      </c>
      <c r="J121" s="303"/>
    </row>
    <row r="122" spans="1:12" ht="15" customHeight="1">
      <c r="A122" s="218" t="s">
        <v>188</v>
      </c>
      <c r="B122" s="218"/>
      <c r="C122" s="218"/>
      <c r="D122" s="218"/>
      <c r="E122" s="218"/>
      <c r="F122" s="218"/>
      <c r="G122" s="218"/>
      <c r="H122" s="135">
        <f>H115++H116+H121</f>
        <v>404.43141821057475</v>
      </c>
      <c r="I122" s="136"/>
      <c r="J122" s="136"/>
      <c r="L122"/>
    </row>
    <row r="123" spans="1:12">
      <c r="A123" s="294"/>
      <c r="B123" s="294"/>
      <c r="C123" s="294"/>
      <c r="D123" s="294"/>
      <c r="E123" s="294"/>
      <c r="F123" s="294"/>
      <c r="G123" s="294"/>
      <c r="H123" s="294"/>
      <c r="I123" s="136"/>
      <c r="J123" s="136"/>
      <c r="L123"/>
    </row>
    <row r="124" spans="1:12" ht="12.75" customHeight="1">
      <c r="A124" s="209" t="s">
        <v>121</v>
      </c>
      <c r="B124" s="209"/>
      <c r="C124" s="209"/>
      <c r="D124" s="209"/>
      <c r="E124" s="209"/>
      <c r="F124" s="209"/>
      <c r="G124" s="209"/>
      <c r="H124" s="209"/>
      <c r="I124" s="209"/>
      <c r="J124" s="209"/>
    </row>
    <row r="125" spans="1:12" ht="12.75" customHeight="1">
      <c r="A125" s="187" t="s">
        <v>183</v>
      </c>
      <c r="B125" s="191"/>
      <c r="C125" s="191"/>
      <c r="D125" s="191"/>
      <c r="E125" s="191"/>
      <c r="F125" s="191"/>
      <c r="G125" s="188"/>
      <c r="H125" s="295" t="s">
        <v>111</v>
      </c>
      <c r="I125" s="296"/>
      <c r="J125" s="297"/>
    </row>
    <row r="126" spans="1:12" ht="12.75" customHeight="1">
      <c r="A126" s="56" t="s">
        <v>1</v>
      </c>
      <c r="B126" s="201" t="s">
        <v>83</v>
      </c>
      <c r="C126" s="202"/>
      <c r="D126" s="202"/>
      <c r="E126" s="202"/>
      <c r="F126" s="202"/>
      <c r="G126" s="203"/>
      <c r="H126" s="139">
        <f>H37</f>
        <v>1590.44</v>
      </c>
      <c r="I126" s="51"/>
      <c r="J126" s="56" t="s">
        <v>31</v>
      </c>
    </row>
    <row r="127" spans="1:12" ht="12.75" customHeight="1">
      <c r="A127" s="56" t="s">
        <v>3</v>
      </c>
      <c r="B127" s="201" t="s">
        <v>84</v>
      </c>
      <c r="C127" s="202"/>
      <c r="D127" s="202"/>
      <c r="E127" s="202"/>
      <c r="F127" s="202"/>
      <c r="G127" s="203"/>
      <c r="H127" s="139">
        <f>H72</f>
        <v>1685.894501496</v>
      </c>
      <c r="I127" s="51"/>
      <c r="J127" s="56" t="s">
        <v>31</v>
      </c>
    </row>
    <row r="128" spans="1:12" ht="12.75" customHeight="1">
      <c r="A128" s="56" t="s">
        <v>5</v>
      </c>
      <c r="B128" s="212" t="s">
        <v>115</v>
      </c>
      <c r="C128" s="213"/>
      <c r="D128" s="213"/>
      <c r="E128" s="213"/>
      <c r="F128" s="213"/>
      <c r="G128" s="214"/>
      <c r="H128" s="140">
        <f>H82</f>
        <v>49.362486280000006</v>
      </c>
      <c r="I128" s="51"/>
      <c r="J128" s="56" t="s">
        <v>31</v>
      </c>
    </row>
    <row r="129" spans="1:14" ht="12.75" customHeight="1">
      <c r="A129" s="21" t="s">
        <v>97</v>
      </c>
      <c r="B129" s="308" t="s">
        <v>116</v>
      </c>
      <c r="C129" s="309"/>
      <c r="D129" s="309"/>
      <c r="E129" s="309"/>
      <c r="F129" s="309"/>
      <c r="G129" s="310"/>
      <c r="H129" s="44">
        <f>H106</f>
        <v>32.922108000000001</v>
      </c>
      <c r="I129" s="51"/>
      <c r="J129" s="56"/>
    </row>
    <row r="130" spans="1:14" ht="12.75" customHeight="1">
      <c r="A130" s="4" t="s">
        <v>114</v>
      </c>
      <c r="B130" s="201" t="s">
        <v>85</v>
      </c>
      <c r="C130" s="202"/>
      <c r="D130" s="202"/>
      <c r="E130" s="202"/>
      <c r="F130" s="202"/>
      <c r="G130" s="203"/>
      <c r="H130" s="139">
        <f>H112</f>
        <v>0</v>
      </c>
      <c r="I130" s="51"/>
      <c r="J130" s="1" t="s">
        <v>31</v>
      </c>
    </row>
    <row r="131" spans="1:14" ht="12.75" customHeight="1">
      <c r="A131" s="311" t="s">
        <v>184</v>
      </c>
      <c r="B131" s="294"/>
      <c r="C131" s="294"/>
      <c r="D131" s="294"/>
      <c r="E131" s="294"/>
      <c r="F131" s="294"/>
      <c r="G131" s="312"/>
      <c r="H131" s="75">
        <f>SUM(H126:H130)</f>
        <v>3358.6190957760004</v>
      </c>
      <c r="I131" s="51"/>
      <c r="J131" s="1" t="s">
        <v>31</v>
      </c>
      <c r="N131" s="46"/>
    </row>
    <row r="132" spans="1:14" ht="12.75" customHeight="1">
      <c r="A132" s="56" t="s">
        <v>27</v>
      </c>
      <c r="B132" s="201" t="s">
        <v>86</v>
      </c>
      <c r="C132" s="202"/>
      <c r="D132" s="202"/>
      <c r="E132" s="202"/>
      <c r="F132" s="202"/>
      <c r="G132" s="203"/>
      <c r="H132" s="139">
        <f>H121</f>
        <v>404.43141821057475</v>
      </c>
      <c r="I132" s="51"/>
      <c r="J132" s="50" t="s">
        <v>31</v>
      </c>
    </row>
    <row r="133" spans="1:14" ht="12.75" customHeight="1">
      <c r="A133" s="187" t="s">
        <v>185</v>
      </c>
      <c r="B133" s="191"/>
      <c r="C133" s="191"/>
      <c r="D133" s="191"/>
      <c r="E133" s="191"/>
      <c r="F133" s="191"/>
      <c r="G133" s="188"/>
      <c r="H133" s="110">
        <f>(H131+H115+H116)/(1-G121)</f>
        <v>3676.6492564597706</v>
      </c>
      <c r="I133" s="51"/>
      <c r="J133" s="1" t="s">
        <v>31</v>
      </c>
    </row>
    <row r="134" spans="1:14" ht="12.75" customHeight="1">
      <c r="A134" s="304" t="s">
        <v>120</v>
      </c>
      <c r="B134" s="305"/>
      <c r="C134" s="305"/>
      <c r="D134" s="305"/>
      <c r="E134" s="305"/>
      <c r="F134" s="305"/>
      <c r="G134" s="305"/>
      <c r="H134" s="305"/>
      <c r="I134" s="305"/>
      <c r="J134" s="306"/>
    </row>
    <row r="135" spans="1:14" ht="48" customHeight="1">
      <c r="A135" s="313" t="s">
        <v>212</v>
      </c>
      <c r="B135" s="314"/>
      <c r="C135" s="315"/>
      <c r="D135" s="313" t="s">
        <v>213</v>
      </c>
      <c r="E135" s="314"/>
      <c r="F135" s="158" t="s">
        <v>214</v>
      </c>
      <c r="G135" s="313" t="s">
        <v>215</v>
      </c>
      <c r="H135" s="321"/>
      <c r="I135" s="321"/>
      <c r="J135" s="322"/>
    </row>
    <row r="136" spans="1:14" ht="22.5" customHeight="1">
      <c r="A136" s="316" t="str">
        <f>H24</f>
        <v>BILHETEIRO</v>
      </c>
      <c r="B136" s="317"/>
      <c r="C136" s="318"/>
      <c r="D136" s="319">
        <f>H133</f>
        <v>3676.6492564597706</v>
      </c>
      <c r="E136" s="320"/>
      <c r="F136" s="157">
        <v>4</v>
      </c>
      <c r="G136" s="323">
        <f>D136*F136</f>
        <v>14706.597025839083</v>
      </c>
      <c r="H136" s="324"/>
      <c r="I136" s="20"/>
      <c r="J136" s="20"/>
    </row>
    <row r="137" spans="1:14" ht="12.75" customHeight="1">
      <c r="A137" s="265" t="s">
        <v>87</v>
      </c>
      <c r="B137" s="265"/>
      <c r="C137" s="265"/>
      <c r="D137" s="265"/>
      <c r="E137" s="265"/>
      <c r="F137" s="307">
        <f>G136</f>
        <v>14706.597025839083</v>
      </c>
      <c r="G137" s="307"/>
      <c r="H137" s="307"/>
      <c r="I137" s="20"/>
      <c r="J137" s="20"/>
    </row>
    <row r="138" spans="1:14" ht="12.75" customHeight="1">
      <c r="A138" s="328" t="s">
        <v>88</v>
      </c>
      <c r="B138" s="328"/>
      <c r="C138" s="328"/>
      <c r="D138" s="328"/>
      <c r="E138" s="328"/>
      <c r="F138" s="329">
        <v>0</v>
      </c>
      <c r="G138" s="329"/>
      <c r="H138" s="330"/>
      <c r="I138" s="20"/>
      <c r="J138" s="20"/>
    </row>
    <row r="139" spans="1:14" ht="12.75" customHeight="1">
      <c r="A139" s="331" t="s">
        <v>122</v>
      </c>
      <c r="B139" s="331"/>
      <c r="C139" s="331"/>
      <c r="D139" s="331"/>
      <c r="E139" s="331"/>
      <c r="F139" s="326">
        <f>F137</f>
        <v>14706.597025839083</v>
      </c>
      <c r="G139" s="326"/>
      <c r="H139" s="326"/>
      <c r="I139" s="20"/>
      <c r="J139" s="20"/>
    </row>
    <row r="140" spans="1:14" ht="12.75" customHeight="1">
      <c r="A140" s="209" t="s">
        <v>110</v>
      </c>
      <c r="B140" s="209"/>
      <c r="C140" s="209"/>
      <c r="D140" s="209"/>
      <c r="E140" s="209"/>
      <c r="F140" s="209"/>
      <c r="G140" s="209"/>
      <c r="H140" s="209"/>
      <c r="I140" s="20"/>
      <c r="J140" s="20"/>
    </row>
    <row r="141" spans="1:14" ht="12.75" customHeight="1">
      <c r="A141" s="209" t="s">
        <v>123</v>
      </c>
      <c r="B141" s="209"/>
      <c r="C141" s="209"/>
      <c r="D141" s="209"/>
      <c r="E141" s="209"/>
      <c r="F141" s="209"/>
      <c r="G141" s="209"/>
      <c r="H141" s="209"/>
      <c r="I141" s="20"/>
      <c r="J141" s="20"/>
    </row>
    <row r="142" spans="1:14" ht="12.75" customHeight="1">
      <c r="A142" s="265" t="s">
        <v>89</v>
      </c>
      <c r="B142" s="265"/>
      <c r="C142" s="265"/>
      <c r="D142" s="265"/>
      <c r="E142" s="265"/>
      <c r="F142" s="265" t="s">
        <v>90</v>
      </c>
      <c r="G142" s="265"/>
      <c r="H142" s="265"/>
      <c r="I142" s="20"/>
      <c r="J142" s="20"/>
    </row>
    <row r="143" spans="1:14" ht="12.75" customHeight="1">
      <c r="A143" s="325" t="s">
        <v>91</v>
      </c>
      <c r="B143" s="325"/>
      <c r="C143" s="325"/>
      <c r="D143" s="325"/>
      <c r="E143" s="325"/>
      <c r="F143" s="326">
        <f>F137</f>
        <v>14706.597025839083</v>
      </c>
      <c r="G143" s="326"/>
      <c r="H143" s="326"/>
      <c r="I143" s="20"/>
      <c r="J143" s="20"/>
    </row>
    <row r="144" spans="1:14" ht="12.75" customHeight="1">
      <c r="A144" s="325" t="s">
        <v>92</v>
      </c>
      <c r="B144" s="325"/>
      <c r="C144" s="325"/>
      <c r="D144" s="325"/>
      <c r="E144" s="325"/>
      <c r="F144" s="327">
        <v>12</v>
      </c>
      <c r="G144" s="327"/>
      <c r="H144" s="327"/>
      <c r="I144" s="20"/>
      <c r="J144" s="20"/>
    </row>
    <row r="145" spans="1:12" ht="12.75" customHeight="1">
      <c r="A145" s="325" t="s">
        <v>93</v>
      </c>
      <c r="B145" s="325"/>
      <c r="C145" s="325"/>
      <c r="D145" s="325"/>
      <c r="E145" s="325"/>
      <c r="F145" s="326">
        <f>F143*F144</f>
        <v>176479.164310069</v>
      </c>
      <c r="G145" s="326"/>
      <c r="H145" s="326"/>
      <c r="I145" s="20"/>
      <c r="J145" s="20"/>
      <c r="L145"/>
    </row>
    <row r="146" spans="1:12">
      <c r="A146" s="325"/>
      <c r="B146" s="325"/>
      <c r="C146" s="325"/>
      <c r="D146" s="325"/>
      <c r="E146" s="325"/>
      <c r="F146" s="326"/>
      <c r="G146" s="326"/>
      <c r="H146" s="326"/>
      <c r="I146" s="20"/>
      <c r="J146" s="20"/>
      <c r="L146"/>
    </row>
    <row r="147" spans="1:12">
      <c r="H147"/>
      <c r="L147"/>
    </row>
    <row r="148" spans="1:12">
      <c r="H148"/>
      <c r="L148"/>
    </row>
    <row r="149" spans="1:12">
      <c r="H149"/>
      <c r="L149"/>
    </row>
    <row r="150" spans="1:12">
      <c r="H150"/>
      <c r="L150"/>
    </row>
    <row r="151" spans="1:12">
      <c r="H151"/>
      <c r="L151"/>
    </row>
    <row r="152" spans="1:12">
      <c r="H152"/>
      <c r="L152"/>
    </row>
    <row r="153" spans="1:12">
      <c r="H153"/>
      <c r="L153"/>
    </row>
    <row r="154" spans="1:12">
      <c r="H154"/>
      <c r="L154"/>
    </row>
    <row r="155" spans="1:12">
      <c r="H155"/>
      <c r="L155"/>
    </row>
    <row r="156" spans="1:12">
      <c r="H156"/>
      <c r="L156"/>
    </row>
    <row r="157" spans="1:12">
      <c r="H157"/>
      <c r="L157"/>
    </row>
    <row r="158" spans="1:12">
      <c r="H158"/>
      <c r="L158"/>
    </row>
    <row r="159" spans="1:12">
      <c r="H159"/>
      <c r="L159"/>
    </row>
    <row r="160" spans="1:12">
      <c r="H160"/>
      <c r="L160"/>
    </row>
    <row r="161" spans="8:12">
      <c r="H161"/>
      <c r="L161"/>
    </row>
    <row r="162" spans="8:12">
      <c r="H162"/>
      <c r="L162"/>
    </row>
    <row r="163" spans="8:12">
      <c r="H163"/>
      <c r="L163"/>
    </row>
    <row r="164" spans="8:12">
      <c r="H164"/>
      <c r="L164"/>
    </row>
    <row r="165" spans="8:12">
      <c r="H165"/>
      <c r="L165"/>
    </row>
    <row r="166" spans="8:12">
      <c r="H166"/>
      <c r="L166"/>
    </row>
    <row r="167" spans="8:12">
      <c r="H167"/>
      <c r="L167"/>
    </row>
    <row r="168" spans="8:12">
      <c r="H168"/>
      <c r="L168"/>
    </row>
    <row r="169" spans="8:12">
      <c r="H169"/>
      <c r="L169"/>
    </row>
    <row r="170" spans="8:12">
      <c r="H170"/>
      <c r="L170"/>
    </row>
    <row r="171" spans="8:12">
      <c r="H171"/>
      <c r="L171"/>
    </row>
    <row r="172" spans="8:12">
      <c r="H172"/>
      <c r="L172"/>
    </row>
    <row r="173" spans="8:12">
      <c r="H173"/>
      <c r="L173"/>
    </row>
    <row r="174" spans="8:12">
      <c r="H174"/>
      <c r="L174"/>
    </row>
    <row r="175" spans="8:12">
      <c r="H175"/>
      <c r="L175"/>
    </row>
    <row r="176" spans="8:12">
      <c r="H176"/>
      <c r="L176"/>
    </row>
    <row r="177" spans="8:12">
      <c r="H177"/>
      <c r="L177"/>
    </row>
    <row r="178" spans="8:12">
      <c r="H178"/>
      <c r="L178"/>
    </row>
    <row r="179" spans="8:12">
      <c r="H179"/>
      <c r="L179"/>
    </row>
    <row r="180" spans="8:12">
      <c r="H180"/>
      <c r="L180"/>
    </row>
    <row r="181" spans="8:12">
      <c r="H181"/>
      <c r="L181"/>
    </row>
    <row r="182" spans="8:12">
      <c r="H182"/>
      <c r="L182"/>
    </row>
    <row r="183" spans="8:12">
      <c r="H183"/>
      <c r="L183"/>
    </row>
    <row r="184" spans="8:12">
      <c r="H184"/>
      <c r="L184"/>
    </row>
    <row r="185" spans="8:12">
      <c r="H185"/>
      <c r="L185"/>
    </row>
    <row r="186" spans="8:12">
      <c r="H186"/>
      <c r="L186"/>
    </row>
    <row r="187" spans="8:12">
      <c r="H187"/>
      <c r="L187"/>
    </row>
    <row r="188" spans="8:12">
      <c r="H188"/>
      <c r="L188"/>
    </row>
    <row r="189" spans="8:12">
      <c r="H189"/>
      <c r="L189"/>
    </row>
    <row r="190" spans="8:12">
      <c r="H190"/>
      <c r="L190"/>
    </row>
    <row r="191" spans="8:12">
      <c r="H191"/>
      <c r="L191"/>
    </row>
    <row r="192" spans="8:12">
      <c r="H192"/>
      <c r="L192"/>
    </row>
    <row r="193" spans="8:12">
      <c r="H193"/>
      <c r="L193"/>
    </row>
    <row r="194" spans="8:12">
      <c r="H194"/>
      <c r="L194"/>
    </row>
    <row r="195" spans="8:12">
      <c r="H195"/>
      <c r="L195"/>
    </row>
    <row r="196" spans="8:12">
      <c r="H196"/>
      <c r="L196"/>
    </row>
    <row r="197" spans="8:12">
      <c r="H197"/>
      <c r="L197"/>
    </row>
    <row r="198" spans="8:12">
      <c r="H198"/>
      <c r="L198"/>
    </row>
    <row r="199" spans="8:12">
      <c r="H199"/>
      <c r="L199"/>
    </row>
    <row r="200" spans="8:12">
      <c r="H200"/>
      <c r="L200"/>
    </row>
    <row r="201" spans="8:12">
      <c r="H201"/>
      <c r="L201"/>
    </row>
    <row r="202" spans="8:12">
      <c r="H202"/>
      <c r="L202"/>
    </row>
    <row r="203" spans="8:12">
      <c r="H203"/>
      <c r="L203"/>
    </row>
    <row r="204" spans="8:12">
      <c r="H204"/>
      <c r="L204"/>
    </row>
    <row r="205" spans="8:12">
      <c r="H205"/>
      <c r="L205"/>
    </row>
    <row r="206" spans="8:12">
      <c r="H206"/>
      <c r="L206"/>
    </row>
    <row r="207" spans="8:12">
      <c r="H207"/>
      <c r="L207"/>
    </row>
    <row r="208" spans="8:12">
      <c r="H208"/>
      <c r="L208"/>
    </row>
    <row r="209" spans="8:12">
      <c r="H209"/>
      <c r="L209"/>
    </row>
    <row r="210" spans="8:12">
      <c r="H210"/>
      <c r="L210"/>
    </row>
    <row r="211" spans="8:12">
      <c r="H211"/>
      <c r="L211"/>
    </row>
    <row r="212" spans="8:12">
      <c r="H212"/>
      <c r="L212"/>
    </row>
    <row r="213" spans="8:12">
      <c r="H213"/>
      <c r="L213"/>
    </row>
    <row r="214" spans="8:12">
      <c r="H214"/>
      <c r="L214"/>
    </row>
    <row r="215" spans="8:12">
      <c r="H215"/>
      <c r="L215"/>
    </row>
    <row r="216" spans="8:12">
      <c r="H216"/>
      <c r="L216"/>
    </row>
    <row r="217" spans="8:12">
      <c r="H217"/>
      <c r="L217"/>
    </row>
    <row r="218" spans="8:12">
      <c r="H218"/>
      <c r="L218"/>
    </row>
    <row r="219" spans="8:12">
      <c r="H219"/>
      <c r="L219"/>
    </row>
    <row r="220" spans="8:12">
      <c r="H220"/>
      <c r="L220"/>
    </row>
    <row r="221" spans="8:12">
      <c r="H221"/>
      <c r="L221"/>
    </row>
    <row r="222" spans="8:12">
      <c r="H222"/>
      <c r="L222"/>
    </row>
    <row r="223" spans="8:12">
      <c r="H223"/>
      <c r="L223"/>
    </row>
    <row r="224" spans="8:12">
      <c r="H224"/>
      <c r="L224"/>
    </row>
    <row r="225" spans="8:12">
      <c r="H225"/>
      <c r="L225"/>
    </row>
    <row r="226" spans="8:12">
      <c r="H226"/>
      <c r="L226"/>
    </row>
    <row r="227" spans="8:12">
      <c r="H227"/>
      <c r="L227"/>
    </row>
    <row r="228" spans="8:12">
      <c r="H228"/>
      <c r="L228"/>
    </row>
    <row r="229" spans="8:12">
      <c r="H229"/>
      <c r="L229"/>
    </row>
    <row r="230" spans="8:12">
      <c r="H230"/>
      <c r="L230"/>
    </row>
    <row r="231" spans="8:12">
      <c r="H231"/>
      <c r="L231"/>
    </row>
    <row r="232" spans="8:12">
      <c r="H232"/>
      <c r="L232"/>
    </row>
    <row r="233" spans="8:12">
      <c r="H233"/>
      <c r="L233"/>
    </row>
    <row r="234" spans="8:12">
      <c r="H234"/>
      <c r="L234"/>
    </row>
    <row r="235" spans="8:12">
      <c r="H235"/>
      <c r="L235"/>
    </row>
    <row r="236" spans="8:12">
      <c r="H236"/>
      <c r="L236"/>
    </row>
    <row r="237" spans="8:12">
      <c r="H237"/>
      <c r="L237"/>
    </row>
    <row r="238" spans="8:12">
      <c r="H238"/>
      <c r="L238"/>
    </row>
    <row r="239" spans="8:12">
      <c r="H239"/>
      <c r="L239"/>
    </row>
    <row r="240" spans="8:12">
      <c r="H240"/>
      <c r="L240"/>
    </row>
    <row r="241" spans="8:12">
      <c r="H241"/>
      <c r="L241"/>
    </row>
    <row r="242" spans="8:12">
      <c r="H242"/>
      <c r="L242"/>
    </row>
    <row r="243" spans="8:12">
      <c r="H243"/>
      <c r="L243"/>
    </row>
    <row r="244" spans="8:12">
      <c r="H244"/>
      <c r="L244"/>
    </row>
    <row r="245" spans="8:12">
      <c r="H245"/>
      <c r="L245"/>
    </row>
    <row r="246" spans="8:12">
      <c r="H246"/>
      <c r="L246"/>
    </row>
    <row r="247" spans="8:12">
      <c r="H247"/>
      <c r="L247"/>
    </row>
    <row r="248" spans="8:12">
      <c r="H248"/>
      <c r="L248"/>
    </row>
    <row r="249" spans="8:12">
      <c r="H249"/>
      <c r="L249"/>
    </row>
    <row r="250" spans="8:12">
      <c r="H250"/>
      <c r="L250"/>
    </row>
    <row r="251" spans="8:12">
      <c r="H251"/>
      <c r="L251"/>
    </row>
    <row r="252" spans="8:12">
      <c r="H252"/>
    </row>
    <row r="253" spans="8:12">
      <c r="H253"/>
    </row>
    <row r="254" spans="8:12">
      <c r="H254"/>
    </row>
    <row r="255" spans="8:12">
      <c r="H255"/>
    </row>
    <row r="256" spans="8:12">
      <c r="H256"/>
    </row>
    <row r="257" spans="8:8">
      <c r="H257"/>
    </row>
    <row r="258" spans="8:8">
      <c r="H258"/>
    </row>
    <row r="259" spans="8:8">
      <c r="H259"/>
    </row>
    <row r="260" spans="8:8">
      <c r="H260"/>
    </row>
    <row r="261" spans="8:8">
      <c r="H261"/>
    </row>
    <row r="262" spans="8:8">
      <c r="H262"/>
    </row>
    <row r="263" spans="8:8">
      <c r="H263"/>
    </row>
    <row r="264" spans="8:8">
      <c r="H264"/>
    </row>
    <row r="265" spans="8:8">
      <c r="H265"/>
    </row>
    <row r="266" spans="8:8">
      <c r="H266"/>
    </row>
    <row r="267" spans="8:8">
      <c r="H267"/>
    </row>
    <row r="268" spans="8:8">
      <c r="H268"/>
    </row>
    <row r="269" spans="8:8">
      <c r="H269"/>
    </row>
    <row r="270" spans="8:8">
      <c r="H270"/>
    </row>
    <row r="271" spans="8:8">
      <c r="H271"/>
    </row>
    <row r="272" spans="8:8">
      <c r="H272"/>
    </row>
    <row r="273" spans="8:8">
      <c r="H273"/>
    </row>
    <row r="274" spans="8:8">
      <c r="H274"/>
    </row>
    <row r="275" spans="8:8">
      <c r="H275"/>
    </row>
    <row r="276" spans="8:8">
      <c r="H276"/>
    </row>
    <row r="277" spans="8:8">
      <c r="H277"/>
    </row>
    <row r="278" spans="8:8">
      <c r="H278"/>
    </row>
  </sheetData>
  <mergeCells count="187">
    <mergeCell ref="A145:E146"/>
    <mergeCell ref="F145:H146"/>
    <mergeCell ref="A142:E142"/>
    <mergeCell ref="F142:H142"/>
    <mergeCell ref="A143:E143"/>
    <mergeCell ref="F143:H143"/>
    <mergeCell ref="A144:E144"/>
    <mergeCell ref="F144:H144"/>
    <mergeCell ref="A138:E138"/>
    <mergeCell ref="F138:H138"/>
    <mergeCell ref="A139:E139"/>
    <mergeCell ref="F139:H139"/>
    <mergeCell ref="A140:H140"/>
    <mergeCell ref="A141:H141"/>
    <mergeCell ref="A134:J134"/>
    <mergeCell ref="A137:E137"/>
    <mergeCell ref="F137:H137"/>
    <mergeCell ref="B128:G128"/>
    <mergeCell ref="B129:G129"/>
    <mergeCell ref="B130:G130"/>
    <mergeCell ref="A131:G131"/>
    <mergeCell ref="B132:G132"/>
    <mergeCell ref="A133:G133"/>
    <mergeCell ref="A135:C135"/>
    <mergeCell ref="D135:E135"/>
    <mergeCell ref="G135:J135"/>
    <mergeCell ref="A136:C136"/>
    <mergeCell ref="D136:E136"/>
    <mergeCell ref="G136:H136"/>
    <mergeCell ref="A123:H123"/>
    <mergeCell ref="A124:J124"/>
    <mergeCell ref="A125:G125"/>
    <mergeCell ref="H125:J125"/>
    <mergeCell ref="B126:G126"/>
    <mergeCell ref="B127:G127"/>
    <mergeCell ref="A120:B120"/>
    <mergeCell ref="D120:F120"/>
    <mergeCell ref="I120:J120"/>
    <mergeCell ref="A121:F121"/>
    <mergeCell ref="I121:J121"/>
    <mergeCell ref="A122:G122"/>
    <mergeCell ref="B117:F117"/>
    <mergeCell ref="I117:J117"/>
    <mergeCell ref="A118:B118"/>
    <mergeCell ref="C118:C119"/>
    <mergeCell ref="D118:F118"/>
    <mergeCell ref="I118:J118"/>
    <mergeCell ref="A119:B119"/>
    <mergeCell ref="D119:F119"/>
    <mergeCell ref="I119:J119"/>
    <mergeCell ref="A113:J113"/>
    <mergeCell ref="B114:F114"/>
    <mergeCell ref="I114:J114"/>
    <mergeCell ref="B115:F115"/>
    <mergeCell ref="I115:J115"/>
    <mergeCell ref="B116:F116"/>
    <mergeCell ref="I116:J116"/>
    <mergeCell ref="B110:G110"/>
    <mergeCell ref="H110:J110"/>
    <mergeCell ref="B111:G111"/>
    <mergeCell ref="H111:J111"/>
    <mergeCell ref="A112:G112"/>
    <mergeCell ref="H112:J112"/>
    <mergeCell ref="B105:G105"/>
    <mergeCell ref="A106:G106"/>
    <mergeCell ref="A107:H107"/>
    <mergeCell ref="A108:J108"/>
    <mergeCell ref="B109:G109"/>
    <mergeCell ref="H109:J109"/>
    <mergeCell ref="A100:F100"/>
    <mergeCell ref="A101:H101"/>
    <mergeCell ref="A102:J102"/>
    <mergeCell ref="B103:G103"/>
    <mergeCell ref="H103:J103"/>
    <mergeCell ref="B104:G104"/>
    <mergeCell ref="A95:F95"/>
    <mergeCell ref="A96:J96"/>
    <mergeCell ref="A97:J97"/>
    <mergeCell ref="B98:F98"/>
    <mergeCell ref="I98:J98"/>
    <mergeCell ref="B99:F99"/>
    <mergeCell ref="I99:J99"/>
    <mergeCell ref="B89:F89"/>
    <mergeCell ref="B90:F90"/>
    <mergeCell ref="B91:F91"/>
    <mergeCell ref="B92:F92"/>
    <mergeCell ref="A93:F93"/>
    <mergeCell ref="B94:F94"/>
    <mergeCell ref="A84:J84"/>
    <mergeCell ref="A85:J85"/>
    <mergeCell ref="B86:F86"/>
    <mergeCell ref="I86:J86"/>
    <mergeCell ref="B87:F87"/>
    <mergeCell ref="B88:F88"/>
    <mergeCell ref="B78:F78"/>
    <mergeCell ref="B79:F79"/>
    <mergeCell ref="B80:F80"/>
    <mergeCell ref="B81:F81"/>
    <mergeCell ref="A82:F82"/>
    <mergeCell ref="A83:H83"/>
    <mergeCell ref="A73:H73"/>
    <mergeCell ref="A74:J74"/>
    <mergeCell ref="B75:F75"/>
    <mergeCell ref="I75:J75"/>
    <mergeCell ref="B76:F76"/>
    <mergeCell ref="B77:F77"/>
    <mergeCell ref="B68:G68"/>
    <mergeCell ref="I68:K68"/>
    <mergeCell ref="B69:G69"/>
    <mergeCell ref="B70:G70"/>
    <mergeCell ref="B71:G71"/>
    <mergeCell ref="A72:G72"/>
    <mergeCell ref="B63:G63"/>
    <mergeCell ref="I63:K63"/>
    <mergeCell ref="A64:G64"/>
    <mergeCell ref="A65:H65"/>
    <mergeCell ref="A66:K66"/>
    <mergeCell ref="A67:K67"/>
    <mergeCell ref="B60:G60"/>
    <mergeCell ref="I60:K60"/>
    <mergeCell ref="B61:G61"/>
    <mergeCell ref="I61:K61"/>
    <mergeCell ref="B62:G62"/>
    <mergeCell ref="I62:K62"/>
    <mergeCell ref="B54:F54"/>
    <mergeCell ref="B55:F55"/>
    <mergeCell ref="A56:F56"/>
    <mergeCell ref="A57:H57"/>
    <mergeCell ref="A58:K58"/>
    <mergeCell ref="B59:G59"/>
    <mergeCell ref="I59:K59"/>
    <mergeCell ref="B48:F48"/>
    <mergeCell ref="B49:F49"/>
    <mergeCell ref="B50:F50"/>
    <mergeCell ref="B51:F51"/>
    <mergeCell ref="B52:F52"/>
    <mergeCell ref="B53:F53"/>
    <mergeCell ref="B42:F42"/>
    <mergeCell ref="B43:F43"/>
    <mergeCell ref="A44:F44"/>
    <mergeCell ref="A45:H45"/>
    <mergeCell ref="A46:H46"/>
    <mergeCell ref="B47:F47"/>
    <mergeCell ref="B36:G36"/>
    <mergeCell ref="A37:G37"/>
    <mergeCell ref="A38:H38"/>
    <mergeCell ref="A39:K39"/>
    <mergeCell ref="A40:K40"/>
    <mergeCell ref="B41:F41"/>
    <mergeCell ref="J41:K41"/>
    <mergeCell ref="B30:G30"/>
    <mergeCell ref="B31:G31"/>
    <mergeCell ref="B32:G32"/>
    <mergeCell ref="B33:G33"/>
    <mergeCell ref="B34:G34"/>
    <mergeCell ref="B35:G35"/>
    <mergeCell ref="B24:G24"/>
    <mergeCell ref="B25:G25"/>
    <mergeCell ref="B26:G26"/>
    <mergeCell ref="A27:H27"/>
    <mergeCell ref="A28:H28"/>
    <mergeCell ref="B29:G29"/>
    <mergeCell ref="A18:H18"/>
    <mergeCell ref="A19:H19"/>
    <mergeCell ref="A20:H20"/>
    <mergeCell ref="B21:G21"/>
    <mergeCell ref="B22:G22"/>
    <mergeCell ref="B23:G23"/>
    <mergeCell ref="B12:G12"/>
    <mergeCell ref="B13:G13"/>
    <mergeCell ref="B14:G14"/>
    <mergeCell ref="A15:H15"/>
    <mergeCell ref="B16:G16"/>
    <mergeCell ref="B17:G17"/>
    <mergeCell ref="A9:B9"/>
    <mergeCell ref="C9:D9"/>
    <mergeCell ref="E9:F9"/>
    <mergeCell ref="G9:H9"/>
    <mergeCell ref="A10:K10"/>
    <mergeCell ref="B11:H11"/>
    <mergeCell ref="A1:H4"/>
    <mergeCell ref="A5:H5"/>
    <mergeCell ref="A6:K6"/>
    <mergeCell ref="A7:B7"/>
    <mergeCell ref="C7:H7"/>
    <mergeCell ref="A8:B8"/>
    <mergeCell ref="C8:H8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8"/>
  <sheetViews>
    <sheetView topLeftCell="A142" workbookViewId="0">
      <selection activeCell="O93" sqref="O93"/>
    </sheetView>
  </sheetViews>
  <sheetFormatPr defaultRowHeight="12.75"/>
  <cols>
    <col min="1" max="1" width="3.83203125" customWidth="1"/>
    <col min="2" max="2" width="16.83203125" customWidth="1"/>
    <col min="3" max="3" width="20.6640625" customWidth="1"/>
    <col min="4" max="4" width="20.83203125" customWidth="1"/>
    <col min="5" max="5" width="11.83203125" customWidth="1"/>
    <col min="6" max="6" width="15.6640625" customWidth="1"/>
    <col min="7" max="7" width="10.83203125" customWidth="1"/>
    <col min="8" max="8" width="21.1640625" style="13" customWidth="1"/>
    <col min="9" max="9" width="0.1640625" hidden="1" customWidth="1"/>
    <col min="10" max="10" width="16" hidden="1" customWidth="1"/>
    <col min="11" max="11" width="8.83203125" hidden="1" customWidth="1"/>
    <col min="12" max="12" width="9.33203125" style="9" customWidth="1"/>
  </cols>
  <sheetData>
    <row r="1" spans="1:11">
      <c r="A1" s="193" t="s">
        <v>169</v>
      </c>
      <c r="B1" s="194"/>
      <c r="C1" s="194"/>
      <c r="D1" s="194"/>
      <c r="E1" s="194"/>
      <c r="F1" s="194"/>
      <c r="G1" s="194"/>
      <c r="H1" s="194"/>
    </row>
    <row r="2" spans="1:11" ht="13.5" customHeight="1">
      <c r="A2" s="194"/>
      <c r="B2" s="194"/>
      <c r="C2" s="194"/>
      <c r="D2" s="194"/>
      <c r="E2" s="194"/>
      <c r="F2" s="194"/>
      <c r="G2" s="194"/>
      <c r="H2" s="194"/>
    </row>
    <row r="3" spans="1:11" ht="13.5" customHeight="1">
      <c r="A3" s="194"/>
      <c r="B3" s="194"/>
      <c r="C3" s="194"/>
      <c r="D3" s="194"/>
      <c r="E3" s="194"/>
      <c r="F3" s="194"/>
      <c r="G3" s="194"/>
      <c r="H3" s="194"/>
    </row>
    <row r="4" spans="1:11" ht="13.5" customHeight="1">
      <c r="A4" s="194"/>
      <c r="B4" s="194"/>
      <c r="C4" s="194"/>
      <c r="D4" s="194"/>
      <c r="E4" s="194"/>
      <c r="F4" s="194"/>
      <c r="G4" s="194"/>
      <c r="H4" s="194"/>
    </row>
    <row r="5" spans="1:11" ht="13.5" customHeight="1">
      <c r="A5" s="195"/>
      <c r="B5" s="195"/>
      <c r="C5" s="195"/>
      <c r="D5" s="195"/>
      <c r="E5" s="195"/>
      <c r="F5" s="195"/>
      <c r="G5" s="195"/>
      <c r="H5" s="195"/>
    </row>
    <row r="6" spans="1:11" ht="13.5" customHeight="1">
      <c r="A6" s="196" t="s">
        <v>95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</row>
    <row r="7" spans="1:11" ht="13.5" customHeight="1">
      <c r="A7" s="184" t="s">
        <v>174</v>
      </c>
      <c r="B7" s="184"/>
      <c r="C7" s="197" t="s">
        <v>170</v>
      </c>
      <c r="D7" s="198"/>
      <c r="E7" s="198"/>
      <c r="F7" s="198"/>
      <c r="G7" s="198"/>
      <c r="H7" s="198"/>
      <c r="I7" s="71"/>
      <c r="J7" s="71"/>
      <c r="K7" s="72"/>
    </row>
    <row r="8" spans="1:11" ht="13.5" customHeight="1">
      <c r="A8" s="184" t="s">
        <v>173</v>
      </c>
      <c r="B8" s="184"/>
      <c r="C8" s="199" t="s">
        <v>172</v>
      </c>
      <c r="D8" s="200"/>
      <c r="E8" s="200"/>
      <c r="F8" s="200"/>
      <c r="G8" s="200"/>
      <c r="H8" s="200"/>
      <c r="I8" s="73"/>
      <c r="J8" s="73"/>
      <c r="K8" s="74"/>
    </row>
    <row r="9" spans="1:11" ht="13.5" customHeight="1">
      <c r="A9" s="184" t="s">
        <v>175</v>
      </c>
      <c r="B9" s="184"/>
      <c r="C9" s="185" t="s">
        <v>168</v>
      </c>
      <c r="D9" s="186"/>
      <c r="E9" s="187" t="s">
        <v>171</v>
      </c>
      <c r="F9" s="188"/>
      <c r="G9" s="189"/>
      <c r="H9" s="190"/>
      <c r="I9" s="17"/>
      <c r="J9" s="17"/>
      <c r="K9" s="70"/>
    </row>
    <row r="10" spans="1:11" ht="13.5" customHeight="1">
      <c r="A10" s="187" t="s">
        <v>0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88"/>
    </row>
    <row r="11" spans="1:11" ht="13.5" customHeight="1">
      <c r="A11" s="56" t="s">
        <v>1</v>
      </c>
      <c r="B11" s="189" t="s">
        <v>2</v>
      </c>
      <c r="C11" s="190"/>
      <c r="D11" s="190"/>
      <c r="E11" s="190"/>
      <c r="F11" s="190"/>
      <c r="G11" s="190"/>
      <c r="H11" s="192"/>
      <c r="I11" s="16"/>
      <c r="J11" s="17"/>
      <c r="K11" s="17"/>
    </row>
    <row r="12" spans="1:11" ht="13.5" customHeight="1">
      <c r="A12" s="56" t="s">
        <v>3</v>
      </c>
      <c r="B12" s="201" t="s">
        <v>4</v>
      </c>
      <c r="C12" s="202"/>
      <c r="D12" s="202"/>
      <c r="E12" s="202"/>
      <c r="F12" s="202"/>
      <c r="G12" s="203"/>
      <c r="H12" s="56" t="s">
        <v>154</v>
      </c>
      <c r="I12" s="16"/>
      <c r="J12" s="17"/>
      <c r="K12" s="17"/>
    </row>
    <row r="13" spans="1:11" ht="13.5" customHeight="1">
      <c r="A13" s="56" t="s">
        <v>5</v>
      </c>
      <c r="B13" s="201" t="s">
        <v>6</v>
      </c>
      <c r="C13" s="202"/>
      <c r="D13" s="202"/>
      <c r="E13" s="202"/>
      <c r="F13" s="202"/>
      <c r="G13" s="203"/>
      <c r="H13" s="56">
        <v>2022</v>
      </c>
      <c r="I13" s="16"/>
      <c r="J13" s="17"/>
      <c r="K13" s="17"/>
    </row>
    <row r="14" spans="1:11" ht="13.5" customHeight="1">
      <c r="A14" s="56" t="s">
        <v>7</v>
      </c>
      <c r="B14" s="201" t="s">
        <v>8</v>
      </c>
      <c r="C14" s="202"/>
      <c r="D14" s="202"/>
      <c r="E14" s="202"/>
      <c r="F14" s="202"/>
      <c r="G14" s="203"/>
      <c r="H14" s="56">
        <v>12</v>
      </c>
      <c r="I14" s="16"/>
      <c r="J14" s="17"/>
      <c r="K14" s="17"/>
    </row>
    <row r="15" spans="1:11" ht="13.5" customHeight="1">
      <c r="A15" s="187" t="s">
        <v>9</v>
      </c>
      <c r="B15" s="191"/>
      <c r="C15" s="191"/>
      <c r="D15" s="191"/>
      <c r="E15" s="191"/>
      <c r="F15" s="191"/>
      <c r="G15" s="191"/>
      <c r="H15" s="191"/>
      <c r="I15" s="18"/>
      <c r="J15" s="18"/>
      <c r="K15" s="18"/>
    </row>
    <row r="16" spans="1:11" ht="13.5" customHeight="1">
      <c r="A16" s="63">
        <v>1</v>
      </c>
      <c r="B16" s="201" t="s">
        <v>10</v>
      </c>
      <c r="C16" s="202"/>
      <c r="D16" s="202"/>
      <c r="E16" s="202"/>
      <c r="F16" s="202"/>
      <c r="G16" s="203"/>
      <c r="H16" s="49" t="s">
        <v>155</v>
      </c>
      <c r="I16" s="16"/>
      <c r="J16" s="17"/>
      <c r="K16" s="17"/>
    </row>
    <row r="17" spans="1:12" ht="13.5" customHeight="1">
      <c r="A17" s="63">
        <v>2</v>
      </c>
      <c r="B17" s="201" t="s">
        <v>11</v>
      </c>
      <c r="C17" s="202"/>
      <c r="D17" s="202"/>
      <c r="E17" s="202"/>
      <c r="F17" s="202"/>
      <c r="G17" s="203"/>
      <c r="H17" s="49">
        <v>3</v>
      </c>
      <c r="I17" s="16"/>
      <c r="J17" s="17"/>
      <c r="K17" s="17"/>
    </row>
    <row r="18" spans="1:12" ht="13.5" customHeight="1">
      <c r="A18" s="189" t="s">
        <v>12</v>
      </c>
      <c r="B18" s="190"/>
      <c r="C18" s="190"/>
      <c r="D18" s="190"/>
      <c r="E18" s="190"/>
      <c r="F18" s="190"/>
      <c r="G18" s="190"/>
      <c r="H18" s="190"/>
      <c r="I18" s="15"/>
      <c r="J18" s="15"/>
      <c r="K18" s="15"/>
    </row>
    <row r="19" spans="1:12">
      <c r="A19" s="189" t="s">
        <v>13</v>
      </c>
      <c r="B19" s="190"/>
      <c r="C19" s="190"/>
      <c r="D19" s="190"/>
      <c r="E19" s="190"/>
      <c r="F19" s="190"/>
      <c r="G19" s="190"/>
      <c r="H19" s="190"/>
      <c r="I19" s="15"/>
      <c r="J19" s="15"/>
      <c r="K19" s="15"/>
    </row>
    <row r="20" spans="1:12" ht="13.5" customHeight="1">
      <c r="A20" s="189" t="s">
        <v>14</v>
      </c>
      <c r="B20" s="190"/>
      <c r="C20" s="190"/>
      <c r="D20" s="190"/>
      <c r="E20" s="190"/>
      <c r="F20" s="190"/>
      <c r="G20" s="190"/>
      <c r="H20" s="190"/>
      <c r="I20" s="15"/>
      <c r="J20" s="15"/>
      <c r="K20" s="15"/>
    </row>
    <row r="21" spans="1:12" ht="13.5" customHeight="1">
      <c r="A21" s="63">
        <v>1</v>
      </c>
      <c r="B21" s="201" t="s">
        <v>15</v>
      </c>
      <c r="C21" s="202"/>
      <c r="D21" s="202"/>
      <c r="E21" s="202"/>
      <c r="F21" s="202"/>
      <c r="G21" s="203"/>
      <c r="H21" s="49" t="s">
        <v>159</v>
      </c>
      <c r="I21" s="17"/>
      <c r="J21" s="17"/>
      <c r="K21" s="17"/>
    </row>
    <row r="22" spans="1:12">
      <c r="A22" s="63">
        <v>2</v>
      </c>
      <c r="B22" s="201" t="s">
        <v>16</v>
      </c>
      <c r="C22" s="202"/>
      <c r="D22" s="202"/>
      <c r="E22" s="202"/>
      <c r="F22" s="202"/>
      <c r="G22" s="203"/>
      <c r="H22" s="55" t="s">
        <v>203</v>
      </c>
      <c r="I22" s="17"/>
      <c r="J22" s="17"/>
      <c r="K22" s="17"/>
    </row>
    <row r="23" spans="1:12" ht="13.5" customHeight="1">
      <c r="A23" s="63">
        <v>3</v>
      </c>
      <c r="B23" s="201" t="s">
        <v>17</v>
      </c>
      <c r="C23" s="202"/>
      <c r="D23" s="202"/>
      <c r="E23" s="202"/>
      <c r="F23" s="202"/>
      <c r="G23" s="203"/>
      <c r="H23" s="75">
        <v>1430</v>
      </c>
      <c r="I23" s="17"/>
      <c r="J23" s="17"/>
      <c r="K23" s="17"/>
    </row>
    <row r="24" spans="1:12">
      <c r="A24" s="66">
        <v>4</v>
      </c>
      <c r="B24" s="204" t="s">
        <v>18</v>
      </c>
      <c r="C24" s="205"/>
      <c r="D24" s="205"/>
      <c r="E24" s="205"/>
      <c r="F24" s="205"/>
      <c r="G24" s="206"/>
      <c r="H24" s="55" t="s">
        <v>197</v>
      </c>
      <c r="I24" s="17"/>
      <c r="J24" s="17"/>
      <c r="K24" s="17"/>
    </row>
    <row r="25" spans="1:12" ht="13.5" customHeight="1">
      <c r="A25" s="63">
        <v>5</v>
      </c>
      <c r="B25" s="201" t="s">
        <v>19</v>
      </c>
      <c r="C25" s="202"/>
      <c r="D25" s="202"/>
      <c r="E25" s="202"/>
      <c r="F25" s="202"/>
      <c r="G25" s="203"/>
      <c r="H25" s="76">
        <v>44621</v>
      </c>
      <c r="I25" s="17"/>
      <c r="J25" s="17"/>
      <c r="K25" s="17"/>
    </row>
    <row r="26" spans="1:12" ht="13.5" customHeight="1">
      <c r="A26" s="63">
        <v>6</v>
      </c>
      <c r="B26" s="207" t="s">
        <v>176</v>
      </c>
      <c r="C26" s="207"/>
      <c r="D26" s="207"/>
      <c r="E26" s="207"/>
      <c r="F26" s="207"/>
      <c r="G26" s="207"/>
      <c r="H26" s="76" t="s">
        <v>177</v>
      </c>
      <c r="I26" s="17"/>
      <c r="J26" s="17"/>
      <c r="K26" s="17"/>
    </row>
    <row r="27" spans="1:12" ht="13.5" customHeight="1">
      <c r="A27" s="208"/>
      <c r="B27" s="208"/>
      <c r="C27" s="208"/>
      <c r="D27" s="208"/>
      <c r="E27" s="208"/>
      <c r="F27" s="208"/>
      <c r="G27" s="208"/>
      <c r="H27" s="208"/>
      <c r="I27" s="17"/>
      <c r="J27" s="17"/>
      <c r="K27" s="17"/>
      <c r="L27"/>
    </row>
    <row r="28" spans="1:12" ht="13.5" customHeight="1">
      <c r="A28" s="209" t="s">
        <v>117</v>
      </c>
      <c r="B28" s="209"/>
      <c r="C28" s="209"/>
      <c r="D28" s="209"/>
      <c r="E28" s="209"/>
      <c r="F28" s="209"/>
      <c r="G28" s="209"/>
      <c r="H28" s="209"/>
      <c r="I28" s="15"/>
      <c r="J28" s="15"/>
      <c r="K28" s="15"/>
    </row>
    <row r="29" spans="1:12" ht="13.5" customHeight="1">
      <c r="A29" s="37">
        <v>1</v>
      </c>
      <c r="B29" s="210" t="s">
        <v>157</v>
      </c>
      <c r="C29" s="211"/>
      <c r="D29" s="211"/>
      <c r="E29" s="211"/>
      <c r="F29" s="211"/>
      <c r="G29" s="211"/>
      <c r="H29" s="116" t="s">
        <v>111</v>
      </c>
      <c r="I29" s="14" t="s">
        <v>20</v>
      </c>
      <c r="J29" s="15"/>
      <c r="K29" s="15"/>
    </row>
    <row r="30" spans="1:12" ht="13.5" customHeight="1">
      <c r="A30" s="56" t="s">
        <v>1</v>
      </c>
      <c r="B30" s="201" t="s">
        <v>21</v>
      </c>
      <c r="C30" s="202"/>
      <c r="D30" s="202"/>
      <c r="E30" s="202"/>
      <c r="F30" s="202"/>
      <c r="G30" s="203"/>
      <c r="H30" s="38">
        <v>1430</v>
      </c>
      <c r="I30" s="16"/>
      <c r="J30" s="17"/>
      <c r="K30" s="17"/>
    </row>
    <row r="31" spans="1:12" ht="13.5" customHeight="1">
      <c r="A31" s="56" t="s">
        <v>3</v>
      </c>
      <c r="B31" s="201" t="s">
        <v>22</v>
      </c>
      <c r="C31" s="202"/>
      <c r="D31" s="202"/>
      <c r="E31" s="202"/>
      <c r="F31" s="202"/>
      <c r="G31" s="203"/>
      <c r="H31" s="38"/>
      <c r="I31" s="16"/>
      <c r="J31" s="17"/>
      <c r="K31" s="17"/>
    </row>
    <row r="32" spans="1:12" ht="13.5" customHeight="1">
      <c r="A32" s="56" t="s">
        <v>5</v>
      </c>
      <c r="B32" s="201" t="s">
        <v>23</v>
      </c>
      <c r="C32" s="202"/>
      <c r="D32" s="202"/>
      <c r="E32" s="202"/>
      <c r="F32" s="202"/>
      <c r="G32" s="203"/>
      <c r="H32" s="38"/>
      <c r="I32" s="16"/>
      <c r="J32" s="17"/>
      <c r="K32" s="17"/>
    </row>
    <row r="33" spans="1:12" ht="13.5" customHeight="1">
      <c r="A33" s="56" t="s">
        <v>7</v>
      </c>
      <c r="B33" s="201" t="s">
        <v>24</v>
      </c>
      <c r="C33" s="202"/>
      <c r="D33" s="202"/>
      <c r="E33" s="202"/>
      <c r="F33" s="202"/>
      <c r="G33" s="203"/>
      <c r="H33" s="38"/>
      <c r="I33" s="16"/>
      <c r="J33" s="17"/>
      <c r="K33" s="17"/>
    </row>
    <row r="34" spans="1:12" ht="13.5" customHeight="1">
      <c r="A34" s="56" t="s">
        <v>25</v>
      </c>
      <c r="B34" s="201" t="s">
        <v>26</v>
      </c>
      <c r="C34" s="202"/>
      <c r="D34" s="202"/>
      <c r="E34" s="202"/>
      <c r="F34" s="202"/>
      <c r="G34" s="203"/>
      <c r="H34" s="38"/>
      <c r="I34" s="16"/>
      <c r="J34" s="17"/>
      <c r="K34" s="17"/>
    </row>
    <row r="35" spans="1:12" ht="13.5" customHeight="1">
      <c r="A35" s="56" t="s">
        <v>27</v>
      </c>
      <c r="B35" s="201" t="s">
        <v>28</v>
      </c>
      <c r="C35" s="202"/>
      <c r="D35" s="202"/>
      <c r="E35" s="202"/>
      <c r="F35" s="202"/>
      <c r="G35" s="203"/>
      <c r="H35" s="38"/>
      <c r="I35" s="16"/>
      <c r="J35" s="17"/>
      <c r="K35" s="17"/>
    </row>
    <row r="36" spans="1:12" ht="13.5" customHeight="1">
      <c r="A36" s="56" t="s">
        <v>29</v>
      </c>
      <c r="B36" s="212" t="s">
        <v>105</v>
      </c>
      <c r="C36" s="202"/>
      <c r="D36" s="202"/>
      <c r="E36" s="202"/>
      <c r="F36" s="202"/>
      <c r="G36" s="203"/>
      <c r="H36" s="38"/>
      <c r="I36" s="16"/>
      <c r="J36" s="17"/>
      <c r="K36" s="17"/>
    </row>
    <row r="37" spans="1:12" ht="13.5" customHeight="1">
      <c r="A37" s="218" t="s">
        <v>156</v>
      </c>
      <c r="B37" s="218"/>
      <c r="C37" s="218"/>
      <c r="D37" s="218"/>
      <c r="E37" s="218"/>
      <c r="F37" s="218"/>
      <c r="G37" s="218"/>
      <c r="H37" s="110">
        <f>SUM(H30:H36)</f>
        <v>1430</v>
      </c>
      <c r="I37" s="11" t="s">
        <v>30</v>
      </c>
      <c r="J37" s="51"/>
      <c r="K37" s="52"/>
    </row>
    <row r="38" spans="1:12" ht="13.5" customHeight="1">
      <c r="A38" s="219"/>
      <c r="B38" s="219"/>
      <c r="C38" s="219"/>
      <c r="D38" s="219"/>
      <c r="E38" s="219"/>
      <c r="F38" s="219"/>
      <c r="G38" s="219"/>
      <c r="H38" s="219"/>
      <c r="I38" s="78"/>
      <c r="J38" s="79" t="s">
        <v>31</v>
      </c>
      <c r="K38" s="80"/>
      <c r="L38"/>
    </row>
    <row r="39" spans="1:12" ht="13.5" customHeight="1">
      <c r="A39" s="209" t="s">
        <v>118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</row>
    <row r="40" spans="1:12" ht="13.5" customHeight="1">
      <c r="A40" s="187" t="s">
        <v>100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88"/>
    </row>
    <row r="41" spans="1:12" ht="13.5" customHeight="1">
      <c r="A41" s="101" t="s">
        <v>103</v>
      </c>
      <c r="B41" s="210" t="s">
        <v>99</v>
      </c>
      <c r="C41" s="211"/>
      <c r="D41" s="211"/>
      <c r="E41" s="211"/>
      <c r="F41" s="217"/>
      <c r="G41" s="55" t="s">
        <v>147</v>
      </c>
      <c r="H41" s="115" t="s">
        <v>146</v>
      </c>
      <c r="I41" s="54" t="s">
        <v>32</v>
      </c>
      <c r="J41" s="201" t="s">
        <v>20</v>
      </c>
      <c r="K41" s="202"/>
    </row>
    <row r="42" spans="1:12" ht="13.5" customHeight="1">
      <c r="A42" s="56" t="s">
        <v>1</v>
      </c>
      <c r="B42" s="201" t="s">
        <v>33</v>
      </c>
      <c r="C42" s="202"/>
      <c r="D42" s="202"/>
      <c r="E42" s="202"/>
      <c r="F42" s="203"/>
      <c r="G42" s="39">
        <v>8.3299999999999999E-2</v>
      </c>
      <c r="H42" s="41">
        <f>H37*G42</f>
        <v>119.119</v>
      </c>
      <c r="I42" s="12"/>
      <c r="J42" s="59" t="s">
        <v>30</v>
      </c>
      <c r="K42" s="53" t="s">
        <v>31</v>
      </c>
    </row>
    <row r="43" spans="1:12" ht="13.5" customHeight="1">
      <c r="A43" s="56" t="s">
        <v>3</v>
      </c>
      <c r="B43" s="212" t="s">
        <v>98</v>
      </c>
      <c r="C43" s="213"/>
      <c r="D43" s="213"/>
      <c r="E43" s="213"/>
      <c r="F43" s="214"/>
      <c r="G43" s="39">
        <v>0.121</v>
      </c>
      <c r="H43" s="42">
        <f>H30*G43</f>
        <v>173.03</v>
      </c>
      <c r="I43" s="12"/>
      <c r="J43" s="59" t="s">
        <v>30</v>
      </c>
      <c r="K43" s="53" t="s">
        <v>31</v>
      </c>
    </row>
    <row r="44" spans="1:12" ht="15" customHeight="1">
      <c r="A44" s="215" t="s">
        <v>165</v>
      </c>
      <c r="B44" s="215"/>
      <c r="C44" s="215"/>
      <c r="D44" s="215"/>
      <c r="E44" s="215"/>
      <c r="F44" s="215"/>
      <c r="G44" s="81">
        <f>SUM(G42:G43)</f>
        <v>0.20429999999999998</v>
      </c>
      <c r="H44" s="110">
        <f>SUM(H42:H43)</f>
        <v>292.149</v>
      </c>
      <c r="I44" s="11" t="s">
        <v>30</v>
      </c>
      <c r="J44" s="51"/>
      <c r="K44" s="6" t="s">
        <v>31</v>
      </c>
    </row>
    <row r="45" spans="1:12" ht="13.5" customHeight="1">
      <c r="A45" s="216"/>
      <c r="B45" s="216"/>
      <c r="C45" s="216"/>
      <c r="D45" s="216"/>
      <c r="E45" s="216"/>
      <c r="F45" s="216"/>
      <c r="G45" s="216"/>
      <c r="H45" s="216"/>
      <c r="I45" s="67"/>
      <c r="J45" s="68"/>
      <c r="K45" s="69"/>
      <c r="L45"/>
    </row>
    <row r="46" spans="1:12" ht="13.5" customHeight="1">
      <c r="A46" s="215" t="s">
        <v>167</v>
      </c>
      <c r="B46" s="215"/>
      <c r="C46" s="215"/>
      <c r="D46" s="215"/>
      <c r="E46" s="215"/>
      <c r="F46" s="215"/>
      <c r="G46" s="215"/>
      <c r="H46" s="215"/>
      <c r="I46" s="19"/>
      <c r="J46" s="19"/>
      <c r="K46" s="19"/>
    </row>
    <row r="47" spans="1:12" ht="13.5" customHeight="1">
      <c r="A47" s="101" t="s">
        <v>102</v>
      </c>
      <c r="B47" s="210" t="s">
        <v>158</v>
      </c>
      <c r="C47" s="211"/>
      <c r="D47" s="211"/>
      <c r="E47" s="211"/>
      <c r="F47" s="217"/>
      <c r="G47" s="49" t="s">
        <v>147</v>
      </c>
      <c r="H47" s="114" t="s">
        <v>146</v>
      </c>
      <c r="I47" s="54" t="s">
        <v>32</v>
      </c>
      <c r="J47" s="14" t="s">
        <v>20</v>
      </c>
      <c r="K47" s="15"/>
    </row>
    <row r="48" spans="1:12" ht="13.5" customHeight="1">
      <c r="A48" s="56" t="s">
        <v>1</v>
      </c>
      <c r="B48" s="201" t="s">
        <v>35</v>
      </c>
      <c r="C48" s="202"/>
      <c r="D48" s="202"/>
      <c r="E48" s="202"/>
      <c r="F48" s="203"/>
      <c r="G48" s="39">
        <v>0.2</v>
      </c>
      <c r="H48" s="43">
        <f t="shared" ref="H48:H55" si="0">($H$37+$H$44)*G48</f>
        <v>344.4298</v>
      </c>
      <c r="I48" s="12"/>
      <c r="J48" s="59" t="s">
        <v>30</v>
      </c>
      <c r="K48" s="53" t="s">
        <v>31</v>
      </c>
    </row>
    <row r="49" spans="1:14" ht="13.5" customHeight="1">
      <c r="A49" s="56" t="s">
        <v>3</v>
      </c>
      <c r="B49" s="212" t="s">
        <v>144</v>
      </c>
      <c r="C49" s="202"/>
      <c r="D49" s="202"/>
      <c r="E49" s="202"/>
      <c r="F49" s="203"/>
      <c r="G49" s="39">
        <v>2.5000000000000001E-2</v>
      </c>
      <c r="H49" s="44">
        <f t="shared" si="0"/>
        <v>43.053725</v>
      </c>
      <c r="I49" s="12"/>
      <c r="J49" s="59" t="s">
        <v>30</v>
      </c>
      <c r="K49" s="53" t="s">
        <v>31</v>
      </c>
    </row>
    <row r="50" spans="1:14" ht="13.5" customHeight="1">
      <c r="A50" s="56" t="s">
        <v>5</v>
      </c>
      <c r="B50" s="212" t="s">
        <v>145</v>
      </c>
      <c r="C50" s="202"/>
      <c r="D50" s="202"/>
      <c r="E50" s="202"/>
      <c r="F50" s="203"/>
      <c r="G50" s="39"/>
      <c r="H50" s="44">
        <f t="shared" si="0"/>
        <v>0</v>
      </c>
      <c r="I50" s="12"/>
      <c r="J50" s="59" t="s">
        <v>30</v>
      </c>
      <c r="K50" s="53" t="s">
        <v>31</v>
      </c>
      <c r="L50" s="181" t="s">
        <v>238</v>
      </c>
    </row>
    <row r="51" spans="1:14" ht="13.5" customHeight="1">
      <c r="A51" s="56" t="s">
        <v>7</v>
      </c>
      <c r="B51" s="201" t="s">
        <v>36</v>
      </c>
      <c r="C51" s="202"/>
      <c r="D51" s="202"/>
      <c r="E51" s="202"/>
      <c r="F51" s="203"/>
      <c r="G51" s="40">
        <v>1.4999999999999999E-2</v>
      </c>
      <c r="H51" s="45">
        <f t="shared" si="0"/>
        <v>25.832234999999997</v>
      </c>
      <c r="I51" s="12"/>
      <c r="J51" s="59" t="s">
        <v>30</v>
      </c>
      <c r="K51" s="53" t="s">
        <v>31</v>
      </c>
    </row>
    <row r="52" spans="1:14" ht="13.5" customHeight="1">
      <c r="A52" s="56" t="s">
        <v>25</v>
      </c>
      <c r="B52" s="201" t="s">
        <v>37</v>
      </c>
      <c r="C52" s="202"/>
      <c r="D52" s="202"/>
      <c r="E52" s="202"/>
      <c r="F52" s="203"/>
      <c r="G52" s="39">
        <v>0.01</v>
      </c>
      <c r="H52" s="45">
        <f t="shared" si="0"/>
        <v>17.221489999999999</v>
      </c>
      <c r="I52" s="12"/>
      <c r="J52" s="59" t="s">
        <v>30</v>
      </c>
      <c r="K52" s="53" t="s">
        <v>31</v>
      </c>
    </row>
    <row r="53" spans="1:14" ht="13.5" customHeight="1">
      <c r="A53" s="56" t="s">
        <v>27</v>
      </c>
      <c r="B53" s="201" t="s">
        <v>38</v>
      </c>
      <c r="C53" s="202"/>
      <c r="D53" s="202"/>
      <c r="E53" s="202"/>
      <c r="F53" s="203"/>
      <c r="G53" s="39">
        <v>6.0000000000000001E-3</v>
      </c>
      <c r="H53" s="45">
        <f t="shared" si="0"/>
        <v>10.332894</v>
      </c>
      <c r="I53" s="12"/>
      <c r="J53" s="59" t="s">
        <v>30</v>
      </c>
      <c r="K53" s="53" t="s">
        <v>31</v>
      </c>
    </row>
    <row r="54" spans="1:14" ht="13.5" customHeight="1">
      <c r="A54" s="56" t="s">
        <v>29</v>
      </c>
      <c r="B54" s="201" t="s">
        <v>39</v>
      </c>
      <c r="C54" s="202"/>
      <c r="D54" s="202"/>
      <c r="E54" s="202"/>
      <c r="F54" s="203"/>
      <c r="G54" s="39">
        <v>2E-3</v>
      </c>
      <c r="H54" s="45">
        <f t="shared" si="0"/>
        <v>3.4442979999999999</v>
      </c>
      <c r="I54" s="12"/>
      <c r="J54" s="59" t="s">
        <v>30</v>
      </c>
      <c r="K54" s="53" t="s">
        <v>31</v>
      </c>
    </row>
    <row r="55" spans="1:14" ht="13.5" customHeight="1">
      <c r="A55" s="56" t="s">
        <v>40</v>
      </c>
      <c r="B55" s="201" t="s">
        <v>41</v>
      </c>
      <c r="C55" s="202"/>
      <c r="D55" s="202"/>
      <c r="E55" s="202"/>
      <c r="F55" s="203"/>
      <c r="G55" s="39">
        <v>0.08</v>
      </c>
      <c r="H55" s="45">
        <f t="shared" si="0"/>
        <v>137.77191999999999</v>
      </c>
      <c r="I55" s="12"/>
      <c r="J55" s="3" t="s">
        <v>30</v>
      </c>
      <c r="K55" s="5" t="s">
        <v>31</v>
      </c>
    </row>
    <row r="56" spans="1:14" ht="13.5" customHeight="1">
      <c r="A56" s="215" t="s">
        <v>165</v>
      </c>
      <c r="B56" s="215"/>
      <c r="C56" s="215"/>
      <c r="D56" s="215"/>
      <c r="E56" s="215"/>
      <c r="F56" s="215"/>
      <c r="G56" s="82">
        <f>SUM(G48:G55)</f>
        <v>0.33800000000000002</v>
      </c>
      <c r="H56" s="110">
        <f>SUM(H48:H55)</f>
        <v>582.08636200000001</v>
      </c>
      <c r="I56" s="54" t="s">
        <v>42</v>
      </c>
      <c r="J56" s="3" t="s">
        <v>30</v>
      </c>
      <c r="K56" s="5" t="s">
        <v>31</v>
      </c>
    </row>
    <row r="57" spans="1:14" ht="13.5" customHeight="1">
      <c r="A57" s="216"/>
      <c r="B57" s="216"/>
      <c r="C57" s="216"/>
      <c r="D57" s="216"/>
      <c r="E57" s="216"/>
      <c r="F57" s="216"/>
      <c r="G57" s="216"/>
      <c r="H57" s="216"/>
      <c r="I57" s="83"/>
      <c r="J57" s="84"/>
      <c r="K57" s="85"/>
      <c r="L57"/>
    </row>
    <row r="58" spans="1:14" ht="13.5" customHeight="1">
      <c r="A58" s="215" t="s">
        <v>166</v>
      </c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M58" s="46"/>
      <c r="N58" s="46"/>
    </row>
    <row r="59" spans="1:14">
      <c r="A59" s="101" t="s">
        <v>101</v>
      </c>
      <c r="B59" s="210" t="s">
        <v>109</v>
      </c>
      <c r="C59" s="211"/>
      <c r="D59" s="211"/>
      <c r="E59" s="211"/>
      <c r="F59" s="211"/>
      <c r="G59" s="217"/>
      <c r="H59" s="113" t="s">
        <v>148</v>
      </c>
      <c r="I59" s="220" t="s">
        <v>20</v>
      </c>
      <c r="J59" s="220"/>
      <c r="K59" s="221"/>
    </row>
    <row r="60" spans="1:14" ht="13.5" customHeight="1">
      <c r="A60" s="56" t="s">
        <v>1</v>
      </c>
      <c r="B60" s="212" t="s">
        <v>162</v>
      </c>
      <c r="C60" s="213"/>
      <c r="D60" s="213"/>
      <c r="E60" s="213"/>
      <c r="F60" s="213"/>
      <c r="G60" s="214"/>
      <c r="H60" s="47">
        <f>8.55*2*22-H37*6%</f>
        <v>290.40000000000003</v>
      </c>
      <c r="I60" s="222"/>
      <c r="J60" s="222"/>
      <c r="K60" s="223"/>
    </row>
    <row r="61" spans="1:14" ht="13.5" customHeight="1">
      <c r="A61" s="56" t="s">
        <v>3</v>
      </c>
      <c r="B61" s="212" t="s">
        <v>163</v>
      </c>
      <c r="C61" s="213"/>
      <c r="D61" s="213"/>
      <c r="E61" s="213"/>
      <c r="F61" s="213"/>
      <c r="G61" s="214"/>
      <c r="H61" s="48">
        <v>415.8</v>
      </c>
      <c r="I61" s="222"/>
      <c r="J61" s="222"/>
      <c r="K61" s="223"/>
    </row>
    <row r="62" spans="1:14" ht="13.5" customHeight="1">
      <c r="A62" s="56" t="s">
        <v>5</v>
      </c>
      <c r="B62" s="212" t="s">
        <v>104</v>
      </c>
      <c r="C62" s="213"/>
      <c r="D62" s="213"/>
      <c r="E62" s="213"/>
      <c r="F62" s="213"/>
      <c r="G62" s="214"/>
      <c r="H62" s="48">
        <v>0</v>
      </c>
      <c r="I62" s="222"/>
      <c r="J62" s="222"/>
      <c r="K62" s="223"/>
    </row>
    <row r="63" spans="1:14" ht="13.5" customHeight="1">
      <c r="A63" s="56" t="s">
        <v>7</v>
      </c>
      <c r="B63" s="212" t="s">
        <v>161</v>
      </c>
      <c r="C63" s="213"/>
      <c r="D63" s="213"/>
      <c r="E63" s="213"/>
      <c r="F63" s="213"/>
      <c r="G63" s="214"/>
      <c r="H63" s="48">
        <v>17</v>
      </c>
      <c r="I63" s="222"/>
      <c r="J63" s="222"/>
      <c r="K63" s="223"/>
    </row>
    <row r="64" spans="1:14" ht="13.5" customHeight="1">
      <c r="A64" s="215" t="s">
        <v>165</v>
      </c>
      <c r="B64" s="215"/>
      <c r="C64" s="215"/>
      <c r="D64" s="215"/>
      <c r="E64" s="215"/>
      <c r="F64" s="215"/>
      <c r="G64" s="215"/>
      <c r="H64" s="112">
        <f>SUM(H60:H63)</f>
        <v>723.2</v>
      </c>
      <c r="I64" s="11" t="s">
        <v>30</v>
      </c>
      <c r="J64" s="51"/>
      <c r="K64" s="5" t="s">
        <v>31</v>
      </c>
    </row>
    <row r="65" spans="1:35" ht="12.6" customHeight="1">
      <c r="A65" s="216"/>
      <c r="B65" s="216"/>
      <c r="C65" s="216"/>
      <c r="D65" s="216"/>
      <c r="E65" s="216"/>
      <c r="F65" s="216"/>
      <c r="G65" s="216"/>
      <c r="H65" s="216"/>
      <c r="I65" s="86"/>
      <c r="J65" s="87"/>
      <c r="K65" s="85"/>
      <c r="L65"/>
    </row>
    <row r="66" spans="1:35" ht="13.5" customHeight="1">
      <c r="A66" s="209" t="s">
        <v>106</v>
      </c>
      <c r="B66" s="209"/>
      <c r="C66" s="209"/>
      <c r="D66" s="209"/>
      <c r="E66" s="209"/>
      <c r="F66" s="209"/>
      <c r="G66" s="209"/>
      <c r="H66" s="209"/>
      <c r="I66" s="209"/>
      <c r="J66" s="209"/>
      <c r="K66" s="209"/>
    </row>
    <row r="67" spans="1:35" ht="13.5" customHeight="1">
      <c r="A67" s="224"/>
      <c r="B67" s="225"/>
      <c r="C67" s="225"/>
      <c r="D67" s="225"/>
      <c r="E67" s="225"/>
      <c r="F67" s="225"/>
      <c r="G67" s="225"/>
      <c r="H67" s="225"/>
      <c r="I67" s="225"/>
      <c r="J67" s="225"/>
      <c r="K67" s="226"/>
    </row>
    <row r="68" spans="1:35" ht="13.5" customHeight="1">
      <c r="A68" s="100">
        <v>2</v>
      </c>
      <c r="B68" s="210" t="s">
        <v>164</v>
      </c>
      <c r="C68" s="211"/>
      <c r="D68" s="211"/>
      <c r="E68" s="211"/>
      <c r="F68" s="211"/>
      <c r="G68" s="217"/>
      <c r="H68" s="113" t="s">
        <v>111</v>
      </c>
      <c r="I68" s="220" t="s">
        <v>20</v>
      </c>
      <c r="J68" s="220"/>
      <c r="K68" s="221"/>
    </row>
    <row r="69" spans="1:35" ht="13.5" customHeight="1">
      <c r="A69" s="65">
        <v>2.1</v>
      </c>
      <c r="B69" s="201" t="s">
        <v>107</v>
      </c>
      <c r="C69" s="202"/>
      <c r="D69" s="202"/>
      <c r="E69" s="202"/>
      <c r="F69" s="202"/>
      <c r="G69" s="203"/>
      <c r="H69" s="64">
        <f>H44</f>
        <v>292.149</v>
      </c>
      <c r="I69" s="54" t="s">
        <v>30</v>
      </c>
      <c r="J69" s="51"/>
      <c r="K69" s="7" t="s">
        <v>31</v>
      </c>
    </row>
    <row r="70" spans="1:35" ht="13.5" customHeight="1">
      <c r="A70" s="65">
        <v>2.2000000000000002</v>
      </c>
      <c r="B70" s="201" t="s">
        <v>108</v>
      </c>
      <c r="C70" s="202"/>
      <c r="D70" s="202"/>
      <c r="E70" s="202"/>
      <c r="F70" s="202"/>
      <c r="G70" s="203"/>
      <c r="H70" s="64">
        <f>H56</f>
        <v>582.08636200000001</v>
      </c>
      <c r="I70" s="54" t="s">
        <v>30</v>
      </c>
      <c r="J70" s="51"/>
      <c r="K70" s="6" t="s">
        <v>31</v>
      </c>
    </row>
    <row r="71" spans="1:35" ht="15" customHeight="1">
      <c r="A71" s="65">
        <v>2.2999999999999998</v>
      </c>
      <c r="B71" s="204" t="s">
        <v>109</v>
      </c>
      <c r="C71" s="205"/>
      <c r="D71" s="205"/>
      <c r="E71" s="205"/>
      <c r="F71" s="205"/>
      <c r="G71" s="206"/>
      <c r="H71" s="77">
        <f>H64</f>
        <v>723.2</v>
      </c>
      <c r="I71" s="11" t="s">
        <v>30</v>
      </c>
      <c r="J71" s="51"/>
      <c r="K71" s="52"/>
    </row>
    <row r="72" spans="1:35" ht="15" customHeight="1">
      <c r="A72" s="215" t="s">
        <v>165</v>
      </c>
      <c r="B72" s="215"/>
      <c r="C72" s="215"/>
      <c r="D72" s="215"/>
      <c r="E72" s="215"/>
      <c r="F72" s="215"/>
      <c r="G72" s="215"/>
      <c r="H72" s="111">
        <f>SUM(H69:H71)</f>
        <v>1597.4353620000002</v>
      </c>
      <c r="I72" s="54" t="s">
        <v>30</v>
      </c>
      <c r="J72" s="51"/>
      <c r="K72" s="6" t="s">
        <v>31</v>
      </c>
    </row>
    <row r="73" spans="1:35" ht="15" customHeight="1">
      <c r="A73" s="216"/>
      <c r="B73" s="216"/>
      <c r="C73" s="216"/>
      <c r="D73" s="216"/>
      <c r="E73" s="216"/>
      <c r="F73" s="216"/>
      <c r="G73" s="216"/>
      <c r="H73" s="216"/>
      <c r="I73" s="83"/>
      <c r="J73" s="78"/>
      <c r="K73" s="6"/>
      <c r="L73"/>
    </row>
    <row r="74" spans="1:35" ht="15" customHeight="1">
      <c r="A74" s="215" t="s">
        <v>94</v>
      </c>
      <c r="B74" s="209"/>
      <c r="C74" s="209"/>
      <c r="D74" s="209"/>
      <c r="E74" s="209"/>
      <c r="F74" s="209"/>
      <c r="G74" s="209"/>
      <c r="H74" s="209"/>
      <c r="I74" s="209"/>
      <c r="J74" s="209"/>
      <c r="K74" s="8"/>
    </row>
    <row r="75" spans="1:35" ht="14.25" customHeight="1">
      <c r="A75" s="37">
        <v>3</v>
      </c>
      <c r="B75" s="184" t="s">
        <v>178</v>
      </c>
      <c r="C75" s="184"/>
      <c r="D75" s="184"/>
      <c r="E75" s="184"/>
      <c r="F75" s="184"/>
      <c r="G75" s="49" t="s">
        <v>149</v>
      </c>
      <c r="H75" s="49" t="s">
        <v>150</v>
      </c>
      <c r="I75" s="227" t="s">
        <v>20</v>
      </c>
      <c r="J75" s="227"/>
      <c r="K75" s="8"/>
    </row>
    <row r="76" spans="1:35" ht="14.25" customHeight="1">
      <c r="A76" s="56" t="s">
        <v>1</v>
      </c>
      <c r="B76" s="207" t="s">
        <v>43</v>
      </c>
      <c r="C76" s="207"/>
      <c r="D76" s="207"/>
      <c r="E76" s="207"/>
      <c r="F76" s="207"/>
      <c r="G76" s="89">
        <v>4.1999999999999997E-3</v>
      </c>
      <c r="H76" s="43">
        <f>$H$37*G76</f>
        <v>6.0059999999999993</v>
      </c>
      <c r="I76" s="54" t="s">
        <v>30</v>
      </c>
      <c r="J76" s="56" t="s">
        <v>31</v>
      </c>
      <c r="K76" s="8"/>
    </row>
    <row r="77" spans="1:35" ht="14.25" customHeight="1">
      <c r="A77" s="56" t="s">
        <v>3</v>
      </c>
      <c r="B77" s="207" t="s">
        <v>44</v>
      </c>
      <c r="C77" s="207"/>
      <c r="D77" s="207"/>
      <c r="E77" s="207"/>
      <c r="F77" s="207"/>
      <c r="G77" s="89">
        <v>2.9999999999999997E-4</v>
      </c>
      <c r="H77" s="43">
        <f>$H$37*G77</f>
        <v>0.42899999999999994</v>
      </c>
      <c r="I77" s="54" t="s">
        <v>30</v>
      </c>
      <c r="J77" s="56" t="s">
        <v>31</v>
      </c>
      <c r="K77" s="8"/>
    </row>
    <row r="78" spans="1:35" ht="14.25" customHeight="1">
      <c r="A78" s="56" t="s">
        <v>5</v>
      </c>
      <c r="B78" s="207" t="s">
        <v>45</v>
      </c>
      <c r="C78" s="207"/>
      <c r="D78" s="207"/>
      <c r="E78" s="207"/>
      <c r="F78" s="207"/>
      <c r="G78" s="89">
        <v>0.04</v>
      </c>
      <c r="H78" s="43">
        <f>H76*G78</f>
        <v>0.24023999999999998</v>
      </c>
      <c r="I78" s="54" t="s">
        <v>30</v>
      </c>
      <c r="J78" s="56" t="s">
        <v>31</v>
      </c>
      <c r="K78" s="8"/>
    </row>
    <row r="79" spans="1:35" ht="14.25" customHeight="1">
      <c r="A79" s="56" t="s">
        <v>7</v>
      </c>
      <c r="B79" s="207" t="s">
        <v>46</v>
      </c>
      <c r="C79" s="207"/>
      <c r="D79" s="207"/>
      <c r="E79" s="207"/>
      <c r="F79" s="207"/>
      <c r="G79" s="89">
        <v>1.9400000000000001E-2</v>
      </c>
      <c r="H79" s="43">
        <f>$H$37*G79</f>
        <v>27.742000000000001</v>
      </c>
      <c r="I79" s="54" t="s">
        <v>30</v>
      </c>
      <c r="J79" s="56" t="s">
        <v>31</v>
      </c>
      <c r="K79" s="8"/>
    </row>
    <row r="80" spans="1:35" s="9" customFormat="1" ht="14.25" customHeight="1">
      <c r="A80" s="56" t="s">
        <v>25</v>
      </c>
      <c r="B80" s="207" t="s">
        <v>47</v>
      </c>
      <c r="C80" s="207"/>
      <c r="D80" s="207"/>
      <c r="E80" s="207"/>
      <c r="F80" s="207"/>
      <c r="G80" s="89">
        <v>6.8999999999999999E-3</v>
      </c>
      <c r="H80" s="43">
        <f>$H$37*G80</f>
        <v>9.8669999999999991</v>
      </c>
      <c r="I80" s="54" t="s">
        <v>30</v>
      </c>
      <c r="J80" s="56" t="s">
        <v>31</v>
      </c>
      <c r="K80" s="8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</row>
    <row r="81" spans="1:35" s="9" customFormat="1" ht="14.25" customHeight="1">
      <c r="A81" s="56" t="s">
        <v>27</v>
      </c>
      <c r="B81" s="207" t="s">
        <v>48</v>
      </c>
      <c r="C81" s="207"/>
      <c r="D81" s="207"/>
      <c r="E81" s="207"/>
      <c r="F81" s="207"/>
      <c r="G81" s="89">
        <v>0.01</v>
      </c>
      <c r="H81" s="43">
        <f>H80*G81</f>
        <v>9.8669999999999994E-2</v>
      </c>
      <c r="I81" s="11" t="s">
        <v>30</v>
      </c>
      <c r="J81" s="2" t="s">
        <v>31</v>
      </c>
      <c r="K81" s="8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</row>
    <row r="82" spans="1:35" s="9" customFormat="1">
      <c r="A82" s="215" t="s">
        <v>165</v>
      </c>
      <c r="B82" s="215"/>
      <c r="C82" s="215"/>
      <c r="D82" s="215"/>
      <c r="E82" s="215"/>
      <c r="F82" s="215"/>
      <c r="G82" s="81">
        <f>SUM(G76:G81)</f>
        <v>8.0799999999999997E-2</v>
      </c>
      <c r="H82" s="110">
        <f>SUM(H76:H81)</f>
        <v>44.382909999999995</v>
      </c>
      <c r="I82" s="12"/>
      <c r="J82" s="50" t="s">
        <v>31</v>
      </c>
      <c r="K82" s="8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</row>
    <row r="83" spans="1:35" s="9" customFormat="1">
      <c r="A83" s="239"/>
      <c r="B83" s="239"/>
      <c r="C83" s="239"/>
      <c r="D83" s="239"/>
      <c r="E83" s="239"/>
      <c r="F83" s="239"/>
      <c r="G83" s="239"/>
      <c r="H83" s="239"/>
      <c r="I83" s="87"/>
      <c r="J83" s="88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</row>
    <row r="84" spans="1:35" s="9" customFormat="1" ht="12.75" customHeight="1">
      <c r="A84" s="218" t="s">
        <v>49</v>
      </c>
      <c r="B84" s="218"/>
      <c r="C84" s="218"/>
      <c r="D84" s="218"/>
      <c r="E84" s="218"/>
      <c r="F84" s="218"/>
      <c r="G84" s="218"/>
      <c r="H84" s="218"/>
      <c r="I84" s="218"/>
      <c r="J84" s="218"/>
      <c r="K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</row>
    <row r="85" spans="1:35" s="9" customFormat="1">
      <c r="A85" s="333" t="s">
        <v>179</v>
      </c>
      <c r="B85" s="334"/>
      <c r="C85" s="334"/>
      <c r="D85" s="334"/>
      <c r="E85" s="334"/>
      <c r="F85" s="334"/>
      <c r="G85" s="334"/>
      <c r="H85" s="334"/>
      <c r="I85" s="334"/>
      <c r="J85" s="334"/>
      <c r="K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</row>
    <row r="86" spans="1:35" s="9" customFormat="1" ht="12.75" customHeight="1">
      <c r="A86" s="93" t="s">
        <v>96</v>
      </c>
      <c r="B86" s="271" t="s">
        <v>125</v>
      </c>
      <c r="C86" s="272"/>
      <c r="D86" s="272"/>
      <c r="E86" s="272"/>
      <c r="F86" s="335"/>
      <c r="G86" s="106" t="s">
        <v>151</v>
      </c>
      <c r="H86" s="105" t="s">
        <v>150</v>
      </c>
      <c r="I86" s="336" t="s">
        <v>126</v>
      </c>
      <c r="J86" s="337"/>
      <c r="K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</row>
    <row r="87" spans="1:35" s="9" customFormat="1" ht="12.75" customHeight="1">
      <c r="A87" s="94" t="s">
        <v>127</v>
      </c>
      <c r="B87" s="250" t="s">
        <v>128</v>
      </c>
      <c r="C87" s="251"/>
      <c r="D87" s="251"/>
      <c r="E87" s="251"/>
      <c r="F87" s="252"/>
      <c r="G87" s="102">
        <v>9.1999999999999998E-3</v>
      </c>
      <c r="H87" s="107">
        <f>$H$37*G87</f>
        <v>13.156000000000001</v>
      </c>
      <c r="I87" s="60" t="s">
        <v>129</v>
      </c>
      <c r="J87" s="57" t="s">
        <v>130</v>
      </c>
      <c r="K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5" s="9" customFormat="1" ht="12.75" customHeight="1">
      <c r="A88" s="94" t="s">
        <v>131</v>
      </c>
      <c r="B88" s="250" t="s">
        <v>132</v>
      </c>
      <c r="C88" s="251"/>
      <c r="D88" s="251"/>
      <c r="E88" s="251"/>
      <c r="F88" s="252"/>
      <c r="G88" s="102">
        <v>2.8E-3</v>
      </c>
      <c r="H88" s="107">
        <f t="shared" ref="H88:H94" si="1">$H$37*G88</f>
        <v>4.0039999999999996</v>
      </c>
      <c r="I88" s="60" t="s">
        <v>129</v>
      </c>
      <c r="J88" s="57" t="s">
        <v>130</v>
      </c>
      <c r="K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</row>
    <row r="89" spans="1:35" s="9" customFormat="1" ht="12.75" customHeight="1">
      <c r="A89" s="94" t="s">
        <v>133</v>
      </c>
      <c r="B89" s="250" t="s">
        <v>134</v>
      </c>
      <c r="C89" s="251"/>
      <c r="D89" s="251"/>
      <c r="E89" s="251"/>
      <c r="F89" s="252"/>
      <c r="G89" s="102">
        <v>2.0000000000000001E-4</v>
      </c>
      <c r="H89" s="107">
        <f t="shared" si="1"/>
        <v>0.28600000000000003</v>
      </c>
      <c r="I89" s="60" t="s">
        <v>129</v>
      </c>
      <c r="J89" s="57" t="s">
        <v>130</v>
      </c>
      <c r="K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pans="1:35" s="9" customFormat="1" ht="12.75" customHeight="1">
      <c r="A90" s="94" t="s">
        <v>135</v>
      </c>
      <c r="B90" s="250" t="s">
        <v>136</v>
      </c>
      <c r="C90" s="251"/>
      <c r="D90" s="251"/>
      <c r="E90" s="251"/>
      <c r="F90" s="252"/>
      <c r="G90" s="102">
        <v>2.9999999999999997E-4</v>
      </c>
      <c r="H90" s="107">
        <f t="shared" si="1"/>
        <v>0.42899999999999994</v>
      </c>
      <c r="I90" s="60" t="s">
        <v>129</v>
      </c>
      <c r="J90" s="57" t="s">
        <v>130</v>
      </c>
      <c r="K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</row>
    <row r="91" spans="1:35" ht="12.75" customHeight="1">
      <c r="A91" s="94" t="s">
        <v>137</v>
      </c>
      <c r="B91" s="250" t="s">
        <v>62</v>
      </c>
      <c r="C91" s="251"/>
      <c r="D91" s="251"/>
      <c r="E91" s="251"/>
      <c r="F91" s="252"/>
      <c r="G91" s="102">
        <v>1.5E-3</v>
      </c>
      <c r="H91" s="107">
        <f t="shared" si="1"/>
        <v>2.145</v>
      </c>
      <c r="I91" s="60" t="s">
        <v>129</v>
      </c>
      <c r="J91" s="57" t="s">
        <v>130</v>
      </c>
    </row>
    <row r="92" spans="1:35" ht="14.25" customHeight="1">
      <c r="A92" s="94" t="s">
        <v>138</v>
      </c>
      <c r="B92" s="250" t="s">
        <v>139</v>
      </c>
      <c r="C92" s="251"/>
      <c r="D92" s="251"/>
      <c r="E92" s="251"/>
      <c r="F92" s="252"/>
      <c r="G92" s="102">
        <v>0</v>
      </c>
      <c r="H92" s="107">
        <f t="shared" si="1"/>
        <v>0</v>
      </c>
      <c r="I92" s="60" t="s">
        <v>129</v>
      </c>
      <c r="J92" s="58" t="s">
        <v>130</v>
      </c>
    </row>
    <row r="93" spans="1:35" ht="12.75" customHeight="1">
      <c r="A93" s="253" t="s">
        <v>140</v>
      </c>
      <c r="B93" s="254"/>
      <c r="C93" s="254"/>
      <c r="D93" s="254"/>
      <c r="E93" s="254"/>
      <c r="F93" s="255"/>
      <c r="G93" s="103">
        <f>SUM(G87:G92)</f>
        <v>1.4E-2</v>
      </c>
      <c r="H93" s="108">
        <f>SUM(H87:H92)</f>
        <v>20.02</v>
      </c>
      <c r="I93" s="60" t="s">
        <v>129</v>
      </c>
      <c r="J93" s="57" t="s">
        <v>130</v>
      </c>
    </row>
    <row r="94" spans="1:35" ht="12.75" customHeight="1">
      <c r="A94" s="95" t="s">
        <v>141</v>
      </c>
      <c r="B94" s="338" t="s">
        <v>142</v>
      </c>
      <c r="C94" s="339"/>
      <c r="D94" s="339"/>
      <c r="E94" s="339"/>
      <c r="F94" s="340"/>
      <c r="G94" s="104">
        <v>6.7000000000000002E-3</v>
      </c>
      <c r="H94" s="107">
        <f t="shared" si="1"/>
        <v>9.5809999999999995</v>
      </c>
      <c r="I94" s="60" t="s">
        <v>129</v>
      </c>
      <c r="J94" s="57" t="s">
        <v>130</v>
      </c>
    </row>
    <row r="95" spans="1:35" ht="15" customHeight="1">
      <c r="A95" s="215" t="s">
        <v>143</v>
      </c>
      <c r="B95" s="215"/>
      <c r="C95" s="215"/>
      <c r="D95" s="215"/>
      <c r="E95" s="215"/>
      <c r="F95" s="215"/>
      <c r="G95" s="81">
        <f>G93+G94</f>
        <v>2.07E-2</v>
      </c>
      <c r="H95" s="109">
        <f>H93+H94</f>
        <v>29.600999999999999</v>
      </c>
      <c r="I95" s="90"/>
      <c r="J95" s="91" t="s">
        <v>130</v>
      </c>
    </row>
    <row r="96" spans="1:35" ht="12.75" customHeight="1">
      <c r="A96" s="332"/>
      <c r="B96" s="332"/>
      <c r="C96" s="332"/>
      <c r="D96" s="332"/>
      <c r="E96" s="332"/>
      <c r="F96" s="332"/>
      <c r="G96" s="332"/>
      <c r="H96" s="332"/>
      <c r="I96" s="332"/>
      <c r="J96" s="332"/>
      <c r="L96"/>
    </row>
    <row r="97" spans="1:12" ht="12.75" customHeight="1">
      <c r="A97" s="184" t="s">
        <v>180</v>
      </c>
      <c r="B97" s="184"/>
      <c r="C97" s="184"/>
      <c r="D97" s="184"/>
      <c r="E97" s="184"/>
      <c r="F97" s="184"/>
      <c r="G97" s="184"/>
      <c r="H97" s="184"/>
      <c r="I97" s="184"/>
      <c r="J97" s="184"/>
    </row>
    <row r="98" spans="1:12" ht="12.75" customHeight="1">
      <c r="A98" s="96" t="s">
        <v>124</v>
      </c>
      <c r="B98" s="242" t="s">
        <v>67</v>
      </c>
      <c r="C98" s="243"/>
      <c r="D98" s="243"/>
      <c r="E98" s="243"/>
      <c r="F98" s="244"/>
      <c r="G98" s="92" t="s">
        <v>151</v>
      </c>
      <c r="H98" s="117" t="s">
        <v>152</v>
      </c>
      <c r="I98" s="245" t="s">
        <v>20</v>
      </c>
      <c r="J98" s="246"/>
    </row>
    <row r="99" spans="1:12" ht="12.75" customHeight="1">
      <c r="A99" s="121" t="s">
        <v>1</v>
      </c>
      <c r="B99" s="247" t="s">
        <v>68</v>
      </c>
      <c r="C99" s="248"/>
      <c r="D99" s="248"/>
      <c r="E99" s="248"/>
      <c r="F99" s="249"/>
      <c r="G99" s="122">
        <v>0</v>
      </c>
      <c r="H99" s="123">
        <v>0</v>
      </c>
      <c r="I99" s="250" t="s">
        <v>69</v>
      </c>
      <c r="J99" s="251"/>
    </row>
    <row r="100" spans="1:12" ht="12.75" customHeight="1">
      <c r="A100" s="265" t="s">
        <v>34</v>
      </c>
      <c r="B100" s="265"/>
      <c r="C100" s="265"/>
      <c r="D100" s="265"/>
      <c r="E100" s="265"/>
      <c r="F100" s="265"/>
      <c r="G100" s="89">
        <v>0</v>
      </c>
      <c r="H100" s="110">
        <v>0</v>
      </c>
      <c r="I100" s="118"/>
      <c r="J100" s="62" t="s">
        <v>31</v>
      </c>
    </row>
    <row r="101" spans="1:12" ht="12.75" customHeight="1">
      <c r="A101" s="266"/>
      <c r="B101" s="266"/>
      <c r="C101" s="266"/>
      <c r="D101" s="266"/>
      <c r="E101" s="266"/>
      <c r="F101" s="266"/>
      <c r="G101" s="266"/>
      <c r="H101" s="266"/>
      <c r="I101" s="120"/>
      <c r="J101" s="119"/>
      <c r="L101"/>
    </row>
    <row r="102" spans="1:12" ht="12.75" customHeight="1">
      <c r="A102" s="209" t="s">
        <v>119</v>
      </c>
      <c r="B102" s="209"/>
      <c r="C102" s="209"/>
      <c r="D102" s="209"/>
      <c r="E102" s="209"/>
      <c r="F102" s="209"/>
      <c r="G102" s="209"/>
      <c r="H102" s="209"/>
      <c r="I102" s="209"/>
      <c r="J102" s="209"/>
    </row>
    <row r="103" spans="1:12" s="125" customFormat="1" ht="12.75" customHeight="1">
      <c r="A103" s="124">
        <v>4</v>
      </c>
      <c r="B103" s="260" t="s">
        <v>181</v>
      </c>
      <c r="C103" s="261"/>
      <c r="D103" s="261"/>
      <c r="E103" s="261"/>
      <c r="F103" s="261"/>
      <c r="G103" s="262"/>
      <c r="H103" s="267" t="s">
        <v>126</v>
      </c>
      <c r="I103" s="268"/>
      <c r="J103" s="268"/>
      <c r="L103" s="126"/>
    </row>
    <row r="104" spans="1:12" ht="12.75" customHeight="1">
      <c r="A104" s="99" t="s">
        <v>96</v>
      </c>
      <c r="B104" s="250" t="s">
        <v>70</v>
      </c>
      <c r="C104" s="251"/>
      <c r="D104" s="251"/>
      <c r="E104" s="251"/>
      <c r="F104" s="251"/>
      <c r="G104" s="252"/>
      <c r="H104" s="127">
        <f>H95</f>
        <v>29.600999999999999</v>
      </c>
      <c r="I104" s="61"/>
      <c r="J104" s="10" t="s">
        <v>31</v>
      </c>
    </row>
    <row r="105" spans="1:12" ht="12.75" customHeight="1">
      <c r="A105" s="130" t="s">
        <v>124</v>
      </c>
      <c r="B105" s="247" t="s">
        <v>70</v>
      </c>
      <c r="C105" s="248"/>
      <c r="D105" s="248"/>
      <c r="E105" s="248"/>
      <c r="F105" s="248"/>
      <c r="G105" s="249"/>
      <c r="H105" s="131">
        <f>H100</f>
        <v>0</v>
      </c>
      <c r="I105" s="61"/>
      <c r="J105" s="10" t="s">
        <v>31</v>
      </c>
    </row>
    <row r="106" spans="1:12" ht="14.25" customHeight="1">
      <c r="A106" s="218" t="s">
        <v>165</v>
      </c>
      <c r="B106" s="218"/>
      <c r="C106" s="218"/>
      <c r="D106" s="218"/>
      <c r="E106" s="218"/>
      <c r="F106" s="218"/>
      <c r="G106" s="218"/>
      <c r="H106" s="132">
        <f>SUM(H104:H105)</f>
        <v>29.600999999999999</v>
      </c>
      <c r="I106" s="118"/>
      <c r="J106" s="128" t="s">
        <v>31</v>
      </c>
    </row>
    <row r="107" spans="1:12" ht="14.25" customHeight="1">
      <c r="A107" s="259"/>
      <c r="B107" s="259"/>
      <c r="C107" s="259"/>
      <c r="D107" s="259"/>
      <c r="E107" s="259"/>
      <c r="F107" s="259"/>
      <c r="G107" s="259"/>
      <c r="H107" s="259"/>
      <c r="I107" s="120"/>
      <c r="J107" s="129"/>
      <c r="L107"/>
    </row>
    <row r="108" spans="1:12" ht="12.75" customHeight="1">
      <c r="A108" s="209" t="s">
        <v>112</v>
      </c>
      <c r="B108" s="209"/>
      <c r="C108" s="209"/>
      <c r="D108" s="209"/>
      <c r="E108" s="209"/>
      <c r="F108" s="209"/>
      <c r="G108" s="209"/>
      <c r="H108" s="209"/>
      <c r="I108" s="209"/>
      <c r="J108" s="209"/>
    </row>
    <row r="109" spans="1:12" ht="12.75" customHeight="1">
      <c r="A109" s="179">
        <v>5</v>
      </c>
      <c r="B109" s="260" t="s">
        <v>237</v>
      </c>
      <c r="C109" s="261"/>
      <c r="D109" s="261"/>
      <c r="E109" s="261"/>
      <c r="F109" s="261"/>
      <c r="G109" s="262"/>
      <c r="H109" s="263" t="s">
        <v>111</v>
      </c>
      <c r="I109" s="264"/>
      <c r="J109" s="264"/>
    </row>
    <row r="110" spans="1:12" ht="12.75" customHeight="1">
      <c r="A110" s="97" t="s">
        <v>5</v>
      </c>
      <c r="B110" s="280" t="s">
        <v>233</v>
      </c>
      <c r="C110" s="251"/>
      <c r="D110" s="251"/>
      <c r="E110" s="251"/>
      <c r="F110" s="251"/>
      <c r="G110" s="252"/>
      <c r="H110" s="281">
        <f>UNIFORME!E12</f>
        <v>0</v>
      </c>
      <c r="I110" s="282"/>
      <c r="J110" s="282"/>
    </row>
    <row r="111" spans="1:12" ht="12.75" customHeight="1">
      <c r="A111" s="97" t="s">
        <v>7</v>
      </c>
      <c r="B111" s="250" t="s">
        <v>71</v>
      </c>
      <c r="C111" s="251"/>
      <c r="D111" s="251"/>
      <c r="E111" s="251"/>
      <c r="F111" s="251"/>
      <c r="G111" s="252"/>
      <c r="H111" s="281">
        <v>0</v>
      </c>
      <c r="I111" s="282"/>
      <c r="J111" s="282"/>
    </row>
    <row r="112" spans="1:12" ht="12.75" customHeight="1">
      <c r="A112" s="253" t="s">
        <v>165</v>
      </c>
      <c r="B112" s="254"/>
      <c r="C112" s="254"/>
      <c r="D112" s="254"/>
      <c r="E112" s="254"/>
      <c r="F112" s="254"/>
      <c r="G112" s="255"/>
      <c r="H112" s="283">
        <f>SUM(H110:J111)</f>
        <v>0</v>
      </c>
      <c r="I112" s="284"/>
      <c r="J112" s="284"/>
    </row>
    <row r="113" spans="1:12" ht="12.75" customHeight="1">
      <c r="A113" s="269" t="s">
        <v>113</v>
      </c>
      <c r="B113" s="270"/>
      <c r="C113" s="270"/>
      <c r="D113" s="270"/>
      <c r="E113" s="270"/>
      <c r="F113" s="270"/>
      <c r="G113" s="270"/>
      <c r="H113" s="270"/>
      <c r="I113" s="270"/>
      <c r="J113" s="270"/>
    </row>
    <row r="114" spans="1:12">
      <c r="A114" s="98">
        <v>6</v>
      </c>
      <c r="B114" s="271" t="s">
        <v>182</v>
      </c>
      <c r="C114" s="272"/>
      <c r="D114" s="272"/>
      <c r="E114" s="272"/>
      <c r="F114" s="273"/>
      <c r="G114" s="55" t="s">
        <v>153</v>
      </c>
      <c r="H114" s="134" t="s">
        <v>111</v>
      </c>
      <c r="I114" s="274" t="s">
        <v>20</v>
      </c>
      <c r="J114" s="275"/>
    </row>
    <row r="115" spans="1:12">
      <c r="A115" s="97" t="s">
        <v>1</v>
      </c>
      <c r="B115" s="250" t="s">
        <v>72</v>
      </c>
      <c r="C115" s="251"/>
      <c r="D115" s="251"/>
      <c r="E115" s="251"/>
      <c r="F115" s="276"/>
      <c r="G115" s="89"/>
      <c r="H115" s="133">
        <f>H131*G115</f>
        <v>0</v>
      </c>
      <c r="I115" s="277" t="s">
        <v>73</v>
      </c>
      <c r="J115" s="278"/>
      <c r="L115" s="181" t="s">
        <v>238</v>
      </c>
    </row>
    <row r="116" spans="1:12">
      <c r="A116" s="97" t="s">
        <v>3</v>
      </c>
      <c r="B116" s="247" t="s">
        <v>74</v>
      </c>
      <c r="C116" s="248"/>
      <c r="D116" s="248"/>
      <c r="E116" s="248"/>
      <c r="F116" s="279"/>
      <c r="G116" s="89">
        <v>0.01</v>
      </c>
      <c r="H116" s="133">
        <f>(H131+H115)*G116</f>
        <v>31.01419272</v>
      </c>
      <c r="I116" s="277" t="s">
        <v>73</v>
      </c>
      <c r="J116" s="278"/>
      <c r="L116" s="181" t="s">
        <v>238</v>
      </c>
    </row>
    <row r="117" spans="1:12">
      <c r="A117" s="141" t="s">
        <v>5</v>
      </c>
      <c r="B117" s="215" t="s">
        <v>186</v>
      </c>
      <c r="C117" s="215"/>
      <c r="D117" s="215"/>
      <c r="E117" s="215"/>
      <c r="F117" s="215"/>
      <c r="G117" s="55" t="s">
        <v>153</v>
      </c>
      <c r="H117" s="134" t="s">
        <v>111</v>
      </c>
      <c r="I117" s="285"/>
      <c r="J117" s="286"/>
    </row>
    <row r="118" spans="1:12" ht="14.25" customHeight="1">
      <c r="A118" s="287" t="s">
        <v>75</v>
      </c>
      <c r="B118" s="244"/>
      <c r="C118" s="288" t="s">
        <v>76</v>
      </c>
      <c r="D118" s="242" t="s">
        <v>77</v>
      </c>
      <c r="E118" s="243"/>
      <c r="F118" s="290"/>
      <c r="G118" s="89">
        <v>6.4999999999999997E-3</v>
      </c>
      <c r="H118" s="133">
        <f>H133*G119</f>
        <v>102.87137815172414</v>
      </c>
      <c r="I118" s="277" t="s">
        <v>73</v>
      </c>
      <c r="J118" s="278"/>
    </row>
    <row r="119" spans="1:12">
      <c r="A119" s="287" t="s">
        <v>78</v>
      </c>
      <c r="B119" s="291"/>
      <c r="C119" s="289"/>
      <c r="D119" s="287" t="s">
        <v>79</v>
      </c>
      <c r="E119" s="292"/>
      <c r="F119" s="293"/>
      <c r="G119" s="89">
        <v>0.03</v>
      </c>
      <c r="H119" s="133">
        <f>H133*G119</f>
        <v>102.87137815172414</v>
      </c>
      <c r="I119" s="277" t="s">
        <v>73</v>
      </c>
      <c r="J119" s="278"/>
    </row>
    <row r="120" spans="1:12">
      <c r="A120" s="298" t="s">
        <v>80</v>
      </c>
      <c r="B120" s="299"/>
      <c r="C120" s="121" t="s">
        <v>81</v>
      </c>
      <c r="D120" s="298" t="s">
        <v>82</v>
      </c>
      <c r="E120" s="300"/>
      <c r="F120" s="301"/>
      <c r="G120" s="137">
        <v>0.05</v>
      </c>
      <c r="H120" s="138">
        <f>H133*G120</f>
        <v>171.45229691954026</v>
      </c>
      <c r="I120" s="277" t="s">
        <v>73</v>
      </c>
      <c r="J120" s="278"/>
    </row>
    <row r="121" spans="1:12" ht="15" customHeight="1">
      <c r="A121" s="218" t="s">
        <v>187</v>
      </c>
      <c r="B121" s="218"/>
      <c r="C121" s="218"/>
      <c r="D121" s="218"/>
      <c r="E121" s="218"/>
      <c r="F121" s="218"/>
      <c r="G121" s="81">
        <f>G118+G119+G120</f>
        <v>8.6499999999999994E-2</v>
      </c>
      <c r="H121" s="135">
        <f>SUM(H118:H120)</f>
        <v>377.19505322298858</v>
      </c>
      <c r="I121" s="302" t="s">
        <v>73</v>
      </c>
      <c r="J121" s="303"/>
    </row>
    <row r="122" spans="1:12" ht="15" customHeight="1">
      <c r="A122" s="218" t="s">
        <v>188</v>
      </c>
      <c r="B122" s="218"/>
      <c r="C122" s="218"/>
      <c r="D122" s="218"/>
      <c r="E122" s="218"/>
      <c r="F122" s="218"/>
      <c r="G122" s="218"/>
      <c r="H122" s="135">
        <f>H115++H116+H121</f>
        <v>408.20924594298856</v>
      </c>
      <c r="I122" s="136"/>
      <c r="J122" s="136"/>
      <c r="L122"/>
    </row>
    <row r="123" spans="1:12">
      <c r="A123" s="294"/>
      <c r="B123" s="294"/>
      <c r="C123" s="294"/>
      <c r="D123" s="294"/>
      <c r="E123" s="294"/>
      <c r="F123" s="294"/>
      <c r="G123" s="294"/>
      <c r="H123" s="294"/>
      <c r="I123" s="136"/>
      <c r="J123" s="136"/>
      <c r="L123"/>
    </row>
    <row r="124" spans="1:12" ht="12.75" customHeight="1">
      <c r="A124" s="209" t="s">
        <v>121</v>
      </c>
      <c r="B124" s="209"/>
      <c r="C124" s="209"/>
      <c r="D124" s="209"/>
      <c r="E124" s="209"/>
      <c r="F124" s="209"/>
      <c r="G124" s="209"/>
      <c r="H124" s="209"/>
      <c r="I124" s="209"/>
      <c r="J124" s="209"/>
    </row>
    <row r="125" spans="1:12" ht="12.75" customHeight="1">
      <c r="A125" s="187" t="s">
        <v>183</v>
      </c>
      <c r="B125" s="191"/>
      <c r="C125" s="191"/>
      <c r="D125" s="191"/>
      <c r="E125" s="191"/>
      <c r="F125" s="191"/>
      <c r="G125" s="188"/>
      <c r="H125" s="295" t="s">
        <v>111</v>
      </c>
      <c r="I125" s="296"/>
      <c r="J125" s="297"/>
    </row>
    <row r="126" spans="1:12" ht="12.75" customHeight="1">
      <c r="A126" s="56" t="s">
        <v>1</v>
      </c>
      <c r="B126" s="201" t="s">
        <v>83</v>
      </c>
      <c r="C126" s="202"/>
      <c r="D126" s="202"/>
      <c r="E126" s="202"/>
      <c r="F126" s="202"/>
      <c r="G126" s="203"/>
      <c r="H126" s="139">
        <f>H37</f>
        <v>1430</v>
      </c>
      <c r="I126" s="51"/>
      <c r="J126" s="56" t="s">
        <v>31</v>
      </c>
    </row>
    <row r="127" spans="1:12" ht="12.75" customHeight="1">
      <c r="A127" s="56" t="s">
        <v>3</v>
      </c>
      <c r="B127" s="201" t="s">
        <v>84</v>
      </c>
      <c r="C127" s="202"/>
      <c r="D127" s="202"/>
      <c r="E127" s="202"/>
      <c r="F127" s="202"/>
      <c r="G127" s="203"/>
      <c r="H127" s="139">
        <f>H72</f>
        <v>1597.4353620000002</v>
      </c>
      <c r="I127" s="51"/>
      <c r="J127" s="56" t="s">
        <v>31</v>
      </c>
    </row>
    <row r="128" spans="1:12" ht="12.75" customHeight="1">
      <c r="A128" s="56" t="s">
        <v>5</v>
      </c>
      <c r="B128" s="212" t="s">
        <v>115</v>
      </c>
      <c r="C128" s="213"/>
      <c r="D128" s="213"/>
      <c r="E128" s="213"/>
      <c r="F128" s="213"/>
      <c r="G128" s="214"/>
      <c r="H128" s="140">
        <f>H82</f>
        <v>44.382909999999995</v>
      </c>
      <c r="I128" s="51"/>
      <c r="J128" s="56" t="s">
        <v>31</v>
      </c>
    </row>
    <row r="129" spans="1:14" ht="12.75" customHeight="1">
      <c r="A129" s="21" t="s">
        <v>97</v>
      </c>
      <c r="B129" s="308" t="s">
        <v>116</v>
      </c>
      <c r="C129" s="309"/>
      <c r="D129" s="309"/>
      <c r="E129" s="309"/>
      <c r="F129" s="309"/>
      <c r="G129" s="310"/>
      <c r="H129" s="44">
        <f>H106</f>
        <v>29.600999999999999</v>
      </c>
      <c r="I129" s="51"/>
      <c r="J129" s="56"/>
    </row>
    <row r="130" spans="1:14" ht="12.75" customHeight="1">
      <c r="A130" s="4" t="s">
        <v>114</v>
      </c>
      <c r="B130" s="201" t="s">
        <v>85</v>
      </c>
      <c r="C130" s="202"/>
      <c r="D130" s="202"/>
      <c r="E130" s="202"/>
      <c r="F130" s="202"/>
      <c r="G130" s="203"/>
      <c r="H130" s="139">
        <f>H112</f>
        <v>0</v>
      </c>
      <c r="I130" s="51"/>
      <c r="J130" s="1" t="s">
        <v>31</v>
      </c>
    </row>
    <row r="131" spans="1:14" ht="12.75" customHeight="1">
      <c r="A131" s="311" t="s">
        <v>184</v>
      </c>
      <c r="B131" s="294"/>
      <c r="C131" s="294"/>
      <c r="D131" s="294"/>
      <c r="E131" s="294"/>
      <c r="F131" s="294"/>
      <c r="G131" s="312"/>
      <c r="H131" s="75">
        <f>SUM(H126:H130)</f>
        <v>3101.4192720000001</v>
      </c>
      <c r="I131" s="51"/>
      <c r="J131" s="1" t="s">
        <v>31</v>
      </c>
      <c r="N131" s="46"/>
    </row>
    <row r="132" spans="1:14" ht="12.75" customHeight="1">
      <c r="A132" s="56" t="s">
        <v>27</v>
      </c>
      <c r="B132" s="201" t="s">
        <v>86</v>
      </c>
      <c r="C132" s="202"/>
      <c r="D132" s="202"/>
      <c r="E132" s="202"/>
      <c r="F132" s="202"/>
      <c r="G132" s="203"/>
      <c r="H132" s="139">
        <f>H121</f>
        <v>377.19505322298858</v>
      </c>
      <c r="I132" s="51"/>
      <c r="J132" s="50" t="s">
        <v>31</v>
      </c>
    </row>
    <row r="133" spans="1:14" ht="12.75" customHeight="1">
      <c r="A133" s="187" t="s">
        <v>185</v>
      </c>
      <c r="B133" s="191"/>
      <c r="C133" s="191"/>
      <c r="D133" s="191"/>
      <c r="E133" s="191"/>
      <c r="F133" s="191"/>
      <c r="G133" s="188"/>
      <c r="H133" s="110">
        <f>(H131+H115+H116)/(1-G121)</f>
        <v>3429.0459383908051</v>
      </c>
      <c r="I133" s="51"/>
      <c r="J133" s="1" t="s">
        <v>31</v>
      </c>
    </row>
    <row r="134" spans="1:14" ht="12.75" customHeight="1">
      <c r="A134" s="304" t="s">
        <v>120</v>
      </c>
      <c r="B134" s="305"/>
      <c r="C134" s="305"/>
      <c r="D134" s="305"/>
      <c r="E134" s="305"/>
      <c r="F134" s="305"/>
      <c r="G134" s="305"/>
      <c r="H134" s="305"/>
      <c r="I134" s="305"/>
      <c r="J134" s="306"/>
    </row>
    <row r="135" spans="1:14" ht="48" customHeight="1">
      <c r="A135" s="313" t="s">
        <v>212</v>
      </c>
      <c r="B135" s="314"/>
      <c r="C135" s="315"/>
      <c r="D135" s="313" t="s">
        <v>213</v>
      </c>
      <c r="E135" s="314"/>
      <c r="F135" s="158" t="s">
        <v>214</v>
      </c>
      <c r="G135" s="313" t="s">
        <v>215</v>
      </c>
      <c r="H135" s="321"/>
      <c r="I135" s="321"/>
      <c r="J135" s="322"/>
    </row>
    <row r="136" spans="1:14" ht="22.5" customHeight="1">
      <c r="A136" s="316" t="str">
        <f>H24</f>
        <v>COPEIRA</v>
      </c>
      <c r="B136" s="317"/>
      <c r="C136" s="318"/>
      <c r="D136" s="319">
        <f>H133</f>
        <v>3429.0459383908051</v>
      </c>
      <c r="E136" s="320"/>
      <c r="F136" s="157">
        <v>3</v>
      </c>
      <c r="G136" s="323">
        <f>D136*F136</f>
        <v>10287.137815172415</v>
      </c>
      <c r="H136" s="324"/>
      <c r="I136" s="20"/>
      <c r="J136" s="20"/>
    </row>
    <row r="137" spans="1:14" ht="12.75" customHeight="1">
      <c r="A137" s="265" t="s">
        <v>87</v>
      </c>
      <c r="B137" s="265"/>
      <c r="C137" s="265"/>
      <c r="D137" s="265"/>
      <c r="E137" s="265"/>
      <c r="F137" s="307">
        <f>G136</f>
        <v>10287.137815172415</v>
      </c>
      <c r="G137" s="307"/>
      <c r="H137" s="307"/>
      <c r="I137" s="20"/>
      <c r="J137" s="20"/>
    </row>
    <row r="138" spans="1:14" ht="12.75" customHeight="1">
      <c r="A138" s="328" t="s">
        <v>88</v>
      </c>
      <c r="B138" s="328"/>
      <c r="C138" s="328"/>
      <c r="D138" s="328"/>
      <c r="E138" s="328"/>
      <c r="F138" s="329">
        <v>0</v>
      </c>
      <c r="G138" s="329"/>
      <c r="H138" s="330"/>
      <c r="I138" s="20"/>
      <c r="J138" s="20"/>
    </row>
    <row r="139" spans="1:14" ht="12.75" customHeight="1">
      <c r="A139" s="331" t="s">
        <v>122</v>
      </c>
      <c r="B139" s="331"/>
      <c r="C139" s="331"/>
      <c r="D139" s="331"/>
      <c r="E139" s="331"/>
      <c r="F139" s="326">
        <f>F137</f>
        <v>10287.137815172415</v>
      </c>
      <c r="G139" s="326"/>
      <c r="H139" s="326"/>
      <c r="I139" s="20"/>
      <c r="J139" s="20"/>
    </row>
    <row r="140" spans="1:14" ht="12.75" customHeight="1">
      <c r="A140" s="209" t="s">
        <v>110</v>
      </c>
      <c r="B140" s="209"/>
      <c r="C140" s="209"/>
      <c r="D140" s="209"/>
      <c r="E140" s="209"/>
      <c r="F140" s="209"/>
      <c r="G140" s="209"/>
      <c r="H140" s="209"/>
      <c r="I140" s="20"/>
      <c r="J140" s="20"/>
    </row>
    <row r="141" spans="1:14" ht="12.75" customHeight="1">
      <c r="A141" s="209" t="s">
        <v>123</v>
      </c>
      <c r="B141" s="209"/>
      <c r="C141" s="209"/>
      <c r="D141" s="209"/>
      <c r="E141" s="209"/>
      <c r="F141" s="209"/>
      <c r="G141" s="209"/>
      <c r="H141" s="209"/>
      <c r="I141" s="20"/>
      <c r="J141" s="20"/>
    </row>
    <row r="142" spans="1:14" ht="12.75" customHeight="1">
      <c r="A142" s="265" t="s">
        <v>89</v>
      </c>
      <c r="B142" s="265"/>
      <c r="C142" s="265"/>
      <c r="D142" s="265"/>
      <c r="E142" s="265"/>
      <c r="F142" s="265" t="s">
        <v>90</v>
      </c>
      <c r="G142" s="265"/>
      <c r="H142" s="265"/>
      <c r="I142" s="20"/>
      <c r="J142" s="20"/>
    </row>
    <row r="143" spans="1:14" ht="12.75" customHeight="1">
      <c r="A143" s="325" t="s">
        <v>91</v>
      </c>
      <c r="B143" s="325"/>
      <c r="C143" s="325"/>
      <c r="D143" s="325"/>
      <c r="E143" s="325"/>
      <c r="F143" s="326">
        <f>F137</f>
        <v>10287.137815172415</v>
      </c>
      <c r="G143" s="326"/>
      <c r="H143" s="326"/>
      <c r="I143" s="20"/>
      <c r="J143" s="20"/>
    </row>
    <row r="144" spans="1:14" ht="12.75" customHeight="1">
      <c r="A144" s="325" t="s">
        <v>92</v>
      </c>
      <c r="B144" s="325"/>
      <c r="C144" s="325"/>
      <c r="D144" s="325"/>
      <c r="E144" s="325"/>
      <c r="F144" s="327">
        <v>12</v>
      </c>
      <c r="G144" s="327"/>
      <c r="H144" s="327"/>
      <c r="I144" s="20"/>
      <c r="J144" s="20"/>
    </row>
    <row r="145" spans="1:12" ht="12.75" customHeight="1">
      <c r="A145" s="325" t="s">
        <v>93</v>
      </c>
      <c r="B145" s="325"/>
      <c r="C145" s="325"/>
      <c r="D145" s="325"/>
      <c r="E145" s="325"/>
      <c r="F145" s="326">
        <f>F143*F144</f>
        <v>123445.65378206898</v>
      </c>
      <c r="G145" s="326"/>
      <c r="H145" s="326"/>
      <c r="I145" s="20"/>
      <c r="J145" s="20"/>
      <c r="L145"/>
    </row>
    <row r="146" spans="1:12">
      <c r="A146" s="325"/>
      <c r="B146" s="325"/>
      <c r="C146" s="325"/>
      <c r="D146" s="325"/>
      <c r="E146" s="325"/>
      <c r="F146" s="326"/>
      <c r="G146" s="326"/>
      <c r="H146" s="326"/>
      <c r="I146" s="20"/>
      <c r="J146" s="20"/>
      <c r="L146"/>
    </row>
    <row r="147" spans="1:12">
      <c r="H147"/>
      <c r="L147"/>
    </row>
    <row r="148" spans="1:12">
      <c r="H148"/>
      <c r="L148"/>
    </row>
    <row r="149" spans="1:12">
      <c r="H149"/>
      <c r="L149"/>
    </row>
    <row r="150" spans="1:12">
      <c r="H150"/>
      <c r="L150"/>
    </row>
    <row r="151" spans="1:12">
      <c r="H151"/>
      <c r="L151"/>
    </row>
    <row r="152" spans="1:12">
      <c r="H152"/>
      <c r="L152"/>
    </row>
    <row r="153" spans="1:12">
      <c r="H153"/>
      <c r="L153"/>
    </row>
    <row r="154" spans="1:12">
      <c r="H154"/>
      <c r="L154"/>
    </row>
    <row r="155" spans="1:12">
      <c r="H155"/>
      <c r="L155"/>
    </row>
    <row r="156" spans="1:12">
      <c r="H156"/>
      <c r="L156"/>
    </row>
    <row r="157" spans="1:12">
      <c r="H157"/>
      <c r="L157"/>
    </row>
    <row r="158" spans="1:12">
      <c r="H158"/>
      <c r="L158"/>
    </row>
    <row r="159" spans="1:12">
      <c r="H159"/>
      <c r="L159"/>
    </row>
    <row r="160" spans="1:12">
      <c r="H160"/>
      <c r="L160"/>
    </row>
    <row r="161" spans="8:12">
      <c r="H161"/>
      <c r="L161"/>
    </row>
    <row r="162" spans="8:12">
      <c r="H162"/>
      <c r="L162"/>
    </row>
    <row r="163" spans="8:12">
      <c r="H163"/>
      <c r="L163"/>
    </row>
    <row r="164" spans="8:12">
      <c r="H164"/>
      <c r="L164"/>
    </row>
    <row r="165" spans="8:12">
      <c r="H165"/>
      <c r="L165"/>
    </row>
    <row r="166" spans="8:12">
      <c r="H166"/>
      <c r="L166"/>
    </row>
    <row r="167" spans="8:12">
      <c r="H167"/>
      <c r="L167"/>
    </row>
    <row r="168" spans="8:12">
      <c r="H168"/>
      <c r="L168"/>
    </row>
    <row r="169" spans="8:12">
      <c r="H169"/>
      <c r="L169"/>
    </row>
    <row r="170" spans="8:12">
      <c r="H170"/>
      <c r="L170"/>
    </row>
    <row r="171" spans="8:12">
      <c r="H171"/>
      <c r="L171"/>
    </row>
    <row r="172" spans="8:12">
      <c r="H172"/>
      <c r="L172"/>
    </row>
    <row r="173" spans="8:12">
      <c r="H173"/>
      <c r="L173"/>
    </row>
    <row r="174" spans="8:12">
      <c r="H174"/>
      <c r="L174"/>
    </row>
    <row r="175" spans="8:12">
      <c r="H175"/>
      <c r="L175"/>
    </row>
    <row r="176" spans="8:12">
      <c r="H176"/>
      <c r="L176"/>
    </row>
    <row r="177" spans="8:12">
      <c r="H177"/>
      <c r="L177"/>
    </row>
    <row r="178" spans="8:12">
      <c r="H178"/>
      <c r="L178"/>
    </row>
    <row r="179" spans="8:12">
      <c r="H179"/>
      <c r="L179"/>
    </row>
    <row r="180" spans="8:12">
      <c r="H180"/>
      <c r="L180"/>
    </row>
    <row r="181" spans="8:12">
      <c r="H181"/>
      <c r="L181"/>
    </row>
    <row r="182" spans="8:12">
      <c r="H182"/>
      <c r="L182"/>
    </row>
    <row r="183" spans="8:12">
      <c r="H183"/>
      <c r="L183"/>
    </row>
    <row r="184" spans="8:12">
      <c r="H184"/>
      <c r="L184"/>
    </row>
    <row r="185" spans="8:12">
      <c r="H185"/>
      <c r="L185"/>
    </row>
    <row r="186" spans="8:12">
      <c r="H186"/>
      <c r="L186"/>
    </row>
    <row r="187" spans="8:12">
      <c r="H187"/>
      <c r="L187"/>
    </row>
    <row r="188" spans="8:12">
      <c r="H188"/>
      <c r="L188"/>
    </row>
    <row r="189" spans="8:12">
      <c r="H189"/>
      <c r="L189"/>
    </row>
    <row r="190" spans="8:12">
      <c r="H190"/>
      <c r="L190"/>
    </row>
    <row r="191" spans="8:12">
      <c r="H191"/>
      <c r="L191"/>
    </row>
    <row r="192" spans="8:12">
      <c r="H192"/>
      <c r="L192"/>
    </row>
    <row r="193" spans="8:12">
      <c r="H193"/>
      <c r="L193"/>
    </row>
    <row r="194" spans="8:12">
      <c r="H194"/>
      <c r="L194"/>
    </row>
    <row r="195" spans="8:12">
      <c r="H195"/>
      <c r="L195"/>
    </row>
    <row r="196" spans="8:12">
      <c r="H196"/>
      <c r="L196"/>
    </row>
    <row r="197" spans="8:12">
      <c r="H197"/>
      <c r="L197"/>
    </row>
    <row r="198" spans="8:12">
      <c r="H198"/>
      <c r="L198"/>
    </row>
    <row r="199" spans="8:12">
      <c r="H199"/>
      <c r="L199"/>
    </row>
    <row r="200" spans="8:12">
      <c r="H200"/>
      <c r="L200"/>
    </row>
    <row r="201" spans="8:12">
      <c r="H201"/>
      <c r="L201"/>
    </row>
    <row r="202" spans="8:12">
      <c r="H202"/>
      <c r="L202"/>
    </row>
    <row r="203" spans="8:12">
      <c r="H203"/>
      <c r="L203"/>
    </row>
    <row r="204" spans="8:12">
      <c r="H204"/>
      <c r="L204"/>
    </row>
    <row r="205" spans="8:12">
      <c r="H205"/>
      <c r="L205"/>
    </row>
    <row r="206" spans="8:12">
      <c r="H206"/>
      <c r="L206"/>
    </row>
    <row r="207" spans="8:12">
      <c r="H207"/>
      <c r="L207"/>
    </row>
    <row r="208" spans="8:12">
      <c r="H208"/>
      <c r="L208"/>
    </row>
    <row r="209" spans="8:12">
      <c r="H209"/>
      <c r="L209"/>
    </row>
    <row r="210" spans="8:12">
      <c r="H210"/>
      <c r="L210"/>
    </row>
    <row r="211" spans="8:12">
      <c r="H211"/>
      <c r="L211"/>
    </row>
    <row r="212" spans="8:12">
      <c r="H212"/>
      <c r="L212"/>
    </row>
    <row r="213" spans="8:12">
      <c r="H213"/>
      <c r="L213"/>
    </row>
    <row r="214" spans="8:12">
      <c r="H214"/>
      <c r="L214"/>
    </row>
    <row r="215" spans="8:12">
      <c r="H215"/>
      <c r="L215"/>
    </row>
    <row r="216" spans="8:12">
      <c r="H216"/>
      <c r="L216"/>
    </row>
    <row r="217" spans="8:12">
      <c r="H217"/>
      <c r="L217"/>
    </row>
    <row r="218" spans="8:12">
      <c r="H218"/>
      <c r="L218"/>
    </row>
    <row r="219" spans="8:12">
      <c r="H219"/>
      <c r="L219"/>
    </row>
    <row r="220" spans="8:12">
      <c r="H220"/>
      <c r="L220"/>
    </row>
    <row r="221" spans="8:12">
      <c r="H221"/>
      <c r="L221"/>
    </row>
    <row r="222" spans="8:12">
      <c r="H222"/>
      <c r="L222"/>
    </row>
    <row r="223" spans="8:12">
      <c r="H223"/>
      <c r="L223"/>
    </row>
    <row r="224" spans="8:12">
      <c r="H224"/>
      <c r="L224"/>
    </row>
    <row r="225" spans="8:12">
      <c r="H225"/>
      <c r="L225"/>
    </row>
    <row r="226" spans="8:12">
      <c r="H226"/>
      <c r="L226"/>
    </row>
    <row r="227" spans="8:12">
      <c r="H227"/>
      <c r="L227"/>
    </row>
    <row r="228" spans="8:12">
      <c r="H228"/>
      <c r="L228"/>
    </row>
    <row r="229" spans="8:12">
      <c r="H229"/>
      <c r="L229"/>
    </row>
    <row r="230" spans="8:12">
      <c r="H230"/>
      <c r="L230"/>
    </row>
    <row r="231" spans="8:12">
      <c r="H231"/>
      <c r="L231"/>
    </row>
    <row r="232" spans="8:12">
      <c r="H232"/>
      <c r="L232"/>
    </row>
    <row r="233" spans="8:12">
      <c r="H233"/>
      <c r="L233"/>
    </row>
    <row r="234" spans="8:12">
      <c r="H234"/>
      <c r="L234"/>
    </row>
    <row r="235" spans="8:12">
      <c r="H235"/>
      <c r="L235"/>
    </row>
    <row r="236" spans="8:12">
      <c r="H236"/>
      <c r="L236"/>
    </row>
    <row r="237" spans="8:12">
      <c r="H237"/>
      <c r="L237"/>
    </row>
    <row r="238" spans="8:12">
      <c r="H238"/>
      <c r="L238"/>
    </row>
    <row r="239" spans="8:12">
      <c r="H239"/>
      <c r="L239"/>
    </row>
    <row r="240" spans="8:12">
      <c r="H240"/>
      <c r="L240"/>
    </row>
    <row r="241" spans="8:12">
      <c r="H241"/>
      <c r="L241"/>
    </row>
    <row r="242" spans="8:12">
      <c r="H242"/>
      <c r="L242"/>
    </row>
    <row r="243" spans="8:12">
      <c r="H243"/>
      <c r="L243"/>
    </row>
    <row r="244" spans="8:12">
      <c r="H244"/>
      <c r="L244"/>
    </row>
    <row r="245" spans="8:12">
      <c r="H245"/>
      <c r="L245"/>
    </row>
    <row r="246" spans="8:12">
      <c r="H246"/>
      <c r="L246"/>
    </row>
    <row r="247" spans="8:12">
      <c r="H247"/>
      <c r="L247"/>
    </row>
    <row r="248" spans="8:12">
      <c r="H248"/>
      <c r="L248"/>
    </row>
    <row r="249" spans="8:12">
      <c r="H249"/>
      <c r="L249"/>
    </row>
    <row r="250" spans="8:12">
      <c r="H250"/>
      <c r="L250"/>
    </row>
    <row r="251" spans="8:12">
      <c r="H251"/>
      <c r="L251"/>
    </row>
    <row r="252" spans="8:12">
      <c r="H252"/>
    </row>
    <row r="253" spans="8:12">
      <c r="H253"/>
    </row>
    <row r="254" spans="8:12">
      <c r="H254"/>
    </row>
    <row r="255" spans="8:12">
      <c r="H255"/>
    </row>
    <row r="256" spans="8:12">
      <c r="H256"/>
    </row>
    <row r="257" spans="8:8">
      <c r="H257"/>
    </row>
    <row r="258" spans="8:8">
      <c r="H258"/>
    </row>
    <row r="259" spans="8:8">
      <c r="H259"/>
    </row>
    <row r="260" spans="8:8">
      <c r="H260"/>
    </row>
    <row r="261" spans="8:8">
      <c r="H261"/>
    </row>
    <row r="262" spans="8:8">
      <c r="H262"/>
    </row>
    <row r="263" spans="8:8">
      <c r="H263"/>
    </row>
    <row r="264" spans="8:8">
      <c r="H264"/>
    </row>
    <row r="265" spans="8:8">
      <c r="H265"/>
    </row>
    <row r="266" spans="8:8">
      <c r="H266"/>
    </row>
    <row r="267" spans="8:8">
      <c r="H267"/>
    </row>
    <row r="268" spans="8:8">
      <c r="H268"/>
    </row>
    <row r="269" spans="8:8">
      <c r="H269"/>
    </row>
    <row r="270" spans="8:8">
      <c r="H270"/>
    </row>
    <row r="271" spans="8:8">
      <c r="H271"/>
    </row>
    <row r="272" spans="8:8">
      <c r="H272"/>
    </row>
    <row r="273" spans="8:8">
      <c r="H273"/>
    </row>
    <row r="274" spans="8:8">
      <c r="H274"/>
    </row>
    <row r="275" spans="8:8">
      <c r="H275"/>
    </row>
    <row r="276" spans="8:8">
      <c r="H276"/>
    </row>
    <row r="277" spans="8:8">
      <c r="H277"/>
    </row>
    <row r="278" spans="8:8">
      <c r="H278"/>
    </row>
  </sheetData>
  <mergeCells count="187">
    <mergeCell ref="A145:E146"/>
    <mergeCell ref="F145:H146"/>
    <mergeCell ref="A142:E142"/>
    <mergeCell ref="F142:H142"/>
    <mergeCell ref="A143:E143"/>
    <mergeCell ref="F143:H143"/>
    <mergeCell ref="A144:E144"/>
    <mergeCell ref="F144:H144"/>
    <mergeCell ref="A138:E138"/>
    <mergeCell ref="F138:H138"/>
    <mergeCell ref="A139:E139"/>
    <mergeCell ref="F139:H139"/>
    <mergeCell ref="A140:H140"/>
    <mergeCell ref="A141:H141"/>
    <mergeCell ref="A134:J134"/>
    <mergeCell ref="A137:E137"/>
    <mergeCell ref="F137:H137"/>
    <mergeCell ref="B128:G128"/>
    <mergeCell ref="B129:G129"/>
    <mergeCell ref="B130:G130"/>
    <mergeCell ref="A131:G131"/>
    <mergeCell ref="B132:G132"/>
    <mergeCell ref="A133:G133"/>
    <mergeCell ref="A135:C135"/>
    <mergeCell ref="D135:E135"/>
    <mergeCell ref="G135:J135"/>
    <mergeCell ref="A136:C136"/>
    <mergeCell ref="D136:E136"/>
    <mergeCell ref="G136:H136"/>
    <mergeCell ref="A123:H123"/>
    <mergeCell ref="A124:J124"/>
    <mergeCell ref="A125:G125"/>
    <mergeCell ref="H125:J125"/>
    <mergeCell ref="B126:G126"/>
    <mergeCell ref="B127:G127"/>
    <mergeCell ref="A120:B120"/>
    <mergeCell ref="D120:F120"/>
    <mergeCell ref="I120:J120"/>
    <mergeCell ref="A121:F121"/>
    <mergeCell ref="I121:J121"/>
    <mergeCell ref="A122:G122"/>
    <mergeCell ref="B117:F117"/>
    <mergeCell ref="I117:J117"/>
    <mergeCell ref="A118:B118"/>
    <mergeCell ref="C118:C119"/>
    <mergeCell ref="D118:F118"/>
    <mergeCell ref="I118:J118"/>
    <mergeCell ref="A119:B119"/>
    <mergeCell ref="D119:F119"/>
    <mergeCell ref="I119:J119"/>
    <mergeCell ref="A113:J113"/>
    <mergeCell ref="B114:F114"/>
    <mergeCell ref="I114:J114"/>
    <mergeCell ref="B115:F115"/>
    <mergeCell ref="I115:J115"/>
    <mergeCell ref="B116:F116"/>
    <mergeCell ref="I116:J116"/>
    <mergeCell ref="B110:G110"/>
    <mergeCell ref="H110:J110"/>
    <mergeCell ref="B111:G111"/>
    <mergeCell ref="H111:J111"/>
    <mergeCell ref="A112:G112"/>
    <mergeCell ref="H112:J112"/>
    <mergeCell ref="B105:G105"/>
    <mergeCell ref="A106:G106"/>
    <mergeCell ref="A107:H107"/>
    <mergeCell ref="A108:J108"/>
    <mergeCell ref="B109:G109"/>
    <mergeCell ref="H109:J109"/>
    <mergeCell ref="A100:F100"/>
    <mergeCell ref="A101:H101"/>
    <mergeCell ref="A102:J102"/>
    <mergeCell ref="B103:G103"/>
    <mergeCell ref="H103:J103"/>
    <mergeCell ref="B104:G104"/>
    <mergeCell ref="A95:F95"/>
    <mergeCell ref="A96:J96"/>
    <mergeCell ref="A97:J97"/>
    <mergeCell ref="B98:F98"/>
    <mergeCell ref="I98:J98"/>
    <mergeCell ref="B99:F99"/>
    <mergeCell ref="I99:J99"/>
    <mergeCell ref="B89:F89"/>
    <mergeCell ref="B90:F90"/>
    <mergeCell ref="B91:F91"/>
    <mergeCell ref="B92:F92"/>
    <mergeCell ref="A93:F93"/>
    <mergeCell ref="B94:F94"/>
    <mergeCell ref="A84:J84"/>
    <mergeCell ref="A85:J85"/>
    <mergeCell ref="B86:F86"/>
    <mergeCell ref="I86:J86"/>
    <mergeCell ref="B87:F87"/>
    <mergeCell ref="B88:F88"/>
    <mergeCell ref="B78:F78"/>
    <mergeCell ref="B79:F79"/>
    <mergeCell ref="B80:F80"/>
    <mergeCell ref="B81:F81"/>
    <mergeCell ref="A82:F82"/>
    <mergeCell ref="A83:H83"/>
    <mergeCell ref="A73:H73"/>
    <mergeCell ref="A74:J74"/>
    <mergeCell ref="B75:F75"/>
    <mergeCell ref="I75:J75"/>
    <mergeCell ref="B76:F76"/>
    <mergeCell ref="B77:F77"/>
    <mergeCell ref="B68:G68"/>
    <mergeCell ref="I68:K68"/>
    <mergeCell ref="B69:G69"/>
    <mergeCell ref="B70:G70"/>
    <mergeCell ref="B71:G71"/>
    <mergeCell ref="A72:G72"/>
    <mergeCell ref="B63:G63"/>
    <mergeCell ref="I63:K63"/>
    <mergeCell ref="A64:G64"/>
    <mergeCell ref="A65:H65"/>
    <mergeCell ref="A66:K66"/>
    <mergeCell ref="A67:K67"/>
    <mergeCell ref="B60:G60"/>
    <mergeCell ref="I60:K60"/>
    <mergeCell ref="B61:G61"/>
    <mergeCell ref="I61:K61"/>
    <mergeCell ref="B62:G62"/>
    <mergeCell ref="I62:K62"/>
    <mergeCell ref="B54:F54"/>
    <mergeCell ref="B55:F55"/>
    <mergeCell ref="A56:F56"/>
    <mergeCell ref="A57:H57"/>
    <mergeCell ref="A58:K58"/>
    <mergeCell ref="B59:G59"/>
    <mergeCell ref="I59:K59"/>
    <mergeCell ref="B48:F48"/>
    <mergeCell ref="B49:F49"/>
    <mergeCell ref="B50:F50"/>
    <mergeCell ref="B51:F51"/>
    <mergeCell ref="B52:F52"/>
    <mergeCell ref="B53:F53"/>
    <mergeCell ref="B42:F42"/>
    <mergeCell ref="B43:F43"/>
    <mergeCell ref="A44:F44"/>
    <mergeCell ref="A45:H45"/>
    <mergeCell ref="A46:H46"/>
    <mergeCell ref="B47:F47"/>
    <mergeCell ref="B36:G36"/>
    <mergeCell ref="A37:G37"/>
    <mergeCell ref="A38:H38"/>
    <mergeCell ref="A39:K39"/>
    <mergeCell ref="A40:K40"/>
    <mergeCell ref="B41:F41"/>
    <mergeCell ref="J41:K41"/>
    <mergeCell ref="B30:G30"/>
    <mergeCell ref="B31:G31"/>
    <mergeCell ref="B32:G32"/>
    <mergeCell ref="B33:G33"/>
    <mergeCell ref="B34:G34"/>
    <mergeCell ref="B35:G35"/>
    <mergeCell ref="B24:G24"/>
    <mergeCell ref="B25:G25"/>
    <mergeCell ref="B26:G26"/>
    <mergeCell ref="A27:H27"/>
    <mergeCell ref="A28:H28"/>
    <mergeCell ref="B29:G29"/>
    <mergeCell ref="A18:H18"/>
    <mergeCell ref="A19:H19"/>
    <mergeCell ref="A20:H20"/>
    <mergeCell ref="B21:G21"/>
    <mergeCell ref="B22:G22"/>
    <mergeCell ref="B23:G23"/>
    <mergeCell ref="B12:G12"/>
    <mergeCell ref="B13:G13"/>
    <mergeCell ref="B14:G14"/>
    <mergeCell ref="A15:H15"/>
    <mergeCell ref="B16:G16"/>
    <mergeCell ref="B17:G17"/>
    <mergeCell ref="A9:B9"/>
    <mergeCell ref="C9:D9"/>
    <mergeCell ref="E9:F9"/>
    <mergeCell ref="G9:H9"/>
    <mergeCell ref="A10:K10"/>
    <mergeCell ref="B11:H11"/>
    <mergeCell ref="A1:H4"/>
    <mergeCell ref="A5:H5"/>
    <mergeCell ref="A6:K6"/>
    <mergeCell ref="A7:B7"/>
    <mergeCell ref="C7:H7"/>
    <mergeCell ref="A8:B8"/>
    <mergeCell ref="C8:H8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8"/>
  <sheetViews>
    <sheetView topLeftCell="A25" workbookViewId="0">
      <selection activeCell="O123" sqref="O123"/>
    </sheetView>
  </sheetViews>
  <sheetFormatPr defaultRowHeight="12.75"/>
  <cols>
    <col min="1" max="1" width="3.83203125" customWidth="1"/>
    <col min="2" max="2" width="16.83203125" customWidth="1"/>
    <col min="3" max="3" width="20.6640625" customWidth="1"/>
    <col min="4" max="4" width="20.83203125" customWidth="1"/>
    <col min="5" max="5" width="11.83203125" customWidth="1"/>
    <col min="6" max="6" width="15.6640625" customWidth="1"/>
    <col min="7" max="7" width="10.83203125" customWidth="1"/>
    <col min="8" max="8" width="21.1640625" style="13" customWidth="1"/>
    <col min="9" max="9" width="0.1640625" hidden="1" customWidth="1"/>
    <col min="10" max="10" width="16" hidden="1" customWidth="1"/>
    <col min="11" max="11" width="8.83203125" hidden="1" customWidth="1"/>
    <col min="12" max="12" width="9.33203125" style="9" customWidth="1"/>
  </cols>
  <sheetData>
    <row r="1" spans="1:11">
      <c r="A1" s="193" t="s">
        <v>169</v>
      </c>
      <c r="B1" s="194"/>
      <c r="C1" s="194"/>
      <c r="D1" s="194"/>
      <c r="E1" s="194"/>
      <c r="F1" s="194"/>
      <c r="G1" s="194"/>
      <c r="H1" s="194"/>
    </row>
    <row r="2" spans="1:11" ht="13.5" customHeight="1">
      <c r="A2" s="194"/>
      <c r="B2" s="194"/>
      <c r="C2" s="194"/>
      <c r="D2" s="194"/>
      <c r="E2" s="194"/>
      <c r="F2" s="194"/>
      <c r="G2" s="194"/>
      <c r="H2" s="194"/>
    </row>
    <row r="3" spans="1:11" ht="13.5" customHeight="1">
      <c r="A3" s="194"/>
      <c r="B3" s="194"/>
      <c r="C3" s="194"/>
      <c r="D3" s="194"/>
      <c r="E3" s="194"/>
      <c r="F3" s="194"/>
      <c r="G3" s="194"/>
      <c r="H3" s="194"/>
    </row>
    <row r="4" spans="1:11" ht="13.5" customHeight="1">
      <c r="A4" s="194"/>
      <c r="B4" s="194"/>
      <c r="C4" s="194"/>
      <c r="D4" s="194"/>
      <c r="E4" s="194"/>
      <c r="F4" s="194"/>
      <c r="G4" s="194"/>
      <c r="H4" s="194"/>
    </row>
    <row r="5" spans="1:11" ht="13.5" customHeight="1">
      <c r="A5" s="195"/>
      <c r="B5" s="195"/>
      <c r="C5" s="195"/>
      <c r="D5" s="195"/>
      <c r="E5" s="195"/>
      <c r="F5" s="195"/>
      <c r="G5" s="195"/>
      <c r="H5" s="195"/>
    </row>
    <row r="6" spans="1:11" ht="13.5" customHeight="1">
      <c r="A6" s="196" t="s">
        <v>95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</row>
    <row r="7" spans="1:11" ht="13.5" customHeight="1">
      <c r="A7" s="184" t="s">
        <v>174</v>
      </c>
      <c r="B7" s="184"/>
      <c r="C7" s="197" t="s">
        <v>170</v>
      </c>
      <c r="D7" s="198"/>
      <c r="E7" s="198"/>
      <c r="F7" s="198"/>
      <c r="G7" s="198"/>
      <c r="H7" s="198"/>
      <c r="I7" s="71"/>
      <c r="J7" s="71"/>
      <c r="K7" s="72"/>
    </row>
    <row r="8" spans="1:11" ht="13.5" customHeight="1">
      <c r="A8" s="184" t="s">
        <v>173</v>
      </c>
      <c r="B8" s="184"/>
      <c r="C8" s="199" t="s">
        <v>172</v>
      </c>
      <c r="D8" s="200"/>
      <c r="E8" s="200"/>
      <c r="F8" s="200"/>
      <c r="G8" s="200"/>
      <c r="H8" s="200"/>
      <c r="I8" s="73"/>
      <c r="J8" s="73"/>
      <c r="K8" s="74"/>
    </row>
    <row r="9" spans="1:11" ht="13.5" customHeight="1">
      <c r="A9" s="184" t="s">
        <v>175</v>
      </c>
      <c r="B9" s="184"/>
      <c r="C9" s="185" t="s">
        <v>168</v>
      </c>
      <c r="D9" s="186"/>
      <c r="E9" s="187" t="s">
        <v>171</v>
      </c>
      <c r="F9" s="188"/>
      <c r="G9" s="189"/>
      <c r="H9" s="190"/>
      <c r="I9" s="17"/>
      <c r="J9" s="17"/>
      <c r="K9" s="70"/>
    </row>
    <row r="10" spans="1:11" ht="13.5" customHeight="1">
      <c r="A10" s="187" t="s">
        <v>0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88"/>
    </row>
    <row r="11" spans="1:11" ht="13.5" customHeight="1">
      <c r="A11" s="24" t="s">
        <v>1</v>
      </c>
      <c r="B11" s="189" t="s">
        <v>2</v>
      </c>
      <c r="C11" s="190"/>
      <c r="D11" s="190"/>
      <c r="E11" s="190"/>
      <c r="F11" s="190"/>
      <c r="G11" s="190"/>
      <c r="H11" s="192"/>
      <c r="I11" s="16"/>
      <c r="J11" s="17"/>
      <c r="K11" s="17"/>
    </row>
    <row r="12" spans="1:11" ht="13.5" customHeight="1">
      <c r="A12" s="24" t="s">
        <v>3</v>
      </c>
      <c r="B12" s="201" t="s">
        <v>4</v>
      </c>
      <c r="C12" s="202"/>
      <c r="D12" s="202"/>
      <c r="E12" s="202"/>
      <c r="F12" s="202"/>
      <c r="G12" s="203"/>
      <c r="H12" s="24" t="s">
        <v>154</v>
      </c>
      <c r="I12" s="16"/>
      <c r="J12" s="17"/>
      <c r="K12" s="17"/>
    </row>
    <row r="13" spans="1:11" ht="13.5" customHeight="1">
      <c r="A13" s="24" t="s">
        <v>5</v>
      </c>
      <c r="B13" s="201" t="s">
        <v>6</v>
      </c>
      <c r="C13" s="202"/>
      <c r="D13" s="202"/>
      <c r="E13" s="202"/>
      <c r="F13" s="202"/>
      <c r="G13" s="203"/>
      <c r="H13" s="24">
        <v>2022</v>
      </c>
      <c r="I13" s="16"/>
      <c r="J13" s="17"/>
      <c r="K13" s="17"/>
    </row>
    <row r="14" spans="1:11" ht="13.5" customHeight="1">
      <c r="A14" s="24" t="s">
        <v>7</v>
      </c>
      <c r="B14" s="201" t="s">
        <v>8</v>
      </c>
      <c r="C14" s="202"/>
      <c r="D14" s="202"/>
      <c r="E14" s="202"/>
      <c r="F14" s="202"/>
      <c r="G14" s="203"/>
      <c r="H14" s="24">
        <v>12</v>
      </c>
      <c r="I14" s="16"/>
      <c r="J14" s="17"/>
      <c r="K14" s="17"/>
    </row>
    <row r="15" spans="1:11" ht="13.5" customHeight="1">
      <c r="A15" s="187" t="s">
        <v>9</v>
      </c>
      <c r="B15" s="191"/>
      <c r="C15" s="191"/>
      <c r="D15" s="191"/>
      <c r="E15" s="191"/>
      <c r="F15" s="191"/>
      <c r="G15" s="191"/>
      <c r="H15" s="191"/>
      <c r="I15" s="18"/>
      <c r="J15" s="18"/>
      <c r="K15" s="18"/>
    </row>
    <row r="16" spans="1:11" ht="13.5" customHeight="1">
      <c r="A16" s="25">
        <v>1</v>
      </c>
      <c r="B16" s="201" t="s">
        <v>10</v>
      </c>
      <c r="C16" s="202"/>
      <c r="D16" s="202"/>
      <c r="E16" s="202"/>
      <c r="F16" s="202"/>
      <c r="G16" s="203"/>
      <c r="H16" s="36" t="s">
        <v>155</v>
      </c>
      <c r="I16" s="16"/>
      <c r="J16" s="17"/>
      <c r="K16" s="17"/>
    </row>
    <row r="17" spans="1:12" ht="13.5" customHeight="1">
      <c r="A17" s="25">
        <v>2</v>
      </c>
      <c r="B17" s="201" t="s">
        <v>11</v>
      </c>
      <c r="C17" s="202"/>
      <c r="D17" s="202"/>
      <c r="E17" s="202"/>
      <c r="F17" s="202"/>
      <c r="G17" s="203"/>
      <c r="H17" s="36">
        <v>1</v>
      </c>
      <c r="I17" s="16"/>
      <c r="J17" s="17"/>
      <c r="K17" s="17"/>
    </row>
    <row r="18" spans="1:12" ht="13.5" customHeight="1">
      <c r="A18" s="189" t="s">
        <v>12</v>
      </c>
      <c r="B18" s="190"/>
      <c r="C18" s="190"/>
      <c r="D18" s="190"/>
      <c r="E18" s="190"/>
      <c r="F18" s="190"/>
      <c r="G18" s="190"/>
      <c r="H18" s="190"/>
      <c r="I18" s="15"/>
      <c r="J18" s="15"/>
      <c r="K18" s="15"/>
    </row>
    <row r="19" spans="1:12">
      <c r="A19" s="189" t="s">
        <v>13</v>
      </c>
      <c r="B19" s="190"/>
      <c r="C19" s="190"/>
      <c r="D19" s="190"/>
      <c r="E19" s="190"/>
      <c r="F19" s="190"/>
      <c r="G19" s="190"/>
      <c r="H19" s="190"/>
      <c r="I19" s="15"/>
      <c r="J19" s="15"/>
      <c r="K19" s="15"/>
    </row>
    <row r="20" spans="1:12" ht="13.5" customHeight="1">
      <c r="A20" s="189" t="s">
        <v>14</v>
      </c>
      <c r="B20" s="190"/>
      <c r="C20" s="190"/>
      <c r="D20" s="190"/>
      <c r="E20" s="190"/>
      <c r="F20" s="190"/>
      <c r="G20" s="190"/>
      <c r="H20" s="190"/>
      <c r="I20" s="15"/>
      <c r="J20" s="15"/>
      <c r="K20" s="15"/>
    </row>
    <row r="21" spans="1:12" ht="13.5" customHeight="1">
      <c r="A21" s="25">
        <v>1</v>
      </c>
      <c r="B21" s="201" t="s">
        <v>15</v>
      </c>
      <c r="C21" s="202"/>
      <c r="D21" s="202"/>
      <c r="E21" s="202"/>
      <c r="F21" s="202"/>
      <c r="G21" s="203"/>
      <c r="H21" s="36" t="s">
        <v>159</v>
      </c>
      <c r="I21" s="17"/>
      <c r="J21" s="17"/>
      <c r="K21" s="17"/>
    </row>
    <row r="22" spans="1:12">
      <c r="A22" s="25">
        <v>2</v>
      </c>
      <c r="B22" s="201" t="s">
        <v>16</v>
      </c>
      <c r="C22" s="202"/>
      <c r="D22" s="202"/>
      <c r="E22" s="202"/>
      <c r="F22" s="202"/>
      <c r="G22" s="203"/>
      <c r="H22" s="55" t="s">
        <v>201</v>
      </c>
      <c r="I22" s="17"/>
      <c r="J22" s="17"/>
      <c r="K22" s="17"/>
    </row>
    <row r="23" spans="1:12" ht="13.5" customHeight="1">
      <c r="A23" s="25">
        <v>3</v>
      </c>
      <c r="B23" s="201" t="s">
        <v>17</v>
      </c>
      <c r="C23" s="202"/>
      <c r="D23" s="202"/>
      <c r="E23" s="202"/>
      <c r="F23" s="202"/>
      <c r="G23" s="203"/>
      <c r="H23" s="75">
        <v>1400.46</v>
      </c>
      <c r="I23" s="17"/>
      <c r="J23" s="17"/>
      <c r="K23" s="17"/>
    </row>
    <row r="24" spans="1:12">
      <c r="A24" s="66">
        <v>4</v>
      </c>
      <c r="B24" s="204" t="s">
        <v>18</v>
      </c>
      <c r="C24" s="205"/>
      <c r="D24" s="205"/>
      <c r="E24" s="205"/>
      <c r="F24" s="205"/>
      <c r="G24" s="206"/>
      <c r="H24" s="55" t="s">
        <v>198</v>
      </c>
      <c r="I24" s="17"/>
      <c r="J24" s="17"/>
      <c r="K24" s="17"/>
    </row>
    <row r="25" spans="1:12" ht="13.5" customHeight="1">
      <c r="A25" s="25">
        <v>5</v>
      </c>
      <c r="B25" s="201" t="s">
        <v>19</v>
      </c>
      <c r="C25" s="202"/>
      <c r="D25" s="202"/>
      <c r="E25" s="202"/>
      <c r="F25" s="202"/>
      <c r="G25" s="203"/>
      <c r="H25" s="76">
        <v>44621</v>
      </c>
      <c r="I25" s="17"/>
      <c r="J25" s="17"/>
      <c r="K25" s="17"/>
    </row>
    <row r="26" spans="1:12" ht="13.5" customHeight="1">
      <c r="A26" s="25">
        <v>6</v>
      </c>
      <c r="B26" s="207" t="s">
        <v>199</v>
      </c>
      <c r="C26" s="207"/>
      <c r="D26" s="207"/>
      <c r="E26" s="207"/>
      <c r="F26" s="207"/>
      <c r="G26" s="207"/>
      <c r="H26" s="76" t="s">
        <v>200</v>
      </c>
      <c r="I26" s="17"/>
      <c r="J26" s="17"/>
      <c r="K26" s="17"/>
    </row>
    <row r="27" spans="1:12" ht="13.5" customHeight="1">
      <c r="A27" s="208"/>
      <c r="B27" s="208"/>
      <c r="C27" s="208"/>
      <c r="D27" s="208"/>
      <c r="E27" s="208"/>
      <c r="F27" s="208"/>
      <c r="G27" s="208"/>
      <c r="H27" s="208"/>
      <c r="I27" s="17"/>
      <c r="J27" s="17"/>
      <c r="K27" s="17"/>
      <c r="L27"/>
    </row>
    <row r="28" spans="1:12" ht="13.5" customHeight="1">
      <c r="A28" s="209" t="s">
        <v>117</v>
      </c>
      <c r="B28" s="209"/>
      <c r="C28" s="209"/>
      <c r="D28" s="209"/>
      <c r="E28" s="209"/>
      <c r="F28" s="209"/>
      <c r="G28" s="209"/>
      <c r="H28" s="209"/>
      <c r="I28" s="15"/>
      <c r="J28" s="15"/>
      <c r="K28" s="15"/>
    </row>
    <row r="29" spans="1:12" ht="13.5" customHeight="1">
      <c r="A29" s="37">
        <v>1</v>
      </c>
      <c r="B29" s="210" t="s">
        <v>157</v>
      </c>
      <c r="C29" s="211"/>
      <c r="D29" s="211"/>
      <c r="E29" s="211"/>
      <c r="F29" s="211"/>
      <c r="G29" s="211"/>
      <c r="H29" s="116" t="s">
        <v>111</v>
      </c>
      <c r="I29" s="14" t="s">
        <v>20</v>
      </c>
      <c r="J29" s="15"/>
      <c r="K29" s="15"/>
    </row>
    <row r="30" spans="1:12" ht="13.5" customHeight="1">
      <c r="A30" s="24" t="s">
        <v>1</v>
      </c>
      <c r="B30" s="201" t="s">
        <v>21</v>
      </c>
      <c r="C30" s="202"/>
      <c r="D30" s="202"/>
      <c r="E30" s="202"/>
      <c r="F30" s="202"/>
      <c r="G30" s="203"/>
      <c r="H30" s="38">
        <v>1400.46</v>
      </c>
      <c r="I30" s="16"/>
      <c r="J30" s="17"/>
      <c r="K30" s="17"/>
    </row>
    <row r="31" spans="1:12" ht="13.5" customHeight="1">
      <c r="A31" s="24" t="s">
        <v>3</v>
      </c>
      <c r="B31" s="201" t="s">
        <v>22</v>
      </c>
      <c r="C31" s="202"/>
      <c r="D31" s="202"/>
      <c r="E31" s="202"/>
      <c r="F31" s="202"/>
      <c r="G31" s="203"/>
      <c r="H31" s="38"/>
      <c r="I31" s="16"/>
      <c r="J31" s="17"/>
      <c r="K31" s="17"/>
    </row>
    <row r="32" spans="1:12" ht="13.5" customHeight="1">
      <c r="A32" s="24" t="s">
        <v>5</v>
      </c>
      <c r="B32" s="201" t="s">
        <v>23</v>
      </c>
      <c r="C32" s="202"/>
      <c r="D32" s="202"/>
      <c r="E32" s="202"/>
      <c r="F32" s="202"/>
      <c r="G32" s="203"/>
      <c r="H32" s="38"/>
      <c r="I32" s="16"/>
      <c r="J32" s="17"/>
      <c r="K32" s="17"/>
    </row>
    <row r="33" spans="1:12" ht="13.5" customHeight="1">
      <c r="A33" s="24" t="s">
        <v>7</v>
      </c>
      <c r="B33" s="201" t="s">
        <v>24</v>
      </c>
      <c r="C33" s="202"/>
      <c r="D33" s="202"/>
      <c r="E33" s="202"/>
      <c r="F33" s="202"/>
      <c r="G33" s="203"/>
      <c r="H33" s="38"/>
      <c r="I33" s="16"/>
      <c r="J33" s="17"/>
      <c r="K33" s="17"/>
    </row>
    <row r="34" spans="1:12" ht="13.5" customHeight="1">
      <c r="A34" s="24" t="s">
        <v>25</v>
      </c>
      <c r="B34" s="201" t="s">
        <v>26</v>
      </c>
      <c r="C34" s="202"/>
      <c r="D34" s="202"/>
      <c r="E34" s="202"/>
      <c r="F34" s="202"/>
      <c r="G34" s="203"/>
      <c r="H34" s="38"/>
      <c r="I34" s="16"/>
      <c r="J34" s="17"/>
      <c r="K34" s="17"/>
    </row>
    <row r="35" spans="1:12" ht="13.5" customHeight="1">
      <c r="A35" s="24" t="s">
        <v>27</v>
      </c>
      <c r="B35" s="201" t="s">
        <v>28</v>
      </c>
      <c r="C35" s="202"/>
      <c r="D35" s="202"/>
      <c r="E35" s="202"/>
      <c r="F35" s="202"/>
      <c r="G35" s="203"/>
      <c r="H35" s="38"/>
      <c r="I35" s="16"/>
      <c r="J35" s="17"/>
      <c r="K35" s="17"/>
    </row>
    <row r="36" spans="1:12" ht="13.5" customHeight="1">
      <c r="A36" s="24" t="s">
        <v>29</v>
      </c>
      <c r="B36" s="212" t="s">
        <v>105</v>
      </c>
      <c r="C36" s="202"/>
      <c r="D36" s="202"/>
      <c r="E36" s="202"/>
      <c r="F36" s="202"/>
      <c r="G36" s="203"/>
      <c r="H36" s="38"/>
      <c r="I36" s="16"/>
      <c r="J36" s="17"/>
      <c r="K36" s="17"/>
    </row>
    <row r="37" spans="1:12" ht="13.5" customHeight="1">
      <c r="A37" s="218" t="s">
        <v>156</v>
      </c>
      <c r="B37" s="218"/>
      <c r="C37" s="218"/>
      <c r="D37" s="218"/>
      <c r="E37" s="218"/>
      <c r="F37" s="218"/>
      <c r="G37" s="218"/>
      <c r="H37" s="110">
        <f>SUM(H30:H36)</f>
        <v>1400.46</v>
      </c>
      <c r="I37" s="11" t="s">
        <v>30</v>
      </c>
      <c r="J37" s="23"/>
      <c r="K37" s="35"/>
    </row>
    <row r="38" spans="1:12" ht="13.5" customHeight="1">
      <c r="A38" s="219"/>
      <c r="B38" s="219"/>
      <c r="C38" s="219"/>
      <c r="D38" s="219"/>
      <c r="E38" s="219"/>
      <c r="F38" s="219"/>
      <c r="G38" s="219"/>
      <c r="H38" s="219"/>
      <c r="I38" s="78"/>
      <c r="J38" s="79" t="s">
        <v>31</v>
      </c>
      <c r="K38" s="80"/>
      <c r="L38"/>
    </row>
    <row r="39" spans="1:12" ht="13.5" customHeight="1">
      <c r="A39" s="209" t="s">
        <v>118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</row>
    <row r="40" spans="1:12" ht="13.5" customHeight="1">
      <c r="A40" s="187" t="s">
        <v>100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88"/>
    </row>
    <row r="41" spans="1:12" ht="13.5" customHeight="1">
      <c r="A41" s="101" t="s">
        <v>103</v>
      </c>
      <c r="B41" s="210" t="s">
        <v>99</v>
      </c>
      <c r="C41" s="211"/>
      <c r="D41" s="211"/>
      <c r="E41" s="211"/>
      <c r="F41" s="217"/>
      <c r="G41" s="30" t="s">
        <v>147</v>
      </c>
      <c r="H41" s="115" t="s">
        <v>146</v>
      </c>
      <c r="I41" s="34" t="s">
        <v>32</v>
      </c>
      <c r="J41" s="201" t="s">
        <v>20</v>
      </c>
      <c r="K41" s="202"/>
    </row>
    <row r="42" spans="1:12" ht="13.5" customHeight="1">
      <c r="A42" s="24" t="s">
        <v>1</v>
      </c>
      <c r="B42" s="201" t="s">
        <v>33</v>
      </c>
      <c r="C42" s="202"/>
      <c r="D42" s="202"/>
      <c r="E42" s="202"/>
      <c r="F42" s="203"/>
      <c r="G42" s="39">
        <v>8.3299999999999999E-2</v>
      </c>
      <c r="H42" s="41">
        <f>H37*G42</f>
        <v>116.65831800000001</v>
      </c>
      <c r="I42" s="12"/>
      <c r="J42" s="22" t="s">
        <v>30</v>
      </c>
      <c r="K42" s="32" t="s">
        <v>31</v>
      </c>
    </row>
    <row r="43" spans="1:12" ht="13.5" customHeight="1">
      <c r="A43" s="24" t="s">
        <v>3</v>
      </c>
      <c r="B43" s="212" t="s">
        <v>98</v>
      </c>
      <c r="C43" s="213"/>
      <c r="D43" s="213"/>
      <c r="E43" s="213"/>
      <c r="F43" s="214"/>
      <c r="G43" s="39">
        <v>0.121</v>
      </c>
      <c r="H43" s="42">
        <f>H30*G43</f>
        <v>169.45565999999999</v>
      </c>
      <c r="I43" s="12"/>
      <c r="J43" s="22" t="s">
        <v>30</v>
      </c>
      <c r="K43" s="32" t="s">
        <v>31</v>
      </c>
    </row>
    <row r="44" spans="1:12" ht="15" customHeight="1">
      <c r="A44" s="215" t="s">
        <v>165</v>
      </c>
      <c r="B44" s="215"/>
      <c r="C44" s="215"/>
      <c r="D44" s="215"/>
      <c r="E44" s="215"/>
      <c r="F44" s="215"/>
      <c r="G44" s="81">
        <f>SUM(G42:G43)</f>
        <v>0.20429999999999998</v>
      </c>
      <c r="H44" s="110">
        <f>SUM(H42:H43)</f>
        <v>286.11397799999997</v>
      </c>
      <c r="I44" s="11" t="s">
        <v>30</v>
      </c>
      <c r="J44" s="23"/>
      <c r="K44" s="6" t="s">
        <v>31</v>
      </c>
    </row>
    <row r="45" spans="1:12" ht="13.5" customHeight="1">
      <c r="A45" s="216"/>
      <c r="B45" s="216"/>
      <c r="C45" s="216"/>
      <c r="D45" s="216"/>
      <c r="E45" s="216"/>
      <c r="F45" s="216"/>
      <c r="G45" s="216"/>
      <c r="H45" s="216"/>
      <c r="I45" s="67"/>
      <c r="J45" s="68"/>
      <c r="K45" s="69"/>
      <c r="L45"/>
    </row>
    <row r="46" spans="1:12" ht="13.5" customHeight="1">
      <c r="A46" s="215" t="s">
        <v>167</v>
      </c>
      <c r="B46" s="215"/>
      <c r="C46" s="215"/>
      <c r="D46" s="215"/>
      <c r="E46" s="215"/>
      <c r="F46" s="215"/>
      <c r="G46" s="215"/>
      <c r="H46" s="215"/>
      <c r="I46" s="19"/>
      <c r="J46" s="19"/>
      <c r="K46" s="19"/>
    </row>
    <row r="47" spans="1:12" ht="13.5" customHeight="1">
      <c r="A47" s="101" t="s">
        <v>102</v>
      </c>
      <c r="B47" s="210" t="s">
        <v>158</v>
      </c>
      <c r="C47" s="211"/>
      <c r="D47" s="211"/>
      <c r="E47" s="211"/>
      <c r="F47" s="217"/>
      <c r="G47" s="36" t="s">
        <v>147</v>
      </c>
      <c r="H47" s="114" t="s">
        <v>146</v>
      </c>
      <c r="I47" s="34" t="s">
        <v>32</v>
      </c>
      <c r="J47" s="14" t="s">
        <v>20</v>
      </c>
      <c r="K47" s="15"/>
    </row>
    <row r="48" spans="1:12" ht="13.5" customHeight="1">
      <c r="A48" s="24" t="s">
        <v>1</v>
      </c>
      <c r="B48" s="201" t="s">
        <v>35</v>
      </c>
      <c r="C48" s="202"/>
      <c r="D48" s="202"/>
      <c r="E48" s="202"/>
      <c r="F48" s="203"/>
      <c r="G48" s="39">
        <v>0.2</v>
      </c>
      <c r="H48" s="43">
        <f t="shared" ref="H48:H55" si="0">($H$37+$H$44)*G48</f>
        <v>337.31479560000002</v>
      </c>
      <c r="I48" s="12"/>
      <c r="J48" s="22" t="s">
        <v>30</v>
      </c>
      <c r="K48" s="32" t="s">
        <v>31</v>
      </c>
    </row>
    <row r="49" spans="1:14" ht="13.5" customHeight="1">
      <c r="A49" s="24" t="s">
        <v>3</v>
      </c>
      <c r="B49" s="212" t="s">
        <v>144</v>
      </c>
      <c r="C49" s="202"/>
      <c r="D49" s="202"/>
      <c r="E49" s="202"/>
      <c r="F49" s="203"/>
      <c r="G49" s="39">
        <v>2.5000000000000001E-2</v>
      </c>
      <c r="H49" s="44">
        <f t="shared" si="0"/>
        <v>42.164349450000003</v>
      </c>
      <c r="I49" s="12"/>
      <c r="J49" s="22" t="s">
        <v>30</v>
      </c>
      <c r="K49" s="32" t="s">
        <v>31</v>
      </c>
    </row>
    <row r="50" spans="1:14" ht="13.5" customHeight="1">
      <c r="A50" s="24" t="s">
        <v>5</v>
      </c>
      <c r="B50" s="212" t="s">
        <v>145</v>
      </c>
      <c r="C50" s="202"/>
      <c r="D50" s="202"/>
      <c r="E50" s="202"/>
      <c r="F50" s="203"/>
      <c r="G50" s="39"/>
      <c r="H50" s="44">
        <f t="shared" si="0"/>
        <v>0</v>
      </c>
      <c r="I50" s="12"/>
      <c r="J50" s="22" t="s">
        <v>30</v>
      </c>
      <c r="K50" s="32" t="s">
        <v>31</v>
      </c>
      <c r="L50" s="180" t="s">
        <v>238</v>
      </c>
    </row>
    <row r="51" spans="1:14" ht="13.5" customHeight="1">
      <c r="A51" s="24" t="s">
        <v>7</v>
      </c>
      <c r="B51" s="201" t="s">
        <v>36</v>
      </c>
      <c r="C51" s="202"/>
      <c r="D51" s="202"/>
      <c r="E51" s="202"/>
      <c r="F51" s="203"/>
      <c r="G51" s="40">
        <v>1.4999999999999999E-2</v>
      </c>
      <c r="H51" s="45">
        <f t="shared" si="0"/>
        <v>25.298609669999998</v>
      </c>
      <c r="I51" s="12"/>
      <c r="J51" s="22" t="s">
        <v>30</v>
      </c>
      <c r="K51" s="32" t="s">
        <v>31</v>
      </c>
    </row>
    <row r="52" spans="1:14" ht="13.5" customHeight="1">
      <c r="A52" s="24" t="s">
        <v>25</v>
      </c>
      <c r="B52" s="201" t="s">
        <v>37</v>
      </c>
      <c r="C52" s="202"/>
      <c r="D52" s="202"/>
      <c r="E52" s="202"/>
      <c r="F52" s="203"/>
      <c r="G52" s="39">
        <v>0.01</v>
      </c>
      <c r="H52" s="45">
        <f t="shared" si="0"/>
        <v>16.865739779999998</v>
      </c>
      <c r="I52" s="12"/>
      <c r="J52" s="22" t="s">
        <v>30</v>
      </c>
      <c r="K52" s="32" t="s">
        <v>31</v>
      </c>
    </row>
    <row r="53" spans="1:14" ht="13.5" customHeight="1">
      <c r="A53" s="24" t="s">
        <v>27</v>
      </c>
      <c r="B53" s="201" t="s">
        <v>38</v>
      </c>
      <c r="C53" s="202"/>
      <c r="D53" s="202"/>
      <c r="E53" s="202"/>
      <c r="F53" s="203"/>
      <c r="G53" s="39">
        <v>6.0000000000000001E-3</v>
      </c>
      <c r="H53" s="45">
        <f t="shared" si="0"/>
        <v>10.119443867999999</v>
      </c>
      <c r="I53" s="12"/>
      <c r="J53" s="22" t="s">
        <v>30</v>
      </c>
      <c r="K53" s="32" t="s">
        <v>31</v>
      </c>
    </row>
    <row r="54" spans="1:14" ht="13.5" customHeight="1">
      <c r="A54" s="24" t="s">
        <v>29</v>
      </c>
      <c r="B54" s="201" t="s">
        <v>39</v>
      </c>
      <c r="C54" s="202"/>
      <c r="D54" s="202"/>
      <c r="E54" s="202"/>
      <c r="F54" s="203"/>
      <c r="G54" s="39">
        <v>2E-3</v>
      </c>
      <c r="H54" s="45">
        <f t="shared" si="0"/>
        <v>3.3731479559999999</v>
      </c>
      <c r="I54" s="12"/>
      <c r="J54" s="22" t="s">
        <v>30</v>
      </c>
      <c r="K54" s="32" t="s">
        <v>31</v>
      </c>
    </row>
    <row r="55" spans="1:14" ht="13.5" customHeight="1">
      <c r="A55" s="24" t="s">
        <v>40</v>
      </c>
      <c r="B55" s="201" t="s">
        <v>41</v>
      </c>
      <c r="C55" s="202"/>
      <c r="D55" s="202"/>
      <c r="E55" s="202"/>
      <c r="F55" s="203"/>
      <c r="G55" s="39">
        <v>0.08</v>
      </c>
      <c r="H55" s="45">
        <f t="shared" si="0"/>
        <v>134.92591823999999</v>
      </c>
      <c r="I55" s="12"/>
      <c r="J55" s="3" t="s">
        <v>30</v>
      </c>
      <c r="K55" s="5" t="s">
        <v>31</v>
      </c>
    </row>
    <row r="56" spans="1:14" ht="13.5" customHeight="1">
      <c r="A56" s="215" t="s">
        <v>165</v>
      </c>
      <c r="B56" s="215"/>
      <c r="C56" s="215"/>
      <c r="D56" s="215"/>
      <c r="E56" s="215"/>
      <c r="F56" s="215"/>
      <c r="G56" s="82">
        <f>SUM(G48:G55)</f>
        <v>0.33800000000000002</v>
      </c>
      <c r="H56" s="110">
        <f>SUM(H48:H55)</f>
        <v>570.06200456400006</v>
      </c>
      <c r="I56" s="34" t="s">
        <v>42</v>
      </c>
      <c r="J56" s="3" t="s">
        <v>30</v>
      </c>
      <c r="K56" s="5" t="s">
        <v>31</v>
      </c>
    </row>
    <row r="57" spans="1:14" ht="13.5" customHeight="1">
      <c r="A57" s="216"/>
      <c r="B57" s="216"/>
      <c r="C57" s="216"/>
      <c r="D57" s="216"/>
      <c r="E57" s="216"/>
      <c r="F57" s="216"/>
      <c r="G57" s="216"/>
      <c r="H57" s="216"/>
      <c r="I57" s="83"/>
      <c r="J57" s="84"/>
      <c r="K57" s="85"/>
      <c r="L57"/>
    </row>
    <row r="58" spans="1:14" ht="13.5" customHeight="1">
      <c r="A58" s="215" t="s">
        <v>166</v>
      </c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M58" s="46"/>
      <c r="N58" s="46"/>
    </row>
    <row r="59" spans="1:14">
      <c r="A59" s="101" t="s">
        <v>101</v>
      </c>
      <c r="B59" s="210" t="s">
        <v>109</v>
      </c>
      <c r="C59" s="211"/>
      <c r="D59" s="211"/>
      <c r="E59" s="211"/>
      <c r="F59" s="211"/>
      <c r="G59" s="217"/>
      <c r="H59" s="113" t="s">
        <v>148</v>
      </c>
      <c r="I59" s="220" t="s">
        <v>20</v>
      </c>
      <c r="J59" s="220"/>
      <c r="K59" s="221"/>
    </row>
    <row r="60" spans="1:14" ht="13.5" customHeight="1">
      <c r="A60" s="24" t="s">
        <v>1</v>
      </c>
      <c r="B60" s="212" t="s">
        <v>162</v>
      </c>
      <c r="C60" s="213"/>
      <c r="D60" s="213"/>
      <c r="E60" s="213"/>
      <c r="F60" s="213"/>
      <c r="G60" s="214"/>
      <c r="H60" s="47">
        <f>8.55*2*22-H37*6%</f>
        <v>292.17240000000004</v>
      </c>
      <c r="I60" s="222"/>
      <c r="J60" s="222"/>
      <c r="K60" s="223"/>
    </row>
    <row r="61" spans="1:14" ht="13.5" customHeight="1">
      <c r="A61" s="24" t="s">
        <v>3</v>
      </c>
      <c r="B61" s="212" t="s">
        <v>202</v>
      </c>
      <c r="C61" s="213"/>
      <c r="D61" s="213"/>
      <c r="E61" s="213"/>
      <c r="F61" s="213"/>
      <c r="G61" s="214"/>
      <c r="H61" s="48">
        <v>479.16</v>
      </c>
      <c r="I61" s="222"/>
      <c r="J61" s="222"/>
      <c r="K61" s="223"/>
    </row>
    <row r="62" spans="1:14" ht="13.5" customHeight="1">
      <c r="A62" s="24" t="s">
        <v>5</v>
      </c>
      <c r="B62" s="212" t="s">
        <v>104</v>
      </c>
      <c r="C62" s="213"/>
      <c r="D62" s="213"/>
      <c r="E62" s="213"/>
      <c r="F62" s="213"/>
      <c r="G62" s="214"/>
      <c r="H62" s="48">
        <v>0</v>
      </c>
      <c r="I62" s="222"/>
      <c r="J62" s="222"/>
      <c r="K62" s="223"/>
    </row>
    <row r="63" spans="1:14" ht="13.5" customHeight="1">
      <c r="A63" s="24" t="s">
        <v>7</v>
      </c>
      <c r="B63" s="212" t="s">
        <v>161</v>
      </c>
      <c r="C63" s="213"/>
      <c r="D63" s="213"/>
      <c r="E63" s="213"/>
      <c r="F63" s="213"/>
      <c r="G63" s="214"/>
      <c r="H63" s="48">
        <v>17</v>
      </c>
      <c r="I63" s="222"/>
      <c r="J63" s="222"/>
      <c r="K63" s="223"/>
    </row>
    <row r="64" spans="1:14" ht="13.5" customHeight="1">
      <c r="A64" s="215" t="s">
        <v>165</v>
      </c>
      <c r="B64" s="215"/>
      <c r="C64" s="215"/>
      <c r="D64" s="215"/>
      <c r="E64" s="215"/>
      <c r="F64" s="215"/>
      <c r="G64" s="215"/>
      <c r="H64" s="112">
        <f>SUM(H60:H63)</f>
        <v>788.33240000000001</v>
      </c>
      <c r="I64" s="11" t="s">
        <v>30</v>
      </c>
      <c r="J64" s="23"/>
      <c r="K64" s="5" t="s">
        <v>31</v>
      </c>
    </row>
    <row r="65" spans="1:35" ht="12.6" customHeight="1">
      <c r="A65" s="216"/>
      <c r="B65" s="216"/>
      <c r="C65" s="216"/>
      <c r="D65" s="216"/>
      <c r="E65" s="216"/>
      <c r="F65" s="216"/>
      <c r="G65" s="216"/>
      <c r="H65" s="216"/>
      <c r="I65" s="86"/>
      <c r="J65" s="87"/>
      <c r="K65" s="85"/>
      <c r="L65"/>
    </row>
    <row r="66" spans="1:35" ht="13.5" customHeight="1">
      <c r="A66" s="209" t="s">
        <v>106</v>
      </c>
      <c r="B66" s="209"/>
      <c r="C66" s="209"/>
      <c r="D66" s="209"/>
      <c r="E66" s="209"/>
      <c r="F66" s="209"/>
      <c r="G66" s="209"/>
      <c r="H66" s="209"/>
      <c r="I66" s="209"/>
      <c r="J66" s="209"/>
      <c r="K66" s="209"/>
    </row>
    <row r="67" spans="1:35" ht="13.5" customHeight="1">
      <c r="A67" s="224"/>
      <c r="B67" s="225"/>
      <c r="C67" s="225"/>
      <c r="D67" s="225"/>
      <c r="E67" s="225"/>
      <c r="F67" s="225"/>
      <c r="G67" s="225"/>
      <c r="H67" s="225"/>
      <c r="I67" s="225"/>
      <c r="J67" s="225"/>
      <c r="K67" s="226"/>
    </row>
    <row r="68" spans="1:35" ht="13.5" customHeight="1">
      <c r="A68" s="100">
        <v>2</v>
      </c>
      <c r="B68" s="210" t="s">
        <v>164</v>
      </c>
      <c r="C68" s="211"/>
      <c r="D68" s="211"/>
      <c r="E68" s="211"/>
      <c r="F68" s="211"/>
      <c r="G68" s="217"/>
      <c r="H68" s="113" t="s">
        <v>111</v>
      </c>
      <c r="I68" s="220" t="s">
        <v>20</v>
      </c>
      <c r="J68" s="220"/>
      <c r="K68" s="221"/>
    </row>
    <row r="69" spans="1:35" ht="13.5" customHeight="1">
      <c r="A69" s="65">
        <v>2.1</v>
      </c>
      <c r="B69" s="201" t="s">
        <v>107</v>
      </c>
      <c r="C69" s="202"/>
      <c r="D69" s="202"/>
      <c r="E69" s="202"/>
      <c r="F69" s="202"/>
      <c r="G69" s="203"/>
      <c r="H69" s="64">
        <f>H44</f>
        <v>286.11397799999997</v>
      </c>
      <c r="I69" s="34" t="s">
        <v>30</v>
      </c>
      <c r="J69" s="23"/>
      <c r="K69" s="7" t="s">
        <v>31</v>
      </c>
    </row>
    <row r="70" spans="1:35" ht="13.5" customHeight="1">
      <c r="A70" s="65">
        <v>2.2000000000000002</v>
      </c>
      <c r="B70" s="201" t="s">
        <v>108</v>
      </c>
      <c r="C70" s="202"/>
      <c r="D70" s="202"/>
      <c r="E70" s="202"/>
      <c r="F70" s="202"/>
      <c r="G70" s="203"/>
      <c r="H70" s="64">
        <f>H56</f>
        <v>570.06200456400006</v>
      </c>
      <c r="I70" s="34" t="s">
        <v>30</v>
      </c>
      <c r="J70" s="23"/>
      <c r="K70" s="6" t="s">
        <v>31</v>
      </c>
    </row>
    <row r="71" spans="1:35" ht="15" customHeight="1">
      <c r="A71" s="65">
        <v>2.2999999999999998</v>
      </c>
      <c r="B71" s="204" t="s">
        <v>109</v>
      </c>
      <c r="C71" s="205"/>
      <c r="D71" s="205"/>
      <c r="E71" s="205"/>
      <c r="F71" s="205"/>
      <c r="G71" s="206"/>
      <c r="H71" s="77">
        <f>H64</f>
        <v>788.33240000000001</v>
      </c>
      <c r="I71" s="11" t="s">
        <v>30</v>
      </c>
      <c r="J71" s="23"/>
      <c r="K71" s="35"/>
    </row>
    <row r="72" spans="1:35" ht="15" customHeight="1">
      <c r="A72" s="215" t="s">
        <v>165</v>
      </c>
      <c r="B72" s="215"/>
      <c r="C72" s="215"/>
      <c r="D72" s="215"/>
      <c r="E72" s="215"/>
      <c r="F72" s="215"/>
      <c r="G72" s="215"/>
      <c r="H72" s="111">
        <f>SUM(H69:H71)</f>
        <v>1644.5083825639999</v>
      </c>
      <c r="I72" s="34" t="s">
        <v>30</v>
      </c>
      <c r="J72" s="23"/>
      <c r="K72" s="6" t="s">
        <v>31</v>
      </c>
    </row>
    <row r="73" spans="1:35" ht="15" customHeight="1">
      <c r="A73" s="216"/>
      <c r="B73" s="216"/>
      <c r="C73" s="216"/>
      <c r="D73" s="216"/>
      <c r="E73" s="216"/>
      <c r="F73" s="216"/>
      <c r="G73" s="216"/>
      <c r="H73" s="216"/>
      <c r="I73" s="83"/>
      <c r="J73" s="78"/>
      <c r="K73" s="6"/>
      <c r="L73"/>
    </row>
    <row r="74" spans="1:35" ht="15" customHeight="1">
      <c r="A74" s="215" t="s">
        <v>94</v>
      </c>
      <c r="B74" s="209"/>
      <c r="C74" s="209"/>
      <c r="D74" s="209"/>
      <c r="E74" s="209"/>
      <c r="F74" s="209"/>
      <c r="G74" s="209"/>
      <c r="H74" s="209"/>
      <c r="I74" s="209"/>
      <c r="J74" s="209"/>
      <c r="K74" s="8"/>
    </row>
    <row r="75" spans="1:35" ht="14.25" customHeight="1">
      <c r="A75" s="37">
        <v>3</v>
      </c>
      <c r="B75" s="184" t="s">
        <v>178</v>
      </c>
      <c r="C75" s="184"/>
      <c r="D75" s="184"/>
      <c r="E75" s="184"/>
      <c r="F75" s="184"/>
      <c r="G75" s="36" t="s">
        <v>149</v>
      </c>
      <c r="H75" s="36" t="s">
        <v>150</v>
      </c>
      <c r="I75" s="227" t="s">
        <v>20</v>
      </c>
      <c r="J75" s="227"/>
      <c r="K75" s="8"/>
    </row>
    <row r="76" spans="1:35" ht="14.25" customHeight="1">
      <c r="A76" s="24" t="s">
        <v>1</v>
      </c>
      <c r="B76" s="207" t="s">
        <v>43</v>
      </c>
      <c r="C76" s="207"/>
      <c r="D76" s="207"/>
      <c r="E76" s="207"/>
      <c r="F76" s="207"/>
      <c r="G76" s="89">
        <v>4.1999999999999997E-3</v>
      </c>
      <c r="H76" s="43">
        <f>$H$37*G76</f>
        <v>5.8819319999999999</v>
      </c>
      <c r="I76" s="34" t="s">
        <v>30</v>
      </c>
      <c r="J76" s="24" t="s">
        <v>31</v>
      </c>
      <c r="K76" s="8"/>
    </row>
    <row r="77" spans="1:35" ht="14.25" customHeight="1">
      <c r="A77" s="24" t="s">
        <v>3</v>
      </c>
      <c r="B77" s="207" t="s">
        <v>44</v>
      </c>
      <c r="C77" s="207"/>
      <c r="D77" s="207"/>
      <c r="E77" s="207"/>
      <c r="F77" s="207"/>
      <c r="G77" s="89">
        <v>2.9999999999999997E-4</v>
      </c>
      <c r="H77" s="43">
        <f>$H$37*G77</f>
        <v>0.42013799999999996</v>
      </c>
      <c r="I77" s="34" t="s">
        <v>30</v>
      </c>
      <c r="J77" s="24" t="s">
        <v>31</v>
      </c>
      <c r="K77" s="8"/>
    </row>
    <row r="78" spans="1:35" ht="14.25" customHeight="1">
      <c r="A78" s="24" t="s">
        <v>5</v>
      </c>
      <c r="B78" s="207" t="s">
        <v>45</v>
      </c>
      <c r="C78" s="207"/>
      <c r="D78" s="207"/>
      <c r="E78" s="207"/>
      <c r="F78" s="207"/>
      <c r="G78" s="89">
        <v>0.04</v>
      </c>
      <c r="H78" s="43">
        <f>H76*G78</f>
        <v>0.23527728000000001</v>
      </c>
      <c r="I78" s="34" t="s">
        <v>30</v>
      </c>
      <c r="J78" s="24" t="s">
        <v>31</v>
      </c>
      <c r="K78" s="8"/>
    </row>
    <row r="79" spans="1:35" ht="14.25" customHeight="1">
      <c r="A79" s="24" t="s">
        <v>7</v>
      </c>
      <c r="B79" s="207" t="s">
        <v>46</v>
      </c>
      <c r="C79" s="207"/>
      <c r="D79" s="207"/>
      <c r="E79" s="207"/>
      <c r="F79" s="207"/>
      <c r="G79" s="89">
        <v>1.9400000000000001E-2</v>
      </c>
      <c r="H79" s="43">
        <f>$H$37*G79</f>
        <v>27.168924000000001</v>
      </c>
      <c r="I79" s="34" t="s">
        <v>30</v>
      </c>
      <c r="J79" s="24" t="s">
        <v>31</v>
      </c>
      <c r="K79" s="8"/>
    </row>
    <row r="80" spans="1:35" s="9" customFormat="1" ht="14.25" customHeight="1">
      <c r="A80" s="24" t="s">
        <v>25</v>
      </c>
      <c r="B80" s="207" t="s">
        <v>47</v>
      </c>
      <c r="C80" s="207"/>
      <c r="D80" s="207"/>
      <c r="E80" s="207"/>
      <c r="F80" s="207"/>
      <c r="G80" s="89">
        <v>6.8999999999999999E-3</v>
      </c>
      <c r="H80" s="43">
        <f>$H$37*G80</f>
        <v>9.6631739999999997</v>
      </c>
      <c r="I80" s="34" t="s">
        <v>30</v>
      </c>
      <c r="J80" s="24" t="s">
        <v>31</v>
      </c>
      <c r="K80" s="8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</row>
    <row r="81" spans="1:35" s="9" customFormat="1" ht="14.25" customHeight="1">
      <c r="A81" s="24" t="s">
        <v>27</v>
      </c>
      <c r="B81" s="207" t="s">
        <v>48</v>
      </c>
      <c r="C81" s="207"/>
      <c r="D81" s="207"/>
      <c r="E81" s="207"/>
      <c r="F81" s="207"/>
      <c r="G81" s="89">
        <v>0.01</v>
      </c>
      <c r="H81" s="43">
        <f>H80*G81</f>
        <v>9.6631739999999994E-2</v>
      </c>
      <c r="I81" s="11" t="s">
        <v>30</v>
      </c>
      <c r="J81" s="2" t="s">
        <v>31</v>
      </c>
      <c r="K81" s="8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</row>
    <row r="82" spans="1:35" s="9" customFormat="1">
      <c r="A82" s="215" t="s">
        <v>165</v>
      </c>
      <c r="B82" s="215"/>
      <c r="C82" s="215"/>
      <c r="D82" s="215"/>
      <c r="E82" s="215"/>
      <c r="F82" s="215"/>
      <c r="G82" s="81">
        <f>SUM(G76:G81)</f>
        <v>8.0799999999999997E-2</v>
      </c>
      <c r="H82" s="110">
        <f>SUM(H76:H81)</f>
        <v>43.46607702</v>
      </c>
      <c r="I82" s="12"/>
      <c r="J82" s="33" t="s">
        <v>31</v>
      </c>
      <c r="K82" s="8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</row>
    <row r="83" spans="1:35" s="9" customFormat="1">
      <c r="A83" s="239"/>
      <c r="B83" s="239"/>
      <c r="C83" s="239"/>
      <c r="D83" s="239"/>
      <c r="E83" s="239"/>
      <c r="F83" s="239"/>
      <c r="G83" s="239"/>
      <c r="H83" s="239"/>
      <c r="I83" s="87"/>
      <c r="J83" s="88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</row>
    <row r="84" spans="1:35" s="9" customFormat="1" ht="12.75" customHeight="1">
      <c r="A84" s="218" t="s">
        <v>49</v>
      </c>
      <c r="B84" s="218"/>
      <c r="C84" s="218"/>
      <c r="D84" s="218"/>
      <c r="E84" s="218"/>
      <c r="F84" s="218"/>
      <c r="G84" s="218"/>
      <c r="H84" s="218"/>
      <c r="I84" s="218"/>
      <c r="J84" s="218"/>
      <c r="K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</row>
    <row r="85" spans="1:35" s="9" customFormat="1">
      <c r="A85" s="333" t="s">
        <v>179</v>
      </c>
      <c r="B85" s="334"/>
      <c r="C85" s="334"/>
      <c r="D85" s="334"/>
      <c r="E85" s="334"/>
      <c r="F85" s="334"/>
      <c r="G85" s="334"/>
      <c r="H85" s="334"/>
      <c r="I85" s="334"/>
      <c r="J85" s="334"/>
      <c r="K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</row>
    <row r="86" spans="1:35" s="9" customFormat="1" ht="12.75" customHeight="1">
      <c r="A86" s="93" t="s">
        <v>96</v>
      </c>
      <c r="B86" s="271" t="s">
        <v>125</v>
      </c>
      <c r="C86" s="272"/>
      <c r="D86" s="272"/>
      <c r="E86" s="272"/>
      <c r="F86" s="335"/>
      <c r="G86" s="106" t="s">
        <v>151</v>
      </c>
      <c r="H86" s="105" t="s">
        <v>150</v>
      </c>
      <c r="I86" s="336" t="s">
        <v>126</v>
      </c>
      <c r="J86" s="337"/>
      <c r="K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</row>
    <row r="87" spans="1:35" s="9" customFormat="1" ht="12.75" customHeight="1">
      <c r="A87" s="94" t="s">
        <v>127</v>
      </c>
      <c r="B87" s="250" t="s">
        <v>128</v>
      </c>
      <c r="C87" s="251"/>
      <c r="D87" s="251"/>
      <c r="E87" s="251"/>
      <c r="F87" s="252"/>
      <c r="G87" s="102">
        <v>9.1999999999999998E-3</v>
      </c>
      <c r="H87" s="107">
        <f>$H$37*G87</f>
        <v>12.884232000000001</v>
      </c>
      <c r="I87" s="28" t="s">
        <v>129</v>
      </c>
      <c r="J87" s="29" t="s">
        <v>130</v>
      </c>
      <c r="K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5" s="9" customFormat="1" ht="12.75" customHeight="1">
      <c r="A88" s="94" t="s">
        <v>131</v>
      </c>
      <c r="B88" s="250" t="s">
        <v>132</v>
      </c>
      <c r="C88" s="251"/>
      <c r="D88" s="251"/>
      <c r="E88" s="251"/>
      <c r="F88" s="252"/>
      <c r="G88" s="102">
        <v>2.8E-3</v>
      </c>
      <c r="H88" s="107">
        <f t="shared" ref="H88:H94" si="1">$H$37*G88</f>
        <v>3.9212880000000001</v>
      </c>
      <c r="I88" s="28" t="s">
        <v>129</v>
      </c>
      <c r="J88" s="29" t="s">
        <v>130</v>
      </c>
      <c r="K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</row>
    <row r="89" spans="1:35" s="9" customFormat="1" ht="12.75" customHeight="1">
      <c r="A89" s="94" t="s">
        <v>133</v>
      </c>
      <c r="B89" s="250" t="s">
        <v>134</v>
      </c>
      <c r="C89" s="251"/>
      <c r="D89" s="251"/>
      <c r="E89" s="251"/>
      <c r="F89" s="252"/>
      <c r="G89" s="102">
        <v>2.0000000000000001E-4</v>
      </c>
      <c r="H89" s="107">
        <f t="shared" si="1"/>
        <v>0.28009200000000001</v>
      </c>
      <c r="I89" s="28" t="s">
        <v>129</v>
      </c>
      <c r="J89" s="29" t="s">
        <v>130</v>
      </c>
      <c r="K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pans="1:35" s="9" customFormat="1" ht="12.75" customHeight="1">
      <c r="A90" s="94" t="s">
        <v>135</v>
      </c>
      <c r="B90" s="250" t="s">
        <v>136</v>
      </c>
      <c r="C90" s="251"/>
      <c r="D90" s="251"/>
      <c r="E90" s="251"/>
      <c r="F90" s="252"/>
      <c r="G90" s="102">
        <v>2.9999999999999997E-4</v>
      </c>
      <c r="H90" s="107">
        <f t="shared" si="1"/>
        <v>0.42013799999999996</v>
      </c>
      <c r="I90" s="28" t="s">
        <v>129</v>
      </c>
      <c r="J90" s="29" t="s">
        <v>130</v>
      </c>
      <c r="K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</row>
    <row r="91" spans="1:35" ht="12.75" customHeight="1">
      <c r="A91" s="94" t="s">
        <v>137</v>
      </c>
      <c r="B91" s="250" t="s">
        <v>62</v>
      </c>
      <c r="C91" s="251"/>
      <c r="D91" s="251"/>
      <c r="E91" s="251"/>
      <c r="F91" s="252"/>
      <c r="G91" s="102">
        <v>1.5E-3</v>
      </c>
      <c r="H91" s="107">
        <f t="shared" si="1"/>
        <v>2.1006900000000002</v>
      </c>
      <c r="I91" s="28" t="s">
        <v>129</v>
      </c>
      <c r="J91" s="29" t="s">
        <v>130</v>
      </c>
    </row>
    <row r="92" spans="1:35" ht="14.25" customHeight="1">
      <c r="A92" s="94" t="s">
        <v>138</v>
      </c>
      <c r="B92" s="250" t="s">
        <v>139</v>
      </c>
      <c r="C92" s="251"/>
      <c r="D92" s="251"/>
      <c r="E92" s="251"/>
      <c r="F92" s="252"/>
      <c r="G92" s="102">
        <v>0</v>
      </c>
      <c r="H92" s="107">
        <f t="shared" si="1"/>
        <v>0</v>
      </c>
      <c r="I92" s="28" t="s">
        <v>129</v>
      </c>
      <c r="J92" s="31" t="s">
        <v>130</v>
      </c>
    </row>
    <row r="93" spans="1:35" ht="12.75" customHeight="1">
      <c r="A93" s="253" t="s">
        <v>140</v>
      </c>
      <c r="B93" s="254"/>
      <c r="C93" s="254"/>
      <c r="D93" s="254"/>
      <c r="E93" s="254"/>
      <c r="F93" s="255"/>
      <c r="G93" s="103">
        <f>SUM(G87:G92)</f>
        <v>1.4E-2</v>
      </c>
      <c r="H93" s="108">
        <f>SUM(H87:H92)</f>
        <v>19.606440000000003</v>
      </c>
      <c r="I93" s="28" t="s">
        <v>129</v>
      </c>
      <c r="J93" s="29" t="s">
        <v>130</v>
      </c>
    </row>
    <row r="94" spans="1:35" ht="12.75" customHeight="1">
      <c r="A94" s="95" t="s">
        <v>141</v>
      </c>
      <c r="B94" s="338" t="s">
        <v>142</v>
      </c>
      <c r="C94" s="339"/>
      <c r="D94" s="339"/>
      <c r="E94" s="339"/>
      <c r="F94" s="340"/>
      <c r="G94" s="104">
        <v>6.7000000000000002E-3</v>
      </c>
      <c r="H94" s="107">
        <f t="shared" si="1"/>
        <v>9.3830819999999999</v>
      </c>
      <c r="I94" s="28" t="s">
        <v>129</v>
      </c>
      <c r="J94" s="29" t="s">
        <v>130</v>
      </c>
    </row>
    <row r="95" spans="1:35" ht="15" customHeight="1">
      <c r="A95" s="215" t="s">
        <v>143</v>
      </c>
      <c r="B95" s="215"/>
      <c r="C95" s="215"/>
      <c r="D95" s="215"/>
      <c r="E95" s="215"/>
      <c r="F95" s="215"/>
      <c r="G95" s="81">
        <f>G93+G94</f>
        <v>2.07E-2</v>
      </c>
      <c r="H95" s="109">
        <f>H93+H94</f>
        <v>28.989522000000001</v>
      </c>
      <c r="I95" s="90"/>
      <c r="J95" s="91" t="s">
        <v>130</v>
      </c>
    </row>
    <row r="96" spans="1:35" ht="12.75" customHeight="1">
      <c r="A96" s="332"/>
      <c r="B96" s="332"/>
      <c r="C96" s="332"/>
      <c r="D96" s="332"/>
      <c r="E96" s="332"/>
      <c r="F96" s="332"/>
      <c r="G96" s="332"/>
      <c r="H96" s="332"/>
      <c r="I96" s="332"/>
      <c r="J96" s="332"/>
      <c r="L96"/>
    </row>
    <row r="97" spans="1:12" ht="12.75" customHeight="1">
      <c r="A97" s="184" t="s">
        <v>180</v>
      </c>
      <c r="B97" s="184"/>
      <c r="C97" s="184"/>
      <c r="D97" s="184"/>
      <c r="E97" s="184"/>
      <c r="F97" s="184"/>
      <c r="G97" s="184"/>
      <c r="H97" s="184"/>
      <c r="I97" s="184"/>
      <c r="J97" s="184"/>
    </row>
    <row r="98" spans="1:12" ht="12.75" customHeight="1">
      <c r="A98" s="96" t="s">
        <v>124</v>
      </c>
      <c r="B98" s="242" t="s">
        <v>67</v>
      </c>
      <c r="C98" s="243"/>
      <c r="D98" s="243"/>
      <c r="E98" s="243"/>
      <c r="F98" s="244"/>
      <c r="G98" s="92" t="s">
        <v>151</v>
      </c>
      <c r="H98" s="117" t="s">
        <v>152</v>
      </c>
      <c r="I98" s="245" t="s">
        <v>20</v>
      </c>
      <c r="J98" s="246"/>
    </row>
    <row r="99" spans="1:12" ht="12.75" customHeight="1">
      <c r="A99" s="121" t="s">
        <v>1</v>
      </c>
      <c r="B99" s="247" t="s">
        <v>68</v>
      </c>
      <c r="C99" s="248"/>
      <c r="D99" s="248"/>
      <c r="E99" s="248"/>
      <c r="F99" s="249"/>
      <c r="G99" s="122">
        <v>0</v>
      </c>
      <c r="H99" s="123">
        <v>0</v>
      </c>
      <c r="I99" s="250" t="s">
        <v>69</v>
      </c>
      <c r="J99" s="251"/>
    </row>
    <row r="100" spans="1:12" ht="12.75" customHeight="1">
      <c r="A100" s="265" t="s">
        <v>34</v>
      </c>
      <c r="B100" s="265"/>
      <c r="C100" s="265"/>
      <c r="D100" s="265"/>
      <c r="E100" s="265"/>
      <c r="F100" s="265"/>
      <c r="G100" s="89">
        <v>0</v>
      </c>
      <c r="H100" s="110">
        <v>0</v>
      </c>
      <c r="I100" s="118"/>
      <c r="J100" s="26" t="s">
        <v>31</v>
      </c>
    </row>
    <row r="101" spans="1:12" ht="12.75" customHeight="1">
      <c r="A101" s="266"/>
      <c r="B101" s="266"/>
      <c r="C101" s="266"/>
      <c r="D101" s="266"/>
      <c r="E101" s="266"/>
      <c r="F101" s="266"/>
      <c r="G101" s="266"/>
      <c r="H101" s="266"/>
      <c r="I101" s="120"/>
      <c r="J101" s="119"/>
      <c r="L101"/>
    </row>
    <row r="102" spans="1:12" ht="12.75" customHeight="1">
      <c r="A102" s="209" t="s">
        <v>119</v>
      </c>
      <c r="B102" s="209"/>
      <c r="C102" s="209"/>
      <c r="D102" s="209"/>
      <c r="E102" s="209"/>
      <c r="F102" s="209"/>
      <c r="G102" s="209"/>
      <c r="H102" s="209"/>
      <c r="I102" s="209"/>
      <c r="J102" s="209"/>
    </row>
    <row r="103" spans="1:12" s="125" customFormat="1" ht="12.75" customHeight="1">
      <c r="A103" s="124">
        <v>4</v>
      </c>
      <c r="B103" s="260" t="s">
        <v>181</v>
      </c>
      <c r="C103" s="261"/>
      <c r="D103" s="261"/>
      <c r="E103" s="261"/>
      <c r="F103" s="261"/>
      <c r="G103" s="262"/>
      <c r="H103" s="267" t="s">
        <v>126</v>
      </c>
      <c r="I103" s="268"/>
      <c r="J103" s="268"/>
      <c r="L103" s="126"/>
    </row>
    <row r="104" spans="1:12" ht="12.75" customHeight="1">
      <c r="A104" s="99" t="s">
        <v>96</v>
      </c>
      <c r="B104" s="250" t="s">
        <v>70</v>
      </c>
      <c r="C104" s="251"/>
      <c r="D104" s="251"/>
      <c r="E104" s="251"/>
      <c r="F104" s="251"/>
      <c r="G104" s="252"/>
      <c r="H104" s="127">
        <f>H95</f>
        <v>28.989522000000001</v>
      </c>
      <c r="I104" s="27"/>
      <c r="J104" s="10" t="s">
        <v>31</v>
      </c>
    </row>
    <row r="105" spans="1:12" ht="12.75" customHeight="1">
      <c r="A105" s="130" t="s">
        <v>124</v>
      </c>
      <c r="B105" s="247" t="s">
        <v>70</v>
      </c>
      <c r="C105" s="248"/>
      <c r="D105" s="248"/>
      <c r="E105" s="248"/>
      <c r="F105" s="248"/>
      <c r="G105" s="249"/>
      <c r="H105" s="131">
        <f>H100</f>
        <v>0</v>
      </c>
      <c r="I105" s="27"/>
      <c r="J105" s="10" t="s">
        <v>31</v>
      </c>
    </row>
    <row r="106" spans="1:12" ht="14.25" customHeight="1">
      <c r="A106" s="218" t="s">
        <v>165</v>
      </c>
      <c r="B106" s="218"/>
      <c r="C106" s="218"/>
      <c r="D106" s="218"/>
      <c r="E106" s="218"/>
      <c r="F106" s="218"/>
      <c r="G106" s="218"/>
      <c r="H106" s="132">
        <f>SUM(H104:H105)</f>
        <v>28.989522000000001</v>
      </c>
      <c r="I106" s="118"/>
      <c r="J106" s="128" t="s">
        <v>31</v>
      </c>
    </row>
    <row r="107" spans="1:12" ht="14.25" customHeight="1">
      <c r="A107" s="259"/>
      <c r="B107" s="259"/>
      <c r="C107" s="259"/>
      <c r="D107" s="259"/>
      <c r="E107" s="259"/>
      <c r="F107" s="259"/>
      <c r="G107" s="259"/>
      <c r="H107" s="259"/>
      <c r="I107" s="120"/>
      <c r="J107" s="129"/>
      <c r="L107"/>
    </row>
    <row r="108" spans="1:12" ht="12.75" customHeight="1">
      <c r="A108" s="209" t="s">
        <v>112</v>
      </c>
      <c r="B108" s="209"/>
      <c r="C108" s="209"/>
      <c r="D108" s="209"/>
      <c r="E108" s="209"/>
      <c r="F108" s="209"/>
      <c r="G108" s="209"/>
      <c r="H108" s="209"/>
      <c r="I108" s="209"/>
      <c r="J108" s="209"/>
    </row>
    <row r="109" spans="1:12" ht="12.75" customHeight="1">
      <c r="A109" s="179">
        <v>5</v>
      </c>
      <c r="B109" s="260" t="s">
        <v>237</v>
      </c>
      <c r="C109" s="261"/>
      <c r="D109" s="261"/>
      <c r="E109" s="261"/>
      <c r="F109" s="261"/>
      <c r="G109" s="262"/>
      <c r="H109" s="263" t="s">
        <v>111</v>
      </c>
      <c r="I109" s="264"/>
      <c r="J109" s="264"/>
    </row>
    <row r="110" spans="1:12" ht="12.75" customHeight="1">
      <c r="A110" s="97" t="s">
        <v>5</v>
      </c>
      <c r="B110" s="280" t="s">
        <v>233</v>
      </c>
      <c r="C110" s="251"/>
      <c r="D110" s="251"/>
      <c r="E110" s="251"/>
      <c r="F110" s="251"/>
      <c r="G110" s="252"/>
      <c r="H110" s="281">
        <f>UNIFORME!E35</f>
        <v>0</v>
      </c>
      <c r="I110" s="282"/>
      <c r="J110" s="282"/>
    </row>
    <row r="111" spans="1:12" ht="12.75" customHeight="1">
      <c r="A111" s="97" t="s">
        <v>7</v>
      </c>
      <c r="B111" s="250" t="s">
        <v>71</v>
      </c>
      <c r="C111" s="251"/>
      <c r="D111" s="251"/>
      <c r="E111" s="251"/>
      <c r="F111" s="251"/>
      <c r="G111" s="252"/>
      <c r="H111" s="281">
        <v>0</v>
      </c>
      <c r="I111" s="282"/>
      <c r="J111" s="282"/>
    </row>
    <row r="112" spans="1:12" ht="12.75" customHeight="1">
      <c r="A112" s="253" t="s">
        <v>165</v>
      </c>
      <c r="B112" s="254"/>
      <c r="C112" s="254"/>
      <c r="D112" s="254"/>
      <c r="E112" s="254"/>
      <c r="F112" s="254"/>
      <c r="G112" s="255"/>
      <c r="H112" s="283">
        <f>SUM(H110:J111)</f>
        <v>0</v>
      </c>
      <c r="I112" s="284"/>
      <c r="J112" s="284"/>
    </row>
    <row r="113" spans="1:12" ht="12.75" customHeight="1">
      <c r="A113" s="269" t="s">
        <v>113</v>
      </c>
      <c r="B113" s="270"/>
      <c r="C113" s="270"/>
      <c r="D113" s="270"/>
      <c r="E113" s="270"/>
      <c r="F113" s="270"/>
      <c r="G113" s="270"/>
      <c r="H113" s="270"/>
      <c r="I113" s="270"/>
      <c r="J113" s="270"/>
    </row>
    <row r="114" spans="1:12">
      <c r="A114" s="98">
        <v>6</v>
      </c>
      <c r="B114" s="271" t="s">
        <v>182</v>
      </c>
      <c r="C114" s="272"/>
      <c r="D114" s="272"/>
      <c r="E114" s="272"/>
      <c r="F114" s="273"/>
      <c r="G114" s="30" t="s">
        <v>153</v>
      </c>
      <c r="H114" s="134" t="s">
        <v>111</v>
      </c>
      <c r="I114" s="274" t="s">
        <v>20</v>
      </c>
      <c r="J114" s="275"/>
    </row>
    <row r="115" spans="1:12">
      <c r="A115" s="97" t="s">
        <v>1</v>
      </c>
      <c r="B115" s="250" t="s">
        <v>72</v>
      </c>
      <c r="C115" s="251"/>
      <c r="D115" s="251"/>
      <c r="E115" s="251"/>
      <c r="F115" s="276"/>
      <c r="G115" s="89"/>
      <c r="H115" s="133">
        <f>H131*G115</f>
        <v>0</v>
      </c>
      <c r="I115" s="277" t="s">
        <v>73</v>
      </c>
      <c r="J115" s="278"/>
      <c r="L115" s="180" t="s">
        <v>238</v>
      </c>
    </row>
    <row r="116" spans="1:12">
      <c r="A116" s="97" t="s">
        <v>3</v>
      </c>
      <c r="B116" s="247" t="s">
        <v>74</v>
      </c>
      <c r="C116" s="248"/>
      <c r="D116" s="248"/>
      <c r="E116" s="248"/>
      <c r="F116" s="279"/>
      <c r="G116" s="89"/>
      <c r="H116" s="133">
        <f>(H131+H115)*G116</f>
        <v>0</v>
      </c>
      <c r="I116" s="277" t="s">
        <v>73</v>
      </c>
      <c r="J116" s="278"/>
      <c r="L116" s="180" t="s">
        <v>238</v>
      </c>
    </row>
    <row r="117" spans="1:12">
      <c r="A117" s="141" t="s">
        <v>5</v>
      </c>
      <c r="B117" s="215" t="s">
        <v>186</v>
      </c>
      <c r="C117" s="215"/>
      <c r="D117" s="215"/>
      <c r="E117" s="215"/>
      <c r="F117" s="215"/>
      <c r="G117" s="30" t="s">
        <v>153</v>
      </c>
      <c r="H117" s="134" t="s">
        <v>111</v>
      </c>
      <c r="I117" s="285"/>
      <c r="J117" s="286"/>
    </row>
    <row r="118" spans="1:12" ht="14.25" customHeight="1">
      <c r="A118" s="287" t="s">
        <v>75</v>
      </c>
      <c r="B118" s="244"/>
      <c r="C118" s="288" t="s">
        <v>76</v>
      </c>
      <c r="D118" s="242" t="s">
        <v>77</v>
      </c>
      <c r="E118" s="243"/>
      <c r="F118" s="290"/>
      <c r="G118" s="89">
        <v>6.4999999999999997E-3</v>
      </c>
      <c r="H118" s="133">
        <f>H133*G119</f>
        <v>102.37845588124793</v>
      </c>
      <c r="I118" s="277" t="s">
        <v>73</v>
      </c>
      <c r="J118" s="278"/>
    </row>
    <row r="119" spans="1:12">
      <c r="A119" s="287" t="s">
        <v>78</v>
      </c>
      <c r="B119" s="291"/>
      <c r="C119" s="289"/>
      <c r="D119" s="287" t="s">
        <v>79</v>
      </c>
      <c r="E119" s="292"/>
      <c r="F119" s="293"/>
      <c r="G119" s="89">
        <v>0.03</v>
      </c>
      <c r="H119" s="133">
        <f>H133*G119</f>
        <v>102.37845588124793</v>
      </c>
      <c r="I119" s="277" t="s">
        <v>73</v>
      </c>
      <c r="J119" s="278"/>
    </row>
    <row r="120" spans="1:12">
      <c r="A120" s="298" t="s">
        <v>80</v>
      </c>
      <c r="B120" s="299"/>
      <c r="C120" s="121" t="s">
        <v>81</v>
      </c>
      <c r="D120" s="298" t="s">
        <v>82</v>
      </c>
      <c r="E120" s="300"/>
      <c r="F120" s="301"/>
      <c r="G120" s="137">
        <v>0.05</v>
      </c>
      <c r="H120" s="138">
        <f>H133*G120</f>
        <v>170.63075980207989</v>
      </c>
      <c r="I120" s="277" t="s">
        <v>73</v>
      </c>
      <c r="J120" s="278"/>
    </row>
    <row r="121" spans="1:12" ht="15" customHeight="1">
      <c r="A121" s="218" t="s">
        <v>187</v>
      </c>
      <c r="B121" s="218"/>
      <c r="C121" s="218"/>
      <c r="D121" s="218"/>
      <c r="E121" s="218"/>
      <c r="F121" s="218"/>
      <c r="G121" s="81">
        <f>G118+G119+G120</f>
        <v>8.6499999999999994E-2</v>
      </c>
      <c r="H121" s="135">
        <f>SUM(H118:H120)</f>
        <v>375.38767156457573</v>
      </c>
      <c r="I121" s="302" t="s">
        <v>73</v>
      </c>
      <c r="J121" s="303"/>
    </row>
    <row r="122" spans="1:12" ht="15" customHeight="1">
      <c r="A122" s="218" t="s">
        <v>188</v>
      </c>
      <c r="B122" s="218"/>
      <c r="C122" s="218"/>
      <c r="D122" s="218"/>
      <c r="E122" s="218"/>
      <c r="F122" s="218"/>
      <c r="G122" s="218"/>
      <c r="H122" s="135">
        <f>H115++H116+H121</f>
        <v>375.38767156457573</v>
      </c>
      <c r="I122" s="136"/>
      <c r="J122" s="136"/>
      <c r="L122"/>
    </row>
    <row r="123" spans="1:12">
      <c r="A123" s="294"/>
      <c r="B123" s="294"/>
      <c r="C123" s="294"/>
      <c r="D123" s="294"/>
      <c r="E123" s="294"/>
      <c r="F123" s="294"/>
      <c r="G123" s="294"/>
      <c r="H123" s="294"/>
      <c r="I123" s="136"/>
      <c r="J123" s="136"/>
      <c r="L123"/>
    </row>
    <row r="124" spans="1:12" ht="12.75" customHeight="1">
      <c r="A124" s="209" t="s">
        <v>121</v>
      </c>
      <c r="B124" s="209"/>
      <c r="C124" s="209"/>
      <c r="D124" s="209"/>
      <c r="E124" s="209"/>
      <c r="F124" s="209"/>
      <c r="G124" s="209"/>
      <c r="H124" s="209"/>
      <c r="I124" s="209"/>
      <c r="J124" s="209"/>
    </row>
    <row r="125" spans="1:12" ht="12.75" customHeight="1">
      <c r="A125" s="187" t="s">
        <v>183</v>
      </c>
      <c r="B125" s="191"/>
      <c r="C125" s="191"/>
      <c r="D125" s="191"/>
      <c r="E125" s="191"/>
      <c r="F125" s="191"/>
      <c r="G125" s="188"/>
      <c r="H125" s="295" t="s">
        <v>111</v>
      </c>
      <c r="I125" s="296"/>
      <c r="J125" s="297"/>
    </row>
    <row r="126" spans="1:12" ht="12.75" customHeight="1">
      <c r="A126" s="24" t="s">
        <v>1</v>
      </c>
      <c r="B126" s="201" t="s">
        <v>83</v>
      </c>
      <c r="C126" s="202"/>
      <c r="D126" s="202"/>
      <c r="E126" s="202"/>
      <c r="F126" s="202"/>
      <c r="G126" s="203"/>
      <c r="H126" s="139">
        <f>H37</f>
        <v>1400.46</v>
      </c>
      <c r="I126" s="23"/>
      <c r="J126" s="24" t="s">
        <v>31</v>
      </c>
    </row>
    <row r="127" spans="1:12" ht="12.75" customHeight="1">
      <c r="A127" s="24" t="s">
        <v>3</v>
      </c>
      <c r="B127" s="201" t="s">
        <v>84</v>
      </c>
      <c r="C127" s="202"/>
      <c r="D127" s="202"/>
      <c r="E127" s="202"/>
      <c r="F127" s="202"/>
      <c r="G127" s="203"/>
      <c r="H127" s="139">
        <f>H72</f>
        <v>1644.5083825639999</v>
      </c>
      <c r="I127" s="23"/>
      <c r="J127" s="24" t="s">
        <v>31</v>
      </c>
    </row>
    <row r="128" spans="1:12" ht="12.75" customHeight="1">
      <c r="A128" s="24" t="s">
        <v>5</v>
      </c>
      <c r="B128" s="212" t="s">
        <v>115</v>
      </c>
      <c r="C128" s="213"/>
      <c r="D128" s="213"/>
      <c r="E128" s="213"/>
      <c r="F128" s="213"/>
      <c r="G128" s="214"/>
      <c r="H128" s="140">
        <f>H82</f>
        <v>43.46607702</v>
      </c>
      <c r="I128" s="23"/>
      <c r="J128" s="24" t="s">
        <v>31</v>
      </c>
    </row>
    <row r="129" spans="1:14" ht="12.75" customHeight="1">
      <c r="A129" s="21" t="s">
        <v>97</v>
      </c>
      <c r="B129" s="308" t="s">
        <v>116</v>
      </c>
      <c r="C129" s="309"/>
      <c r="D129" s="309"/>
      <c r="E129" s="309"/>
      <c r="F129" s="309"/>
      <c r="G129" s="310"/>
      <c r="H129" s="44">
        <f>H106</f>
        <v>28.989522000000001</v>
      </c>
      <c r="I129" s="23"/>
      <c r="J129" s="24"/>
    </row>
    <row r="130" spans="1:14" ht="12.75" customHeight="1">
      <c r="A130" s="4" t="s">
        <v>114</v>
      </c>
      <c r="B130" s="201" t="s">
        <v>85</v>
      </c>
      <c r="C130" s="202"/>
      <c r="D130" s="202"/>
      <c r="E130" s="202"/>
      <c r="F130" s="202"/>
      <c r="G130" s="203"/>
      <c r="H130" s="139">
        <f>H112</f>
        <v>0</v>
      </c>
      <c r="I130" s="23"/>
      <c r="J130" s="1" t="s">
        <v>31</v>
      </c>
    </row>
    <row r="131" spans="1:14" ht="12.75" customHeight="1">
      <c r="A131" s="311" t="s">
        <v>184</v>
      </c>
      <c r="B131" s="294"/>
      <c r="C131" s="294"/>
      <c r="D131" s="294"/>
      <c r="E131" s="294"/>
      <c r="F131" s="294"/>
      <c r="G131" s="312"/>
      <c r="H131" s="75">
        <f>SUM(H126:H130)</f>
        <v>3117.4239815839996</v>
      </c>
      <c r="I131" s="23"/>
      <c r="J131" s="1" t="s">
        <v>31</v>
      </c>
      <c r="N131" s="46"/>
    </row>
    <row r="132" spans="1:14" ht="12.75" customHeight="1">
      <c r="A132" s="24" t="s">
        <v>27</v>
      </c>
      <c r="B132" s="201" t="s">
        <v>86</v>
      </c>
      <c r="C132" s="202"/>
      <c r="D132" s="202"/>
      <c r="E132" s="202"/>
      <c r="F132" s="202"/>
      <c r="G132" s="203"/>
      <c r="H132" s="139">
        <f>H121</f>
        <v>375.38767156457573</v>
      </c>
      <c r="I132" s="23"/>
      <c r="J132" s="33" t="s">
        <v>31</v>
      </c>
    </row>
    <row r="133" spans="1:14" ht="12.75" customHeight="1">
      <c r="A133" s="187" t="s">
        <v>185</v>
      </c>
      <c r="B133" s="191"/>
      <c r="C133" s="191"/>
      <c r="D133" s="191"/>
      <c r="E133" s="191"/>
      <c r="F133" s="191"/>
      <c r="G133" s="188"/>
      <c r="H133" s="110">
        <f>(H131+H115+H116)/(1-G121)</f>
        <v>3412.6151960415978</v>
      </c>
      <c r="I133" s="23"/>
      <c r="J133" s="1" t="s">
        <v>31</v>
      </c>
    </row>
    <row r="134" spans="1:14" ht="12.75" customHeight="1">
      <c r="A134" s="304" t="s">
        <v>120</v>
      </c>
      <c r="B134" s="305"/>
      <c r="C134" s="305"/>
      <c r="D134" s="305"/>
      <c r="E134" s="305"/>
      <c r="F134" s="305"/>
      <c r="G134" s="305"/>
      <c r="H134" s="305"/>
      <c r="I134" s="305"/>
      <c r="J134" s="306"/>
    </row>
    <row r="135" spans="1:14" ht="48" customHeight="1">
      <c r="A135" s="313" t="s">
        <v>212</v>
      </c>
      <c r="B135" s="314"/>
      <c r="C135" s="315"/>
      <c r="D135" s="313" t="s">
        <v>213</v>
      </c>
      <c r="E135" s="314"/>
      <c r="F135" s="158" t="s">
        <v>214</v>
      </c>
      <c r="G135" s="313" t="s">
        <v>215</v>
      </c>
      <c r="H135" s="321"/>
      <c r="I135" s="321"/>
      <c r="J135" s="322"/>
    </row>
    <row r="136" spans="1:14" ht="22.5" customHeight="1">
      <c r="A136" s="316" t="str">
        <f>H24</f>
        <v>MOTORISTA</v>
      </c>
      <c r="B136" s="317"/>
      <c r="C136" s="318"/>
      <c r="D136" s="319">
        <f>H133</f>
        <v>3412.6151960415978</v>
      </c>
      <c r="E136" s="320"/>
      <c r="F136" s="157">
        <v>1</v>
      </c>
      <c r="G136" s="323">
        <f>D136*F136</f>
        <v>3412.6151960415978</v>
      </c>
      <c r="H136" s="324"/>
      <c r="I136" s="20"/>
      <c r="J136" s="20"/>
    </row>
    <row r="137" spans="1:14" ht="12.75" customHeight="1">
      <c r="A137" s="265" t="s">
        <v>87</v>
      </c>
      <c r="B137" s="265"/>
      <c r="C137" s="265"/>
      <c r="D137" s="265"/>
      <c r="E137" s="265"/>
      <c r="F137" s="307">
        <f>G136</f>
        <v>3412.6151960415978</v>
      </c>
      <c r="G137" s="307"/>
      <c r="H137" s="307"/>
      <c r="I137" s="20"/>
      <c r="J137" s="20"/>
    </row>
    <row r="138" spans="1:14" ht="12.75" customHeight="1">
      <c r="A138" s="328" t="s">
        <v>88</v>
      </c>
      <c r="B138" s="328"/>
      <c r="C138" s="328"/>
      <c r="D138" s="328"/>
      <c r="E138" s="328"/>
      <c r="F138" s="329">
        <v>0</v>
      </c>
      <c r="G138" s="329"/>
      <c r="H138" s="330"/>
      <c r="I138" s="20"/>
      <c r="J138" s="20"/>
    </row>
    <row r="139" spans="1:14" ht="12.75" customHeight="1">
      <c r="A139" s="331" t="s">
        <v>122</v>
      </c>
      <c r="B139" s="331"/>
      <c r="C139" s="331"/>
      <c r="D139" s="331"/>
      <c r="E139" s="331"/>
      <c r="F139" s="326">
        <f>F137</f>
        <v>3412.6151960415978</v>
      </c>
      <c r="G139" s="326"/>
      <c r="H139" s="326"/>
      <c r="I139" s="20"/>
      <c r="J139" s="20"/>
    </row>
    <row r="140" spans="1:14" ht="12.75" customHeight="1">
      <c r="A140" s="209" t="s">
        <v>110</v>
      </c>
      <c r="B140" s="209"/>
      <c r="C140" s="209"/>
      <c r="D140" s="209"/>
      <c r="E140" s="209"/>
      <c r="F140" s="209"/>
      <c r="G140" s="209"/>
      <c r="H140" s="209"/>
      <c r="I140" s="20"/>
      <c r="J140" s="20"/>
    </row>
    <row r="141" spans="1:14" ht="12.75" customHeight="1">
      <c r="A141" s="209" t="s">
        <v>123</v>
      </c>
      <c r="B141" s="209"/>
      <c r="C141" s="209"/>
      <c r="D141" s="209"/>
      <c r="E141" s="209"/>
      <c r="F141" s="209"/>
      <c r="G141" s="209"/>
      <c r="H141" s="209"/>
      <c r="I141" s="20"/>
      <c r="J141" s="20"/>
    </row>
    <row r="142" spans="1:14" ht="12.75" customHeight="1">
      <c r="A142" s="265" t="s">
        <v>89</v>
      </c>
      <c r="B142" s="265"/>
      <c r="C142" s="265"/>
      <c r="D142" s="265"/>
      <c r="E142" s="265"/>
      <c r="F142" s="265" t="s">
        <v>90</v>
      </c>
      <c r="G142" s="265"/>
      <c r="H142" s="265"/>
      <c r="I142" s="20"/>
      <c r="J142" s="20"/>
    </row>
    <row r="143" spans="1:14" ht="12.75" customHeight="1">
      <c r="A143" s="325" t="s">
        <v>91</v>
      </c>
      <c r="B143" s="325"/>
      <c r="C143" s="325"/>
      <c r="D143" s="325"/>
      <c r="E143" s="325"/>
      <c r="F143" s="326">
        <f>F137</f>
        <v>3412.6151960415978</v>
      </c>
      <c r="G143" s="326"/>
      <c r="H143" s="326"/>
      <c r="I143" s="20"/>
      <c r="J143" s="20"/>
    </row>
    <row r="144" spans="1:14" ht="12.75" customHeight="1">
      <c r="A144" s="325" t="s">
        <v>92</v>
      </c>
      <c r="B144" s="325"/>
      <c r="C144" s="325"/>
      <c r="D144" s="325"/>
      <c r="E144" s="325"/>
      <c r="F144" s="327">
        <v>12</v>
      </c>
      <c r="G144" s="327"/>
      <c r="H144" s="327"/>
      <c r="I144" s="20"/>
      <c r="J144" s="20"/>
    </row>
    <row r="145" spans="1:12" ht="12.75" customHeight="1">
      <c r="A145" s="325" t="s">
        <v>93</v>
      </c>
      <c r="B145" s="325"/>
      <c r="C145" s="325"/>
      <c r="D145" s="325"/>
      <c r="E145" s="325"/>
      <c r="F145" s="326">
        <f>F143*F144</f>
        <v>40951.382352499175</v>
      </c>
      <c r="G145" s="326"/>
      <c r="H145" s="326"/>
      <c r="I145" s="20"/>
      <c r="J145" s="20"/>
      <c r="L145"/>
    </row>
    <row r="146" spans="1:12">
      <c r="A146" s="325"/>
      <c r="B146" s="325"/>
      <c r="C146" s="325"/>
      <c r="D146" s="325"/>
      <c r="E146" s="325"/>
      <c r="F146" s="326"/>
      <c r="G146" s="326"/>
      <c r="H146" s="326"/>
      <c r="I146" s="20"/>
      <c r="J146" s="20"/>
      <c r="L146"/>
    </row>
    <row r="147" spans="1:12">
      <c r="H147"/>
      <c r="L147"/>
    </row>
    <row r="148" spans="1:12">
      <c r="H148"/>
      <c r="L148"/>
    </row>
    <row r="149" spans="1:12">
      <c r="H149"/>
      <c r="L149"/>
    </row>
    <row r="150" spans="1:12">
      <c r="H150"/>
      <c r="L150"/>
    </row>
    <row r="151" spans="1:12">
      <c r="H151"/>
      <c r="L151"/>
    </row>
    <row r="152" spans="1:12">
      <c r="H152"/>
      <c r="L152"/>
    </row>
    <row r="153" spans="1:12">
      <c r="H153"/>
      <c r="L153"/>
    </row>
    <row r="154" spans="1:12">
      <c r="H154"/>
      <c r="L154"/>
    </row>
    <row r="155" spans="1:12">
      <c r="H155"/>
      <c r="L155"/>
    </row>
    <row r="156" spans="1:12">
      <c r="H156"/>
      <c r="L156"/>
    </row>
    <row r="157" spans="1:12">
      <c r="H157"/>
      <c r="L157"/>
    </row>
    <row r="158" spans="1:12">
      <c r="H158"/>
      <c r="L158"/>
    </row>
    <row r="159" spans="1:12">
      <c r="H159"/>
      <c r="L159"/>
    </row>
    <row r="160" spans="1:12">
      <c r="H160"/>
      <c r="L160"/>
    </row>
    <row r="161" spans="8:12">
      <c r="H161"/>
      <c r="L161"/>
    </row>
    <row r="162" spans="8:12">
      <c r="H162"/>
      <c r="L162"/>
    </row>
    <row r="163" spans="8:12">
      <c r="H163"/>
      <c r="L163"/>
    </row>
    <row r="164" spans="8:12">
      <c r="H164"/>
      <c r="L164"/>
    </row>
    <row r="165" spans="8:12">
      <c r="H165"/>
      <c r="L165"/>
    </row>
    <row r="166" spans="8:12">
      <c r="H166"/>
      <c r="L166"/>
    </row>
    <row r="167" spans="8:12">
      <c r="H167"/>
      <c r="L167"/>
    </row>
    <row r="168" spans="8:12">
      <c r="H168"/>
      <c r="L168"/>
    </row>
    <row r="169" spans="8:12">
      <c r="H169"/>
      <c r="L169"/>
    </row>
    <row r="170" spans="8:12">
      <c r="H170"/>
      <c r="L170"/>
    </row>
    <row r="171" spans="8:12">
      <c r="H171"/>
      <c r="L171"/>
    </row>
    <row r="172" spans="8:12">
      <c r="H172"/>
      <c r="L172"/>
    </row>
    <row r="173" spans="8:12">
      <c r="H173"/>
      <c r="L173"/>
    </row>
    <row r="174" spans="8:12">
      <c r="H174"/>
      <c r="L174"/>
    </row>
    <row r="175" spans="8:12">
      <c r="H175"/>
      <c r="L175"/>
    </row>
    <row r="176" spans="8:12">
      <c r="H176"/>
      <c r="L176"/>
    </row>
    <row r="177" spans="8:12">
      <c r="H177"/>
      <c r="L177"/>
    </row>
    <row r="178" spans="8:12">
      <c r="H178"/>
      <c r="L178"/>
    </row>
    <row r="179" spans="8:12">
      <c r="H179"/>
      <c r="L179"/>
    </row>
    <row r="180" spans="8:12">
      <c r="H180"/>
      <c r="L180"/>
    </row>
    <row r="181" spans="8:12">
      <c r="H181"/>
      <c r="L181"/>
    </row>
    <row r="182" spans="8:12">
      <c r="H182"/>
      <c r="L182"/>
    </row>
    <row r="183" spans="8:12">
      <c r="H183"/>
      <c r="L183"/>
    </row>
    <row r="184" spans="8:12">
      <c r="H184"/>
      <c r="L184"/>
    </row>
    <row r="185" spans="8:12">
      <c r="H185"/>
      <c r="L185"/>
    </row>
    <row r="186" spans="8:12">
      <c r="H186"/>
      <c r="L186"/>
    </row>
    <row r="187" spans="8:12">
      <c r="H187"/>
      <c r="L187"/>
    </row>
    <row r="188" spans="8:12">
      <c r="H188"/>
      <c r="L188"/>
    </row>
    <row r="189" spans="8:12">
      <c r="H189"/>
      <c r="L189"/>
    </row>
    <row r="190" spans="8:12">
      <c r="H190"/>
      <c r="L190"/>
    </row>
    <row r="191" spans="8:12">
      <c r="H191"/>
      <c r="L191"/>
    </row>
    <row r="192" spans="8:12">
      <c r="H192"/>
      <c r="L192"/>
    </row>
    <row r="193" spans="8:12">
      <c r="H193"/>
      <c r="L193"/>
    </row>
    <row r="194" spans="8:12">
      <c r="H194"/>
      <c r="L194"/>
    </row>
    <row r="195" spans="8:12">
      <c r="H195"/>
      <c r="L195"/>
    </row>
    <row r="196" spans="8:12">
      <c r="H196"/>
      <c r="L196"/>
    </row>
    <row r="197" spans="8:12">
      <c r="H197"/>
      <c r="L197"/>
    </row>
    <row r="198" spans="8:12">
      <c r="H198"/>
      <c r="L198"/>
    </row>
    <row r="199" spans="8:12">
      <c r="H199"/>
      <c r="L199"/>
    </row>
    <row r="200" spans="8:12">
      <c r="H200"/>
      <c r="L200"/>
    </row>
    <row r="201" spans="8:12">
      <c r="H201"/>
      <c r="L201"/>
    </row>
    <row r="202" spans="8:12">
      <c r="H202"/>
      <c r="L202"/>
    </row>
    <row r="203" spans="8:12">
      <c r="H203"/>
      <c r="L203"/>
    </row>
    <row r="204" spans="8:12">
      <c r="H204"/>
      <c r="L204"/>
    </row>
    <row r="205" spans="8:12">
      <c r="H205"/>
      <c r="L205"/>
    </row>
    <row r="206" spans="8:12">
      <c r="H206"/>
      <c r="L206"/>
    </row>
    <row r="207" spans="8:12">
      <c r="H207"/>
      <c r="L207"/>
    </row>
    <row r="208" spans="8:12">
      <c r="H208"/>
      <c r="L208"/>
    </row>
    <row r="209" spans="8:12">
      <c r="H209"/>
      <c r="L209"/>
    </row>
    <row r="210" spans="8:12">
      <c r="H210"/>
      <c r="L210"/>
    </row>
    <row r="211" spans="8:12">
      <c r="H211"/>
      <c r="L211"/>
    </row>
    <row r="212" spans="8:12">
      <c r="H212"/>
      <c r="L212"/>
    </row>
    <row r="213" spans="8:12">
      <c r="H213"/>
      <c r="L213"/>
    </row>
    <row r="214" spans="8:12">
      <c r="H214"/>
      <c r="L214"/>
    </row>
    <row r="215" spans="8:12">
      <c r="H215"/>
      <c r="L215"/>
    </row>
    <row r="216" spans="8:12">
      <c r="H216"/>
      <c r="L216"/>
    </row>
    <row r="217" spans="8:12">
      <c r="H217"/>
      <c r="L217"/>
    </row>
    <row r="218" spans="8:12">
      <c r="H218"/>
      <c r="L218"/>
    </row>
    <row r="219" spans="8:12">
      <c r="H219"/>
      <c r="L219"/>
    </row>
    <row r="220" spans="8:12">
      <c r="H220"/>
      <c r="L220"/>
    </row>
    <row r="221" spans="8:12">
      <c r="H221"/>
      <c r="L221"/>
    </row>
    <row r="222" spans="8:12">
      <c r="H222"/>
      <c r="L222"/>
    </row>
    <row r="223" spans="8:12">
      <c r="H223"/>
      <c r="L223"/>
    </row>
    <row r="224" spans="8:12">
      <c r="H224"/>
      <c r="L224"/>
    </row>
    <row r="225" spans="8:12">
      <c r="H225"/>
      <c r="L225"/>
    </row>
    <row r="226" spans="8:12">
      <c r="H226"/>
      <c r="L226"/>
    </row>
    <row r="227" spans="8:12">
      <c r="H227"/>
      <c r="L227"/>
    </row>
    <row r="228" spans="8:12">
      <c r="H228"/>
      <c r="L228"/>
    </row>
    <row r="229" spans="8:12">
      <c r="H229"/>
      <c r="L229"/>
    </row>
    <row r="230" spans="8:12">
      <c r="H230"/>
      <c r="L230"/>
    </row>
    <row r="231" spans="8:12">
      <c r="H231"/>
      <c r="L231"/>
    </row>
    <row r="232" spans="8:12">
      <c r="H232"/>
      <c r="L232"/>
    </row>
    <row r="233" spans="8:12">
      <c r="H233"/>
      <c r="L233"/>
    </row>
    <row r="234" spans="8:12">
      <c r="H234"/>
      <c r="L234"/>
    </row>
    <row r="235" spans="8:12">
      <c r="H235"/>
      <c r="L235"/>
    </row>
    <row r="236" spans="8:12">
      <c r="H236"/>
      <c r="L236"/>
    </row>
    <row r="237" spans="8:12">
      <c r="H237"/>
      <c r="L237"/>
    </row>
    <row r="238" spans="8:12">
      <c r="H238"/>
      <c r="L238"/>
    </row>
    <row r="239" spans="8:12">
      <c r="H239"/>
      <c r="L239"/>
    </row>
    <row r="240" spans="8:12">
      <c r="H240"/>
      <c r="L240"/>
    </row>
    <row r="241" spans="8:12">
      <c r="H241"/>
      <c r="L241"/>
    </row>
    <row r="242" spans="8:12">
      <c r="H242"/>
      <c r="L242"/>
    </row>
    <row r="243" spans="8:12">
      <c r="H243"/>
      <c r="L243"/>
    </row>
    <row r="244" spans="8:12">
      <c r="H244"/>
      <c r="L244"/>
    </row>
    <row r="245" spans="8:12">
      <c r="H245"/>
      <c r="L245"/>
    </row>
    <row r="246" spans="8:12">
      <c r="H246"/>
      <c r="L246"/>
    </row>
    <row r="247" spans="8:12">
      <c r="H247"/>
      <c r="L247"/>
    </row>
    <row r="248" spans="8:12">
      <c r="H248"/>
      <c r="L248"/>
    </row>
    <row r="249" spans="8:12">
      <c r="H249"/>
      <c r="L249"/>
    </row>
    <row r="250" spans="8:12">
      <c r="H250"/>
      <c r="L250"/>
    </row>
    <row r="251" spans="8:12">
      <c r="H251"/>
      <c r="L251"/>
    </row>
    <row r="252" spans="8:12">
      <c r="H252"/>
    </row>
    <row r="253" spans="8:12">
      <c r="H253"/>
    </row>
    <row r="254" spans="8:12">
      <c r="H254"/>
    </row>
    <row r="255" spans="8:12">
      <c r="H255"/>
    </row>
    <row r="256" spans="8:12">
      <c r="H256"/>
    </row>
    <row r="257" spans="8:8">
      <c r="H257"/>
    </row>
    <row r="258" spans="8:8">
      <c r="H258"/>
    </row>
    <row r="259" spans="8:8">
      <c r="H259"/>
    </row>
    <row r="260" spans="8:8">
      <c r="H260"/>
    </row>
    <row r="261" spans="8:8">
      <c r="H261"/>
    </row>
    <row r="262" spans="8:8">
      <c r="H262"/>
    </row>
    <row r="263" spans="8:8">
      <c r="H263"/>
    </row>
    <row r="264" spans="8:8">
      <c r="H264"/>
    </row>
    <row r="265" spans="8:8">
      <c r="H265"/>
    </row>
    <row r="266" spans="8:8">
      <c r="H266"/>
    </row>
    <row r="267" spans="8:8">
      <c r="H267"/>
    </row>
    <row r="268" spans="8:8">
      <c r="H268"/>
    </row>
    <row r="269" spans="8:8">
      <c r="H269"/>
    </row>
    <row r="270" spans="8:8">
      <c r="H270"/>
    </row>
    <row r="271" spans="8:8">
      <c r="H271"/>
    </row>
    <row r="272" spans="8:8">
      <c r="H272"/>
    </row>
    <row r="273" spans="8:8">
      <c r="H273"/>
    </row>
    <row r="274" spans="8:8">
      <c r="H274"/>
    </row>
    <row r="275" spans="8:8">
      <c r="H275"/>
    </row>
    <row r="276" spans="8:8">
      <c r="H276"/>
    </row>
    <row r="277" spans="8:8">
      <c r="H277"/>
    </row>
    <row r="278" spans="8:8">
      <c r="H278"/>
    </row>
  </sheetData>
  <mergeCells count="187">
    <mergeCell ref="A9:B9"/>
    <mergeCell ref="C9:D9"/>
    <mergeCell ref="E9:F9"/>
    <mergeCell ref="G9:H9"/>
    <mergeCell ref="A10:K10"/>
    <mergeCell ref="B11:H11"/>
    <mergeCell ref="A1:H4"/>
    <mergeCell ref="A5:H5"/>
    <mergeCell ref="A6:K6"/>
    <mergeCell ref="A7:B7"/>
    <mergeCell ref="C7:H7"/>
    <mergeCell ref="A8:B8"/>
    <mergeCell ref="C8:H8"/>
    <mergeCell ref="A18:H18"/>
    <mergeCell ref="A19:H19"/>
    <mergeCell ref="A20:H20"/>
    <mergeCell ref="B21:G21"/>
    <mergeCell ref="B22:G22"/>
    <mergeCell ref="B23:G23"/>
    <mergeCell ref="B12:G12"/>
    <mergeCell ref="B13:G13"/>
    <mergeCell ref="B14:G14"/>
    <mergeCell ref="A15:H15"/>
    <mergeCell ref="B16:G16"/>
    <mergeCell ref="B17:G17"/>
    <mergeCell ref="B30:G30"/>
    <mergeCell ref="B31:G31"/>
    <mergeCell ref="B32:G32"/>
    <mergeCell ref="B33:G33"/>
    <mergeCell ref="B34:G34"/>
    <mergeCell ref="B35:G35"/>
    <mergeCell ref="B24:G24"/>
    <mergeCell ref="B25:G25"/>
    <mergeCell ref="B26:G26"/>
    <mergeCell ref="A27:H27"/>
    <mergeCell ref="A28:H28"/>
    <mergeCell ref="B29:G29"/>
    <mergeCell ref="B42:F42"/>
    <mergeCell ref="B43:F43"/>
    <mergeCell ref="A44:F44"/>
    <mergeCell ref="A45:H45"/>
    <mergeCell ref="A46:H46"/>
    <mergeCell ref="B47:F47"/>
    <mergeCell ref="B36:G36"/>
    <mergeCell ref="A37:G37"/>
    <mergeCell ref="A38:H38"/>
    <mergeCell ref="A39:K39"/>
    <mergeCell ref="A40:K40"/>
    <mergeCell ref="B41:F41"/>
    <mergeCell ref="J41:K41"/>
    <mergeCell ref="B54:F54"/>
    <mergeCell ref="B55:F55"/>
    <mergeCell ref="A56:F56"/>
    <mergeCell ref="A57:H57"/>
    <mergeCell ref="A58:K58"/>
    <mergeCell ref="B59:G59"/>
    <mergeCell ref="I59:K59"/>
    <mergeCell ref="B48:F48"/>
    <mergeCell ref="B49:F49"/>
    <mergeCell ref="B50:F50"/>
    <mergeCell ref="B51:F51"/>
    <mergeCell ref="B52:F52"/>
    <mergeCell ref="B53:F53"/>
    <mergeCell ref="B63:G63"/>
    <mergeCell ref="I63:K63"/>
    <mergeCell ref="A64:G64"/>
    <mergeCell ref="A65:H65"/>
    <mergeCell ref="A66:K66"/>
    <mergeCell ref="A67:K67"/>
    <mergeCell ref="B60:G60"/>
    <mergeCell ref="I60:K60"/>
    <mergeCell ref="B61:G61"/>
    <mergeCell ref="I61:K61"/>
    <mergeCell ref="B62:G62"/>
    <mergeCell ref="I62:K62"/>
    <mergeCell ref="A73:H73"/>
    <mergeCell ref="A74:J74"/>
    <mergeCell ref="B75:F75"/>
    <mergeCell ref="I75:J75"/>
    <mergeCell ref="B76:F76"/>
    <mergeCell ref="B77:F77"/>
    <mergeCell ref="B68:G68"/>
    <mergeCell ref="I68:K68"/>
    <mergeCell ref="B69:G69"/>
    <mergeCell ref="B70:G70"/>
    <mergeCell ref="B71:G71"/>
    <mergeCell ref="A72:G72"/>
    <mergeCell ref="A84:J84"/>
    <mergeCell ref="A85:J85"/>
    <mergeCell ref="B86:F86"/>
    <mergeCell ref="I86:J86"/>
    <mergeCell ref="B87:F87"/>
    <mergeCell ref="B88:F88"/>
    <mergeCell ref="B78:F78"/>
    <mergeCell ref="B79:F79"/>
    <mergeCell ref="B80:F80"/>
    <mergeCell ref="B81:F81"/>
    <mergeCell ref="A82:F82"/>
    <mergeCell ref="A83:H83"/>
    <mergeCell ref="A95:F95"/>
    <mergeCell ref="A96:J96"/>
    <mergeCell ref="A97:J97"/>
    <mergeCell ref="B98:F98"/>
    <mergeCell ref="I98:J98"/>
    <mergeCell ref="B99:F99"/>
    <mergeCell ref="I99:J99"/>
    <mergeCell ref="B89:F89"/>
    <mergeCell ref="B90:F90"/>
    <mergeCell ref="B91:F91"/>
    <mergeCell ref="B92:F92"/>
    <mergeCell ref="A93:F93"/>
    <mergeCell ref="B94:F94"/>
    <mergeCell ref="B105:G105"/>
    <mergeCell ref="A106:G106"/>
    <mergeCell ref="A107:H107"/>
    <mergeCell ref="A108:J108"/>
    <mergeCell ref="B109:G109"/>
    <mergeCell ref="H109:J109"/>
    <mergeCell ref="A100:F100"/>
    <mergeCell ref="A101:H101"/>
    <mergeCell ref="A102:J102"/>
    <mergeCell ref="B103:G103"/>
    <mergeCell ref="H103:J103"/>
    <mergeCell ref="B104:G104"/>
    <mergeCell ref="A113:J113"/>
    <mergeCell ref="B114:F114"/>
    <mergeCell ref="I114:J114"/>
    <mergeCell ref="B115:F115"/>
    <mergeCell ref="I115:J115"/>
    <mergeCell ref="B116:F116"/>
    <mergeCell ref="I116:J116"/>
    <mergeCell ref="B110:G110"/>
    <mergeCell ref="H110:J110"/>
    <mergeCell ref="B111:G111"/>
    <mergeCell ref="H111:J111"/>
    <mergeCell ref="A112:G112"/>
    <mergeCell ref="H112:J112"/>
    <mergeCell ref="B117:F117"/>
    <mergeCell ref="I117:J117"/>
    <mergeCell ref="A118:B118"/>
    <mergeCell ref="C118:C119"/>
    <mergeCell ref="D118:F118"/>
    <mergeCell ref="I118:J118"/>
    <mergeCell ref="A119:B119"/>
    <mergeCell ref="D119:F119"/>
    <mergeCell ref="I119:J119"/>
    <mergeCell ref="A123:H123"/>
    <mergeCell ref="A124:J124"/>
    <mergeCell ref="A125:G125"/>
    <mergeCell ref="H125:J125"/>
    <mergeCell ref="B126:G126"/>
    <mergeCell ref="B127:G127"/>
    <mergeCell ref="A120:B120"/>
    <mergeCell ref="D120:F120"/>
    <mergeCell ref="I120:J120"/>
    <mergeCell ref="A121:F121"/>
    <mergeCell ref="I121:J121"/>
    <mergeCell ref="A122:G122"/>
    <mergeCell ref="A134:J134"/>
    <mergeCell ref="A137:E137"/>
    <mergeCell ref="F137:H137"/>
    <mergeCell ref="B128:G128"/>
    <mergeCell ref="B129:G129"/>
    <mergeCell ref="B130:G130"/>
    <mergeCell ref="A131:G131"/>
    <mergeCell ref="B132:G132"/>
    <mergeCell ref="A133:G133"/>
    <mergeCell ref="A135:C135"/>
    <mergeCell ref="D135:E135"/>
    <mergeCell ref="G135:J135"/>
    <mergeCell ref="A136:C136"/>
    <mergeCell ref="D136:E136"/>
    <mergeCell ref="G136:H136"/>
    <mergeCell ref="A145:E146"/>
    <mergeCell ref="F145:H146"/>
    <mergeCell ref="A142:E142"/>
    <mergeCell ref="F142:H142"/>
    <mergeCell ref="A143:E143"/>
    <mergeCell ref="F143:H143"/>
    <mergeCell ref="A144:E144"/>
    <mergeCell ref="F144:H144"/>
    <mergeCell ref="A138:E138"/>
    <mergeCell ref="F138:H138"/>
    <mergeCell ref="A139:E139"/>
    <mergeCell ref="F139:H139"/>
    <mergeCell ref="A140:H140"/>
    <mergeCell ref="A141:H14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topLeftCell="A19" workbookViewId="0">
      <selection activeCell="H32" sqref="H32"/>
    </sheetView>
  </sheetViews>
  <sheetFormatPr defaultRowHeight="14.25"/>
  <cols>
    <col min="1" max="1" width="9.33203125" style="169"/>
    <col min="2" max="2" width="96" style="169" customWidth="1"/>
    <col min="3" max="3" width="22.5" style="169" bestFit="1" customWidth="1"/>
    <col min="4" max="4" width="17" style="169" bestFit="1" customWidth="1"/>
    <col min="5" max="5" width="14" style="169" bestFit="1" customWidth="1"/>
    <col min="6" max="16384" width="9.33203125" style="169"/>
  </cols>
  <sheetData>
    <row r="1" spans="2:5">
      <c r="B1" s="341"/>
      <c r="C1" s="341"/>
      <c r="D1" s="341"/>
      <c r="E1" s="341"/>
    </row>
    <row r="2" spans="2:5">
      <c r="B2" s="341"/>
      <c r="C2" s="341"/>
      <c r="D2" s="341"/>
      <c r="E2" s="341"/>
    </row>
    <row r="3" spans="2:5">
      <c r="B3" s="341"/>
      <c r="C3" s="341"/>
      <c r="D3" s="341"/>
      <c r="E3" s="341"/>
    </row>
    <row r="4" spans="2:5" ht="15">
      <c r="B4" s="342" t="s">
        <v>217</v>
      </c>
      <c r="C4" s="342"/>
      <c r="D4" s="342"/>
      <c r="E4" s="342"/>
    </row>
    <row r="5" spans="2:5" s="178" customFormat="1" ht="15">
      <c r="B5" s="166" t="s">
        <v>218</v>
      </c>
      <c r="C5" s="170" t="s">
        <v>219</v>
      </c>
      <c r="D5" s="177" t="s">
        <v>230</v>
      </c>
      <c r="E5" s="177" t="s">
        <v>231</v>
      </c>
    </row>
    <row r="6" spans="2:5">
      <c r="B6" s="167" t="s">
        <v>220</v>
      </c>
      <c r="C6" s="171">
        <v>3</v>
      </c>
      <c r="D6" s="182"/>
      <c r="E6" s="172">
        <f>D6*C6</f>
        <v>0</v>
      </c>
    </row>
    <row r="7" spans="2:5">
      <c r="B7" s="167" t="s">
        <v>221</v>
      </c>
      <c r="C7" s="171">
        <v>4</v>
      </c>
      <c r="D7" s="182"/>
      <c r="E7" s="172">
        <f t="shared" ref="E7:E9" si="0">D7*C7</f>
        <v>0</v>
      </c>
    </row>
    <row r="8" spans="2:5">
      <c r="B8" s="167" t="s">
        <v>222</v>
      </c>
      <c r="C8" s="171">
        <v>2</v>
      </c>
      <c r="D8" s="182"/>
      <c r="E8" s="172">
        <f t="shared" si="0"/>
        <v>0</v>
      </c>
    </row>
    <row r="9" spans="2:5">
      <c r="B9" s="167" t="s">
        <v>223</v>
      </c>
      <c r="C9" s="171">
        <v>1</v>
      </c>
      <c r="D9" s="182"/>
      <c r="E9" s="172">
        <f t="shared" si="0"/>
        <v>0</v>
      </c>
    </row>
    <row r="10" spans="2:5">
      <c r="B10" s="173" t="s">
        <v>224</v>
      </c>
      <c r="C10" s="174">
        <v>5</v>
      </c>
      <c r="D10" s="183"/>
      <c r="E10" s="175">
        <f>D10*C10</f>
        <v>0</v>
      </c>
    </row>
    <row r="11" spans="2:5" ht="15">
      <c r="B11" s="345" t="s">
        <v>165</v>
      </c>
      <c r="C11" s="345"/>
      <c r="D11" s="345"/>
      <c r="E11" s="176">
        <f>SUM(E6:E10)</f>
        <v>0</v>
      </c>
    </row>
    <row r="12" spans="2:5" ht="15">
      <c r="B12" s="346" t="s">
        <v>232</v>
      </c>
      <c r="C12" s="346"/>
      <c r="D12" s="346"/>
      <c r="E12" s="176">
        <f>E11/12</f>
        <v>0</v>
      </c>
    </row>
    <row r="13" spans="2:5" ht="15">
      <c r="B13" s="343"/>
      <c r="C13" s="343"/>
      <c r="D13" s="343"/>
      <c r="E13" s="343"/>
    </row>
    <row r="14" spans="2:5" ht="15">
      <c r="B14" s="344"/>
      <c r="C14" s="344"/>
      <c r="D14" s="344"/>
      <c r="E14" s="344"/>
    </row>
    <row r="15" spans="2:5" ht="15">
      <c r="B15" s="342" t="s">
        <v>225</v>
      </c>
      <c r="C15" s="342"/>
      <c r="D15" s="342"/>
      <c r="E15" s="342"/>
    </row>
    <row r="16" spans="2:5" s="178" customFormat="1" ht="15">
      <c r="B16" s="166" t="s">
        <v>218</v>
      </c>
      <c r="C16" s="166" t="s">
        <v>219</v>
      </c>
      <c r="D16" s="177" t="s">
        <v>230</v>
      </c>
      <c r="E16" s="177" t="s">
        <v>231</v>
      </c>
    </row>
    <row r="17" spans="2:5">
      <c r="B17" s="167" t="s">
        <v>220</v>
      </c>
      <c r="C17" s="168">
        <v>2</v>
      </c>
      <c r="D17" s="182"/>
      <c r="E17" s="172">
        <f>D17*C17</f>
        <v>0</v>
      </c>
    </row>
    <row r="18" spans="2:5" ht="15">
      <c r="B18" s="167" t="s">
        <v>228</v>
      </c>
      <c r="C18" s="168">
        <v>2</v>
      </c>
      <c r="D18" s="182"/>
      <c r="E18" s="172">
        <f t="shared" ref="E18:E22" si="1">D18*C18</f>
        <v>0</v>
      </c>
    </row>
    <row r="19" spans="2:5">
      <c r="B19" s="167" t="s">
        <v>221</v>
      </c>
      <c r="C19" s="168">
        <v>4</v>
      </c>
      <c r="D19" s="182"/>
      <c r="E19" s="172">
        <f t="shared" si="1"/>
        <v>0</v>
      </c>
    </row>
    <row r="20" spans="2:5">
      <c r="B20" s="167" t="s">
        <v>226</v>
      </c>
      <c r="C20" s="168">
        <v>2</v>
      </c>
      <c r="D20" s="182"/>
      <c r="E20" s="172">
        <f t="shared" si="1"/>
        <v>0</v>
      </c>
    </row>
    <row r="21" spans="2:5">
      <c r="B21" s="167" t="s">
        <v>223</v>
      </c>
      <c r="C21" s="168">
        <v>1</v>
      </c>
      <c r="D21" s="182"/>
      <c r="E21" s="172">
        <f t="shared" si="1"/>
        <v>0</v>
      </c>
    </row>
    <row r="22" spans="2:5">
      <c r="B22" s="167" t="s">
        <v>224</v>
      </c>
      <c r="C22" s="168">
        <v>5</v>
      </c>
      <c r="D22" s="182"/>
      <c r="E22" s="172">
        <f t="shared" si="1"/>
        <v>0</v>
      </c>
    </row>
    <row r="23" spans="2:5" ht="15">
      <c r="B23" s="345" t="s">
        <v>165</v>
      </c>
      <c r="C23" s="345"/>
      <c r="D23" s="345"/>
      <c r="E23" s="176">
        <f>SUM(E17:E22)</f>
        <v>0</v>
      </c>
    </row>
    <row r="24" spans="2:5" ht="15">
      <c r="B24" s="346" t="s">
        <v>232</v>
      </c>
      <c r="C24" s="346"/>
      <c r="D24" s="346"/>
      <c r="E24" s="176">
        <f>E23/12</f>
        <v>0</v>
      </c>
    </row>
    <row r="25" spans="2:5" ht="15">
      <c r="B25" s="343"/>
      <c r="C25" s="343"/>
      <c r="D25" s="343"/>
      <c r="E25" s="343"/>
    </row>
    <row r="26" spans="2:5" ht="15">
      <c r="B26" s="344"/>
      <c r="C26" s="344"/>
      <c r="D26" s="344"/>
      <c r="E26" s="344"/>
    </row>
    <row r="27" spans="2:5" ht="15">
      <c r="B27" s="342" t="s">
        <v>227</v>
      </c>
      <c r="C27" s="342"/>
      <c r="D27" s="342"/>
      <c r="E27" s="342"/>
    </row>
    <row r="28" spans="2:5" s="178" customFormat="1" ht="15">
      <c r="B28" s="166" t="s">
        <v>218</v>
      </c>
      <c r="C28" s="166" t="s">
        <v>219</v>
      </c>
      <c r="D28" s="177" t="s">
        <v>230</v>
      </c>
      <c r="E28" s="177" t="s">
        <v>231</v>
      </c>
    </row>
    <row r="29" spans="2:5">
      <c r="B29" s="167" t="s">
        <v>220</v>
      </c>
      <c r="C29" s="168">
        <v>3</v>
      </c>
      <c r="D29" s="182"/>
      <c r="E29" s="172">
        <f>D29*C29</f>
        <v>0</v>
      </c>
    </row>
    <row r="30" spans="2:5">
      <c r="B30" s="167" t="s">
        <v>221</v>
      </c>
      <c r="C30" s="168">
        <v>4</v>
      </c>
      <c r="D30" s="182"/>
      <c r="E30" s="172">
        <f t="shared" ref="E30:E33" si="2">D30*C30</f>
        <v>0</v>
      </c>
    </row>
    <row r="31" spans="2:5">
      <c r="B31" s="167" t="s">
        <v>226</v>
      </c>
      <c r="C31" s="168">
        <v>2</v>
      </c>
      <c r="D31" s="182"/>
      <c r="E31" s="172">
        <f t="shared" si="2"/>
        <v>0</v>
      </c>
    </row>
    <row r="32" spans="2:5">
      <c r="B32" s="167" t="s">
        <v>223</v>
      </c>
      <c r="C32" s="168">
        <v>1</v>
      </c>
      <c r="D32" s="182"/>
      <c r="E32" s="172">
        <f t="shared" si="2"/>
        <v>0</v>
      </c>
    </row>
    <row r="33" spans="2:5">
      <c r="B33" s="167" t="s">
        <v>224</v>
      </c>
      <c r="C33" s="168">
        <v>5</v>
      </c>
      <c r="D33" s="182"/>
      <c r="E33" s="172">
        <f t="shared" si="2"/>
        <v>0</v>
      </c>
    </row>
    <row r="34" spans="2:5" ht="15">
      <c r="B34" s="345" t="s">
        <v>165</v>
      </c>
      <c r="C34" s="345"/>
      <c r="D34" s="345"/>
      <c r="E34" s="176">
        <f>SUM(E29:E33)</f>
        <v>0</v>
      </c>
    </row>
    <row r="35" spans="2:5" ht="15">
      <c r="B35" s="346" t="s">
        <v>232</v>
      </c>
      <c r="C35" s="346"/>
      <c r="D35" s="346"/>
      <c r="E35" s="176">
        <f>E34/12</f>
        <v>0</v>
      </c>
    </row>
    <row r="41" spans="2:5">
      <c r="D41" s="169" t="s">
        <v>229</v>
      </c>
    </row>
  </sheetData>
  <mergeCells count="16">
    <mergeCell ref="B25:E25"/>
    <mergeCell ref="B11:D11"/>
    <mergeCell ref="B23:D23"/>
    <mergeCell ref="B34:D34"/>
    <mergeCell ref="B35:D35"/>
    <mergeCell ref="B24:D24"/>
    <mergeCell ref="B12:D12"/>
    <mergeCell ref="B26:E26"/>
    <mergeCell ref="B27:E27"/>
    <mergeCell ref="B1:E1"/>
    <mergeCell ref="B15:E15"/>
    <mergeCell ref="B4:E4"/>
    <mergeCell ref="B2:E2"/>
    <mergeCell ref="B3:E3"/>
    <mergeCell ref="B13:E13"/>
    <mergeCell ref="B14:E14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8"/>
  <sheetViews>
    <sheetView topLeftCell="A46" workbookViewId="0">
      <selection activeCell="G95" sqref="G95"/>
    </sheetView>
  </sheetViews>
  <sheetFormatPr defaultRowHeight="12.75"/>
  <cols>
    <col min="1" max="1" width="3.83203125" customWidth="1"/>
    <col min="2" max="2" width="16.83203125" customWidth="1"/>
    <col min="3" max="3" width="20.6640625" customWidth="1"/>
    <col min="4" max="4" width="20.83203125" customWidth="1"/>
    <col min="5" max="5" width="11.83203125" customWidth="1"/>
    <col min="6" max="6" width="15.6640625" customWidth="1"/>
    <col min="7" max="7" width="10.83203125" customWidth="1"/>
    <col min="8" max="8" width="21.1640625" style="13" customWidth="1"/>
    <col min="9" max="9" width="0.1640625" hidden="1" customWidth="1"/>
    <col min="10" max="10" width="16" hidden="1" customWidth="1"/>
    <col min="11" max="11" width="8.83203125" hidden="1" customWidth="1"/>
    <col min="12" max="12" width="9.33203125" style="9" customWidth="1"/>
  </cols>
  <sheetData>
    <row r="1" spans="1:11">
      <c r="A1" s="193" t="s">
        <v>169</v>
      </c>
      <c r="B1" s="194"/>
      <c r="C1" s="194"/>
      <c r="D1" s="194"/>
      <c r="E1" s="194"/>
      <c r="F1" s="194"/>
      <c r="G1" s="194"/>
      <c r="H1" s="194"/>
    </row>
    <row r="2" spans="1:11" ht="13.5" customHeight="1">
      <c r="A2" s="194"/>
      <c r="B2" s="194"/>
      <c r="C2" s="194"/>
      <c r="D2" s="194"/>
      <c r="E2" s="194"/>
      <c r="F2" s="194"/>
      <c r="G2" s="194"/>
      <c r="H2" s="194"/>
    </row>
    <row r="3" spans="1:11" ht="13.5" customHeight="1">
      <c r="A3" s="194"/>
      <c r="B3" s="194"/>
      <c r="C3" s="194"/>
      <c r="D3" s="194"/>
      <c r="E3" s="194"/>
      <c r="F3" s="194"/>
      <c r="G3" s="194"/>
      <c r="H3" s="194"/>
    </row>
    <row r="4" spans="1:11" ht="13.5" customHeight="1">
      <c r="A4" s="194"/>
      <c r="B4" s="194"/>
      <c r="C4" s="194"/>
      <c r="D4" s="194"/>
      <c r="E4" s="194"/>
      <c r="F4" s="194"/>
      <c r="G4" s="194"/>
      <c r="H4" s="194"/>
    </row>
    <row r="5" spans="1:11" ht="13.5" customHeight="1">
      <c r="A5" s="195"/>
      <c r="B5" s="195"/>
      <c r="C5" s="195"/>
      <c r="D5" s="195"/>
      <c r="E5" s="195"/>
      <c r="F5" s="195"/>
      <c r="G5" s="195"/>
      <c r="H5" s="195"/>
    </row>
    <row r="6" spans="1:11" ht="13.5" customHeight="1">
      <c r="A6" s="196" t="s">
        <v>95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</row>
    <row r="7" spans="1:11" ht="13.5" customHeight="1">
      <c r="A7" s="184" t="s">
        <v>174</v>
      </c>
      <c r="B7" s="184"/>
      <c r="C7" s="197" t="s">
        <v>170</v>
      </c>
      <c r="D7" s="198"/>
      <c r="E7" s="198"/>
      <c r="F7" s="198"/>
      <c r="G7" s="198"/>
      <c r="H7" s="198"/>
      <c r="I7" s="71"/>
      <c r="J7" s="71"/>
      <c r="K7" s="72"/>
    </row>
    <row r="8" spans="1:11" ht="13.5" customHeight="1">
      <c r="A8" s="184" t="s">
        <v>173</v>
      </c>
      <c r="B8" s="184"/>
      <c r="C8" s="199" t="s">
        <v>172</v>
      </c>
      <c r="D8" s="200"/>
      <c r="E8" s="200"/>
      <c r="F8" s="200"/>
      <c r="G8" s="200"/>
      <c r="H8" s="200"/>
      <c r="I8" s="73"/>
      <c r="J8" s="73"/>
      <c r="K8" s="74"/>
    </row>
    <row r="9" spans="1:11" ht="13.5" customHeight="1">
      <c r="A9" s="184" t="s">
        <v>175</v>
      </c>
      <c r="B9" s="184"/>
      <c r="C9" s="185" t="s">
        <v>168</v>
      </c>
      <c r="D9" s="186"/>
      <c r="E9" s="187" t="s">
        <v>171</v>
      </c>
      <c r="F9" s="188"/>
      <c r="G9" s="189"/>
      <c r="H9" s="190"/>
      <c r="I9" s="17"/>
      <c r="J9" s="17"/>
      <c r="K9" s="70"/>
    </row>
    <row r="10" spans="1:11" ht="13.5" customHeight="1">
      <c r="A10" s="187" t="s">
        <v>0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88"/>
    </row>
    <row r="11" spans="1:11" ht="13.5" customHeight="1">
      <c r="A11" s="24" t="s">
        <v>1</v>
      </c>
      <c r="B11" s="189" t="s">
        <v>2</v>
      </c>
      <c r="C11" s="190"/>
      <c r="D11" s="190"/>
      <c r="E11" s="190"/>
      <c r="F11" s="190"/>
      <c r="G11" s="190"/>
      <c r="H11" s="192"/>
      <c r="I11" s="16"/>
      <c r="J11" s="17"/>
      <c r="K11" s="17"/>
    </row>
    <row r="12" spans="1:11" ht="13.5" customHeight="1">
      <c r="A12" s="24" t="s">
        <v>3</v>
      </c>
      <c r="B12" s="201" t="s">
        <v>4</v>
      </c>
      <c r="C12" s="202"/>
      <c r="D12" s="202"/>
      <c r="E12" s="202"/>
      <c r="F12" s="202"/>
      <c r="G12" s="203"/>
      <c r="H12" s="24" t="s">
        <v>154</v>
      </c>
      <c r="I12" s="16"/>
      <c r="J12" s="17"/>
      <c r="K12" s="17"/>
    </row>
    <row r="13" spans="1:11" ht="13.5" customHeight="1">
      <c r="A13" s="24" t="s">
        <v>5</v>
      </c>
      <c r="B13" s="201" t="s">
        <v>6</v>
      </c>
      <c r="C13" s="202"/>
      <c r="D13" s="202"/>
      <c r="E13" s="202"/>
      <c r="F13" s="202"/>
      <c r="G13" s="203"/>
      <c r="H13" s="24">
        <v>2022</v>
      </c>
      <c r="I13" s="16"/>
      <c r="J13" s="17"/>
      <c r="K13" s="17"/>
    </row>
    <row r="14" spans="1:11" ht="13.5" customHeight="1">
      <c r="A14" s="24" t="s">
        <v>7</v>
      </c>
      <c r="B14" s="201" t="s">
        <v>8</v>
      </c>
      <c r="C14" s="202"/>
      <c r="D14" s="202"/>
      <c r="E14" s="202"/>
      <c r="F14" s="202"/>
      <c r="G14" s="203"/>
      <c r="H14" s="24">
        <v>12</v>
      </c>
      <c r="I14" s="16"/>
      <c r="J14" s="17"/>
      <c r="K14" s="17"/>
    </row>
    <row r="15" spans="1:11" ht="13.5" customHeight="1">
      <c r="A15" s="187" t="s">
        <v>9</v>
      </c>
      <c r="B15" s="191"/>
      <c r="C15" s="191"/>
      <c r="D15" s="191"/>
      <c r="E15" s="191"/>
      <c r="F15" s="191"/>
      <c r="G15" s="191"/>
      <c r="H15" s="191"/>
      <c r="I15" s="18"/>
      <c r="J15" s="18"/>
      <c r="K15" s="18"/>
    </row>
    <row r="16" spans="1:11" ht="13.5" customHeight="1">
      <c r="A16" s="25">
        <v>1</v>
      </c>
      <c r="B16" s="201" t="s">
        <v>10</v>
      </c>
      <c r="C16" s="202"/>
      <c r="D16" s="202"/>
      <c r="E16" s="202"/>
      <c r="F16" s="202"/>
      <c r="G16" s="203"/>
      <c r="H16" s="36" t="s">
        <v>155</v>
      </c>
      <c r="I16" s="16"/>
      <c r="J16" s="17"/>
      <c r="K16" s="17"/>
    </row>
    <row r="17" spans="1:12" ht="13.5" customHeight="1">
      <c r="A17" s="25">
        <v>2</v>
      </c>
      <c r="B17" s="201" t="s">
        <v>11</v>
      </c>
      <c r="C17" s="202"/>
      <c r="D17" s="202"/>
      <c r="E17" s="202"/>
      <c r="F17" s="202"/>
      <c r="G17" s="203"/>
      <c r="H17" s="36">
        <v>7</v>
      </c>
      <c r="I17" s="16"/>
      <c r="J17" s="17"/>
      <c r="K17" s="17"/>
    </row>
    <row r="18" spans="1:12" ht="13.5" customHeight="1">
      <c r="A18" s="189" t="s">
        <v>12</v>
      </c>
      <c r="B18" s="190"/>
      <c r="C18" s="190"/>
      <c r="D18" s="190"/>
      <c r="E18" s="190"/>
      <c r="F18" s="190"/>
      <c r="G18" s="190"/>
      <c r="H18" s="190"/>
      <c r="I18" s="15"/>
      <c r="J18" s="15"/>
      <c r="K18" s="15"/>
    </row>
    <row r="19" spans="1:12">
      <c r="A19" s="189" t="s">
        <v>13</v>
      </c>
      <c r="B19" s="190"/>
      <c r="C19" s="190"/>
      <c r="D19" s="190"/>
      <c r="E19" s="190"/>
      <c r="F19" s="190"/>
      <c r="G19" s="190"/>
      <c r="H19" s="190"/>
      <c r="I19" s="15"/>
      <c r="J19" s="15"/>
      <c r="K19" s="15"/>
    </row>
    <row r="20" spans="1:12" ht="13.5" customHeight="1">
      <c r="A20" s="189" t="s">
        <v>14</v>
      </c>
      <c r="B20" s="190"/>
      <c r="C20" s="190"/>
      <c r="D20" s="190"/>
      <c r="E20" s="190"/>
      <c r="F20" s="190"/>
      <c r="G20" s="190"/>
      <c r="H20" s="190"/>
      <c r="I20" s="15"/>
      <c r="J20" s="15"/>
      <c r="K20" s="15"/>
    </row>
    <row r="21" spans="1:12" ht="13.5" customHeight="1">
      <c r="A21" s="25">
        <v>1</v>
      </c>
      <c r="B21" s="201" t="s">
        <v>15</v>
      </c>
      <c r="C21" s="202"/>
      <c r="D21" s="202"/>
      <c r="E21" s="202"/>
      <c r="F21" s="202"/>
      <c r="G21" s="203"/>
      <c r="H21" s="36" t="s">
        <v>159</v>
      </c>
      <c r="I21" s="17"/>
      <c r="J21" s="17"/>
      <c r="K21" s="17"/>
    </row>
    <row r="22" spans="1:12">
      <c r="A22" s="25">
        <v>2</v>
      </c>
      <c r="B22" s="201" t="s">
        <v>16</v>
      </c>
      <c r="C22" s="202"/>
      <c r="D22" s="202"/>
      <c r="E22" s="202"/>
      <c r="F22" s="202"/>
      <c r="G22" s="203"/>
      <c r="H22" s="55" t="s">
        <v>208</v>
      </c>
      <c r="I22" s="17"/>
      <c r="J22" s="17"/>
      <c r="K22" s="17"/>
    </row>
    <row r="23" spans="1:12" ht="13.5" customHeight="1">
      <c r="A23" s="25">
        <v>3</v>
      </c>
      <c r="B23" s="201" t="s">
        <v>17</v>
      </c>
      <c r="C23" s="202"/>
      <c r="D23" s="202"/>
      <c r="E23" s="202"/>
      <c r="F23" s="202"/>
      <c r="G23" s="203"/>
      <c r="H23" s="75">
        <v>2773.85</v>
      </c>
      <c r="I23" s="17"/>
      <c r="J23" s="17"/>
      <c r="K23" s="17"/>
    </row>
    <row r="24" spans="1:12" ht="24">
      <c r="A24" s="66">
        <v>4</v>
      </c>
      <c r="B24" s="204" t="s">
        <v>18</v>
      </c>
      <c r="C24" s="205"/>
      <c r="D24" s="205"/>
      <c r="E24" s="205"/>
      <c r="F24" s="205"/>
      <c r="G24" s="206"/>
      <c r="H24" s="55" t="s">
        <v>189</v>
      </c>
      <c r="I24" s="17"/>
      <c r="J24" s="17"/>
      <c r="K24" s="17"/>
    </row>
    <row r="25" spans="1:12" ht="13.5" customHeight="1">
      <c r="A25" s="25">
        <v>5</v>
      </c>
      <c r="B25" s="201" t="s">
        <v>19</v>
      </c>
      <c r="C25" s="202"/>
      <c r="D25" s="202"/>
      <c r="E25" s="202"/>
      <c r="F25" s="202"/>
      <c r="G25" s="203"/>
      <c r="H25" s="76">
        <v>44621</v>
      </c>
      <c r="I25" s="17"/>
      <c r="J25" s="17"/>
      <c r="K25" s="17"/>
    </row>
    <row r="26" spans="1:12" ht="13.5" customHeight="1">
      <c r="A26" s="25">
        <v>6</v>
      </c>
      <c r="B26" s="207" t="s">
        <v>176</v>
      </c>
      <c r="C26" s="207"/>
      <c r="D26" s="207"/>
      <c r="E26" s="207"/>
      <c r="F26" s="207"/>
      <c r="G26" s="207"/>
      <c r="H26" s="76" t="s">
        <v>177</v>
      </c>
      <c r="I26" s="17"/>
      <c r="J26" s="17"/>
      <c r="K26" s="17"/>
    </row>
    <row r="27" spans="1:12" ht="13.5" customHeight="1">
      <c r="A27" s="208"/>
      <c r="B27" s="208"/>
      <c r="C27" s="208"/>
      <c r="D27" s="208"/>
      <c r="E27" s="208"/>
      <c r="F27" s="208"/>
      <c r="G27" s="208"/>
      <c r="H27" s="208"/>
      <c r="I27" s="17"/>
      <c r="J27" s="17"/>
      <c r="K27" s="17"/>
      <c r="L27"/>
    </row>
    <row r="28" spans="1:12" ht="13.5" customHeight="1">
      <c r="A28" s="209" t="s">
        <v>117</v>
      </c>
      <c r="B28" s="209"/>
      <c r="C28" s="209"/>
      <c r="D28" s="209"/>
      <c r="E28" s="209"/>
      <c r="F28" s="209"/>
      <c r="G28" s="209"/>
      <c r="H28" s="209"/>
      <c r="I28" s="15"/>
      <c r="J28" s="15"/>
      <c r="K28" s="15"/>
    </row>
    <row r="29" spans="1:12" ht="13.5" customHeight="1">
      <c r="A29" s="37">
        <v>1</v>
      </c>
      <c r="B29" s="210" t="s">
        <v>157</v>
      </c>
      <c r="C29" s="211"/>
      <c r="D29" s="211"/>
      <c r="E29" s="211"/>
      <c r="F29" s="211"/>
      <c r="G29" s="211"/>
      <c r="H29" s="116" t="s">
        <v>111</v>
      </c>
      <c r="I29" s="14" t="s">
        <v>20</v>
      </c>
      <c r="J29" s="15"/>
      <c r="K29" s="15"/>
    </row>
    <row r="30" spans="1:12" ht="13.5" customHeight="1">
      <c r="A30" s="24" t="s">
        <v>1</v>
      </c>
      <c r="B30" s="201" t="s">
        <v>21</v>
      </c>
      <c r="C30" s="202"/>
      <c r="D30" s="202"/>
      <c r="E30" s="202"/>
      <c r="F30" s="202"/>
      <c r="G30" s="203"/>
      <c r="H30" s="38">
        <v>2773.85</v>
      </c>
      <c r="I30" s="16"/>
      <c r="J30" s="17"/>
      <c r="K30" s="17"/>
    </row>
    <row r="31" spans="1:12" ht="13.5" customHeight="1">
      <c r="A31" s="24" t="s">
        <v>3</v>
      </c>
      <c r="B31" s="201" t="s">
        <v>22</v>
      </c>
      <c r="C31" s="202"/>
      <c r="D31" s="202"/>
      <c r="E31" s="202"/>
      <c r="F31" s="202"/>
      <c r="G31" s="203"/>
      <c r="H31" s="38"/>
      <c r="I31" s="16"/>
      <c r="J31" s="17"/>
      <c r="K31" s="17"/>
    </row>
    <row r="32" spans="1:12" ht="13.5" customHeight="1">
      <c r="A32" s="24" t="s">
        <v>5</v>
      </c>
      <c r="B32" s="201" t="s">
        <v>23</v>
      </c>
      <c r="C32" s="202"/>
      <c r="D32" s="202"/>
      <c r="E32" s="202"/>
      <c r="F32" s="202"/>
      <c r="G32" s="203"/>
      <c r="H32" s="38"/>
      <c r="I32" s="16"/>
      <c r="J32" s="17"/>
      <c r="K32" s="17"/>
    </row>
    <row r="33" spans="1:12" ht="13.5" customHeight="1">
      <c r="A33" s="24" t="s">
        <v>7</v>
      </c>
      <c r="B33" s="201" t="s">
        <v>24</v>
      </c>
      <c r="C33" s="202"/>
      <c r="D33" s="202"/>
      <c r="E33" s="202"/>
      <c r="F33" s="202"/>
      <c r="G33" s="203"/>
      <c r="H33" s="38"/>
      <c r="I33" s="16"/>
      <c r="J33" s="17"/>
      <c r="K33" s="17"/>
    </row>
    <row r="34" spans="1:12" ht="13.5" customHeight="1">
      <c r="A34" s="24" t="s">
        <v>25</v>
      </c>
      <c r="B34" s="201" t="s">
        <v>26</v>
      </c>
      <c r="C34" s="202"/>
      <c r="D34" s="202"/>
      <c r="E34" s="202"/>
      <c r="F34" s="202"/>
      <c r="G34" s="203"/>
      <c r="H34" s="38"/>
      <c r="I34" s="16"/>
      <c r="J34" s="17"/>
      <c r="K34" s="17"/>
    </row>
    <row r="35" spans="1:12" ht="13.5" customHeight="1">
      <c r="A35" s="24" t="s">
        <v>27</v>
      </c>
      <c r="B35" s="201" t="s">
        <v>28</v>
      </c>
      <c r="C35" s="202"/>
      <c r="D35" s="202"/>
      <c r="E35" s="202"/>
      <c r="F35" s="202"/>
      <c r="G35" s="203"/>
      <c r="H35" s="38"/>
      <c r="I35" s="16"/>
      <c r="J35" s="17"/>
      <c r="K35" s="17"/>
    </row>
    <row r="36" spans="1:12" ht="13.5" customHeight="1">
      <c r="A36" s="24" t="s">
        <v>29</v>
      </c>
      <c r="B36" s="212" t="s">
        <v>105</v>
      </c>
      <c r="C36" s="202"/>
      <c r="D36" s="202"/>
      <c r="E36" s="202"/>
      <c r="F36" s="202"/>
      <c r="G36" s="203"/>
      <c r="H36" s="38"/>
      <c r="I36" s="16"/>
      <c r="J36" s="17"/>
      <c r="K36" s="17"/>
    </row>
    <row r="37" spans="1:12" ht="13.5" customHeight="1">
      <c r="A37" s="218" t="s">
        <v>156</v>
      </c>
      <c r="B37" s="218"/>
      <c r="C37" s="218"/>
      <c r="D37" s="218"/>
      <c r="E37" s="218"/>
      <c r="F37" s="218"/>
      <c r="G37" s="218"/>
      <c r="H37" s="110">
        <f>SUM(H30:H36)</f>
        <v>2773.85</v>
      </c>
      <c r="I37" s="11" t="s">
        <v>30</v>
      </c>
      <c r="J37" s="23"/>
      <c r="K37" s="35"/>
    </row>
    <row r="38" spans="1:12" ht="13.5" customHeight="1">
      <c r="A38" s="219"/>
      <c r="B38" s="219"/>
      <c r="C38" s="219"/>
      <c r="D38" s="219"/>
      <c r="E38" s="219"/>
      <c r="F38" s="219"/>
      <c r="G38" s="219"/>
      <c r="H38" s="219"/>
      <c r="I38" s="78"/>
      <c r="J38" s="79" t="s">
        <v>31</v>
      </c>
      <c r="K38" s="80"/>
      <c r="L38"/>
    </row>
    <row r="39" spans="1:12" ht="13.5" customHeight="1">
      <c r="A39" s="209" t="s">
        <v>118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</row>
    <row r="40" spans="1:12" ht="13.5" customHeight="1">
      <c r="A40" s="187" t="s">
        <v>100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88"/>
    </row>
    <row r="41" spans="1:12" ht="13.5" customHeight="1">
      <c r="A41" s="101" t="s">
        <v>103</v>
      </c>
      <c r="B41" s="210" t="s">
        <v>99</v>
      </c>
      <c r="C41" s="211"/>
      <c r="D41" s="211"/>
      <c r="E41" s="211"/>
      <c r="F41" s="217"/>
      <c r="G41" s="30" t="s">
        <v>147</v>
      </c>
      <c r="H41" s="115" t="s">
        <v>146</v>
      </c>
      <c r="I41" s="34" t="s">
        <v>32</v>
      </c>
      <c r="J41" s="201" t="s">
        <v>20</v>
      </c>
      <c r="K41" s="202"/>
    </row>
    <row r="42" spans="1:12" ht="13.5" customHeight="1">
      <c r="A42" s="24" t="s">
        <v>1</v>
      </c>
      <c r="B42" s="201" t="s">
        <v>33</v>
      </c>
      <c r="C42" s="202"/>
      <c r="D42" s="202"/>
      <c r="E42" s="202"/>
      <c r="F42" s="203"/>
      <c r="G42" s="39">
        <v>8.3299999999999999E-2</v>
      </c>
      <c r="H42" s="41">
        <f>H37*G42</f>
        <v>231.06170499999999</v>
      </c>
      <c r="I42" s="12"/>
      <c r="J42" s="22" t="s">
        <v>30</v>
      </c>
      <c r="K42" s="32" t="s">
        <v>31</v>
      </c>
    </row>
    <row r="43" spans="1:12" ht="13.5" customHeight="1">
      <c r="A43" s="24" t="s">
        <v>3</v>
      </c>
      <c r="B43" s="212" t="s">
        <v>98</v>
      </c>
      <c r="C43" s="213"/>
      <c r="D43" s="213"/>
      <c r="E43" s="213"/>
      <c r="F43" s="214"/>
      <c r="G43" s="39">
        <v>0.121</v>
      </c>
      <c r="H43" s="42">
        <f>H30*G43</f>
        <v>335.63585</v>
      </c>
      <c r="I43" s="12"/>
      <c r="J43" s="22" t="s">
        <v>30</v>
      </c>
      <c r="K43" s="32" t="s">
        <v>31</v>
      </c>
    </row>
    <row r="44" spans="1:12" ht="15" customHeight="1">
      <c r="A44" s="215" t="s">
        <v>165</v>
      </c>
      <c r="B44" s="215"/>
      <c r="C44" s="215"/>
      <c r="D44" s="215"/>
      <c r="E44" s="215"/>
      <c r="F44" s="215"/>
      <c r="G44" s="81">
        <f>SUM(G42:G43)</f>
        <v>0.20429999999999998</v>
      </c>
      <c r="H44" s="110">
        <f>SUM(H42:H43)</f>
        <v>566.69755499999997</v>
      </c>
      <c r="I44" s="11" t="s">
        <v>30</v>
      </c>
      <c r="J44" s="23"/>
      <c r="K44" s="6" t="s">
        <v>31</v>
      </c>
    </row>
    <row r="45" spans="1:12" ht="13.5" customHeight="1">
      <c r="A45" s="216"/>
      <c r="B45" s="216"/>
      <c r="C45" s="216"/>
      <c r="D45" s="216"/>
      <c r="E45" s="216"/>
      <c r="F45" s="216"/>
      <c r="G45" s="216"/>
      <c r="H45" s="216"/>
      <c r="I45" s="67"/>
      <c r="J45" s="68"/>
      <c r="K45" s="69"/>
      <c r="L45"/>
    </row>
    <row r="46" spans="1:12" ht="13.5" customHeight="1">
      <c r="A46" s="215" t="s">
        <v>167</v>
      </c>
      <c r="B46" s="215"/>
      <c r="C46" s="215"/>
      <c r="D46" s="215"/>
      <c r="E46" s="215"/>
      <c r="F46" s="215"/>
      <c r="G46" s="215"/>
      <c r="H46" s="215"/>
      <c r="I46" s="19"/>
      <c r="J46" s="19"/>
      <c r="K46" s="19"/>
    </row>
    <row r="47" spans="1:12" ht="13.5" customHeight="1">
      <c r="A47" s="101" t="s">
        <v>102</v>
      </c>
      <c r="B47" s="210" t="s">
        <v>158</v>
      </c>
      <c r="C47" s="211"/>
      <c r="D47" s="211"/>
      <c r="E47" s="211"/>
      <c r="F47" s="217"/>
      <c r="G47" s="36" t="s">
        <v>147</v>
      </c>
      <c r="H47" s="114" t="s">
        <v>146</v>
      </c>
      <c r="I47" s="34" t="s">
        <v>32</v>
      </c>
      <c r="J47" s="14" t="s">
        <v>20</v>
      </c>
      <c r="K47" s="15"/>
    </row>
    <row r="48" spans="1:12" ht="13.5" customHeight="1">
      <c r="A48" s="24" t="s">
        <v>1</v>
      </c>
      <c r="B48" s="201" t="s">
        <v>35</v>
      </c>
      <c r="C48" s="202"/>
      <c r="D48" s="202"/>
      <c r="E48" s="202"/>
      <c r="F48" s="203"/>
      <c r="G48" s="39">
        <v>0.2</v>
      </c>
      <c r="H48" s="43">
        <f t="shared" ref="H48:H55" si="0">($H$37+$H$44)*G48</f>
        <v>668.10951100000011</v>
      </c>
      <c r="I48" s="12"/>
      <c r="J48" s="22" t="s">
        <v>30</v>
      </c>
      <c r="K48" s="32" t="s">
        <v>31</v>
      </c>
    </row>
    <row r="49" spans="1:14" ht="13.5" customHeight="1">
      <c r="A49" s="24" t="s">
        <v>3</v>
      </c>
      <c r="B49" s="212" t="s">
        <v>144</v>
      </c>
      <c r="C49" s="202"/>
      <c r="D49" s="202"/>
      <c r="E49" s="202"/>
      <c r="F49" s="203"/>
      <c r="G49" s="39">
        <v>2.5000000000000001E-2</v>
      </c>
      <c r="H49" s="44">
        <f t="shared" si="0"/>
        <v>83.513688875000014</v>
      </c>
      <c r="I49" s="12"/>
      <c r="J49" s="22" t="s">
        <v>30</v>
      </c>
      <c r="K49" s="32" t="s">
        <v>31</v>
      </c>
    </row>
    <row r="50" spans="1:14" ht="13.5" customHeight="1">
      <c r="A50" s="24" t="s">
        <v>5</v>
      </c>
      <c r="B50" s="212" t="s">
        <v>145</v>
      </c>
      <c r="C50" s="202"/>
      <c r="D50" s="202"/>
      <c r="E50" s="202"/>
      <c r="F50" s="203"/>
      <c r="G50" s="39"/>
      <c r="H50" s="44">
        <f t="shared" si="0"/>
        <v>0</v>
      </c>
      <c r="I50" s="12"/>
      <c r="J50" s="22" t="s">
        <v>30</v>
      </c>
      <c r="K50" s="32" t="s">
        <v>31</v>
      </c>
      <c r="L50" s="180" t="s">
        <v>238</v>
      </c>
    </row>
    <row r="51" spans="1:14" ht="13.5" customHeight="1">
      <c r="A51" s="24" t="s">
        <v>7</v>
      </c>
      <c r="B51" s="201" t="s">
        <v>36</v>
      </c>
      <c r="C51" s="202"/>
      <c r="D51" s="202"/>
      <c r="E51" s="202"/>
      <c r="F51" s="203"/>
      <c r="G51" s="40">
        <v>1.4999999999999999E-2</v>
      </c>
      <c r="H51" s="45">
        <f t="shared" si="0"/>
        <v>50.108213325000001</v>
      </c>
      <c r="I51" s="12"/>
      <c r="J51" s="22" t="s">
        <v>30</v>
      </c>
      <c r="K51" s="32" t="s">
        <v>31</v>
      </c>
    </row>
    <row r="52" spans="1:14" ht="13.5" customHeight="1">
      <c r="A52" s="24" t="s">
        <v>25</v>
      </c>
      <c r="B52" s="201" t="s">
        <v>37</v>
      </c>
      <c r="C52" s="202"/>
      <c r="D52" s="202"/>
      <c r="E52" s="202"/>
      <c r="F52" s="203"/>
      <c r="G52" s="39">
        <v>0.01</v>
      </c>
      <c r="H52" s="45">
        <f t="shared" si="0"/>
        <v>33.405475549999998</v>
      </c>
      <c r="I52" s="12"/>
      <c r="J52" s="22" t="s">
        <v>30</v>
      </c>
      <c r="K52" s="32" t="s">
        <v>31</v>
      </c>
    </row>
    <row r="53" spans="1:14" ht="13.5" customHeight="1">
      <c r="A53" s="24" t="s">
        <v>27</v>
      </c>
      <c r="B53" s="201" t="s">
        <v>38</v>
      </c>
      <c r="C53" s="202"/>
      <c r="D53" s="202"/>
      <c r="E53" s="202"/>
      <c r="F53" s="203"/>
      <c r="G53" s="39">
        <v>6.0000000000000001E-3</v>
      </c>
      <c r="H53" s="45">
        <f t="shared" si="0"/>
        <v>20.04328533</v>
      </c>
      <c r="I53" s="12"/>
      <c r="J53" s="22" t="s">
        <v>30</v>
      </c>
      <c r="K53" s="32" t="s">
        <v>31</v>
      </c>
    </row>
    <row r="54" spans="1:14" ht="13.5" customHeight="1">
      <c r="A54" s="24" t="s">
        <v>29</v>
      </c>
      <c r="B54" s="201" t="s">
        <v>39</v>
      </c>
      <c r="C54" s="202"/>
      <c r="D54" s="202"/>
      <c r="E54" s="202"/>
      <c r="F54" s="203"/>
      <c r="G54" s="39">
        <v>2E-3</v>
      </c>
      <c r="H54" s="45">
        <f t="shared" si="0"/>
        <v>6.6810951100000002</v>
      </c>
      <c r="I54" s="12"/>
      <c r="J54" s="22" t="s">
        <v>30</v>
      </c>
      <c r="K54" s="32" t="s">
        <v>31</v>
      </c>
    </row>
    <row r="55" spans="1:14" ht="13.5" customHeight="1">
      <c r="A55" s="24" t="s">
        <v>40</v>
      </c>
      <c r="B55" s="201" t="s">
        <v>41</v>
      </c>
      <c r="C55" s="202"/>
      <c r="D55" s="202"/>
      <c r="E55" s="202"/>
      <c r="F55" s="203"/>
      <c r="G55" s="39">
        <v>0.08</v>
      </c>
      <c r="H55" s="45">
        <f t="shared" si="0"/>
        <v>267.24380439999999</v>
      </c>
      <c r="I55" s="12"/>
      <c r="J55" s="3" t="s">
        <v>30</v>
      </c>
      <c r="K55" s="5" t="s">
        <v>31</v>
      </c>
    </row>
    <row r="56" spans="1:14" ht="13.5" customHeight="1">
      <c r="A56" s="215" t="s">
        <v>165</v>
      </c>
      <c r="B56" s="215"/>
      <c r="C56" s="215"/>
      <c r="D56" s="215"/>
      <c r="E56" s="215"/>
      <c r="F56" s="215"/>
      <c r="G56" s="82">
        <f>SUM(G48:G55)</f>
        <v>0.33800000000000002</v>
      </c>
      <c r="H56" s="110">
        <f>SUM(H48:H55)</f>
        <v>1129.1050735900001</v>
      </c>
      <c r="I56" s="34" t="s">
        <v>42</v>
      </c>
      <c r="J56" s="3" t="s">
        <v>30</v>
      </c>
      <c r="K56" s="5" t="s">
        <v>31</v>
      </c>
    </row>
    <row r="57" spans="1:14" ht="13.5" customHeight="1">
      <c r="A57" s="216"/>
      <c r="B57" s="216"/>
      <c r="C57" s="216"/>
      <c r="D57" s="216"/>
      <c r="E57" s="216"/>
      <c r="F57" s="216"/>
      <c r="G57" s="216"/>
      <c r="H57" s="216"/>
      <c r="I57" s="83"/>
      <c r="J57" s="84"/>
      <c r="K57" s="85"/>
      <c r="L57"/>
    </row>
    <row r="58" spans="1:14" ht="13.5" customHeight="1">
      <c r="A58" s="215" t="s">
        <v>166</v>
      </c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M58" s="46"/>
      <c r="N58" s="46"/>
    </row>
    <row r="59" spans="1:14">
      <c r="A59" s="101" t="s">
        <v>101</v>
      </c>
      <c r="B59" s="210" t="s">
        <v>109</v>
      </c>
      <c r="C59" s="211"/>
      <c r="D59" s="211"/>
      <c r="E59" s="211"/>
      <c r="F59" s="211"/>
      <c r="G59" s="217"/>
      <c r="H59" s="113" t="s">
        <v>148</v>
      </c>
      <c r="I59" s="220" t="s">
        <v>20</v>
      </c>
      <c r="J59" s="220"/>
      <c r="K59" s="221"/>
    </row>
    <row r="60" spans="1:14" ht="13.5" customHeight="1">
      <c r="A60" s="24" t="s">
        <v>1</v>
      </c>
      <c r="B60" s="212" t="s">
        <v>162</v>
      </c>
      <c r="C60" s="213"/>
      <c r="D60" s="213"/>
      <c r="E60" s="213"/>
      <c r="F60" s="213"/>
      <c r="G60" s="214"/>
      <c r="H60" s="47">
        <f>8.55*2*22-H37*6%</f>
        <v>209.76900000000006</v>
      </c>
      <c r="I60" s="222"/>
      <c r="J60" s="222"/>
      <c r="K60" s="223"/>
    </row>
    <row r="61" spans="1:14" ht="13.5" customHeight="1">
      <c r="A61" s="24" t="s">
        <v>3</v>
      </c>
      <c r="B61" s="212" t="s">
        <v>163</v>
      </c>
      <c r="C61" s="213"/>
      <c r="D61" s="213"/>
      <c r="E61" s="213"/>
      <c r="F61" s="213"/>
      <c r="G61" s="214"/>
      <c r="H61" s="48">
        <v>415.8</v>
      </c>
      <c r="I61" s="222"/>
      <c r="J61" s="222"/>
      <c r="K61" s="223"/>
    </row>
    <row r="62" spans="1:14" ht="13.5" customHeight="1">
      <c r="A62" s="24" t="s">
        <v>5</v>
      </c>
      <c r="B62" s="212" t="s">
        <v>104</v>
      </c>
      <c r="C62" s="213"/>
      <c r="D62" s="213"/>
      <c r="E62" s="213"/>
      <c r="F62" s="213"/>
      <c r="G62" s="214"/>
      <c r="H62" s="48">
        <v>0</v>
      </c>
      <c r="I62" s="222"/>
      <c r="J62" s="222"/>
      <c r="K62" s="223"/>
    </row>
    <row r="63" spans="1:14" ht="13.5" customHeight="1">
      <c r="A63" s="24" t="s">
        <v>7</v>
      </c>
      <c r="B63" s="212" t="s">
        <v>161</v>
      </c>
      <c r="C63" s="213"/>
      <c r="D63" s="213"/>
      <c r="E63" s="213"/>
      <c r="F63" s="213"/>
      <c r="G63" s="214"/>
      <c r="H63" s="48">
        <v>17</v>
      </c>
      <c r="I63" s="222"/>
      <c r="J63" s="222"/>
      <c r="K63" s="223"/>
    </row>
    <row r="64" spans="1:14" ht="13.5" customHeight="1">
      <c r="A64" s="215" t="s">
        <v>165</v>
      </c>
      <c r="B64" s="215"/>
      <c r="C64" s="215"/>
      <c r="D64" s="215"/>
      <c r="E64" s="215"/>
      <c r="F64" s="215"/>
      <c r="G64" s="215"/>
      <c r="H64" s="112">
        <f>SUM(H60:H63)</f>
        <v>642.56900000000007</v>
      </c>
      <c r="I64" s="11" t="s">
        <v>30</v>
      </c>
      <c r="J64" s="23"/>
      <c r="K64" s="5" t="s">
        <v>31</v>
      </c>
    </row>
    <row r="65" spans="1:35" ht="12.6" customHeight="1">
      <c r="A65" s="216"/>
      <c r="B65" s="216"/>
      <c r="C65" s="216"/>
      <c r="D65" s="216"/>
      <c r="E65" s="216"/>
      <c r="F65" s="216"/>
      <c r="G65" s="216"/>
      <c r="H65" s="216"/>
      <c r="I65" s="86"/>
      <c r="J65" s="87"/>
      <c r="K65" s="85"/>
      <c r="L65"/>
    </row>
    <row r="66" spans="1:35" ht="13.5" customHeight="1">
      <c r="A66" s="209" t="s">
        <v>106</v>
      </c>
      <c r="B66" s="209"/>
      <c r="C66" s="209"/>
      <c r="D66" s="209"/>
      <c r="E66" s="209"/>
      <c r="F66" s="209"/>
      <c r="G66" s="209"/>
      <c r="H66" s="209"/>
      <c r="I66" s="209"/>
      <c r="J66" s="209"/>
      <c r="K66" s="209"/>
    </row>
    <row r="67" spans="1:35" ht="13.5" customHeight="1">
      <c r="A67" s="224"/>
      <c r="B67" s="225"/>
      <c r="C67" s="225"/>
      <c r="D67" s="225"/>
      <c r="E67" s="225"/>
      <c r="F67" s="225"/>
      <c r="G67" s="225"/>
      <c r="H67" s="225"/>
      <c r="I67" s="225"/>
      <c r="J67" s="225"/>
      <c r="K67" s="226"/>
    </row>
    <row r="68" spans="1:35" ht="13.5" customHeight="1">
      <c r="A68" s="100">
        <v>2</v>
      </c>
      <c r="B68" s="210" t="s">
        <v>164</v>
      </c>
      <c r="C68" s="211"/>
      <c r="D68" s="211"/>
      <c r="E68" s="211"/>
      <c r="F68" s="211"/>
      <c r="G68" s="217"/>
      <c r="H68" s="113" t="s">
        <v>111</v>
      </c>
      <c r="I68" s="220" t="s">
        <v>20</v>
      </c>
      <c r="J68" s="220"/>
      <c r="K68" s="221"/>
    </row>
    <row r="69" spans="1:35" ht="13.5" customHeight="1">
      <c r="A69" s="65">
        <v>2.1</v>
      </c>
      <c r="B69" s="201" t="s">
        <v>107</v>
      </c>
      <c r="C69" s="202"/>
      <c r="D69" s="202"/>
      <c r="E69" s="202"/>
      <c r="F69" s="202"/>
      <c r="G69" s="203"/>
      <c r="H69" s="64">
        <f>H44</f>
        <v>566.69755499999997</v>
      </c>
      <c r="I69" s="34" t="s">
        <v>30</v>
      </c>
      <c r="J69" s="23"/>
      <c r="K69" s="7" t="s">
        <v>31</v>
      </c>
    </row>
    <row r="70" spans="1:35" ht="13.5" customHeight="1">
      <c r="A70" s="65">
        <v>2.2000000000000002</v>
      </c>
      <c r="B70" s="201" t="s">
        <v>108</v>
      </c>
      <c r="C70" s="202"/>
      <c r="D70" s="202"/>
      <c r="E70" s="202"/>
      <c r="F70" s="202"/>
      <c r="G70" s="203"/>
      <c r="H70" s="64">
        <f>H56</f>
        <v>1129.1050735900001</v>
      </c>
      <c r="I70" s="34" t="s">
        <v>30</v>
      </c>
      <c r="J70" s="23"/>
      <c r="K70" s="6" t="s">
        <v>31</v>
      </c>
    </row>
    <row r="71" spans="1:35" ht="15" customHeight="1">
      <c r="A71" s="65">
        <v>2.2999999999999998</v>
      </c>
      <c r="B71" s="204" t="s">
        <v>109</v>
      </c>
      <c r="C71" s="205"/>
      <c r="D71" s="205"/>
      <c r="E71" s="205"/>
      <c r="F71" s="205"/>
      <c r="G71" s="206"/>
      <c r="H71" s="77">
        <f>H64</f>
        <v>642.56900000000007</v>
      </c>
      <c r="I71" s="11" t="s">
        <v>30</v>
      </c>
      <c r="J71" s="23"/>
      <c r="K71" s="35"/>
    </row>
    <row r="72" spans="1:35" ht="15" customHeight="1">
      <c r="A72" s="215" t="s">
        <v>165</v>
      </c>
      <c r="B72" s="215"/>
      <c r="C72" s="215"/>
      <c r="D72" s="215"/>
      <c r="E72" s="215"/>
      <c r="F72" s="215"/>
      <c r="G72" s="215"/>
      <c r="H72" s="111">
        <f>SUM(H69:H71)</f>
        <v>2338.37162859</v>
      </c>
      <c r="I72" s="34" t="s">
        <v>30</v>
      </c>
      <c r="J72" s="23"/>
      <c r="K72" s="6" t="s">
        <v>31</v>
      </c>
    </row>
    <row r="73" spans="1:35" ht="15" customHeight="1">
      <c r="A73" s="216"/>
      <c r="B73" s="216"/>
      <c r="C73" s="216"/>
      <c r="D73" s="216"/>
      <c r="E73" s="216"/>
      <c r="F73" s="216"/>
      <c r="G73" s="216"/>
      <c r="H73" s="216"/>
      <c r="I73" s="83"/>
      <c r="J73" s="78"/>
      <c r="K73" s="6"/>
      <c r="L73"/>
    </row>
    <row r="74" spans="1:35" ht="15" customHeight="1">
      <c r="A74" s="215" t="s">
        <v>94</v>
      </c>
      <c r="B74" s="209"/>
      <c r="C74" s="209"/>
      <c r="D74" s="209"/>
      <c r="E74" s="209"/>
      <c r="F74" s="209"/>
      <c r="G74" s="209"/>
      <c r="H74" s="209"/>
      <c r="I74" s="209"/>
      <c r="J74" s="209"/>
      <c r="K74" s="8"/>
    </row>
    <row r="75" spans="1:35" ht="14.25" customHeight="1">
      <c r="A75" s="37">
        <v>3</v>
      </c>
      <c r="B75" s="184" t="s">
        <v>178</v>
      </c>
      <c r="C75" s="184"/>
      <c r="D75" s="184"/>
      <c r="E75" s="184"/>
      <c r="F75" s="184"/>
      <c r="G75" s="36" t="s">
        <v>149</v>
      </c>
      <c r="H75" s="36" t="s">
        <v>150</v>
      </c>
      <c r="I75" s="227" t="s">
        <v>20</v>
      </c>
      <c r="J75" s="227"/>
      <c r="K75" s="8"/>
    </row>
    <row r="76" spans="1:35" ht="14.25" customHeight="1">
      <c r="A76" s="24" t="s">
        <v>1</v>
      </c>
      <c r="B76" s="207" t="s">
        <v>43</v>
      </c>
      <c r="C76" s="207"/>
      <c r="D76" s="207"/>
      <c r="E76" s="207"/>
      <c r="F76" s="207"/>
      <c r="G76" s="89">
        <v>4.1999999999999997E-3</v>
      </c>
      <c r="H76" s="43">
        <f>$H$37*G76</f>
        <v>11.650169999999999</v>
      </c>
      <c r="I76" s="34" t="s">
        <v>30</v>
      </c>
      <c r="J76" s="24" t="s">
        <v>31</v>
      </c>
      <c r="K76" s="8"/>
    </row>
    <row r="77" spans="1:35" ht="14.25" customHeight="1">
      <c r="A77" s="24" t="s">
        <v>3</v>
      </c>
      <c r="B77" s="207" t="s">
        <v>44</v>
      </c>
      <c r="C77" s="207"/>
      <c r="D77" s="207"/>
      <c r="E77" s="207"/>
      <c r="F77" s="207"/>
      <c r="G77" s="89">
        <v>2.9999999999999997E-4</v>
      </c>
      <c r="H77" s="43">
        <f>$H$37*G77</f>
        <v>0.83215499999999987</v>
      </c>
      <c r="I77" s="34" t="s">
        <v>30</v>
      </c>
      <c r="J77" s="24" t="s">
        <v>31</v>
      </c>
      <c r="K77" s="8"/>
    </row>
    <row r="78" spans="1:35" ht="14.25" customHeight="1">
      <c r="A78" s="24" t="s">
        <v>5</v>
      </c>
      <c r="B78" s="207" t="s">
        <v>45</v>
      </c>
      <c r="C78" s="207"/>
      <c r="D78" s="207"/>
      <c r="E78" s="207"/>
      <c r="F78" s="207"/>
      <c r="G78" s="89">
        <v>0.04</v>
      </c>
      <c r="H78" s="43">
        <f>H76*G78</f>
        <v>0.4660068</v>
      </c>
      <c r="I78" s="34" t="s">
        <v>30</v>
      </c>
      <c r="J78" s="24" t="s">
        <v>31</v>
      </c>
      <c r="K78" s="8"/>
    </row>
    <row r="79" spans="1:35" ht="14.25" customHeight="1">
      <c r="A79" s="24" t="s">
        <v>7</v>
      </c>
      <c r="B79" s="207" t="s">
        <v>46</v>
      </c>
      <c r="C79" s="207"/>
      <c r="D79" s="207"/>
      <c r="E79" s="207"/>
      <c r="F79" s="207"/>
      <c r="G79" s="89">
        <v>1.9400000000000001E-2</v>
      </c>
      <c r="H79" s="43">
        <f>$H$37*G79</f>
        <v>53.812689999999996</v>
      </c>
      <c r="I79" s="34" t="s">
        <v>30</v>
      </c>
      <c r="J79" s="24" t="s">
        <v>31</v>
      </c>
      <c r="K79" s="8"/>
    </row>
    <row r="80" spans="1:35" s="9" customFormat="1" ht="14.25" customHeight="1">
      <c r="A80" s="24" t="s">
        <v>25</v>
      </c>
      <c r="B80" s="207" t="s">
        <v>47</v>
      </c>
      <c r="C80" s="207"/>
      <c r="D80" s="207"/>
      <c r="E80" s="207"/>
      <c r="F80" s="207"/>
      <c r="G80" s="89">
        <v>6.8999999999999999E-3</v>
      </c>
      <c r="H80" s="43">
        <f>$H$37*G80</f>
        <v>19.139564999999997</v>
      </c>
      <c r="I80" s="34" t="s">
        <v>30</v>
      </c>
      <c r="J80" s="24" t="s">
        <v>31</v>
      </c>
      <c r="K80" s="8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</row>
    <row r="81" spans="1:35" s="9" customFormat="1" ht="14.25" customHeight="1">
      <c r="A81" s="24" t="s">
        <v>27</v>
      </c>
      <c r="B81" s="207" t="s">
        <v>48</v>
      </c>
      <c r="C81" s="207"/>
      <c r="D81" s="207"/>
      <c r="E81" s="207"/>
      <c r="F81" s="207"/>
      <c r="G81" s="89">
        <v>0.01</v>
      </c>
      <c r="H81" s="43">
        <f>H80*G81</f>
        <v>0.19139564999999997</v>
      </c>
      <c r="I81" s="11" t="s">
        <v>30</v>
      </c>
      <c r="J81" s="2" t="s">
        <v>31</v>
      </c>
      <c r="K81" s="8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</row>
    <row r="82" spans="1:35" s="9" customFormat="1">
      <c r="A82" s="215" t="s">
        <v>165</v>
      </c>
      <c r="B82" s="215"/>
      <c r="C82" s="215"/>
      <c r="D82" s="215"/>
      <c r="E82" s="215"/>
      <c r="F82" s="215"/>
      <c r="G82" s="81">
        <f>SUM(G76:G81)</f>
        <v>8.0799999999999997E-2</v>
      </c>
      <c r="H82" s="110">
        <f>SUM(H76:H81)</f>
        <v>86.091982449999989</v>
      </c>
      <c r="I82" s="12"/>
      <c r="J82" s="33" t="s">
        <v>31</v>
      </c>
      <c r="K82" s="8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</row>
    <row r="83" spans="1:35" s="9" customFormat="1">
      <c r="A83" s="239"/>
      <c r="B83" s="239"/>
      <c r="C83" s="239"/>
      <c r="D83" s="239"/>
      <c r="E83" s="239"/>
      <c r="F83" s="239"/>
      <c r="G83" s="239"/>
      <c r="H83" s="239"/>
      <c r="I83" s="87"/>
      <c r="J83" s="88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</row>
    <row r="84" spans="1:35" s="9" customFormat="1" ht="12.75" customHeight="1">
      <c r="A84" s="218" t="s">
        <v>49</v>
      </c>
      <c r="B84" s="218"/>
      <c r="C84" s="218"/>
      <c r="D84" s="218"/>
      <c r="E84" s="218"/>
      <c r="F84" s="218"/>
      <c r="G84" s="218"/>
      <c r="H84" s="218"/>
      <c r="I84" s="218"/>
      <c r="J84" s="218"/>
      <c r="K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</row>
    <row r="85" spans="1:35" s="9" customFormat="1" ht="38.25" customHeight="1">
      <c r="A85" s="229" t="s">
        <v>216</v>
      </c>
      <c r="B85" s="230"/>
      <c r="C85" s="230"/>
      <c r="D85" s="230"/>
      <c r="E85" s="230"/>
      <c r="F85" s="230"/>
      <c r="G85" s="230"/>
      <c r="H85" s="230"/>
      <c r="I85" s="230"/>
      <c r="J85" s="230"/>
      <c r="K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</row>
    <row r="86" spans="1:35" s="9" customFormat="1" ht="12.75" customHeight="1">
      <c r="A86" s="142" t="s">
        <v>96</v>
      </c>
      <c r="B86" s="231" t="s">
        <v>50</v>
      </c>
      <c r="C86" s="232"/>
      <c r="D86" s="232"/>
      <c r="E86" s="232"/>
      <c r="F86" s="233"/>
      <c r="G86" s="143" t="s">
        <v>151</v>
      </c>
      <c r="H86" s="144" t="s">
        <v>150</v>
      </c>
      <c r="I86" s="234" t="s">
        <v>51</v>
      </c>
      <c r="J86" s="235"/>
      <c r="K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</row>
    <row r="87" spans="1:35" s="9" customFormat="1" ht="12.75" customHeight="1">
      <c r="A87" s="145" t="s">
        <v>52</v>
      </c>
      <c r="B87" s="236" t="s">
        <v>53</v>
      </c>
      <c r="C87" s="237"/>
      <c r="D87" s="237"/>
      <c r="E87" s="237"/>
      <c r="F87" s="238"/>
      <c r="G87" s="146">
        <v>0</v>
      </c>
      <c r="H87" s="147"/>
      <c r="I87" s="159" t="s">
        <v>54</v>
      </c>
      <c r="J87" s="149" t="s">
        <v>55</v>
      </c>
      <c r="K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5" s="9" customFormat="1" ht="12.75" customHeight="1">
      <c r="A88" s="145" t="s">
        <v>56</v>
      </c>
      <c r="B88" s="236" t="s">
        <v>57</v>
      </c>
      <c r="C88" s="237"/>
      <c r="D88" s="237"/>
      <c r="E88" s="237"/>
      <c r="F88" s="238"/>
      <c r="G88" s="146">
        <v>0</v>
      </c>
      <c r="H88" s="147"/>
      <c r="I88" s="159" t="s">
        <v>54</v>
      </c>
      <c r="J88" s="149" t="s">
        <v>55</v>
      </c>
      <c r="K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</row>
    <row r="89" spans="1:35" s="9" customFormat="1" ht="12.75" customHeight="1">
      <c r="A89" s="145" t="s">
        <v>58</v>
      </c>
      <c r="B89" s="236" t="s">
        <v>59</v>
      </c>
      <c r="C89" s="237"/>
      <c r="D89" s="237"/>
      <c r="E89" s="237"/>
      <c r="F89" s="238"/>
      <c r="G89" s="146">
        <v>0</v>
      </c>
      <c r="H89" s="147"/>
      <c r="I89" s="159" t="s">
        <v>54</v>
      </c>
      <c r="J89" s="149" t="s">
        <v>55</v>
      </c>
      <c r="K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pans="1:35" s="9" customFormat="1" ht="12.75" customHeight="1">
      <c r="A90" s="145" t="s">
        <v>60</v>
      </c>
      <c r="B90" s="236" t="s">
        <v>61</v>
      </c>
      <c r="C90" s="237"/>
      <c r="D90" s="237"/>
      <c r="E90" s="237"/>
      <c r="F90" s="238"/>
      <c r="G90" s="146">
        <v>0</v>
      </c>
      <c r="H90" s="147"/>
      <c r="I90" s="159" t="s">
        <v>54</v>
      </c>
      <c r="J90" s="149" t="s">
        <v>55</v>
      </c>
      <c r="K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</row>
    <row r="91" spans="1:35" ht="12.75" customHeight="1">
      <c r="A91" s="94" t="s">
        <v>114</v>
      </c>
      <c r="B91" s="250" t="s">
        <v>210</v>
      </c>
      <c r="C91" s="251"/>
      <c r="D91" s="251"/>
      <c r="E91" s="251"/>
      <c r="F91" s="252"/>
      <c r="G91" s="102">
        <v>1.5E-3</v>
      </c>
      <c r="H91" s="107">
        <v>3.6</v>
      </c>
      <c r="I91" s="159" t="s">
        <v>54</v>
      </c>
      <c r="J91" s="149" t="s">
        <v>55</v>
      </c>
    </row>
    <row r="92" spans="1:35" ht="14.25" customHeight="1">
      <c r="A92" s="145" t="s">
        <v>63</v>
      </c>
      <c r="B92" s="236" t="s">
        <v>64</v>
      </c>
      <c r="C92" s="237"/>
      <c r="D92" s="237"/>
      <c r="E92" s="237"/>
      <c r="F92" s="238"/>
      <c r="G92" s="146">
        <v>0</v>
      </c>
      <c r="H92" s="147"/>
      <c r="I92" s="159" t="s">
        <v>54</v>
      </c>
      <c r="J92" s="160" t="s">
        <v>55</v>
      </c>
    </row>
    <row r="93" spans="1:35" ht="12.75" customHeight="1">
      <c r="A93" s="253" t="s">
        <v>211</v>
      </c>
      <c r="B93" s="254"/>
      <c r="C93" s="254"/>
      <c r="D93" s="254"/>
      <c r="E93" s="254"/>
      <c r="F93" s="255"/>
      <c r="G93" s="103">
        <f>SUM(G87:G92)</f>
        <v>1.5E-3</v>
      </c>
      <c r="H93" s="108">
        <f>SUM(H87:K92)</f>
        <v>3.6</v>
      </c>
      <c r="I93" s="159" t="s">
        <v>54</v>
      </c>
      <c r="J93" s="149" t="s">
        <v>55</v>
      </c>
    </row>
    <row r="94" spans="1:35" ht="12.75" customHeight="1">
      <c r="A94" s="151" t="s">
        <v>65</v>
      </c>
      <c r="B94" s="256" t="s">
        <v>66</v>
      </c>
      <c r="C94" s="257"/>
      <c r="D94" s="257"/>
      <c r="E94" s="257"/>
      <c r="F94" s="258"/>
      <c r="G94" s="152">
        <v>0</v>
      </c>
      <c r="H94" s="147"/>
      <c r="I94" s="159" t="s">
        <v>54</v>
      </c>
      <c r="J94" s="149" t="s">
        <v>55</v>
      </c>
    </row>
    <row r="95" spans="1:35" ht="15" customHeight="1">
      <c r="A95" s="240" t="s">
        <v>165</v>
      </c>
      <c r="B95" s="240"/>
      <c r="C95" s="240"/>
      <c r="D95" s="240"/>
      <c r="E95" s="240"/>
      <c r="F95" s="240"/>
      <c r="G95" s="155">
        <f>G93+G94</f>
        <v>1.5E-3</v>
      </c>
      <c r="H95" s="156">
        <f>H93+H94</f>
        <v>3.6</v>
      </c>
      <c r="I95" s="153"/>
      <c r="J95" s="154" t="s">
        <v>55</v>
      </c>
    </row>
    <row r="96" spans="1:35" ht="12.75" customHeight="1">
      <c r="A96" s="332"/>
      <c r="B96" s="332"/>
      <c r="C96" s="332"/>
      <c r="D96" s="332"/>
      <c r="E96" s="332"/>
      <c r="F96" s="332"/>
      <c r="G96" s="332"/>
      <c r="H96" s="332"/>
      <c r="I96" s="332"/>
      <c r="J96" s="332"/>
      <c r="L96"/>
    </row>
    <row r="97" spans="1:12" ht="12.75" customHeight="1">
      <c r="A97" s="184" t="s">
        <v>180</v>
      </c>
      <c r="B97" s="184"/>
      <c r="C97" s="184"/>
      <c r="D97" s="184"/>
      <c r="E97" s="184"/>
      <c r="F97" s="184"/>
      <c r="G97" s="184"/>
      <c r="H97" s="184"/>
      <c r="I97" s="184"/>
      <c r="J97" s="184"/>
    </row>
    <row r="98" spans="1:12" ht="12.75" customHeight="1">
      <c r="A98" s="96" t="s">
        <v>124</v>
      </c>
      <c r="B98" s="242" t="s">
        <v>67</v>
      </c>
      <c r="C98" s="243"/>
      <c r="D98" s="243"/>
      <c r="E98" s="243"/>
      <c r="F98" s="244"/>
      <c r="G98" s="92" t="s">
        <v>151</v>
      </c>
      <c r="H98" s="117" t="s">
        <v>152</v>
      </c>
      <c r="I98" s="245" t="s">
        <v>20</v>
      </c>
      <c r="J98" s="246"/>
    </row>
    <row r="99" spans="1:12" ht="12.75" customHeight="1">
      <c r="A99" s="121" t="s">
        <v>1</v>
      </c>
      <c r="B99" s="247" t="s">
        <v>68</v>
      </c>
      <c r="C99" s="248"/>
      <c r="D99" s="248"/>
      <c r="E99" s="248"/>
      <c r="F99" s="249"/>
      <c r="G99" s="122">
        <v>0</v>
      </c>
      <c r="H99" s="123">
        <v>0</v>
      </c>
      <c r="I99" s="250" t="s">
        <v>69</v>
      </c>
      <c r="J99" s="251"/>
    </row>
    <row r="100" spans="1:12" ht="12.75" customHeight="1">
      <c r="A100" s="265" t="s">
        <v>34</v>
      </c>
      <c r="B100" s="265"/>
      <c r="C100" s="265"/>
      <c r="D100" s="265"/>
      <c r="E100" s="265"/>
      <c r="F100" s="265"/>
      <c r="G100" s="89">
        <v>0</v>
      </c>
      <c r="H100" s="110">
        <v>0</v>
      </c>
      <c r="I100" s="118"/>
      <c r="J100" s="26" t="s">
        <v>31</v>
      </c>
    </row>
    <row r="101" spans="1:12" ht="12.75" customHeight="1">
      <c r="A101" s="266"/>
      <c r="B101" s="266"/>
      <c r="C101" s="266"/>
      <c r="D101" s="266"/>
      <c r="E101" s="266"/>
      <c r="F101" s="266"/>
      <c r="G101" s="266"/>
      <c r="H101" s="266"/>
      <c r="I101" s="120"/>
      <c r="J101" s="119"/>
      <c r="L101"/>
    </row>
    <row r="102" spans="1:12" ht="12.75" customHeight="1">
      <c r="A102" s="209" t="s">
        <v>119</v>
      </c>
      <c r="B102" s="209"/>
      <c r="C102" s="209"/>
      <c r="D102" s="209"/>
      <c r="E102" s="209"/>
      <c r="F102" s="209"/>
      <c r="G102" s="209"/>
      <c r="H102" s="209"/>
      <c r="I102" s="209"/>
      <c r="J102" s="209"/>
    </row>
    <row r="103" spans="1:12" s="125" customFormat="1" ht="12.75" customHeight="1">
      <c r="A103" s="124">
        <v>4</v>
      </c>
      <c r="B103" s="260" t="s">
        <v>181</v>
      </c>
      <c r="C103" s="261"/>
      <c r="D103" s="261"/>
      <c r="E103" s="261"/>
      <c r="F103" s="261"/>
      <c r="G103" s="262"/>
      <c r="H103" s="267" t="s">
        <v>126</v>
      </c>
      <c r="I103" s="268"/>
      <c r="J103" s="268"/>
      <c r="L103" s="126"/>
    </row>
    <row r="104" spans="1:12" ht="12.75" customHeight="1">
      <c r="A104" s="99" t="s">
        <v>96</v>
      </c>
      <c r="B104" s="250" t="s">
        <v>70</v>
      </c>
      <c r="C104" s="251"/>
      <c r="D104" s="251"/>
      <c r="E104" s="251"/>
      <c r="F104" s="251"/>
      <c r="G104" s="252"/>
      <c r="H104" s="127">
        <f>H95</f>
        <v>3.6</v>
      </c>
      <c r="I104" s="27"/>
      <c r="J104" s="10" t="s">
        <v>31</v>
      </c>
    </row>
    <row r="105" spans="1:12" ht="12.75" customHeight="1">
      <c r="A105" s="130" t="s">
        <v>124</v>
      </c>
      <c r="B105" s="247" t="s">
        <v>70</v>
      </c>
      <c r="C105" s="248"/>
      <c r="D105" s="248"/>
      <c r="E105" s="248"/>
      <c r="F105" s="248"/>
      <c r="G105" s="249"/>
      <c r="H105" s="131">
        <f>H100</f>
        <v>0</v>
      </c>
      <c r="I105" s="27"/>
      <c r="J105" s="10" t="s">
        <v>31</v>
      </c>
    </row>
    <row r="106" spans="1:12" ht="14.25" customHeight="1">
      <c r="A106" s="218" t="s">
        <v>165</v>
      </c>
      <c r="B106" s="218"/>
      <c r="C106" s="218"/>
      <c r="D106" s="218"/>
      <c r="E106" s="218"/>
      <c r="F106" s="218"/>
      <c r="G106" s="218"/>
      <c r="H106" s="132">
        <f>SUM(H104:H105)</f>
        <v>3.6</v>
      </c>
      <c r="I106" s="118"/>
      <c r="J106" s="128" t="s">
        <v>31</v>
      </c>
    </row>
    <row r="107" spans="1:12" ht="14.25" customHeight="1">
      <c r="A107" s="259"/>
      <c r="B107" s="259"/>
      <c r="C107" s="259"/>
      <c r="D107" s="259"/>
      <c r="E107" s="259"/>
      <c r="F107" s="259"/>
      <c r="G107" s="259"/>
      <c r="H107" s="259"/>
      <c r="I107" s="120"/>
      <c r="J107" s="129"/>
      <c r="L107"/>
    </row>
    <row r="108" spans="1:12" ht="12.75" customHeight="1">
      <c r="A108" s="209" t="s">
        <v>112</v>
      </c>
      <c r="B108" s="209"/>
      <c r="C108" s="209"/>
      <c r="D108" s="209"/>
      <c r="E108" s="209"/>
      <c r="F108" s="209"/>
      <c r="G108" s="209"/>
      <c r="H108" s="209"/>
      <c r="I108" s="209"/>
      <c r="J108" s="209"/>
    </row>
    <row r="109" spans="1:12" ht="12.75" customHeight="1">
      <c r="A109" s="179">
        <v>5</v>
      </c>
      <c r="B109" s="260" t="s">
        <v>237</v>
      </c>
      <c r="C109" s="261"/>
      <c r="D109" s="261"/>
      <c r="E109" s="261"/>
      <c r="F109" s="261"/>
      <c r="G109" s="262"/>
      <c r="H109" s="263" t="s">
        <v>111</v>
      </c>
      <c r="I109" s="264"/>
      <c r="J109" s="264"/>
    </row>
    <row r="110" spans="1:12" ht="12.75" customHeight="1">
      <c r="A110" s="97" t="s">
        <v>5</v>
      </c>
      <c r="B110" s="280" t="s">
        <v>235</v>
      </c>
      <c r="C110" s="251"/>
      <c r="D110" s="251"/>
      <c r="E110" s="251"/>
      <c r="F110" s="251"/>
      <c r="G110" s="252"/>
      <c r="H110" s="281">
        <v>0</v>
      </c>
      <c r="I110" s="282"/>
      <c r="J110" s="282"/>
    </row>
    <row r="111" spans="1:12" ht="12.75" customHeight="1">
      <c r="A111" s="97" t="s">
        <v>7</v>
      </c>
      <c r="B111" s="250" t="s">
        <v>71</v>
      </c>
      <c r="C111" s="251"/>
      <c r="D111" s="251"/>
      <c r="E111" s="251"/>
      <c r="F111" s="251"/>
      <c r="G111" s="252"/>
      <c r="H111" s="281">
        <v>0</v>
      </c>
      <c r="I111" s="282"/>
      <c r="J111" s="282"/>
    </row>
    <row r="112" spans="1:12" ht="12.75" customHeight="1">
      <c r="A112" s="253" t="s">
        <v>165</v>
      </c>
      <c r="B112" s="254"/>
      <c r="C112" s="254"/>
      <c r="D112" s="254"/>
      <c r="E112" s="254"/>
      <c r="F112" s="254"/>
      <c r="G112" s="255"/>
      <c r="H112" s="283">
        <f>SUM(H110:J111)</f>
        <v>0</v>
      </c>
      <c r="I112" s="284"/>
      <c r="J112" s="284"/>
    </row>
    <row r="113" spans="1:12" ht="12.75" customHeight="1">
      <c r="A113" s="269" t="s">
        <v>113</v>
      </c>
      <c r="B113" s="270"/>
      <c r="C113" s="270"/>
      <c r="D113" s="270"/>
      <c r="E113" s="270"/>
      <c r="F113" s="270"/>
      <c r="G113" s="270"/>
      <c r="H113" s="270"/>
      <c r="I113" s="270"/>
      <c r="J113" s="270"/>
    </row>
    <row r="114" spans="1:12">
      <c r="A114" s="98">
        <v>6</v>
      </c>
      <c r="B114" s="271" t="s">
        <v>182</v>
      </c>
      <c r="C114" s="272"/>
      <c r="D114" s="272"/>
      <c r="E114" s="272"/>
      <c r="F114" s="273"/>
      <c r="G114" s="30" t="s">
        <v>153</v>
      </c>
      <c r="H114" s="134" t="s">
        <v>111</v>
      </c>
      <c r="I114" s="274" t="s">
        <v>20</v>
      </c>
      <c r="J114" s="275"/>
    </row>
    <row r="115" spans="1:12">
      <c r="A115" s="97" t="s">
        <v>1</v>
      </c>
      <c r="B115" s="250" t="s">
        <v>72</v>
      </c>
      <c r="C115" s="251"/>
      <c r="D115" s="251"/>
      <c r="E115" s="251"/>
      <c r="F115" s="276"/>
      <c r="G115" s="89"/>
      <c r="H115" s="133">
        <f>H131*G115</f>
        <v>0</v>
      </c>
      <c r="I115" s="277" t="s">
        <v>73</v>
      </c>
      <c r="J115" s="278"/>
      <c r="L115" s="180" t="s">
        <v>238</v>
      </c>
    </row>
    <row r="116" spans="1:12">
      <c r="A116" s="97" t="s">
        <v>3</v>
      </c>
      <c r="B116" s="247" t="s">
        <v>74</v>
      </c>
      <c r="C116" s="248"/>
      <c r="D116" s="248"/>
      <c r="E116" s="248"/>
      <c r="F116" s="279"/>
      <c r="G116" s="89"/>
      <c r="H116" s="133">
        <f>(H131+H115)*G116</f>
        <v>0</v>
      </c>
      <c r="I116" s="277" t="s">
        <v>73</v>
      </c>
      <c r="J116" s="278"/>
      <c r="L116" s="180" t="s">
        <v>238</v>
      </c>
    </row>
    <row r="117" spans="1:12">
      <c r="A117" s="141" t="s">
        <v>5</v>
      </c>
      <c r="B117" s="215" t="s">
        <v>186</v>
      </c>
      <c r="C117" s="215"/>
      <c r="D117" s="215"/>
      <c r="E117" s="215"/>
      <c r="F117" s="215"/>
      <c r="G117" s="30" t="s">
        <v>153</v>
      </c>
      <c r="H117" s="134" t="s">
        <v>111</v>
      </c>
      <c r="I117" s="285"/>
      <c r="J117" s="286"/>
    </row>
    <row r="118" spans="1:12" ht="14.25" customHeight="1">
      <c r="A118" s="287" t="s">
        <v>75</v>
      </c>
      <c r="B118" s="244"/>
      <c r="C118" s="288" t="s">
        <v>76</v>
      </c>
      <c r="D118" s="242" t="s">
        <v>77</v>
      </c>
      <c r="E118" s="243"/>
      <c r="F118" s="290"/>
      <c r="G118" s="89">
        <v>6.4999999999999997E-3</v>
      </c>
      <c r="H118" s="133">
        <f>H133*G119</f>
        <v>170.83460134778323</v>
      </c>
      <c r="I118" s="277" t="s">
        <v>73</v>
      </c>
      <c r="J118" s="278"/>
    </row>
    <row r="119" spans="1:12">
      <c r="A119" s="287" t="s">
        <v>78</v>
      </c>
      <c r="B119" s="291"/>
      <c r="C119" s="289"/>
      <c r="D119" s="287" t="s">
        <v>79</v>
      </c>
      <c r="E119" s="292"/>
      <c r="F119" s="293"/>
      <c r="G119" s="89">
        <v>0.03</v>
      </c>
      <c r="H119" s="133">
        <f>H133*G119</f>
        <v>170.83460134778323</v>
      </c>
      <c r="I119" s="277" t="s">
        <v>73</v>
      </c>
      <c r="J119" s="278"/>
    </row>
    <row r="120" spans="1:12">
      <c r="A120" s="298" t="s">
        <v>80</v>
      </c>
      <c r="B120" s="299"/>
      <c r="C120" s="121" t="s">
        <v>81</v>
      </c>
      <c r="D120" s="298" t="s">
        <v>82</v>
      </c>
      <c r="E120" s="300"/>
      <c r="F120" s="301"/>
      <c r="G120" s="137">
        <v>0.05</v>
      </c>
      <c r="H120" s="138">
        <f>H133*G120</f>
        <v>284.72433557963876</v>
      </c>
      <c r="I120" s="277" t="s">
        <v>73</v>
      </c>
      <c r="J120" s="278"/>
    </row>
    <row r="121" spans="1:12" ht="15" customHeight="1">
      <c r="A121" s="218" t="s">
        <v>187</v>
      </c>
      <c r="B121" s="218"/>
      <c r="C121" s="218"/>
      <c r="D121" s="218"/>
      <c r="E121" s="218"/>
      <c r="F121" s="218"/>
      <c r="G121" s="81">
        <f>G118+G119+G120</f>
        <v>8.6499999999999994E-2</v>
      </c>
      <c r="H121" s="135">
        <f>SUM(H118:H120)</f>
        <v>626.39353827520517</v>
      </c>
      <c r="I121" s="302" t="s">
        <v>73</v>
      </c>
      <c r="J121" s="303"/>
    </row>
    <row r="122" spans="1:12" ht="15" customHeight="1">
      <c r="A122" s="218" t="s">
        <v>188</v>
      </c>
      <c r="B122" s="218"/>
      <c r="C122" s="218"/>
      <c r="D122" s="218"/>
      <c r="E122" s="218"/>
      <c r="F122" s="218"/>
      <c r="G122" s="218"/>
      <c r="H122" s="135">
        <f>H115++H116+H121</f>
        <v>626.39353827520517</v>
      </c>
      <c r="I122" s="136"/>
      <c r="J122" s="136"/>
      <c r="L122"/>
    </row>
    <row r="123" spans="1:12">
      <c r="A123" s="294"/>
      <c r="B123" s="294"/>
      <c r="C123" s="294"/>
      <c r="D123" s="294"/>
      <c r="E123" s="294"/>
      <c r="F123" s="294"/>
      <c r="G123" s="294"/>
      <c r="H123" s="294"/>
      <c r="I123" s="136"/>
      <c r="J123" s="136"/>
      <c r="L123"/>
    </row>
    <row r="124" spans="1:12" ht="12.75" customHeight="1">
      <c r="A124" s="209" t="s">
        <v>121</v>
      </c>
      <c r="B124" s="209"/>
      <c r="C124" s="209"/>
      <c r="D124" s="209"/>
      <c r="E124" s="209"/>
      <c r="F124" s="209"/>
      <c r="G124" s="209"/>
      <c r="H124" s="209"/>
      <c r="I124" s="209"/>
      <c r="J124" s="209"/>
    </row>
    <row r="125" spans="1:12" ht="12.75" customHeight="1">
      <c r="A125" s="187" t="s">
        <v>183</v>
      </c>
      <c r="B125" s="191"/>
      <c r="C125" s="191"/>
      <c r="D125" s="191"/>
      <c r="E125" s="191"/>
      <c r="F125" s="191"/>
      <c r="G125" s="188"/>
      <c r="H125" s="295" t="s">
        <v>111</v>
      </c>
      <c r="I125" s="296"/>
      <c r="J125" s="297"/>
    </row>
    <row r="126" spans="1:12" ht="12.75" customHeight="1">
      <c r="A126" s="24" t="s">
        <v>1</v>
      </c>
      <c r="B126" s="201" t="s">
        <v>83</v>
      </c>
      <c r="C126" s="202"/>
      <c r="D126" s="202"/>
      <c r="E126" s="202"/>
      <c r="F126" s="202"/>
      <c r="G126" s="203"/>
      <c r="H126" s="139">
        <f>H37</f>
        <v>2773.85</v>
      </c>
      <c r="I126" s="23"/>
      <c r="J126" s="24" t="s">
        <v>31</v>
      </c>
    </row>
    <row r="127" spans="1:12" ht="12.75" customHeight="1">
      <c r="A127" s="24" t="s">
        <v>3</v>
      </c>
      <c r="B127" s="201" t="s">
        <v>84</v>
      </c>
      <c r="C127" s="202"/>
      <c r="D127" s="202"/>
      <c r="E127" s="202"/>
      <c r="F127" s="202"/>
      <c r="G127" s="203"/>
      <c r="H127" s="139">
        <f>H72</f>
        <v>2338.37162859</v>
      </c>
      <c r="I127" s="23"/>
      <c r="J127" s="24" t="s">
        <v>31</v>
      </c>
    </row>
    <row r="128" spans="1:12" ht="12.75" customHeight="1">
      <c r="A128" s="24" t="s">
        <v>5</v>
      </c>
      <c r="B128" s="212" t="s">
        <v>115</v>
      </c>
      <c r="C128" s="213"/>
      <c r="D128" s="213"/>
      <c r="E128" s="213"/>
      <c r="F128" s="213"/>
      <c r="G128" s="214"/>
      <c r="H128" s="140">
        <f>H82</f>
        <v>86.091982449999989</v>
      </c>
      <c r="I128" s="23"/>
      <c r="J128" s="24" t="s">
        <v>31</v>
      </c>
    </row>
    <row r="129" spans="1:14" ht="12.75" customHeight="1">
      <c r="A129" s="21" t="s">
        <v>97</v>
      </c>
      <c r="B129" s="308" t="s">
        <v>116</v>
      </c>
      <c r="C129" s="309"/>
      <c r="D129" s="309"/>
      <c r="E129" s="309"/>
      <c r="F129" s="309"/>
      <c r="G129" s="310"/>
      <c r="H129" s="44">
        <f>H106</f>
        <v>3.6</v>
      </c>
      <c r="I129" s="23"/>
      <c r="J129" s="24"/>
    </row>
    <row r="130" spans="1:14" ht="12.75" customHeight="1">
      <c r="A130" s="4" t="s">
        <v>114</v>
      </c>
      <c r="B130" s="201" t="s">
        <v>85</v>
      </c>
      <c r="C130" s="202"/>
      <c r="D130" s="202"/>
      <c r="E130" s="202"/>
      <c r="F130" s="202"/>
      <c r="G130" s="203"/>
      <c r="H130" s="139">
        <f>H112</f>
        <v>0</v>
      </c>
      <c r="I130" s="23"/>
      <c r="J130" s="1" t="s">
        <v>31</v>
      </c>
    </row>
    <row r="131" spans="1:14" ht="12.75" customHeight="1">
      <c r="A131" s="311" t="s">
        <v>184</v>
      </c>
      <c r="B131" s="294"/>
      <c r="C131" s="294"/>
      <c r="D131" s="294"/>
      <c r="E131" s="294"/>
      <c r="F131" s="294"/>
      <c r="G131" s="312"/>
      <c r="H131" s="75">
        <f>SUM(H126:H130)</f>
        <v>5201.9136110399995</v>
      </c>
      <c r="I131" s="23"/>
      <c r="J131" s="1" t="s">
        <v>31</v>
      </c>
      <c r="N131" s="46"/>
    </row>
    <row r="132" spans="1:14" ht="12.75" customHeight="1">
      <c r="A132" s="24" t="s">
        <v>27</v>
      </c>
      <c r="B132" s="201" t="s">
        <v>86</v>
      </c>
      <c r="C132" s="202"/>
      <c r="D132" s="202"/>
      <c r="E132" s="202"/>
      <c r="F132" s="202"/>
      <c r="G132" s="203"/>
      <c r="H132" s="139">
        <f>H121</f>
        <v>626.39353827520517</v>
      </c>
      <c r="I132" s="23"/>
      <c r="J132" s="33" t="s">
        <v>31</v>
      </c>
    </row>
    <row r="133" spans="1:14" ht="12.75" customHeight="1">
      <c r="A133" s="187" t="s">
        <v>185</v>
      </c>
      <c r="B133" s="191"/>
      <c r="C133" s="191"/>
      <c r="D133" s="191"/>
      <c r="E133" s="191"/>
      <c r="F133" s="191"/>
      <c r="G133" s="188"/>
      <c r="H133" s="110">
        <f>(H131+H115+H116)/(1-G121)</f>
        <v>5694.4867115927746</v>
      </c>
      <c r="I133" s="23"/>
      <c r="J133" s="1" t="s">
        <v>31</v>
      </c>
    </row>
    <row r="134" spans="1:14" ht="12.75" customHeight="1">
      <c r="A134" s="304" t="s">
        <v>120</v>
      </c>
      <c r="B134" s="305"/>
      <c r="C134" s="305"/>
      <c r="D134" s="305"/>
      <c r="E134" s="305"/>
      <c r="F134" s="305"/>
      <c r="G134" s="305"/>
      <c r="H134" s="305"/>
      <c r="I134" s="305"/>
      <c r="J134" s="306"/>
    </row>
    <row r="135" spans="1:14" ht="48" customHeight="1">
      <c r="A135" s="313" t="s">
        <v>212</v>
      </c>
      <c r="B135" s="314"/>
      <c r="C135" s="315"/>
      <c r="D135" s="313" t="s">
        <v>213</v>
      </c>
      <c r="E135" s="314"/>
      <c r="F135" s="158" t="s">
        <v>214</v>
      </c>
      <c r="G135" s="313" t="s">
        <v>215</v>
      </c>
      <c r="H135" s="321"/>
      <c r="I135" s="321"/>
      <c r="J135" s="322"/>
    </row>
    <row r="136" spans="1:14" ht="22.5" customHeight="1">
      <c r="A136" s="316" t="str">
        <f>H24</f>
        <v>ASSISTENTE  ADMINISTRATIVO l</v>
      </c>
      <c r="B136" s="317"/>
      <c r="C136" s="318"/>
      <c r="D136" s="319">
        <f>H133</f>
        <v>5694.4867115927746</v>
      </c>
      <c r="E136" s="320"/>
      <c r="F136" s="157">
        <v>7</v>
      </c>
      <c r="G136" s="323">
        <f>D136*F136</f>
        <v>39861.406981149419</v>
      </c>
      <c r="H136" s="324"/>
      <c r="I136" s="20"/>
      <c r="J136" s="20"/>
    </row>
    <row r="137" spans="1:14" ht="12.75" customHeight="1">
      <c r="A137" s="265" t="s">
        <v>87</v>
      </c>
      <c r="B137" s="265"/>
      <c r="C137" s="265"/>
      <c r="D137" s="265"/>
      <c r="E137" s="265"/>
      <c r="F137" s="307">
        <f>G136</f>
        <v>39861.406981149419</v>
      </c>
      <c r="G137" s="307"/>
      <c r="H137" s="307"/>
      <c r="I137" s="20"/>
      <c r="J137" s="20"/>
    </row>
    <row r="138" spans="1:14" ht="12.75" customHeight="1">
      <c r="A138" s="328" t="s">
        <v>88</v>
      </c>
      <c r="B138" s="328"/>
      <c r="C138" s="328"/>
      <c r="D138" s="328"/>
      <c r="E138" s="328"/>
      <c r="F138" s="329">
        <v>0</v>
      </c>
      <c r="G138" s="329"/>
      <c r="H138" s="330"/>
      <c r="I138" s="20"/>
      <c r="J138" s="20"/>
    </row>
    <row r="139" spans="1:14" ht="12.75" customHeight="1">
      <c r="A139" s="331" t="s">
        <v>122</v>
      </c>
      <c r="B139" s="331"/>
      <c r="C139" s="331"/>
      <c r="D139" s="331"/>
      <c r="E139" s="331"/>
      <c r="F139" s="326">
        <f>F137</f>
        <v>39861.406981149419</v>
      </c>
      <c r="G139" s="326"/>
      <c r="H139" s="326"/>
      <c r="I139" s="20"/>
      <c r="J139" s="20"/>
    </row>
    <row r="140" spans="1:14" ht="12.75" customHeight="1">
      <c r="A140" s="209" t="s">
        <v>110</v>
      </c>
      <c r="B140" s="209"/>
      <c r="C140" s="209"/>
      <c r="D140" s="209"/>
      <c r="E140" s="209"/>
      <c r="F140" s="209"/>
      <c r="G140" s="209"/>
      <c r="H140" s="209"/>
      <c r="I140" s="20"/>
      <c r="J140" s="20"/>
    </row>
    <row r="141" spans="1:14" ht="12.75" customHeight="1">
      <c r="A141" s="209" t="s">
        <v>123</v>
      </c>
      <c r="B141" s="209"/>
      <c r="C141" s="209"/>
      <c r="D141" s="209"/>
      <c r="E141" s="209"/>
      <c r="F141" s="209"/>
      <c r="G141" s="209"/>
      <c r="H141" s="209"/>
      <c r="I141" s="20"/>
      <c r="J141" s="20"/>
    </row>
    <row r="142" spans="1:14" ht="12.75" customHeight="1">
      <c r="A142" s="265" t="s">
        <v>89</v>
      </c>
      <c r="B142" s="265"/>
      <c r="C142" s="265"/>
      <c r="D142" s="265"/>
      <c r="E142" s="265"/>
      <c r="F142" s="265" t="s">
        <v>90</v>
      </c>
      <c r="G142" s="265"/>
      <c r="H142" s="265"/>
      <c r="I142" s="20"/>
      <c r="J142" s="20"/>
    </row>
    <row r="143" spans="1:14" ht="12.75" customHeight="1">
      <c r="A143" s="325" t="s">
        <v>91</v>
      </c>
      <c r="B143" s="325"/>
      <c r="C143" s="325"/>
      <c r="D143" s="325"/>
      <c r="E143" s="325"/>
      <c r="F143" s="326">
        <f>F137</f>
        <v>39861.406981149419</v>
      </c>
      <c r="G143" s="326"/>
      <c r="H143" s="326"/>
      <c r="I143" s="20"/>
      <c r="J143" s="20"/>
    </row>
    <row r="144" spans="1:14" ht="12.75" customHeight="1">
      <c r="A144" s="325" t="s">
        <v>92</v>
      </c>
      <c r="B144" s="325"/>
      <c r="C144" s="325"/>
      <c r="D144" s="325"/>
      <c r="E144" s="325"/>
      <c r="F144" s="327">
        <v>12</v>
      </c>
      <c r="G144" s="327"/>
      <c r="H144" s="327"/>
      <c r="I144" s="20"/>
      <c r="J144" s="20"/>
    </row>
    <row r="145" spans="1:12" ht="12.75" customHeight="1">
      <c r="A145" s="325" t="s">
        <v>93</v>
      </c>
      <c r="B145" s="325"/>
      <c r="C145" s="325"/>
      <c r="D145" s="325"/>
      <c r="E145" s="325"/>
      <c r="F145" s="326">
        <f>F143*F144</f>
        <v>478336.883773793</v>
      </c>
      <c r="G145" s="326"/>
      <c r="H145" s="326"/>
      <c r="I145" s="20"/>
      <c r="J145" s="20"/>
      <c r="L145"/>
    </row>
    <row r="146" spans="1:12">
      <c r="A146" s="325"/>
      <c r="B146" s="325"/>
      <c r="C146" s="325"/>
      <c r="D146" s="325"/>
      <c r="E146" s="325"/>
      <c r="F146" s="326"/>
      <c r="G146" s="326"/>
      <c r="H146" s="326"/>
      <c r="I146" s="20"/>
      <c r="J146" s="20"/>
      <c r="L146"/>
    </row>
    <row r="147" spans="1:12">
      <c r="H147"/>
      <c r="L147"/>
    </row>
    <row r="148" spans="1:12">
      <c r="H148"/>
      <c r="L148"/>
    </row>
    <row r="149" spans="1:12">
      <c r="H149"/>
      <c r="L149"/>
    </row>
    <row r="150" spans="1:12">
      <c r="H150"/>
      <c r="L150"/>
    </row>
    <row r="151" spans="1:12">
      <c r="H151"/>
      <c r="L151"/>
    </row>
    <row r="152" spans="1:12">
      <c r="H152"/>
      <c r="L152"/>
    </row>
    <row r="153" spans="1:12">
      <c r="H153"/>
      <c r="L153"/>
    </row>
    <row r="154" spans="1:12">
      <c r="H154"/>
      <c r="L154"/>
    </row>
    <row r="155" spans="1:12">
      <c r="H155"/>
      <c r="L155"/>
    </row>
    <row r="156" spans="1:12">
      <c r="H156"/>
      <c r="L156"/>
    </row>
    <row r="157" spans="1:12">
      <c r="H157"/>
      <c r="L157"/>
    </row>
    <row r="158" spans="1:12">
      <c r="H158"/>
      <c r="L158"/>
    </row>
    <row r="159" spans="1:12">
      <c r="H159"/>
      <c r="L159"/>
    </row>
    <row r="160" spans="1:12">
      <c r="H160"/>
      <c r="L160"/>
    </row>
    <row r="161" spans="8:12">
      <c r="H161"/>
      <c r="L161"/>
    </row>
    <row r="162" spans="8:12">
      <c r="H162"/>
      <c r="L162"/>
    </row>
    <row r="163" spans="8:12">
      <c r="H163"/>
      <c r="L163"/>
    </row>
    <row r="164" spans="8:12">
      <c r="H164"/>
      <c r="L164"/>
    </row>
    <row r="165" spans="8:12">
      <c r="H165"/>
      <c r="L165"/>
    </row>
    <row r="166" spans="8:12">
      <c r="H166"/>
      <c r="L166"/>
    </row>
    <row r="167" spans="8:12">
      <c r="H167"/>
      <c r="L167"/>
    </row>
    <row r="168" spans="8:12">
      <c r="H168"/>
      <c r="L168"/>
    </row>
    <row r="169" spans="8:12">
      <c r="H169"/>
      <c r="L169"/>
    </row>
    <row r="170" spans="8:12">
      <c r="H170"/>
      <c r="L170"/>
    </row>
    <row r="171" spans="8:12">
      <c r="H171"/>
      <c r="L171"/>
    </row>
    <row r="172" spans="8:12">
      <c r="H172"/>
      <c r="L172"/>
    </row>
    <row r="173" spans="8:12">
      <c r="H173"/>
      <c r="L173"/>
    </row>
    <row r="174" spans="8:12">
      <c r="H174"/>
      <c r="L174"/>
    </row>
    <row r="175" spans="8:12">
      <c r="H175"/>
      <c r="L175"/>
    </row>
    <row r="176" spans="8:12">
      <c r="H176"/>
      <c r="L176"/>
    </row>
    <row r="177" spans="8:12">
      <c r="H177"/>
      <c r="L177"/>
    </row>
    <row r="178" spans="8:12">
      <c r="H178"/>
      <c r="L178"/>
    </row>
    <row r="179" spans="8:12">
      <c r="H179"/>
      <c r="L179"/>
    </row>
    <row r="180" spans="8:12">
      <c r="H180"/>
      <c r="L180"/>
    </row>
    <row r="181" spans="8:12">
      <c r="H181"/>
      <c r="L181"/>
    </row>
    <row r="182" spans="8:12">
      <c r="H182"/>
      <c r="L182"/>
    </row>
    <row r="183" spans="8:12">
      <c r="H183"/>
      <c r="L183"/>
    </row>
    <row r="184" spans="8:12">
      <c r="H184"/>
      <c r="L184"/>
    </row>
    <row r="185" spans="8:12">
      <c r="H185"/>
      <c r="L185"/>
    </row>
    <row r="186" spans="8:12">
      <c r="H186"/>
      <c r="L186"/>
    </row>
    <row r="187" spans="8:12">
      <c r="H187"/>
      <c r="L187"/>
    </row>
    <row r="188" spans="8:12">
      <c r="H188"/>
      <c r="L188"/>
    </row>
    <row r="189" spans="8:12">
      <c r="H189"/>
      <c r="L189"/>
    </row>
    <row r="190" spans="8:12">
      <c r="H190"/>
      <c r="L190"/>
    </row>
    <row r="191" spans="8:12">
      <c r="H191"/>
      <c r="L191"/>
    </row>
    <row r="192" spans="8:12">
      <c r="H192"/>
      <c r="L192"/>
    </row>
    <row r="193" spans="8:12">
      <c r="H193"/>
      <c r="L193"/>
    </row>
    <row r="194" spans="8:12">
      <c r="H194"/>
      <c r="L194"/>
    </row>
    <row r="195" spans="8:12">
      <c r="H195"/>
      <c r="L195"/>
    </row>
    <row r="196" spans="8:12">
      <c r="H196"/>
      <c r="L196"/>
    </row>
    <row r="197" spans="8:12">
      <c r="H197"/>
      <c r="L197"/>
    </row>
    <row r="198" spans="8:12">
      <c r="H198"/>
      <c r="L198"/>
    </row>
    <row r="199" spans="8:12">
      <c r="H199"/>
      <c r="L199"/>
    </row>
    <row r="200" spans="8:12">
      <c r="H200"/>
      <c r="L200"/>
    </row>
    <row r="201" spans="8:12">
      <c r="H201"/>
      <c r="L201"/>
    </row>
    <row r="202" spans="8:12">
      <c r="H202"/>
      <c r="L202"/>
    </row>
    <row r="203" spans="8:12">
      <c r="H203"/>
      <c r="L203"/>
    </row>
    <row r="204" spans="8:12">
      <c r="H204"/>
      <c r="L204"/>
    </row>
    <row r="205" spans="8:12">
      <c r="H205"/>
      <c r="L205"/>
    </row>
    <row r="206" spans="8:12">
      <c r="H206"/>
      <c r="L206"/>
    </row>
    <row r="207" spans="8:12">
      <c r="H207"/>
      <c r="L207"/>
    </row>
    <row r="208" spans="8:12">
      <c r="H208"/>
      <c r="L208"/>
    </row>
    <row r="209" spans="8:12">
      <c r="H209"/>
      <c r="L209"/>
    </row>
    <row r="210" spans="8:12">
      <c r="H210"/>
      <c r="L210"/>
    </row>
    <row r="211" spans="8:12">
      <c r="H211"/>
      <c r="L211"/>
    </row>
    <row r="212" spans="8:12">
      <c r="H212"/>
      <c r="L212"/>
    </row>
    <row r="213" spans="8:12">
      <c r="H213"/>
      <c r="L213"/>
    </row>
    <row r="214" spans="8:12">
      <c r="H214"/>
      <c r="L214"/>
    </row>
    <row r="215" spans="8:12">
      <c r="H215"/>
      <c r="L215"/>
    </row>
    <row r="216" spans="8:12">
      <c r="H216"/>
      <c r="L216"/>
    </row>
    <row r="217" spans="8:12">
      <c r="H217"/>
      <c r="L217"/>
    </row>
    <row r="218" spans="8:12">
      <c r="H218"/>
      <c r="L218"/>
    </row>
    <row r="219" spans="8:12">
      <c r="H219"/>
      <c r="L219"/>
    </row>
    <row r="220" spans="8:12">
      <c r="H220"/>
      <c r="L220"/>
    </row>
    <row r="221" spans="8:12">
      <c r="H221"/>
      <c r="L221"/>
    </row>
    <row r="222" spans="8:12">
      <c r="H222"/>
      <c r="L222"/>
    </row>
    <row r="223" spans="8:12">
      <c r="H223"/>
      <c r="L223"/>
    </row>
    <row r="224" spans="8:12">
      <c r="H224"/>
      <c r="L224"/>
    </row>
    <row r="225" spans="8:12">
      <c r="H225"/>
      <c r="L225"/>
    </row>
    <row r="226" spans="8:12">
      <c r="H226"/>
      <c r="L226"/>
    </row>
    <row r="227" spans="8:12">
      <c r="H227"/>
      <c r="L227"/>
    </row>
    <row r="228" spans="8:12">
      <c r="H228"/>
      <c r="L228"/>
    </row>
    <row r="229" spans="8:12">
      <c r="H229"/>
      <c r="L229"/>
    </row>
    <row r="230" spans="8:12">
      <c r="H230"/>
      <c r="L230"/>
    </row>
    <row r="231" spans="8:12">
      <c r="H231"/>
      <c r="L231"/>
    </row>
    <row r="232" spans="8:12">
      <c r="H232"/>
      <c r="L232"/>
    </row>
    <row r="233" spans="8:12">
      <c r="H233"/>
      <c r="L233"/>
    </row>
    <row r="234" spans="8:12">
      <c r="H234"/>
      <c r="L234"/>
    </row>
    <row r="235" spans="8:12">
      <c r="H235"/>
      <c r="L235"/>
    </row>
    <row r="236" spans="8:12">
      <c r="H236"/>
      <c r="L236"/>
    </row>
    <row r="237" spans="8:12">
      <c r="H237"/>
      <c r="L237"/>
    </row>
    <row r="238" spans="8:12">
      <c r="H238"/>
      <c r="L238"/>
    </row>
    <row r="239" spans="8:12">
      <c r="H239"/>
      <c r="L239"/>
    </row>
    <row r="240" spans="8:12">
      <c r="H240"/>
      <c r="L240"/>
    </row>
    <row r="241" spans="8:12">
      <c r="H241"/>
      <c r="L241"/>
    </row>
    <row r="242" spans="8:12">
      <c r="H242"/>
      <c r="L242"/>
    </row>
    <row r="243" spans="8:12">
      <c r="H243"/>
      <c r="L243"/>
    </row>
    <row r="244" spans="8:12">
      <c r="H244"/>
      <c r="L244"/>
    </row>
    <row r="245" spans="8:12">
      <c r="H245"/>
      <c r="L245"/>
    </row>
    <row r="246" spans="8:12">
      <c r="H246"/>
      <c r="L246"/>
    </row>
    <row r="247" spans="8:12">
      <c r="H247"/>
      <c r="L247"/>
    </row>
    <row r="248" spans="8:12">
      <c r="H248"/>
      <c r="L248"/>
    </row>
    <row r="249" spans="8:12">
      <c r="H249"/>
      <c r="L249"/>
    </row>
    <row r="250" spans="8:12">
      <c r="H250"/>
      <c r="L250"/>
    </row>
    <row r="251" spans="8:12">
      <c r="H251"/>
      <c r="L251"/>
    </row>
    <row r="252" spans="8:12">
      <c r="H252"/>
    </row>
    <row r="253" spans="8:12">
      <c r="H253"/>
    </row>
    <row r="254" spans="8:12">
      <c r="H254"/>
    </row>
    <row r="255" spans="8:12">
      <c r="H255"/>
    </row>
    <row r="256" spans="8:12">
      <c r="H256"/>
    </row>
    <row r="257" spans="8:8">
      <c r="H257"/>
    </row>
    <row r="258" spans="8:8">
      <c r="H258"/>
    </row>
    <row r="259" spans="8:8">
      <c r="H259"/>
    </row>
    <row r="260" spans="8:8">
      <c r="H260"/>
    </row>
    <row r="261" spans="8:8">
      <c r="H261"/>
    </row>
    <row r="262" spans="8:8">
      <c r="H262"/>
    </row>
    <row r="263" spans="8:8">
      <c r="H263"/>
    </row>
    <row r="264" spans="8:8">
      <c r="H264"/>
    </row>
    <row r="265" spans="8:8">
      <c r="H265"/>
    </row>
    <row r="266" spans="8:8">
      <c r="H266"/>
    </row>
    <row r="267" spans="8:8">
      <c r="H267"/>
    </row>
    <row r="268" spans="8:8">
      <c r="H268"/>
    </row>
    <row r="269" spans="8:8">
      <c r="H269"/>
    </row>
    <row r="270" spans="8:8">
      <c r="H270"/>
    </row>
    <row r="271" spans="8:8">
      <c r="H271"/>
    </row>
    <row r="272" spans="8:8">
      <c r="H272"/>
    </row>
    <row r="273" spans="8:8">
      <c r="H273"/>
    </row>
    <row r="274" spans="8:8">
      <c r="H274"/>
    </row>
    <row r="275" spans="8:8">
      <c r="H275"/>
    </row>
    <row r="276" spans="8:8">
      <c r="H276"/>
    </row>
    <row r="277" spans="8:8">
      <c r="H277"/>
    </row>
    <row r="278" spans="8:8">
      <c r="H278"/>
    </row>
  </sheetData>
  <mergeCells count="187">
    <mergeCell ref="A9:B9"/>
    <mergeCell ref="C9:D9"/>
    <mergeCell ref="E9:F9"/>
    <mergeCell ref="G9:H9"/>
    <mergeCell ref="A10:K10"/>
    <mergeCell ref="B11:H11"/>
    <mergeCell ref="A1:H4"/>
    <mergeCell ref="A5:H5"/>
    <mergeCell ref="A6:K6"/>
    <mergeCell ref="A7:B7"/>
    <mergeCell ref="C7:H7"/>
    <mergeCell ref="A8:B8"/>
    <mergeCell ref="C8:H8"/>
    <mergeCell ref="A18:H18"/>
    <mergeCell ref="A19:H19"/>
    <mergeCell ref="A20:H20"/>
    <mergeCell ref="B21:G21"/>
    <mergeCell ref="B22:G22"/>
    <mergeCell ref="B23:G23"/>
    <mergeCell ref="B12:G12"/>
    <mergeCell ref="B13:G13"/>
    <mergeCell ref="B14:G14"/>
    <mergeCell ref="A15:H15"/>
    <mergeCell ref="B16:G16"/>
    <mergeCell ref="B17:G17"/>
    <mergeCell ref="B30:G30"/>
    <mergeCell ref="B31:G31"/>
    <mergeCell ref="B32:G32"/>
    <mergeCell ref="B33:G33"/>
    <mergeCell ref="B34:G34"/>
    <mergeCell ref="B35:G35"/>
    <mergeCell ref="B24:G24"/>
    <mergeCell ref="B25:G25"/>
    <mergeCell ref="B26:G26"/>
    <mergeCell ref="A27:H27"/>
    <mergeCell ref="A28:H28"/>
    <mergeCell ref="B29:G29"/>
    <mergeCell ref="B42:F42"/>
    <mergeCell ref="B43:F43"/>
    <mergeCell ref="A44:F44"/>
    <mergeCell ref="A45:H45"/>
    <mergeCell ref="A46:H46"/>
    <mergeCell ref="B47:F47"/>
    <mergeCell ref="B36:G36"/>
    <mergeCell ref="A37:G37"/>
    <mergeCell ref="A38:H38"/>
    <mergeCell ref="A39:K39"/>
    <mergeCell ref="A40:K40"/>
    <mergeCell ref="B41:F41"/>
    <mergeCell ref="J41:K41"/>
    <mergeCell ref="B54:F54"/>
    <mergeCell ref="B55:F55"/>
    <mergeCell ref="A56:F56"/>
    <mergeCell ref="A57:H57"/>
    <mergeCell ref="A58:K58"/>
    <mergeCell ref="B59:G59"/>
    <mergeCell ref="I59:K59"/>
    <mergeCell ref="B48:F48"/>
    <mergeCell ref="B49:F49"/>
    <mergeCell ref="B50:F50"/>
    <mergeCell ref="B51:F51"/>
    <mergeCell ref="B52:F52"/>
    <mergeCell ref="B53:F53"/>
    <mergeCell ref="B63:G63"/>
    <mergeCell ref="I63:K63"/>
    <mergeCell ref="A64:G64"/>
    <mergeCell ref="A65:H65"/>
    <mergeCell ref="A66:K66"/>
    <mergeCell ref="A67:K67"/>
    <mergeCell ref="B60:G60"/>
    <mergeCell ref="I60:K60"/>
    <mergeCell ref="B61:G61"/>
    <mergeCell ref="I61:K61"/>
    <mergeCell ref="B62:G62"/>
    <mergeCell ref="I62:K62"/>
    <mergeCell ref="A73:H73"/>
    <mergeCell ref="A74:J74"/>
    <mergeCell ref="B75:F75"/>
    <mergeCell ref="I75:J75"/>
    <mergeCell ref="B76:F76"/>
    <mergeCell ref="B77:F77"/>
    <mergeCell ref="B68:G68"/>
    <mergeCell ref="I68:K68"/>
    <mergeCell ref="B69:G69"/>
    <mergeCell ref="B70:G70"/>
    <mergeCell ref="B71:G71"/>
    <mergeCell ref="A72:G72"/>
    <mergeCell ref="A84:J84"/>
    <mergeCell ref="A85:J85"/>
    <mergeCell ref="B86:F86"/>
    <mergeCell ref="I86:J86"/>
    <mergeCell ref="B87:F87"/>
    <mergeCell ref="B88:F88"/>
    <mergeCell ref="B78:F78"/>
    <mergeCell ref="B79:F79"/>
    <mergeCell ref="B80:F80"/>
    <mergeCell ref="B81:F81"/>
    <mergeCell ref="A82:F82"/>
    <mergeCell ref="A83:H83"/>
    <mergeCell ref="A95:F95"/>
    <mergeCell ref="A96:J96"/>
    <mergeCell ref="A97:J97"/>
    <mergeCell ref="B98:F98"/>
    <mergeCell ref="I98:J98"/>
    <mergeCell ref="B99:F99"/>
    <mergeCell ref="I99:J99"/>
    <mergeCell ref="B89:F89"/>
    <mergeCell ref="B90:F90"/>
    <mergeCell ref="B91:F91"/>
    <mergeCell ref="B92:F92"/>
    <mergeCell ref="A93:F93"/>
    <mergeCell ref="B94:F94"/>
    <mergeCell ref="B105:G105"/>
    <mergeCell ref="A106:G106"/>
    <mergeCell ref="A107:H107"/>
    <mergeCell ref="A108:J108"/>
    <mergeCell ref="B109:G109"/>
    <mergeCell ref="H109:J109"/>
    <mergeCell ref="A100:F100"/>
    <mergeCell ref="A101:H101"/>
    <mergeCell ref="A102:J102"/>
    <mergeCell ref="B103:G103"/>
    <mergeCell ref="H103:J103"/>
    <mergeCell ref="B104:G104"/>
    <mergeCell ref="A113:J113"/>
    <mergeCell ref="B114:F114"/>
    <mergeCell ref="I114:J114"/>
    <mergeCell ref="B115:F115"/>
    <mergeCell ref="I115:J115"/>
    <mergeCell ref="B116:F116"/>
    <mergeCell ref="I116:J116"/>
    <mergeCell ref="B110:G110"/>
    <mergeCell ref="H110:J110"/>
    <mergeCell ref="B111:G111"/>
    <mergeCell ref="H111:J111"/>
    <mergeCell ref="A112:G112"/>
    <mergeCell ref="H112:J112"/>
    <mergeCell ref="B117:F117"/>
    <mergeCell ref="I117:J117"/>
    <mergeCell ref="A118:B118"/>
    <mergeCell ref="C118:C119"/>
    <mergeCell ref="D118:F118"/>
    <mergeCell ref="I118:J118"/>
    <mergeCell ref="A119:B119"/>
    <mergeCell ref="D119:F119"/>
    <mergeCell ref="I119:J119"/>
    <mergeCell ref="A123:H123"/>
    <mergeCell ref="A124:J124"/>
    <mergeCell ref="A125:G125"/>
    <mergeCell ref="H125:J125"/>
    <mergeCell ref="B126:G126"/>
    <mergeCell ref="B127:G127"/>
    <mergeCell ref="A120:B120"/>
    <mergeCell ref="D120:F120"/>
    <mergeCell ref="I120:J120"/>
    <mergeCell ref="A121:F121"/>
    <mergeCell ref="I121:J121"/>
    <mergeCell ref="A122:G122"/>
    <mergeCell ref="A134:J134"/>
    <mergeCell ref="A137:E137"/>
    <mergeCell ref="F137:H137"/>
    <mergeCell ref="B128:G128"/>
    <mergeCell ref="B129:G129"/>
    <mergeCell ref="B130:G130"/>
    <mergeCell ref="A131:G131"/>
    <mergeCell ref="B132:G132"/>
    <mergeCell ref="A133:G133"/>
    <mergeCell ref="A135:C135"/>
    <mergeCell ref="D135:E135"/>
    <mergeCell ref="G135:J135"/>
    <mergeCell ref="A136:C136"/>
    <mergeCell ref="D136:E136"/>
    <mergeCell ref="G136:H136"/>
    <mergeCell ref="A145:E146"/>
    <mergeCell ref="F145:H146"/>
    <mergeCell ref="A142:E142"/>
    <mergeCell ref="F142:H142"/>
    <mergeCell ref="A143:E143"/>
    <mergeCell ref="F143:H143"/>
    <mergeCell ref="A144:E144"/>
    <mergeCell ref="F144:H144"/>
    <mergeCell ref="A138:E138"/>
    <mergeCell ref="F138:H138"/>
    <mergeCell ref="A139:E139"/>
    <mergeCell ref="F139:H139"/>
    <mergeCell ref="A140:H140"/>
    <mergeCell ref="A141:H14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8"/>
  <sheetViews>
    <sheetView topLeftCell="A76" workbookViewId="0">
      <selection activeCell="G95" sqref="G95"/>
    </sheetView>
  </sheetViews>
  <sheetFormatPr defaultRowHeight="12.75"/>
  <cols>
    <col min="1" max="1" width="3.83203125" customWidth="1"/>
    <col min="2" max="2" width="16.83203125" customWidth="1"/>
    <col min="3" max="3" width="20.6640625" customWidth="1"/>
    <col min="4" max="4" width="20.83203125" customWidth="1"/>
    <col min="5" max="5" width="11.83203125" customWidth="1"/>
    <col min="6" max="6" width="15.6640625" customWidth="1"/>
    <col min="7" max="7" width="10.83203125" customWidth="1"/>
    <col min="8" max="8" width="21.1640625" style="13" customWidth="1"/>
    <col min="9" max="9" width="0.1640625" hidden="1" customWidth="1"/>
    <col min="10" max="10" width="16" hidden="1" customWidth="1"/>
    <col min="11" max="11" width="8.83203125" hidden="1" customWidth="1"/>
    <col min="12" max="12" width="9.33203125" style="9" customWidth="1"/>
  </cols>
  <sheetData>
    <row r="1" spans="1:11">
      <c r="A1" s="193" t="s">
        <v>169</v>
      </c>
      <c r="B1" s="194"/>
      <c r="C1" s="194"/>
      <c r="D1" s="194"/>
      <c r="E1" s="194"/>
      <c r="F1" s="194"/>
      <c r="G1" s="194"/>
      <c r="H1" s="194"/>
    </row>
    <row r="2" spans="1:11" ht="13.5" customHeight="1">
      <c r="A2" s="194"/>
      <c r="B2" s="194"/>
      <c r="C2" s="194"/>
      <c r="D2" s="194"/>
      <c r="E2" s="194"/>
      <c r="F2" s="194"/>
      <c r="G2" s="194"/>
      <c r="H2" s="194"/>
    </row>
    <row r="3" spans="1:11" ht="13.5" customHeight="1">
      <c r="A3" s="194"/>
      <c r="B3" s="194"/>
      <c r="C3" s="194"/>
      <c r="D3" s="194"/>
      <c r="E3" s="194"/>
      <c r="F3" s="194"/>
      <c r="G3" s="194"/>
      <c r="H3" s="194"/>
    </row>
    <row r="4" spans="1:11" ht="13.5" customHeight="1">
      <c r="A4" s="194"/>
      <c r="B4" s="194"/>
      <c r="C4" s="194"/>
      <c r="D4" s="194"/>
      <c r="E4" s="194"/>
      <c r="F4" s="194"/>
      <c r="G4" s="194"/>
      <c r="H4" s="194"/>
    </row>
    <row r="5" spans="1:11" ht="13.5" customHeight="1">
      <c r="A5" s="195"/>
      <c r="B5" s="195"/>
      <c r="C5" s="195"/>
      <c r="D5" s="195"/>
      <c r="E5" s="195"/>
      <c r="F5" s="195"/>
      <c r="G5" s="195"/>
      <c r="H5" s="195"/>
    </row>
    <row r="6" spans="1:11" ht="13.5" customHeight="1">
      <c r="A6" s="196" t="s">
        <v>95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</row>
    <row r="7" spans="1:11" ht="13.5" customHeight="1">
      <c r="A7" s="184" t="s">
        <v>174</v>
      </c>
      <c r="B7" s="184"/>
      <c r="C7" s="197" t="s">
        <v>170</v>
      </c>
      <c r="D7" s="198"/>
      <c r="E7" s="198"/>
      <c r="F7" s="198"/>
      <c r="G7" s="198"/>
      <c r="H7" s="198"/>
      <c r="I7" s="71"/>
      <c r="J7" s="71"/>
      <c r="K7" s="72"/>
    </row>
    <row r="8" spans="1:11" ht="13.5" customHeight="1">
      <c r="A8" s="184" t="s">
        <v>173</v>
      </c>
      <c r="B8" s="184"/>
      <c r="C8" s="199" t="s">
        <v>172</v>
      </c>
      <c r="D8" s="200"/>
      <c r="E8" s="200"/>
      <c r="F8" s="200"/>
      <c r="G8" s="200"/>
      <c r="H8" s="200"/>
      <c r="I8" s="73"/>
      <c r="J8" s="73"/>
      <c r="K8" s="74"/>
    </row>
    <row r="9" spans="1:11" ht="13.5" customHeight="1">
      <c r="A9" s="184" t="s">
        <v>175</v>
      </c>
      <c r="B9" s="184"/>
      <c r="C9" s="185" t="s">
        <v>168</v>
      </c>
      <c r="D9" s="186"/>
      <c r="E9" s="187" t="s">
        <v>171</v>
      </c>
      <c r="F9" s="188"/>
      <c r="G9" s="189"/>
      <c r="H9" s="190"/>
      <c r="I9" s="17"/>
      <c r="J9" s="17"/>
      <c r="K9" s="70"/>
    </row>
    <row r="10" spans="1:11" ht="13.5" customHeight="1">
      <c r="A10" s="187" t="s">
        <v>0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88"/>
    </row>
    <row r="11" spans="1:11" ht="13.5" customHeight="1">
      <c r="A11" s="56" t="s">
        <v>1</v>
      </c>
      <c r="B11" s="189" t="s">
        <v>2</v>
      </c>
      <c r="C11" s="190"/>
      <c r="D11" s="190"/>
      <c r="E11" s="190"/>
      <c r="F11" s="190"/>
      <c r="G11" s="190"/>
      <c r="H11" s="192"/>
      <c r="I11" s="16"/>
      <c r="J11" s="17"/>
      <c r="K11" s="17"/>
    </row>
    <row r="12" spans="1:11" ht="13.5" customHeight="1">
      <c r="A12" s="56" t="s">
        <v>3</v>
      </c>
      <c r="B12" s="201" t="s">
        <v>4</v>
      </c>
      <c r="C12" s="202"/>
      <c r="D12" s="202"/>
      <c r="E12" s="202"/>
      <c r="F12" s="202"/>
      <c r="G12" s="203"/>
      <c r="H12" s="56" t="s">
        <v>154</v>
      </c>
      <c r="I12" s="16"/>
      <c r="J12" s="17"/>
      <c r="K12" s="17"/>
    </row>
    <row r="13" spans="1:11" ht="13.5" customHeight="1">
      <c r="A13" s="56" t="s">
        <v>5</v>
      </c>
      <c r="B13" s="201" t="s">
        <v>6</v>
      </c>
      <c r="C13" s="202"/>
      <c r="D13" s="202"/>
      <c r="E13" s="202"/>
      <c r="F13" s="202"/>
      <c r="G13" s="203"/>
      <c r="H13" s="56">
        <v>2022</v>
      </c>
      <c r="I13" s="16"/>
      <c r="J13" s="17"/>
      <c r="K13" s="17"/>
    </row>
    <row r="14" spans="1:11" ht="13.5" customHeight="1">
      <c r="A14" s="56" t="s">
        <v>7</v>
      </c>
      <c r="B14" s="201" t="s">
        <v>8</v>
      </c>
      <c r="C14" s="202"/>
      <c r="D14" s="202"/>
      <c r="E14" s="202"/>
      <c r="F14" s="202"/>
      <c r="G14" s="203"/>
      <c r="H14" s="56">
        <v>12</v>
      </c>
      <c r="I14" s="16"/>
      <c r="J14" s="17"/>
      <c r="K14" s="17"/>
    </row>
    <row r="15" spans="1:11" ht="13.5" customHeight="1">
      <c r="A15" s="187" t="s">
        <v>9</v>
      </c>
      <c r="B15" s="191"/>
      <c r="C15" s="191"/>
      <c r="D15" s="191"/>
      <c r="E15" s="191"/>
      <c r="F15" s="191"/>
      <c r="G15" s="191"/>
      <c r="H15" s="191"/>
      <c r="I15" s="18"/>
      <c r="J15" s="18"/>
      <c r="K15" s="18"/>
    </row>
    <row r="16" spans="1:11" ht="13.5" customHeight="1">
      <c r="A16" s="63">
        <v>1</v>
      </c>
      <c r="B16" s="201" t="s">
        <v>10</v>
      </c>
      <c r="C16" s="202"/>
      <c r="D16" s="202"/>
      <c r="E16" s="202"/>
      <c r="F16" s="202"/>
      <c r="G16" s="203"/>
      <c r="H16" s="49" t="s">
        <v>155</v>
      </c>
      <c r="I16" s="16"/>
      <c r="J16" s="17"/>
      <c r="K16" s="17"/>
    </row>
    <row r="17" spans="1:12" ht="13.5" customHeight="1">
      <c r="A17" s="63">
        <v>2</v>
      </c>
      <c r="B17" s="201" t="s">
        <v>11</v>
      </c>
      <c r="C17" s="202"/>
      <c r="D17" s="202"/>
      <c r="E17" s="202"/>
      <c r="F17" s="202"/>
      <c r="G17" s="203"/>
      <c r="H17" s="49">
        <v>17</v>
      </c>
      <c r="I17" s="16"/>
      <c r="J17" s="17"/>
      <c r="K17" s="17"/>
    </row>
    <row r="18" spans="1:12" ht="13.5" customHeight="1">
      <c r="A18" s="189" t="s">
        <v>12</v>
      </c>
      <c r="B18" s="190"/>
      <c r="C18" s="190"/>
      <c r="D18" s="190"/>
      <c r="E18" s="190"/>
      <c r="F18" s="190"/>
      <c r="G18" s="190"/>
      <c r="H18" s="190"/>
      <c r="I18" s="15"/>
      <c r="J18" s="15"/>
      <c r="K18" s="15"/>
    </row>
    <row r="19" spans="1:12">
      <c r="A19" s="189" t="s">
        <v>13</v>
      </c>
      <c r="B19" s="190"/>
      <c r="C19" s="190"/>
      <c r="D19" s="190"/>
      <c r="E19" s="190"/>
      <c r="F19" s="190"/>
      <c r="G19" s="190"/>
      <c r="H19" s="190"/>
      <c r="I19" s="15"/>
      <c r="J19" s="15"/>
      <c r="K19" s="15"/>
    </row>
    <row r="20" spans="1:12" ht="13.5" customHeight="1">
      <c r="A20" s="189" t="s">
        <v>14</v>
      </c>
      <c r="B20" s="190"/>
      <c r="C20" s="190"/>
      <c r="D20" s="190"/>
      <c r="E20" s="190"/>
      <c r="F20" s="190"/>
      <c r="G20" s="190"/>
      <c r="H20" s="190"/>
      <c r="I20" s="15"/>
      <c r="J20" s="15"/>
      <c r="K20" s="15"/>
    </row>
    <row r="21" spans="1:12" ht="13.5" customHeight="1">
      <c r="A21" s="63">
        <v>1</v>
      </c>
      <c r="B21" s="201" t="s">
        <v>15</v>
      </c>
      <c r="C21" s="202"/>
      <c r="D21" s="202"/>
      <c r="E21" s="202"/>
      <c r="F21" s="202"/>
      <c r="G21" s="203"/>
      <c r="H21" s="49" t="s">
        <v>159</v>
      </c>
      <c r="I21" s="17"/>
      <c r="J21" s="17"/>
      <c r="K21" s="17"/>
    </row>
    <row r="22" spans="1:12">
      <c r="A22" s="63">
        <v>2</v>
      </c>
      <c r="B22" s="201" t="s">
        <v>16</v>
      </c>
      <c r="C22" s="202"/>
      <c r="D22" s="202"/>
      <c r="E22" s="202"/>
      <c r="F22" s="202"/>
      <c r="G22" s="203"/>
      <c r="H22" s="55" t="s">
        <v>208</v>
      </c>
      <c r="I22" s="17"/>
      <c r="J22" s="17"/>
      <c r="K22" s="17"/>
    </row>
    <row r="23" spans="1:12" ht="13.5" customHeight="1">
      <c r="A23" s="63">
        <v>3</v>
      </c>
      <c r="B23" s="201" t="s">
        <v>17</v>
      </c>
      <c r="C23" s="202"/>
      <c r="D23" s="202"/>
      <c r="E23" s="202"/>
      <c r="F23" s="202"/>
      <c r="G23" s="203"/>
      <c r="H23" s="75">
        <v>3444.68</v>
      </c>
      <c r="I23" s="17"/>
      <c r="J23" s="17"/>
      <c r="K23" s="17"/>
    </row>
    <row r="24" spans="1:12" ht="24">
      <c r="A24" s="66">
        <v>4</v>
      </c>
      <c r="B24" s="204" t="s">
        <v>18</v>
      </c>
      <c r="C24" s="205"/>
      <c r="D24" s="205"/>
      <c r="E24" s="205"/>
      <c r="F24" s="205"/>
      <c r="G24" s="206"/>
      <c r="H24" s="55" t="s">
        <v>190</v>
      </c>
      <c r="I24" s="17"/>
      <c r="J24" s="17"/>
      <c r="K24" s="17"/>
    </row>
    <row r="25" spans="1:12" ht="13.5" customHeight="1">
      <c r="A25" s="63">
        <v>5</v>
      </c>
      <c r="B25" s="201" t="s">
        <v>19</v>
      </c>
      <c r="C25" s="202"/>
      <c r="D25" s="202"/>
      <c r="E25" s="202"/>
      <c r="F25" s="202"/>
      <c r="G25" s="203"/>
      <c r="H25" s="76">
        <v>44621</v>
      </c>
      <c r="I25" s="17"/>
      <c r="J25" s="17"/>
      <c r="K25" s="17"/>
    </row>
    <row r="26" spans="1:12" ht="13.5" customHeight="1">
      <c r="A26" s="63">
        <v>6</v>
      </c>
      <c r="B26" s="207" t="s">
        <v>176</v>
      </c>
      <c r="C26" s="207"/>
      <c r="D26" s="207"/>
      <c r="E26" s="207"/>
      <c r="F26" s="207"/>
      <c r="G26" s="207"/>
      <c r="H26" s="76" t="s">
        <v>177</v>
      </c>
      <c r="I26" s="17"/>
      <c r="J26" s="17"/>
      <c r="K26" s="17"/>
    </row>
    <row r="27" spans="1:12" ht="13.5" customHeight="1">
      <c r="A27" s="208"/>
      <c r="B27" s="208"/>
      <c r="C27" s="208"/>
      <c r="D27" s="208"/>
      <c r="E27" s="208"/>
      <c r="F27" s="208"/>
      <c r="G27" s="208"/>
      <c r="H27" s="208"/>
      <c r="I27" s="17"/>
      <c r="J27" s="17"/>
      <c r="K27" s="17"/>
      <c r="L27"/>
    </row>
    <row r="28" spans="1:12" ht="13.5" customHeight="1">
      <c r="A28" s="209" t="s">
        <v>117</v>
      </c>
      <c r="B28" s="209"/>
      <c r="C28" s="209"/>
      <c r="D28" s="209"/>
      <c r="E28" s="209"/>
      <c r="F28" s="209"/>
      <c r="G28" s="209"/>
      <c r="H28" s="209"/>
      <c r="I28" s="15"/>
      <c r="J28" s="15"/>
      <c r="K28" s="15"/>
    </row>
    <row r="29" spans="1:12" ht="13.5" customHeight="1">
      <c r="A29" s="37">
        <v>1</v>
      </c>
      <c r="B29" s="210" t="s">
        <v>157</v>
      </c>
      <c r="C29" s="211"/>
      <c r="D29" s="211"/>
      <c r="E29" s="211"/>
      <c r="F29" s="211"/>
      <c r="G29" s="211"/>
      <c r="H29" s="116" t="s">
        <v>111</v>
      </c>
      <c r="I29" s="14" t="s">
        <v>20</v>
      </c>
      <c r="J29" s="15"/>
      <c r="K29" s="15"/>
    </row>
    <row r="30" spans="1:12" ht="13.5" customHeight="1">
      <c r="A30" s="56" t="s">
        <v>1</v>
      </c>
      <c r="B30" s="201" t="s">
        <v>21</v>
      </c>
      <c r="C30" s="202"/>
      <c r="D30" s="202"/>
      <c r="E30" s="202"/>
      <c r="F30" s="202"/>
      <c r="G30" s="203"/>
      <c r="H30" s="38">
        <v>3444.68</v>
      </c>
      <c r="I30" s="16"/>
      <c r="J30" s="17"/>
      <c r="K30" s="17"/>
    </row>
    <row r="31" spans="1:12" ht="13.5" customHeight="1">
      <c r="A31" s="56" t="s">
        <v>3</v>
      </c>
      <c r="B31" s="201" t="s">
        <v>22</v>
      </c>
      <c r="C31" s="202"/>
      <c r="D31" s="202"/>
      <c r="E31" s="202"/>
      <c r="F31" s="202"/>
      <c r="G31" s="203"/>
      <c r="H31" s="38"/>
      <c r="I31" s="16"/>
      <c r="J31" s="17"/>
      <c r="K31" s="17"/>
    </row>
    <row r="32" spans="1:12" ht="13.5" customHeight="1">
      <c r="A32" s="56" t="s">
        <v>5</v>
      </c>
      <c r="B32" s="201" t="s">
        <v>23</v>
      </c>
      <c r="C32" s="202"/>
      <c r="D32" s="202"/>
      <c r="E32" s="202"/>
      <c r="F32" s="202"/>
      <c r="G32" s="203"/>
      <c r="H32" s="38"/>
      <c r="I32" s="16"/>
      <c r="J32" s="17"/>
      <c r="K32" s="17"/>
    </row>
    <row r="33" spans="1:12" ht="13.5" customHeight="1">
      <c r="A33" s="56" t="s">
        <v>7</v>
      </c>
      <c r="B33" s="201" t="s">
        <v>24</v>
      </c>
      <c r="C33" s="202"/>
      <c r="D33" s="202"/>
      <c r="E33" s="202"/>
      <c r="F33" s="202"/>
      <c r="G33" s="203"/>
      <c r="H33" s="38"/>
      <c r="I33" s="16"/>
      <c r="J33" s="17"/>
      <c r="K33" s="17"/>
    </row>
    <row r="34" spans="1:12" ht="13.5" customHeight="1">
      <c r="A34" s="56" t="s">
        <v>25</v>
      </c>
      <c r="B34" s="201" t="s">
        <v>26</v>
      </c>
      <c r="C34" s="202"/>
      <c r="D34" s="202"/>
      <c r="E34" s="202"/>
      <c r="F34" s="202"/>
      <c r="G34" s="203"/>
      <c r="H34" s="38"/>
      <c r="I34" s="16"/>
      <c r="J34" s="17"/>
      <c r="K34" s="17"/>
    </row>
    <row r="35" spans="1:12" ht="13.5" customHeight="1">
      <c r="A35" s="56" t="s">
        <v>27</v>
      </c>
      <c r="B35" s="201" t="s">
        <v>28</v>
      </c>
      <c r="C35" s="202"/>
      <c r="D35" s="202"/>
      <c r="E35" s="202"/>
      <c r="F35" s="202"/>
      <c r="G35" s="203"/>
      <c r="H35" s="38"/>
      <c r="I35" s="16"/>
      <c r="J35" s="17"/>
      <c r="K35" s="17"/>
    </row>
    <row r="36" spans="1:12" ht="13.5" customHeight="1">
      <c r="A36" s="56" t="s">
        <v>29</v>
      </c>
      <c r="B36" s="212" t="s">
        <v>105</v>
      </c>
      <c r="C36" s="202"/>
      <c r="D36" s="202"/>
      <c r="E36" s="202"/>
      <c r="F36" s="202"/>
      <c r="G36" s="203"/>
      <c r="H36" s="38"/>
      <c r="I36" s="16"/>
      <c r="J36" s="17"/>
      <c r="K36" s="17"/>
    </row>
    <row r="37" spans="1:12" ht="13.5" customHeight="1">
      <c r="A37" s="218" t="s">
        <v>156</v>
      </c>
      <c r="B37" s="218"/>
      <c r="C37" s="218"/>
      <c r="D37" s="218"/>
      <c r="E37" s="218"/>
      <c r="F37" s="218"/>
      <c r="G37" s="218"/>
      <c r="H37" s="110">
        <f>SUM(H30:H36)</f>
        <v>3444.68</v>
      </c>
      <c r="I37" s="11" t="s">
        <v>30</v>
      </c>
      <c r="J37" s="51"/>
      <c r="K37" s="52"/>
    </row>
    <row r="38" spans="1:12" ht="13.5" customHeight="1">
      <c r="A38" s="219"/>
      <c r="B38" s="219"/>
      <c r="C38" s="219"/>
      <c r="D38" s="219"/>
      <c r="E38" s="219"/>
      <c r="F38" s="219"/>
      <c r="G38" s="219"/>
      <c r="H38" s="219"/>
      <c r="I38" s="78"/>
      <c r="J38" s="79" t="s">
        <v>31</v>
      </c>
      <c r="K38" s="80"/>
      <c r="L38"/>
    </row>
    <row r="39" spans="1:12" ht="13.5" customHeight="1">
      <c r="A39" s="209" t="s">
        <v>118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</row>
    <row r="40" spans="1:12" ht="13.5" customHeight="1">
      <c r="A40" s="187" t="s">
        <v>100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88"/>
    </row>
    <row r="41" spans="1:12" ht="13.5" customHeight="1">
      <c r="A41" s="101" t="s">
        <v>103</v>
      </c>
      <c r="B41" s="210" t="s">
        <v>99</v>
      </c>
      <c r="C41" s="211"/>
      <c r="D41" s="211"/>
      <c r="E41" s="211"/>
      <c r="F41" s="217"/>
      <c r="G41" s="55" t="s">
        <v>147</v>
      </c>
      <c r="H41" s="115" t="s">
        <v>146</v>
      </c>
      <c r="I41" s="54" t="s">
        <v>32</v>
      </c>
      <c r="J41" s="201" t="s">
        <v>20</v>
      </c>
      <c r="K41" s="202"/>
    </row>
    <row r="42" spans="1:12" ht="13.5" customHeight="1">
      <c r="A42" s="56" t="s">
        <v>1</v>
      </c>
      <c r="B42" s="201" t="s">
        <v>33</v>
      </c>
      <c r="C42" s="202"/>
      <c r="D42" s="202"/>
      <c r="E42" s="202"/>
      <c r="F42" s="203"/>
      <c r="G42" s="39">
        <v>8.3299999999999999E-2</v>
      </c>
      <c r="H42" s="41">
        <f>H37*G42</f>
        <v>286.941844</v>
      </c>
      <c r="I42" s="12"/>
      <c r="J42" s="59" t="s">
        <v>30</v>
      </c>
      <c r="K42" s="53" t="s">
        <v>31</v>
      </c>
    </row>
    <row r="43" spans="1:12" ht="13.5" customHeight="1">
      <c r="A43" s="56" t="s">
        <v>3</v>
      </c>
      <c r="B43" s="212" t="s">
        <v>98</v>
      </c>
      <c r="C43" s="213"/>
      <c r="D43" s="213"/>
      <c r="E43" s="213"/>
      <c r="F43" s="214"/>
      <c r="G43" s="39">
        <v>0.121</v>
      </c>
      <c r="H43" s="42">
        <f>H30*G43</f>
        <v>416.80627999999996</v>
      </c>
      <c r="I43" s="12"/>
      <c r="J43" s="59" t="s">
        <v>30</v>
      </c>
      <c r="K43" s="53" t="s">
        <v>31</v>
      </c>
    </row>
    <row r="44" spans="1:12" ht="15" customHeight="1">
      <c r="A44" s="215" t="s">
        <v>165</v>
      </c>
      <c r="B44" s="215"/>
      <c r="C44" s="215"/>
      <c r="D44" s="215"/>
      <c r="E44" s="215"/>
      <c r="F44" s="215"/>
      <c r="G44" s="81">
        <f>SUM(G42:G43)</f>
        <v>0.20429999999999998</v>
      </c>
      <c r="H44" s="110">
        <f>SUM(H42:H43)</f>
        <v>703.74812399999996</v>
      </c>
      <c r="I44" s="11" t="s">
        <v>30</v>
      </c>
      <c r="J44" s="51"/>
      <c r="K44" s="6" t="s">
        <v>31</v>
      </c>
    </row>
    <row r="45" spans="1:12" ht="13.5" customHeight="1">
      <c r="A45" s="216"/>
      <c r="B45" s="216"/>
      <c r="C45" s="216"/>
      <c r="D45" s="216"/>
      <c r="E45" s="216"/>
      <c r="F45" s="216"/>
      <c r="G45" s="216"/>
      <c r="H45" s="216"/>
      <c r="I45" s="67"/>
      <c r="J45" s="68"/>
      <c r="K45" s="69"/>
      <c r="L45"/>
    </row>
    <row r="46" spans="1:12" ht="13.5" customHeight="1">
      <c r="A46" s="215" t="s">
        <v>167</v>
      </c>
      <c r="B46" s="215"/>
      <c r="C46" s="215"/>
      <c r="D46" s="215"/>
      <c r="E46" s="215"/>
      <c r="F46" s="215"/>
      <c r="G46" s="215"/>
      <c r="H46" s="215"/>
      <c r="I46" s="19"/>
      <c r="J46" s="19"/>
      <c r="K46" s="19"/>
    </row>
    <row r="47" spans="1:12" ht="13.5" customHeight="1">
      <c r="A47" s="101" t="s">
        <v>102</v>
      </c>
      <c r="B47" s="210" t="s">
        <v>158</v>
      </c>
      <c r="C47" s="211"/>
      <c r="D47" s="211"/>
      <c r="E47" s="211"/>
      <c r="F47" s="217"/>
      <c r="G47" s="49" t="s">
        <v>147</v>
      </c>
      <c r="H47" s="114" t="s">
        <v>146</v>
      </c>
      <c r="I47" s="54" t="s">
        <v>32</v>
      </c>
      <c r="J47" s="14" t="s">
        <v>20</v>
      </c>
      <c r="K47" s="15"/>
    </row>
    <row r="48" spans="1:12" ht="13.5" customHeight="1">
      <c r="A48" s="56" t="s">
        <v>1</v>
      </c>
      <c r="B48" s="201" t="s">
        <v>35</v>
      </c>
      <c r="C48" s="202"/>
      <c r="D48" s="202"/>
      <c r="E48" s="202"/>
      <c r="F48" s="203"/>
      <c r="G48" s="39">
        <v>0.2</v>
      </c>
      <c r="H48" s="43">
        <f t="shared" ref="H48:H55" si="0">($H$37+$H$44)*G48</f>
        <v>829.68562480000003</v>
      </c>
      <c r="I48" s="12"/>
      <c r="J48" s="59" t="s">
        <v>30</v>
      </c>
      <c r="K48" s="53" t="s">
        <v>31</v>
      </c>
    </row>
    <row r="49" spans="1:14" ht="13.5" customHeight="1">
      <c r="A49" s="56" t="s">
        <v>3</v>
      </c>
      <c r="B49" s="212" t="s">
        <v>144</v>
      </c>
      <c r="C49" s="202"/>
      <c r="D49" s="202"/>
      <c r="E49" s="202"/>
      <c r="F49" s="203"/>
      <c r="G49" s="39">
        <v>2.5000000000000001E-2</v>
      </c>
      <c r="H49" s="44">
        <f t="shared" si="0"/>
        <v>103.7107031</v>
      </c>
      <c r="I49" s="12"/>
      <c r="J49" s="59" t="s">
        <v>30</v>
      </c>
      <c r="K49" s="53" t="s">
        <v>31</v>
      </c>
    </row>
    <row r="50" spans="1:14" ht="13.5" customHeight="1">
      <c r="A50" s="56" t="s">
        <v>5</v>
      </c>
      <c r="B50" s="212" t="s">
        <v>145</v>
      </c>
      <c r="C50" s="202"/>
      <c r="D50" s="202"/>
      <c r="E50" s="202"/>
      <c r="F50" s="203"/>
      <c r="G50" s="39"/>
      <c r="H50" s="44">
        <f t="shared" si="0"/>
        <v>0</v>
      </c>
      <c r="I50" s="12"/>
      <c r="J50" s="59" t="s">
        <v>30</v>
      </c>
      <c r="K50" s="53" t="s">
        <v>31</v>
      </c>
      <c r="L50" s="181" t="s">
        <v>238</v>
      </c>
    </row>
    <row r="51" spans="1:14" ht="13.5" customHeight="1">
      <c r="A51" s="56" t="s">
        <v>7</v>
      </c>
      <c r="B51" s="201" t="s">
        <v>36</v>
      </c>
      <c r="C51" s="202"/>
      <c r="D51" s="202"/>
      <c r="E51" s="202"/>
      <c r="F51" s="203"/>
      <c r="G51" s="40">
        <v>1.4999999999999999E-2</v>
      </c>
      <c r="H51" s="45">
        <f t="shared" si="0"/>
        <v>62.226421859999995</v>
      </c>
      <c r="I51" s="12"/>
      <c r="J51" s="59" t="s">
        <v>30</v>
      </c>
      <c r="K51" s="53" t="s">
        <v>31</v>
      </c>
    </row>
    <row r="52" spans="1:14" ht="13.5" customHeight="1">
      <c r="A52" s="56" t="s">
        <v>25</v>
      </c>
      <c r="B52" s="201" t="s">
        <v>37</v>
      </c>
      <c r="C52" s="202"/>
      <c r="D52" s="202"/>
      <c r="E52" s="202"/>
      <c r="F52" s="203"/>
      <c r="G52" s="39">
        <v>0.01</v>
      </c>
      <c r="H52" s="45">
        <f t="shared" si="0"/>
        <v>41.484281240000001</v>
      </c>
      <c r="I52" s="12"/>
      <c r="J52" s="59" t="s">
        <v>30</v>
      </c>
      <c r="K52" s="53" t="s">
        <v>31</v>
      </c>
    </row>
    <row r="53" spans="1:14" ht="13.5" customHeight="1">
      <c r="A53" s="56" t="s">
        <v>27</v>
      </c>
      <c r="B53" s="201" t="s">
        <v>38</v>
      </c>
      <c r="C53" s="202"/>
      <c r="D53" s="202"/>
      <c r="E53" s="202"/>
      <c r="F53" s="203"/>
      <c r="G53" s="39">
        <v>6.0000000000000001E-3</v>
      </c>
      <c r="H53" s="45">
        <f t="shared" si="0"/>
        <v>24.890568743999999</v>
      </c>
      <c r="I53" s="12"/>
      <c r="J53" s="59" t="s">
        <v>30</v>
      </c>
      <c r="K53" s="53" t="s">
        <v>31</v>
      </c>
    </row>
    <row r="54" spans="1:14" ht="13.5" customHeight="1">
      <c r="A54" s="56" t="s">
        <v>29</v>
      </c>
      <c r="B54" s="201" t="s">
        <v>39</v>
      </c>
      <c r="C54" s="202"/>
      <c r="D54" s="202"/>
      <c r="E54" s="202"/>
      <c r="F54" s="203"/>
      <c r="G54" s="39">
        <v>2E-3</v>
      </c>
      <c r="H54" s="45">
        <f t="shared" si="0"/>
        <v>8.296856248000001</v>
      </c>
      <c r="I54" s="12"/>
      <c r="J54" s="59" t="s">
        <v>30</v>
      </c>
      <c r="K54" s="53" t="s">
        <v>31</v>
      </c>
    </row>
    <row r="55" spans="1:14" ht="13.5" customHeight="1">
      <c r="A55" s="56" t="s">
        <v>40</v>
      </c>
      <c r="B55" s="201" t="s">
        <v>41</v>
      </c>
      <c r="C55" s="202"/>
      <c r="D55" s="202"/>
      <c r="E55" s="202"/>
      <c r="F55" s="203"/>
      <c r="G55" s="39">
        <v>0.08</v>
      </c>
      <c r="H55" s="45">
        <f t="shared" si="0"/>
        <v>331.87424992000001</v>
      </c>
      <c r="I55" s="12"/>
      <c r="J55" s="3" t="s">
        <v>30</v>
      </c>
      <c r="K55" s="5" t="s">
        <v>31</v>
      </c>
    </row>
    <row r="56" spans="1:14" ht="13.5" customHeight="1">
      <c r="A56" s="215" t="s">
        <v>165</v>
      </c>
      <c r="B56" s="215"/>
      <c r="C56" s="215"/>
      <c r="D56" s="215"/>
      <c r="E56" s="215"/>
      <c r="F56" s="215"/>
      <c r="G56" s="82">
        <f>SUM(G48:G55)</f>
        <v>0.33800000000000002</v>
      </c>
      <c r="H56" s="110">
        <f>SUM(H48:H55)</f>
        <v>1402.168705912</v>
      </c>
      <c r="I56" s="54" t="s">
        <v>42</v>
      </c>
      <c r="J56" s="3" t="s">
        <v>30</v>
      </c>
      <c r="K56" s="5" t="s">
        <v>31</v>
      </c>
    </row>
    <row r="57" spans="1:14" ht="13.5" customHeight="1">
      <c r="A57" s="216"/>
      <c r="B57" s="216"/>
      <c r="C57" s="216"/>
      <c r="D57" s="216"/>
      <c r="E57" s="216"/>
      <c r="F57" s="216"/>
      <c r="G57" s="216"/>
      <c r="H57" s="216"/>
      <c r="I57" s="83"/>
      <c r="J57" s="84"/>
      <c r="K57" s="85"/>
      <c r="L57"/>
    </row>
    <row r="58" spans="1:14" ht="13.5" customHeight="1">
      <c r="A58" s="215" t="s">
        <v>166</v>
      </c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M58" s="46"/>
      <c r="N58" s="46"/>
    </row>
    <row r="59" spans="1:14">
      <c r="A59" s="101" t="s">
        <v>101</v>
      </c>
      <c r="B59" s="210" t="s">
        <v>109</v>
      </c>
      <c r="C59" s="211"/>
      <c r="D59" s="211"/>
      <c r="E59" s="211"/>
      <c r="F59" s="211"/>
      <c r="G59" s="217"/>
      <c r="H59" s="113" t="s">
        <v>148</v>
      </c>
      <c r="I59" s="220" t="s">
        <v>20</v>
      </c>
      <c r="J59" s="220"/>
      <c r="K59" s="221"/>
    </row>
    <row r="60" spans="1:14" ht="13.5" customHeight="1">
      <c r="A60" s="56" t="s">
        <v>1</v>
      </c>
      <c r="B60" s="212" t="s">
        <v>162</v>
      </c>
      <c r="C60" s="213"/>
      <c r="D60" s="213"/>
      <c r="E60" s="213"/>
      <c r="F60" s="213"/>
      <c r="G60" s="214"/>
      <c r="H60" s="47">
        <f>8.55*2*22-H37*6%</f>
        <v>169.51920000000007</v>
      </c>
      <c r="I60" s="222"/>
      <c r="J60" s="222"/>
      <c r="K60" s="223"/>
    </row>
    <row r="61" spans="1:14" ht="13.5" customHeight="1">
      <c r="A61" s="56" t="s">
        <v>3</v>
      </c>
      <c r="B61" s="212" t="s">
        <v>163</v>
      </c>
      <c r="C61" s="213"/>
      <c r="D61" s="213"/>
      <c r="E61" s="213"/>
      <c r="F61" s="213"/>
      <c r="G61" s="214"/>
      <c r="H61" s="48">
        <v>415.8</v>
      </c>
      <c r="I61" s="222"/>
      <c r="J61" s="222"/>
      <c r="K61" s="223"/>
    </row>
    <row r="62" spans="1:14" ht="13.5" customHeight="1">
      <c r="A62" s="56" t="s">
        <v>5</v>
      </c>
      <c r="B62" s="212" t="s">
        <v>104</v>
      </c>
      <c r="C62" s="213"/>
      <c r="D62" s="213"/>
      <c r="E62" s="213"/>
      <c r="F62" s="213"/>
      <c r="G62" s="214"/>
      <c r="H62" s="48">
        <v>0</v>
      </c>
      <c r="I62" s="222"/>
      <c r="J62" s="222"/>
      <c r="K62" s="223"/>
    </row>
    <row r="63" spans="1:14" ht="13.5" customHeight="1">
      <c r="A63" s="56" t="s">
        <v>7</v>
      </c>
      <c r="B63" s="212" t="s">
        <v>161</v>
      </c>
      <c r="C63" s="213"/>
      <c r="D63" s="213"/>
      <c r="E63" s="213"/>
      <c r="F63" s="213"/>
      <c r="G63" s="214"/>
      <c r="H63" s="48">
        <v>17</v>
      </c>
      <c r="I63" s="222"/>
      <c r="J63" s="222"/>
      <c r="K63" s="223"/>
    </row>
    <row r="64" spans="1:14" ht="13.5" customHeight="1">
      <c r="A64" s="215" t="s">
        <v>165</v>
      </c>
      <c r="B64" s="215"/>
      <c r="C64" s="215"/>
      <c r="D64" s="215"/>
      <c r="E64" s="215"/>
      <c r="F64" s="215"/>
      <c r="G64" s="215"/>
      <c r="H64" s="112">
        <f>SUM(H60:H63)</f>
        <v>602.31920000000014</v>
      </c>
      <c r="I64" s="11" t="s">
        <v>30</v>
      </c>
      <c r="J64" s="51"/>
      <c r="K64" s="5" t="s">
        <v>31</v>
      </c>
    </row>
    <row r="65" spans="1:35" ht="12.6" customHeight="1">
      <c r="A65" s="216"/>
      <c r="B65" s="216"/>
      <c r="C65" s="216"/>
      <c r="D65" s="216"/>
      <c r="E65" s="216"/>
      <c r="F65" s="216"/>
      <c r="G65" s="216"/>
      <c r="H65" s="216"/>
      <c r="I65" s="86"/>
      <c r="J65" s="87"/>
      <c r="K65" s="85"/>
      <c r="L65"/>
    </row>
    <row r="66" spans="1:35" ht="13.5" customHeight="1">
      <c r="A66" s="209" t="s">
        <v>106</v>
      </c>
      <c r="B66" s="209"/>
      <c r="C66" s="209"/>
      <c r="D66" s="209"/>
      <c r="E66" s="209"/>
      <c r="F66" s="209"/>
      <c r="G66" s="209"/>
      <c r="H66" s="209"/>
      <c r="I66" s="209"/>
      <c r="J66" s="209"/>
      <c r="K66" s="209"/>
    </row>
    <row r="67" spans="1:35" ht="13.5" customHeight="1">
      <c r="A67" s="224"/>
      <c r="B67" s="225"/>
      <c r="C67" s="225"/>
      <c r="D67" s="225"/>
      <c r="E67" s="225"/>
      <c r="F67" s="225"/>
      <c r="G67" s="225"/>
      <c r="H67" s="225"/>
      <c r="I67" s="225"/>
      <c r="J67" s="225"/>
      <c r="K67" s="226"/>
    </row>
    <row r="68" spans="1:35" ht="13.5" customHeight="1">
      <c r="A68" s="100">
        <v>2</v>
      </c>
      <c r="B68" s="210" t="s">
        <v>164</v>
      </c>
      <c r="C68" s="211"/>
      <c r="D68" s="211"/>
      <c r="E68" s="211"/>
      <c r="F68" s="211"/>
      <c r="G68" s="217"/>
      <c r="H68" s="113" t="s">
        <v>111</v>
      </c>
      <c r="I68" s="220" t="s">
        <v>20</v>
      </c>
      <c r="J68" s="220"/>
      <c r="K68" s="221"/>
    </row>
    <row r="69" spans="1:35" ht="13.5" customHeight="1">
      <c r="A69" s="65">
        <v>2.1</v>
      </c>
      <c r="B69" s="201" t="s">
        <v>107</v>
      </c>
      <c r="C69" s="202"/>
      <c r="D69" s="202"/>
      <c r="E69" s="202"/>
      <c r="F69" s="202"/>
      <c r="G69" s="203"/>
      <c r="H69" s="64">
        <f>H44</f>
        <v>703.74812399999996</v>
      </c>
      <c r="I69" s="54" t="s">
        <v>30</v>
      </c>
      <c r="J69" s="51"/>
      <c r="K69" s="7" t="s">
        <v>31</v>
      </c>
    </row>
    <row r="70" spans="1:35" ht="13.5" customHeight="1">
      <c r="A70" s="65">
        <v>2.2000000000000002</v>
      </c>
      <c r="B70" s="201" t="s">
        <v>108</v>
      </c>
      <c r="C70" s="202"/>
      <c r="D70" s="202"/>
      <c r="E70" s="202"/>
      <c r="F70" s="202"/>
      <c r="G70" s="203"/>
      <c r="H70" s="64">
        <f>H56</f>
        <v>1402.168705912</v>
      </c>
      <c r="I70" s="54" t="s">
        <v>30</v>
      </c>
      <c r="J70" s="51"/>
      <c r="K70" s="6" t="s">
        <v>31</v>
      </c>
    </row>
    <row r="71" spans="1:35" ht="15" customHeight="1">
      <c r="A71" s="65">
        <v>2.2999999999999998</v>
      </c>
      <c r="B71" s="204" t="s">
        <v>109</v>
      </c>
      <c r="C71" s="205"/>
      <c r="D71" s="205"/>
      <c r="E71" s="205"/>
      <c r="F71" s="205"/>
      <c r="G71" s="206"/>
      <c r="H71" s="77">
        <f>H64</f>
        <v>602.31920000000014</v>
      </c>
      <c r="I71" s="11" t="s">
        <v>30</v>
      </c>
      <c r="J71" s="51"/>
      <c r="K71" s="52"/>
    </row>
    <row r="72" spans="1:35" ht="15" customHeight="1">
      <c r="A72" s="215" t="s">
        <v>165</v>
      </c>
      <c r="B72" s="215"/>
      <c r="C72" s="215"/>
      <c r="D72" s="215"/>
      <c r="E72" s="215"/>
      <c r="F72" s="215"/>
      <c r="G72" s="215"/>
      <c r="H72" s="111">
        <f>SUM(H69:H71)</f>
        <v>2708.236029912</v>
      </c>
      <c r="I72" s="54" t="s">
        <v>30</v>
      </c>
      <c r="J72" s="51"/>
      <c r="K72" s="6" t="s">
        <v>31</v>
      </c>
    </row>
    <row r="73" spans="1:35" ht="15" customHeight="1">
      <c r="A73" s="216"/>
      <c r="B73" s="216"/>
      <c r="C73" s="216"/>
      <c r="D73" s="216"/>
      <c r="E73" s="216"/>
      <c r="F73" s="216"/>
      <c r="G73" s="216"/>
      <c r="H73" s="216"/>
      <c r="I73" s="83"/>
      <c r="J73" s="78"/>
      <c r="K73" s="6"/>
      <c r="L73"/>
    </row>
    <row r="74" spans="1:35" ht="15" customHeight="1">
      <c r="A74" s="215" t="s">
        <v>94</v>
      </c>
      <c r="B74" s="209"/>
      <c r="C74" s="209"/>
      <c r="D74" s="209"/>
      <c r="E74" s="209"/>
      <c r="F74" s="209"/>
      <c r="G74" s="209"/>
      <c r="H74" s="209"/>
      <c r="I74" s="209"/>
      <c r="J74" s="209"/>
      <c r="K74" s="8"/>
    </row>
    <row r="75" spans="1:35" ht="14.25" customHeight="1">
      <c r="A75" s="37">
        <v>3</v>
      </c>
      <c r="B75" s="184" t="s">
        <v>178</v>
      </c>
      <c r="C75" s="184"/>
      <c r="D75" s="184"/>
      <c r="E75" s="184"/>
      <c r="F75" s="184"/>
      <c r="G75" s="49" t="s">
        <v>149</v>
      </c>
      <c r="H75" s="49" t="s">
        <v>150</v>
      </c>
      <c r="I75" s="227" t="s">
        <v>20</v>
      </c>
      <c r="J75" s="227"/>
      <c r="K75" s="8"/>
    </row>
    <row r="76" spans="1:35" ht="14.25" customHeight="1">
      <c r="A76" s="56" t="s">
        <v>1</v>
      </c>
      <c r="B76" s="207" t="s">
        <v>43</v>
      </c>
      <c r="C76" s="207"/>
      <c r="D76" s="207"/>
      <c r="E76" s="207"/>
      <c r="F76" s="207"/>
      <c r="G76" s="89">
        <v>4.1999999999999997E-3</v>
      </c>
      <c r="H76" s="43">
        <f>$H$37*G76</f>
        <v>14.467655999999998</v>
      </c>
      <c r="I76" s="54" t="s">
        <v>30</v>
      </c>
      <c r="J76" s="56" t="s">
        <v>31</v>
      </c>
      <c r="K76" s="8"/>
    </row>
    <row r="77" spans="1:35" ht="14.25" customHeight="1">
      <c r="A77" s="56" t="s">
        <v>3</v>
      </c>
      <c r="B77" s="207" t="s">
        <v>44</v>
      </c>
      <c r="C77" s="207"/>
      <c r="D77" s="207"/>
      <c r="E77" s="207"/>
      <c r="F77" s="207"/>
      <c r="G77" s="89">
        <v>2.9999999999999997E-4</v>
      </c>
      <c r="H77" s="43">
        <f>$H$37*G77</f>
        <v>1.0334039999999998</v>
      </c>
      <c r="I77" s="54" t="s">
        <v>30</v>
      </c>
      <c r="J77" s="56" t="s">
        <v>31</v>
      </c>
      <c r="K77" s="8"/>
    </row>
    <row r="78" spans="1:35" ht="14.25" customHeight="1">
      <c r="A78" s="56" t="s">
        <v>5</v>
      </c>
      <c r="B78" s="207" t="s">
        <v>45</v>
      </c>
      <c r="C78" s="207"/>
      <c r="D78" s="207"/>
      <c r="E78" s="207"/>
      <c r="F78" s="207"/>
      <c r="G78" s="89">
        <v>0.04</v>
      </c>
      <c r="H78" s="43">
        <f>H76*G78</f>
        <v>0.57870623999999993</v>
      </c>
      <c r="I78" s="54" t="s">
        <v>30</v>
      </c>
      <c r="J78" s="56" t="s">
        <v>31</v>
      </c>
      <c r="K78" s="8"/>
    </row>
    <row r="79" spans="1:35" ht="14.25" customHeight="1">
      <c r="A79" s="56" t="s">
        <v>7</v>
      </c>
      <c r="B79" s="207" t="s">
        <v>46</v>
      </c>
      <c r="C79" s="207"/>
      <c r="D79" s="207"/>
      <c r="E79" s="207"/>
      <c r="F79" s="207"/>
      <c r="G79" s="89">
        <v>1.9400000000000001E-2</v>
      </c>
      <c r="H79" s="43">
        <f>$H$37*G79</f>
        <v>66.826791999999998</v>
      </c>
      <c r="I79" s="54" t="s">
        <v>30</v>
      </c>
      <c r="J79" s="56" t="s">
        <v>31</v>
      </c>
      <c r="K79" s="8"/>
    </row>
    <row r="80" spans="1:35" s="9" customFormat="1" ht="14.25" customHeight="1">
      <c r="A80" s="56" t="s">
        <v>25</v>
      </c>
      <c r="B80" s="207" t="s">
        <v>47</v>
      </c>
      <c r="C80" s="207"/>
      <c r="D80" s="207"/>
      <c r="E80" s="207"/>
      <c r="F80" s="207"/>
      <c r="G80" s="89">
        <v>6.8999999999999999E-3</v>
      </c>
      <c r="H80" s="43">
        <f>$H$37*G80</f>
        <v>23.768291999999999</v>
      </c>
      <c r="I80" s="54" t="s">
        <v>30</v>
      </c>
      <c r="J80" s="56" t="s">
        <v>31</v>
      </c>
      <c r="K80" s="8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</row>
    <row r="81" spans="1:35" s="9" customFormat="1" ht="14.25" customHeight="1">
      <c r="A81" s="56" t="s">
        <v>27</v>
      </c>
      <c r="B81" s="207" t="s">
        <v>48</v>
      </c>
      <c r="C81" s="207"/>
      <c r="D81" s="207"/>
      <c r="E81" s="207"/>
      <c r="F81" s="207"/>
      <c r="G81" s="89">
        <v>0.01</v>
      </c>
      <c r="H81" s="43">
        <f>H80*G81</f>
        <v>0.23768291999999999</v>
      </c>
      <c r="I81" s="11" t="s">
        <v>30</v>
      </c>
      <c r="J81" s="2" t="s">
        <v>31</v>
      </c>
      <c r="K81" s="8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</row>
    <row r="82" spans="1:35" s="9" customFormat="1">
      <c r="A82" s="215" t="s">
        <v>165</v>
      </c>
      <c r="B82" s="215"/>
      <c r="C82" s="215"/>
      <c r="D82" s="215"/>
      <c r="E82" s="215"/>
      <c r="F82" s="215"/>
      <c r="G82" s="81">
        <f>SUM(G76:G81)</f>
        <v>8.0799999999999997E-2</v>
      </c>
      <c r="H82" s="110">
        <f>SUM(H76:H81)</f>
        <v>106.91253316</v>
      </c>
      <c r="I82" s="12"/>
      <c r="J82" s="50" t="s">
        <v>31</v>
      </c>
      <c r="K82" s="8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</row>
    <row r="83" spans="1:35" s="9" customFormat="1">
      <c r="A83" s="239"/>
      <c r="B83" s="239"/>
      <c r="C83" s="239"/>
      <c r="D83" s="239"/>
      <c r="E83" s="239"/>
      <c r="F83" s="239"/>
      <c r="G83" s="239"/>
      <c r="H83" s="239"/>
      <c r="I83" s="87"/>
      <c r="J83" s="88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</row>
    <row r="84" spans="1:35" s="9" customFormat="1" ht="12.75" customHeight="1">
      <c r="A84" s="218" t="s">
        <v>49</v>
      </c>
      <c r="B84" s="218"/>
      <c r="C84" s="218"/>
      <c r="D84" s="218"/>
      <c r="E84" s="218"/>
      <c r="F84" s="218"/>
      <c r="G84" s="218"/>
      <c r="H84" s="218"/>
      <c r="I84" s="218"/>
      <c r="J84" s="218"/>
      <c r="K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</row>
    <row r="85" spans="1:35" s="9" customFormat="1" ht="37.5" customHeight="1">
      <c r="A85" s="229" t="s">
        <v>216</v>
      </c>
      <c r="B85" s="230"/>
      <c r="C85" s="230"/>
      <c r="D85" s="230"/>
      <c r="E85" s="230"/>
      <c r="F85" s="230"/>
      <c r="G85" s="230"/>
      <c r="H85" s="230"/>
      <c r="I85" s="230"/>
      <c r="J85" s="230"/>
      <c r="K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</row>
    <row r="86" spans="1:35" s="9" customFormat="1" ht="12.75" customHeight="1">
      <c r="A86" s="142" t="s">
        <v>96</v>
      </c>
      <c r="B86" s="231" t="s">
        <v>50</v>
      </c>
      <c r="C86" s="232"/>
      <c r="D86" s="232"/>
      <c r="E86" s="232"/>
      <c r="F86" s="233"/>
      <c r="G86" s="143" t="s">
        <v>151</v>
      </c>
      <c r="H86" s="144" t="s">
        <v>150</v>
      </c>
      <c r="I86" s="234" t="s">
        <v>51</v>
      </c>
      <c r="J86" s="235"/>
      <c r="K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</row>
    <row r="87" spans="1:35" s="9" customFormat="1" ht="12.75" customHeight="1">
      <c r="A87" s="145" t="s">
        <v>52</v>
      </c>
      <c r="B87" s="236" t="s">
        <v>53</v>
      </c>
      <c r="C87" s="237"/>
      <c r="D87" s="237"/>
      <c r="E87" s="237"/>
      <c r="F87" s="238"/>
      <c r="G87" s="146">
        <v>0</v>
      </c>
      <c r="H87" s="147"/>
      <c r="I87" s="159" t="s">
        <v>54</v>
      </c>
      <c r="J87" s="149" t="s">
        <v>55</v>
      </c>
      <c r="K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5" s="9" customFormat="1" ht="12.75" customHeight="1">
      <c r="A88" s="145" t="s">
        <v>56</v>
      </c>
      <c r="B88" s="236" t="s">
        <v>57</v>
      </c>
      <c r="C88" s="237"/>
      <c r="D88" s="237"/>
      <c r="E88" s="237"/>
      <c r="F88" s="238"/>
      <c r="G88" s="146">
        <v>0</v>
      </c>
      <c r="H88" s="147"/>
      <c r="I88" s="159" t="s">
        <v>54</v>
      </c>
      <c r="J88" s="149" t="s">
        <v>55</v>
      </c>
      <c r="K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</row>
    <row r="89" spans="1:35" s="9" customFormat="1" ht="12.75" customHeight="1">
      <c r="A89" s="145" t="s">
        <v>58</v>
      </c>
      <c r="B89" s="236" t="s">
        <v>59</v>
      </c>
      <c r="C89" s="237"/>
      <c r="D89" s="237"/>
      <c r="E89" s="237"/>
      <c r="F89" s="238"/>
      <c r="G89" s="146">
        <v>0</v>
      </c>
      <c r="H89" s="147"/>
      <c r="I89" s="159" t="s">
        <v>54</v>
      </c>
      <c r="J89" s="149" t="s">
        <v>55</v>
      </c>
      <c r="K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pans="1:35" s="9" customFormat="1" ht="12.75" customHeight="1">
      <c r="A90" s="145" t="s">
        <v>60</v>
      </c>
      <c r="B90" s="236" t="s">
        <v>61</v>
      </c>
      <c r="C90" s="237"/>
      <c r="D90" s="237"/>
      <c r="E90" s="237"/>
      <c r="F90" s="238"/>
      <c r="G90" s="146">
        <v>0</v>
      </c>
      <c r="H90" s="147"/>
      <c r="I90" s="159" t="s">
        <v>54</v>
      </c>
      <c r="J90" s="149" t="s">
        <v>55</v>
      </c>
      <c r="K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</row>
    <row r="91" spans="1:35" ht="12.75" customHeight="1">
      <c r="A91" s="94" t="s">
        <v>114</v>
      </c>
      <c r="B91" s="250" t="s">
        <v>210</v>
      </c>
      <c r="C91" s="251"/>
      <c r="D91" s="251"/>
      <c r="E91" s="251"/>
      <c r="F91" s="252"/>
      <c r="G91" s="102">
        <v>1.5E-3</v>
      </c>
      <c r="H91" s="107">
        <v>3.6</v>
      </c>
      <c r="I91" s="159" t="s">
        <v>54</v>
      </c>
      <c r="J91" s="149" t="s">
        <v>55</v>
      </c>
    </row>
    <row r="92" spans="1:35" ht="14.25" customHeight="1">
      <c r="A92" s="145" t="s">
        <v>63</v>
      </c>
      <c r="B92" s="236" t="s">
        <v>64</v>
      </c>
      <c r="C92" s="237"/>
      <c r="D92" s="237"/>
      <c r="E92" s="237"/>
      <c r="F92" s="238"/>
      <c r="G92" s="146">
        <v>0</v>
      </c>
      <c r="H92" s="147"/>
      <c r="I92" s="159" t="s">
        <v>54</v>
      </c>
      <c r="J92" s="160" t="s">
        <v>55</v>
      </c>
    </row>
    <row r="93" spans="1:35" ht="12.75" customHeight="1">
      <c r="A93" s="253" t="s">
        <v>211</v>
      </c>
      <c r="B93" s="254"/>
      <c r="C93" s="254"/>
      <c r="D93" s="254"/>
      <c r="E93" s="254"/>
      <c r="F93" s="255"/>
      <c r="G93" s="103">
        <f>SUM(G87:G92)</f>
        <v>1.5E-3</v>
      </c>
      <c r="H93" s="108">
        <f>SUM(H87:K92)</f>
        <v>3.6</v>
      </c>
      <c r="I93" s="159" t="s">
        <v>54</v>
      </c>
      <c r="J93" s="149" t="s">
        <v>55</v>
      </c>
    </row>
    <row r="94" spans="1:35" ht="12.75" customHeight="1">
      <c r="A94" s="151" t="s">
        <v>65</v>
      </c>
      <c r="B94" s="256" t="s">
        <v>66</v>
      </c>
      <c r="C94" s="257"/>
      <c r="D94" s="257"/>
      <c r="E94" s="257"/>
      <c r="F94" s="258"/>
      <c r="G94" s="152">
        <v>0</v>
      </c>
      <c r="H94" s="147"/>
      <c r="I94" s="159" t="s">
        <v>54</v>
      </c>
      <c r="J94" s="149" t="s">
        <v>55</v>
      </c>
    </row>
    <row r="95" spans="1:35" ht="15" customHeight="1">
      <c r="A95" s="240" t="s">
        <v>165</v>
      </c>
      <c r="B95" s="240"/>
      <c r="C95" s="240"/>
      <c r="D95" s="240"/>
      <c r="E95" s="240"/>
      <c r="F95" s="240"/>
      <c r="G95" s="155">
        <f>G93+G94</f>
        <v>1.5E-3</v>
      </c>
      <c r="H95" s="156">
        <f>H93+H94</f>
        <v>3.6</v>
      </c>
      <c r="I95" s="153"/>
      <c r="J95" s="154" t="s">
        <v>55</v>
      </c>
    </row>
    <row r="96" spans="1:35" ht="12.75" customHeight="1">
      <c r="A96" s="332"/>
      <c r="B96" s="332"/>
      <c r="C96" s="332"/>
      <c r="D96" s="332"/>
      <c r="E96" s="332"/>
      <c r="F96" s="332"/>
      <c r="G96" s="332"/>
      <c r="H96" s="332"/>
      <c r="I96" s="332"/>
      <c r="J96" s="332"/>
      <c r="L96"/>
    </row>
    <row r="97" spans="1:12" ht="12.75" customHeight="1">
      <c r="A97" s="184" t="s">
        <v>180</v>
      </c>
      <c r="B97" s="184"/>
      <c r="C97" s="184"/>
      <c r="D97" s="184"/>
      <c r="E97" s="184"/>
      <c r="F97" s="184"/>
      <c r="G97" s="184"/>
      <c r="H97" s="184"/>
      <c r="I97" s="184"/>
      <c r="J97" s="184"/>
    </row>
    <row r="98" spans="1:12" ht="12.75" customHeight="1">
      <c r="A98" s="96" t="s">
        <v>124</v>
      </c>
      <c r="B98" s="242" t="s">
        <v>67</v>
      </c>
      <c r="C98" s="243"/>
      <c r="D98" s="243"/>
      <c r="E98" s="243"/>
      <c r="F98" s="244"/>
      <c r="G98" s="92" t="s">
        <v>151</v>
      </c>
      <c r="H98" s="117" t="s">
        <v>152</v>
      </c>
      <c r="I98" s="245" t="s">
        <v>20</v>
      </c>
      <c r="J98" s="246"/>
    </row>
    <row r="99" spans="1:12" ht="12.75" customHeight="1">
      <c r="A99" s="121" t="s">
        <v>1</v>
      </c>
      <c r="B99" s="247" t="s">
        <v>68</v>
      </c>
      <c r="C99" s="248"/>
      <c r="D99" s="248"/>
      <c r="E99" s="248"/>
      <c r="F99" s="249"/>
      <c r="G99" s="122">
        <v>0</v>
      </c>
      <c r="H99" s="123">
        <v>0</v>
      </c>
      <c r="I99" s="250" t="s">
        <v>69</v>
      </c>
      <c r="J99" s="251"/>
    </row>
    <row r="100" spans="1:12" ht="12.75" customHeight="1">
      <c r="A100" s="265" t="s">
        <v>34</v>
      </c>
      <c r="B100" s="265"/>
      <c r="C100" s="265"/>
      <c r="D100" s="265"/>
      <c r="E100" s="265"/>
      <c r="F100" s="265"/>
      <c r="G100" s="89">
        <v>0</v>
      </c>
      <c r="H100" s="110">
        <v>0</v>
      </c>
      <c r="I100" s="118"/>
      <c r="J100" s="62" t="s">
        <v>31</v>
      </c>
    </row>
    <row r="101" spans="1:12" ht="12.75" customHeight="1">
      <c r="A101" s="266"/>
      <c r="B101" s="266"/>
      <c r="C101" s="266"/>
      <c r="D101" s="266"/>
      <c r="E101" s="266"/>
      <c r="F101" s="266"/>
      <c r="G101" s="266"/>
      <c r="H101" s="266"/>
      <c r="I101" s="120"/>
      <c r="J101" s="119"/>
      <c r="L101"/>
    </row>
    <row r="102" spans="1:12" ht="12.75" customHeight="1">
      <c r="A102" s="209" t="s">
        <v>119</v>
      </c>
      <c r="B102" s="209"/>
      <c r="C102" s="209"/>
      <c r="D102" s="209"/>
      <c r="E102" s="209"/>
      <c r="F102" s="209"/>
      <c r="G102" s="209"/>
      <c r="H102" s="209"/>
      <c r="I102" s="209"/>
      <c r="J102" s="209"/>
    </row>
    <row r="103" spans="1:12" s="125" customFormat="1" ht="12.75" customHeight="1">
      <c r="A103" s="124">
        <v>4</v>
      </c>
      <c r="B103" s="260" t="s">
        <v>181</v>
      </c>
      <c r="C103" s="261"/>
      <c r="D103" s="261"/>
      <c r="E103" s="261"/>
      <c r="F103" s="261"/>
      <c r="G103" s="262"/>
      <c r="H103" s="267" t="s">
        <v>126</v>
      </c>
      <c r="I103" s="268"/>
      <c r="J103" s="268"/>
      <c r="L103" s="126"/>
    </row>
    <row r="104" spans="1:12" ht="12.75" customHeight="1">
      <c r="A104" s="99" t="s">
        <v>96</v>
      </c>
      <c r="B104" s="250" t="s">
        <v>70</v>
      </c>
      <c r="C104" s="251"/>
      <c r="D104" s="251"/>
      <c r="E104" s="251"/>
      <c r="F104" s="251"/>
      <c r="G104" s="252"/>
      <c r="H104" s="127">
        <f>H95</f>
        <v>3.6</v>
      </c>
      <c r="I104" s="61"/>
      <c r="J104" s="10" t="s">
        <v>31</v>
      </c>
    </row>
    <row r="105" spans="1:12" ht="12.75" customHeight="1">
      <c r="A105" s="130" t="s">
        <v>124</v>
      </c>
      <c r="B105" s="247" t="s">
        <v>70</v>
      </c>
      <c r="C105" s="248"/>
      <c r="D105" s="248"/>
      <c r="E105" s="248"/>
      <c r="F105" s="248"/>
      <c r="G105" s="249"/>
      <c r="H105" s="131">
        <f>H100</f>
        <v>0</v>
      </c>
      <c r="I105" s="61"/>
      <c r="J105" s="10" t="s">
        <v>31</v>
      </c>
    </row>
    <row r="106" spans="1:12" ht="14.25" customHeight="1">
      <c r="A106" s="218" t="s">
        <v>165</v>
      </c>
      <c r="B106" s="218"/>
      <c r="C106" s="218"/>
      <c r="D106" s="218"/>
      <c r="E106" s="218"/>
      <c r="F106" s="218"/>
      <c r="G106" s="218"/>
      <c r="H106" s="132">
        <f>SUM(H104:H105)</f>
        <v>3.6</v>
      </c>
      <c r="I106" s="118"/>
      <c r="J106" s="128" t="s">
        <v>31</v>
      </c>
    </row>
    <row r="107" spans="1:12" ht="14.25" customHeight="1">
      <c r="A107" s="259"/>
      <c r="B107" s="259"/>
      <c r="C107" s="259"/>
      <c r="D107" s="259"/>
      <c r="E107" s="259"/>
      <c r="F107" s="259"/>
      <c r="G107" s="259"/>
      <c r="H107" s="259"/>
      <c r="I107" s="120"/>
      <c r="J107" s="129"/>
      <c r="L107"/>
    </row>
    <row r="108" spans="1:12" ht="12.75" customHeight="1">
      <c r="A108" s="209" t="s">
        <v>112</v>
      </c>
      <c r="B108" s="209"/>
      <c r="C108" s="209"/>
      <c r="D108" s="209"/>
      <c r="E108" s="209"/>
      <c r="F108" s="209"/>
      <c r="G108" s="209"/>
      <c r="H108" s="209"/>
      <c r="I108" s="209"/>
      <c r="J108" s="209"/>
    </row>
    <row r="109" spans="1:12" ht="12.75" customHeight="1">
      <c r="A109" s="179">
        <v>5</v>
      </c>
      <c r="B109" s="260" t="s">
        <v>237</v>
      </c>
      <c r="C109" s="261"/>
      <c r="D109" s="261"/>
      <c r="E109" s="261"/>
      <c r="F109" s="261"/>
      <c r="G109" s="262"/>
      <c r="H109" s="263" t="s">
        <v>111</v>
      </c>
      <c r="I109" s="264"/>
      <c r="J109" s="264"/>
    </row>
    <row r="110" spans="1:12" ht="12.75" customHeight="1">
      <c r="A110" s="97" t="s">
        <v>5</v>
      </c>
      <c r="B110" s="280" t="s">
        <v>236</v>
      </c>
      <c r="C110" s="251"/>
      <c r="D110" s="251"/>
      <c r="E110" s="251"/>
      <c r="F110" s="251"/>
      <c r="G110" s="252"/>
      <c r="H110" s="281">
        <v>0</v>
      </c>
      <c r="I110" s="282"/>
      <c r="J110" s="282"/>
    </row>
    <row r="111" spans="1:12" ht="12.75" customHeight="1">
      <c r="A111" s="97" t="s">
        <v>7</v>
      </c>
      <c r="B111" s="250" t="s">
        <v>71</v>
      </c>
      <c r="C111" s="251"/>
      <c r="D111" s="251"/>
      <c r="E111" s="251"/>
      <c r="F111" s="251"/>
      <c r="G111" s="252"/>
      <c r="H111" s="281">
        <v>0</v>
      </c>
      <c r="I111" s="282"/>
      <c r="J111" s="282"/>
    </row>
    <row r="112" spans="1:12" ht="12.75" customHeight="1">
      <c r="A112" s="253" t="s">
        <v>165</v>
      </c>
      <c r="B112" s="254"/>
      <c r="C112" s="254"/>
      <c r="D112" s="254"/>
      <c r="E112" s="254"/>
      <c r="F112" s="254"/>
      <c r="G112" s="255"/>
      <c r="H112" s="283">
        <f>SUM(H110:J111)</f>
        <v>0</v>
      </c>
      <c r="I112" s="284"/>
      <c r="J112" s="284"/>
    </row>
    <row r="113" spans="1:12" ht="12.75" customHeight="1">
      <c r="A113" s="269" t="s">
        <v>113</v>
      </c>
      <c r="B113" s="270"/>
      <c r="C113" s="270"/>
      <c r="D113" s="270"/>
      <c r="E113" s="270"/>
      <c r="F113" s="270"/>
      <c r="G113" s="270"/>
      <c r="H113" s="270"/>
      <c r="I113" s="270"/>
      <c r="J113" s="270"/>
    </row>
    <row r="114" spans="1:12">
      <c r="A114" s="98">
        <v>6</v>
      </c>
      <c r="B114" s="271" t="s">
        <v>182</v>
      </c>
      <c r="C114" s="272"/>
      <c r="D114" s="272"/>
      <c r="E114" s="272"/>
      <c r="F114" s="273"/>
      <c r="G114" s="55" t="s">
        <v>153</v>
      </c>
      <c r="H114" s="134" t="s">
        <v>111</v>
      </c>
      <c r="I114" s="274" t="s">
        <v>20</v>
      </c>
      <c r="J114" s="275"/>
    </row>
    <row r="115" spans="1:12">
      <c r="A115" s="97" t="s">
        <v>1</v>
      </c>
      <c r="B115" s="250" t="s">
        <v>72</v>
      </c>
      <c r="C115" s="251"/>
      <c r="D115" s="251"/>
      <c r="E115" s="251"/>
      <c r="F115" s="276"/>
      <c r="G115" s="89"/>
      <c r="H115" s="133">
        <f>H131*G115</f>
        <v>0</v>
      </c>
      <c r="I115" s="277" t="s">
        <v>73</v>
      </c>
      <c r="J115" s="278"/>
      <c r="L115" s="181" t="s">
        <v>238</v>
      </c>
    </row>
    <row r="116" spans="1:12">
      <c r="A116" s="97" t="s">
        <v>3</v>
      </c>
      <c r="B116" s="247" t="s">
        <v>74</v>
      </c>
      <c r="C116" s="248"/>
      <c r="D116" s="248"/>
      <c r="E116" s="248"/>
      <c r="F116" s="279"/>
      <c r="G116" s="89"/>
      <c r="H116" s="133">
        <f>(H131+H115)*G116</f>
        <v>0</v>
      </c>
      <c r="I116" s="277" t="s">
        <v>73</v>
      </c>
      <c r="J116" s="278"/>
      <c r="L116" s="181" t="s">
        <v>238</v>
      </c>
    </row>
    <row r="117" spans="1:12">
      <c r="A117" s="141" t="s">
        <v>5</v>
      </c>
      <c r="B117" s="215" t="s">
        <v>186</v>
      </c>
      <c r="C117" s="215"/>
      <c r="D117" s="215"/>
      <c r="E117" s="215"/>
      <c r="F117" s="215"/>
      <c r="G117" s="55" t="s">
        <v>153</v>
      </c>
      <c r="H117" s="134" t="s">
        <v>111</v>
      </c>
      <c r="I117" s="285"/>
      <c r="J117" s="286"/>
    </row>
    <row r="118" spans="1:12" ht="14.25" customHeight="1">
      <c r="A118" s="287" t="s">
        <v>75</v>
      </c>
      <c r="B118" s="244"/>
      <c r="C118" s="288" t="s">
        <v>76</v>
      </c>
      <c r="D118" s="242" t="s">
        <v>77</v>
      </c>
      <c r="E118" s="243"/>
      <c r="F118" s="290"/>
      <c r="G118" s="89">
        <v>6.4999999999999997E-3</v>
      </c>
      <c r="H118" s="133">
        <f>H133*G119</f>
        <v>205.69551931270934</v>
      </c>
      <c r="I118" s="277" t="s">
        <v>73</v>
      </c>
      <c r="J118" s="278"/>
    </row>
    <row r="119" spans="1:12">
      <c r="A119" s="287" t="s">
        <v>78</v>
      </c>
      <c r="B119" s="291"/>
      <c r="C119" s="289"/>
      <c r="D119" s="287" t="s">
        <v>79</v>
      </c>
      <c r="E119" s="292"/>
      <c r="F119" s="293"/>
      <c r="G119" s="89">
        <v>0.03</v>
      </c>
      <c r="H119" s="133">
        <f>H133*G119</f>
        <v>205.69551931270934</v>
      </c>
      <c r="I119" s="277" t="s">
        <v>73</v>
      </c>
      <c r="J119" s="278"/>
    </row>
    <row r="120" spans="1:12">
      <c r="A120" s="298" t="s">
        <v>80</v>
      </c>
      <c r="B120" s="299"/>
      <c r="C120" s="121" t="s">
        <v>81</v>
      </c>
      <c r="D120" s="298" t="s">
        <v>82</v>
      </c>
      <c r="E120" s="300"/>
      <c r="F120" s="301"/>
      <c r="G120" s="137">
        <v>0.05</v>
      </c>
      <c r="H120" s="138">
        <f>H133*G120</f>
        <v>342.82586552118227</v>
      </c>
      <c r="I120" s="277" t="s">
        <v>73</v>
      </c>
      <c r="J120" s="278"/>
    </row>
    <row r="121" spans="1:12" ht="15" customHeight="1">
      <c r="A121" s="218" t="s">
        <v>187</v>
      </c>
      <c r="B121" s="218"/>
      <c r="C121" s="218"/>
      <c r="D121" s="218"/>
      <c r="E121" s="218"/>
      <c r="F121" s="218"/>
      <c r="G121" s="81">
        <f>G118+G119+G120</f>
        <v>8.6499999999999994E-2</v>
      </c>
      <c r="H121" s="135">
        <f>SUM(H118:H120)</f>
        <v>754.21690414660088</v>
      </c>
      <c r="I121" s="302" t="s">
        <v>73</v>
      </c>
      <c r="J121" s="303"/>
    </row>
    <row r="122" spans="1:12" ht="15" customHeight="1">
      <c r="A122" s="218" t="s">
        <v>188</v>
      </c>
      <c r="B122" s="218"/>
      <c r="C122" s="218"/>
      <c r="D122" s="218"/>
      <c r="E122" s="218"/>
      <c r="F122" s="218"/>
      <c r="G122" s="218"/>
      <c r="H122" s="135">
        <f>H115++H116+H121</f>
        <v>754.21690414660088</v>
      </c>
      <c r="I122" s="136"/>
      <c r="J122" s="136"/>
      <c r="L122"/>
    </row>
    <row r="123" spans="1:12">
      <c r="A123" s="294"/>
      <c r="B123" s="294"/>
      <c r="C123" s="294"/>
      <c r="D123" s="294"/>
      <c r="E123" s="294"/>
      <c r="F123" s="294"/>
      <c r="G123" s="294"/>
      <c r="H123" s="294"/>
      <c r="I123" s="136"/>
      <c r="J123" s="136"/>
      <c r="L123"/>
    </row>
    <row r="124" spans="1:12" ht="12.75" customHeight="1">
      <c r="A124" s="209" t="s">
        <v>121</v>
      </c>
      <c r="B124" s="209"/>
      <c r="C124" s="209"/>
      <c r="D124" s="209"/>
      <c r="E124" s="209"/>
      <c r="F124" s="209"/>
      <c r="G124" s="209"/>
      <c r="H124" s="209"/>
      <c r="I124" s="209"/>
      <c r="J124" s="209"/>
    </row>
    <row r="125" spans="1:12" ht="12.75" customHeight="1">
      <c r="A125" s="187" t="s">
        <v>183</v>
      </c>
      <c r="B125" s="191"/>
      <c r="C125" s="191"/>
      <c r="D125" s="191"/>
      <c r="E125" s="191"/>
      <c r="F125" s="191"/>
      <c r="G125" s="188"/>
      <c r="H125" s="295" t="s">
        <v>111</v>
      </c>
      <c r="I125" s="296"/>
      <c r="J125" s="297"/>
    </row>
    <row r="126" spans="1:12" ht="12.75" customHeight="1">
      <c r="A126" s="56" t="s">
        <v>1</v>
      </c>
      <c r="B126" s="201" t="s">
        <v>83</v>
      </c>
      <c r="C126" s="202"/>
      <c r="D126" s="202"/>
      <c r="E126" s="202"/>
      <c r="F126" s="202"/>
      <c r="G126" s="203"/>
      <c r="H126" s="139">
        <f>H37</f>
        <v>3444.68</v>
      </c>
      <c r="I126" s="51"/>
      <c r="J126" s="56" t="s">
        <v>31</v>
      </c>
    </row>
    <row r="127" spans="1:12" ht="12.75" customHeight="1">
      <c r="A127" s="56" t="s">
        <v>3</v>
      </c>
      <c r="B127" s="201" t="s">
        <v>84</v>
      </c>
      <c r="C127" s="202"/>
      <c r="D127" s="202"/>
      <c r="E127" s="202"/>
      <c r="F127" s="202"/>
      <c r="G127" s="203"/>
      <c r="H127" s="139">
        <f>H72</f>
        <v>2708.236029912</v>
      </c>
      <c r="I127" s="51"/>
      <c r="J127" s="56" t="s">
        <v>31</v>
      </c>
    </row>
    <row r="128" spans="1:12" ht="12.75" customHeight="1">
      <c r="A128" s="56" t="s">
        <v>5</v>
      </c>
      <c r="B128" s="212" t="s">
        <v>115</v>
      </c>
      <c r="C128" s="213"/>
      <c r="D128" s="213"/>
      <c r="E128" s="213"/>
      <c r="F128" s="213"/>
      <c r="G128" s="214"/>
      <c r="H128" s="140">
        <f>H82</f>
        <v>106.91253316</v>
      </c>
      <c r="I128" s="51"/>
      <c r="J128" s="56" t="s">
        <v>31</v>
      </c>
    </row>
    <row r="129" spans="1:14" ht="12.75" customHeight="1">
      <c r="A129" s="21" t="s">
        <v>97</v>
      </c>
      <c r="B129" s="308" t="s">
        <v>116</v>
      </c>
      <c r="C129" s="309"/>
      <c r="D129" s="309"/>
      <c r="E129" s="309"/>
      <c r="F129" s="309"/>
      <c r="G129" s="310"/>
      <c r="H129" s="44">
        <f>H106</f>
        <v>3.6</v>
      </c>
      <c r="I129" s="51"/>
      <c r="J129" s="56"/>
    </row>
    <row r="130" spans="1:14" ht="12.75" customHeight="1">
      <c r="A130" s="4" t="s">
        <v>114</v>
      </c>
      <c r="B130" s="201" t="s">
        <v>85</v>
      </c>
      <c r="C130" s="202"/>
      <c r="D130" s="202"/>
      <c r="E130" s="202"/>
      <c r="F130" s="202"/>
      <c r="G130" s="203"/>
      <c r="H130" s="139">
        <f>H112</f>
        <v>0</v>
      </c>
      <c r="I130" s="51"/>
      <c r="J130" s="1" t="s">
        <v>31</v>
      </c>
    </row>
    <row r="131" spans="1:14" ht="12.75" customHeight="1">
      <c r="A131" s="311" t="s">
        <v>184</v>
      </c>
      <c r="B131" s="294"/>
      <c r="C131" s="294"/>
      <c r="D131" s="294"/>
      <c r="E131" s="294"/>
      <c r="F131" s="294"/>
      <c r="G131" s="312"/>
      <c r="H131" s="75">
        <f>SUM(H126:H130)</f>
        <v>6263.4285630719996</v>
      </c>
      <c r="I131" s="51"/>
      <c r="J131" s="1" t="s">
        <v>31</v>
      </c>
      <c r="N131" s="46"/>
    </row>
    <row r="132" spans="1:14" ht="12.75" customHeight="1">
      <c r="A132" s="56" t="s">
        <v>27</v>
      </c>
      <c r="B132" s="201" t="s">
        <v>86</v>
      </c>
      <c r="C132" s="202"/>
      <c r="D132" s="202"/>
      <c r="E132" s="202"/>
      <c r="F132" s="202"/>
      <c r="G132" s="203"/>
      <c r="H132" s="139">
        <f>H121</f>
        <v>754.21690414660088</v>
      </c>
      <c r="I132" s="51"/>
      <c r="J132" s="50" t="s">
        <v>31</v>
      </c>
    </row>
    <row r="133" spans="1:14" ht="12.75" customHeight="1">
      <c r="A133" s="187" t="s">
        <v>185</v>
      </c>
      <c r="B133" s="191"/>
      <c r="C133" s="191"/>
      <c r="D133" s="191"/>
      <c r="E133" s="191"/>
      <c r="F133" s="191"/>
      <c r="G133" s="188"/>
      <c r="H133" s="110">
        <f>(H131+H115+H116)/(1-G121)</f>
        <v>6856.5173104236446</v>
      </c>
      <c r="I133" s="51"/>
      <c r="J133" s="1" t="s">
        <v>31</v>
      </c>
    </row>
    <row r="134" spans="1:14" ht="12.75" customHeight="1">
      <c r="A134" s="304" t="s">
        <v>120</v>
      </c>
      <c r="B134" s="305"/>
      <c r="C134" s="305"/>
      <c r="D134" s="305"/>
      <c r="E134" s="305"/>
      <c r="F134" s="305"/>
      <c r="G134" s="305"/>
      <c r="H134" s="305"/>
      <c r="I134" s="305"/>
      <c r="J134" s="306"/>
    </row>
    <row r="135" spans="1:14" ht="48" customHeight="1">
      <c r="A135" s="313" t="s">
        <v>212</v>
      </c>
      <c r="B135" s="314"/>
      <c r="C135" s="315"/>
      <c r="D135" s="313" t="s">
        <v>213</v>
      </c>
      <c r="E135" s="314"/>
      <c r="F135" s="158" t="s">
        <v>214</v>
      </c>
      <c r="G135" s="313" t="s">
        <v>215</v>
      </c>
      <c r="H135" s="321"/>
      <c r="I135" s="321"/>
      <c r="J135" s="322"/>
    </row>
    <row r="136" spans="1:14" ht="22.5" customHeight="1">
      <c r="A136" s="316" t="str">
        <f>H24</f>
        <v>ASSISTENTE ADMINISTRATIVO ll</v>
      </c>
      <c r="B136" s="317"/>
      <c r="C136" s="318"/>
      <c r="D136" s="319">
        <f>H133</f>
        <v>6856.5173104236446</v>
      </c>
      <c r="E136" s="320"/>
      <c r="F136" s="157">
        <v>17</v>
      </c>
      <c r="G136" s="323">
        <f>D136*F136</f>
        <v>116560.79427720196</v>
      </c>
      <c r="H136" s="324"/>
      <c r="I136" s="20"/>
      <c r="J136" s="20"/>
    </row>
    <row r="137" spans="1:14" ht="12.75" customHeight="1">
      <c r="A137" s="265" t="s">
        <v>87</v>
      </c>
      <c r="B137" s="265"/>
      <c r="C137" s="265"/>
      <c r="D137" s="265"/>
      <c r="E137" s="265"/>
      <c r="F137" s="307">
        <f>G136</f>
        <v>116560.79427720196</v>
      </c>
      <c r="G137" s="307"/>
      <c r="H137" s="307"/>
      <c r="I137" s="20"/>
      <c r="J137" s="20"/>
    </row>
    <row r="138" spans="1:14" ht="12.75" customHeight="1">
      <c r="A138" s="328" t="s">
        <v>88</v>
      </c>
      <c r="B138" s="328"/>
      <c r="C138" s="328"/>
      <c r="D138" s="328"/>
      <c r="E138" s="328"/>
      <c r="F138" s="329">
        <v>0</v>
      </c>
      <c r="G138" s="329"/>
      <c r="H138" s="330"/>
      <c r="I138" s="20"/>
      <c r="J138" s="20"/>
    </row>
    <row r="139" spans="1:14" ht="12.75" customHeight="1">
      <c r="A139" s="331" t="s">
        <v>122</v>
      </c>
      <c r="B139" s="331"/>
      <c r="C139" s="331"/>
      <c r="D139" s="331"/>
      <c r="E139" s="331"/>
      <c r="F139" s="326">
        <f>F137</f>
        <v>116560.79427720196</v>
      </c>
      <c r="G139" s="326"/>
      <c r="H139" s="326"/>
      <c r="I139" s="20"/>
      <c r="J139" s="20"/>
    </row>
    <row r="140" spans="1:14" ht="12.75" customHeight="1">
      <c r="A140" s="209" t="s">
        <v>110</v>
      </c>
      <c r="B140" s="209"/>
      <c r="C140" s="209"/>
      <c r="D140" s="209"/>
      <c r="E140" s="209"/>
      <c r="F140" s="209"/>
      <c r="G140" s="209"/>
      <c r="H140" s="209"/>
      <c r="I140" s="20"/>
      <c r="J140" s="20"/>
    </row>
    <row r="141" spans="1:14" ht="12.75" customHeight="1">
      <c r="A141" s="209" t="s">
        <v>123</v>
      </c>
      <c r="B141" s="209"/>
      <c r="C141" s="209"/>
      <c r="D141" s="209"/>
      <c r="E141" s="209"/>
      <c r="F141" s="209"/>
      <c r="G141" s="209"/>
      <c r="H141" s="209"/>
      <c r="I141" s="20"/>
      <c r="J141" s="20"/>
    </row>
    <row r="142" spans="1:14" ht="12.75" customHeight="1">
      <c r="A142" s="265" t="s">
        <v>89</v>
      </c>
      <c r="B142" s="265"/>
      <c r="C142" s="265"/>
      <c r="D142" s="265"/>
      <c r="E142" s="265"/>
      <c r="F142" s="265" t="s">
        <v>90</v>
      </c>
      <c r="G142" s="265"/>
      <c r="H142" s="265"/>
      <c r="I142" s="20"/>
      <c r="J142" s="20"/>
    </row>
    <row r="143" spans="1:14" ht="12.75" customHeight="1">
      <c r="A143" s="325" t="s">
        <v>91</v>
      </c>
      <c r="B143" s="325"/>
      <c r="C143" s="325"/>
      <c r="D143" s="325"/>
      <c r="E143" s="325"/>
      <c r="F143" s="326">
        <f>F137</f>
        <v>116560.79427720196</v>
      </c>
      <c r="G143" s="326"/>
      <c r="H143" s="326"/>
      <c r="I143" s="20"/>
      <c r="J143" s="20"/>
    </row>
    <row r="144" spans="1:14" ht="12.75" customHeight="1">
      <c r="A144" s="325" t="s">
        <v>92</v>
      </c>
      <c r="B144" s="325"/>
      <c r="C144" s="325"/>
      <c r="D144" s="325"/>
      <c r="E144" s="325"/>
      <c r="F144" s="327">
        <v>12</v>
      </c>
      <c r="G144" s="327"/>
      <c r="H144" s="327"/>
      <c r="I144" s="20"/>
      <c r="J144" s="20"/>
    </row>
    <row r="145" spans="1:12" ht="12.75" customHeight="1">
      <c r="A145" s="325" t="s">
        <v>93</v>
      </c>
      <c r="B145" s="325"/>
      <c r="C145" s="325"/>
      <c r="D145" s="325"/>
      <c r="E145" s="325"/>
      <c r="F145" s="326">
        <f>F143*F144</f>
        <v>1398729.5313264234</v>
      </c>
      <c r="G145" s="326"/>
      <c r="H145" s="326"/>
      <c r="I145" s="20"/>
      <c r="J145" s="20"/>
      <c r="L145"/>
    </row>
    <row r="146" spans="1:12">
      <c r="A146" s="325"/>
      <c r="B146" s="325"/>
      <c r="C146" s="325"/>
      <c r="D146" s="325"/>
      <c r="E146" s="325"/>
      <c r="F146" s="326"/>
      <c r="G146" s="326"/>
      <c r="H146" s="326"/>
      <c r="I146" s="20"/>
      <c r="J146" s="20"/>
      <c r="L146"/>
    </row>
    <row r="147" spans="1:12">
      <c r="H147"/>
      <c r="L147"/>
    </row>
    <row r="148" spans="1:12">
      <c r="H148"/>
      <c r="L148"/>
    </row>
    <row r="149" spans="1:12">
      <c r="H149"/>
      <c r="L149"/>
    </row>
    <row r="150" spans="1:12">
      <c r="H150"/>
      <c r="L150"/>
    </row>
    <row r="151" spans="1:12">
      <c r="H151"/>
      <c r="L151"/>
    </row>
    <row r="152" spans="1:12">
      <c r="H152"/>
      <c r="L152"/>
    </row>
    <row r="153" spans="1:12">
      <c r="H153"/>
      <c r="L153"/>
    </row>
    <row r="154" spans="1:12">
      <c r="H154"/>
      <c r="L154"/>
    </row>
    <row r="155" spans="1:12">
      <c r="H155"/>
      <c r="L155"/>
    </row>
    <row r="156" spans="1:12">
      <c r="H156"/>
      <c r="L156"/>
    </row>
    <row r="157" spans="1:12">
      <c r="H157"/>
      <c r="L157"/>
    </row>
    <row r="158" spans="1:12">
      <c r="H158"/>
      <c r="L158"/>
    </row>
    <row r="159" spans="1:12">
      <c r="H159"/>
      <c r="L159"/>
    </row>
    <row r="160" spans="1:12">
      <c r="H160"/>
      <c r="L160"/>
    </row>
    <row r="161" spans="8:12">
      <c r="H161"/>
      <c r="L161"/>
    </row>
    <row r="162" spans="8:12">
      <c r="H162"/>
      <c r="L162"/>
    </row>
    <row r="163" spans="8:12">
      <c r="H163"/>
      <c r="L163"/>
    </row>
    <row r="164" spans="8:12">
      <c r="H164"/>
      <c r="L164"/>
    </row>
    <row r="165" spans="8:12">
      <c r="H165"/>
      <c r="L165"/>
    </row>
    <row r="166" spans="8:12">
      <c r="H166"/>
      <c r="L166"/>
    </row>
    <row r="167" spans="8:12">
      <c r="H167"/>
      <c r="L167"/>
    </row>
    <row r="168" spans="8:12">
      <c r="H168"/>
      <c r="L168"/>
    </row>
    <row r="169" spans="8:12">
      <c r="H169"/>
      <c r="L169"/>
    </row>
    <row r="170" spans="8:12">
      <c r="H170"/>
      <c r="L170"/>
    </row>
    <row r="171" spans="8:12">
      <c r="H171"/>
      <c r="L171"/>
    </row>
    <row r="172" spans="8:12">
      <c r="H172"/>
      <c r="L172"/>
    </row>
    <row r="173" spans="8:12">
      <c r="H173"/>
      <c r="L173"/>
    </row>
    <row r="174" spans="8:12">
      <c r="H174"/>
      <c r="L174"/>
    </row>
    <row r="175" spans="8:12">
      <c r="H175"/>
      <c r="L175"/>
    </row>
    <row r="176" spans="8:12">
      <c r="H176"/>
      <c r="L176"/>
    </row>
    <row r="177" spans="8:12">
      <c r="H177"/>
      <c r="L177"/>
    </row>
    <row r="178" spans="8:12">
      <c r="H178"/>
      <c r="L178"/>
    </row>
    <row r="179" spans="8:12">
      <c r="H179"/>
      <c r="L179"/>
    </row>
    <row r="180" spans="8:12">
      <c r="H180"/>
      <c r="L180"/>
    </row>
    <row r="181" spans="8:12">
      <c r="H181"/>
      <c r="L181"/>
    </row>
    <row r="182" spans="8:12">
      <c r="H182"/>
      <c r="L182"/>
    </row>
    <row r="183" spans="8:12">
      <c r="H183"/>
      <c r="L183"/>
    </row>
    <row r="184" spans="8:12">
      <c r="H184"/>
      <c r="L184"/>
    </row>
    <row r="185" spans="8:12">
      <c r="H185"/>
      <c r="L185"/>
    </row>
    <row r="186" spans="8:12">
      <c r="H186"/>
      <c r="L186"/>
    </row>
    <row r="187" spans="8:12">
      <c r="H187"/>
      <c r="L187"/>
    </row>
    <row r="188" spans="8:12">
      <c r="H188"/>
      <c r="L188"/>
    </row>
    <row r="189" spans="8:12">
      <c r="H189"/>
      <c r="L189"/>
    </row>
    <row r="190" spans="8:12">
      <c r="H190"/>
      <c r="L190"/>
    </row>
    <row r="191" spans="8:12">
      <c r="H191"/>
      <c r="L191"/>
    </row>
    <row r="192" spans="8:12">
      <c r="H192"/>
      <c r="L192"/>
    </row>
    <row r="193" spans="8:12">
      <c r="H193"/>
      <c r="L193"/>
    </row>
    <row r="194" spans="8:12">
      <c r="H194"/>
      <c r="L194"/>
    </row>
    <row r="195" spans="8:12">
      <c r="H195"/>
      <c r="L195"/>
    </row>
    <row r="196" spans="8:12">
      <c r="H196"/>
      <c r="L196"/>
    </row>
    <row r="197" spans="8:12">
      <c r="H197"/>
      <c r="L197"/>
    </row>
    <row r="198" spans="8:12">
      <c r="H198"/>
      <c r="L198"/>
    </row>
    <row r="199" spans="8:12">
      <c r="H199"/>
      <c r="L199"/>
    </row>
    <row r="200" spans="8:12">
      <c r="H200"/>
      <c r="L200"/>
    </row>
    <row r="201" spans="8:12">
      <c r="H201"/>
      <c r="L201"/>
    </row>
    <row r="202" spans="8:12">
      <c r="H202"/>
      <c r="L202"/>
    </row>
    <row r="203" spans="8:12">
      <c r="H203"/>
      <c r="L203"/>
    </row>
    <row r="204" spans="8:12">
      <c r="H204"/>
      <c r="L204"/>
    </row>
    <row r="205" spans="8:12">
      <c r="H205"/>
      <c r="L205"/>
    </row>
    <row r="206" spans="8:12">
      <c r="H206"/>
      <c r="L206"/>
    </row>
    <row r="207" spans="8:12">
      <c r="H207"/>
      <c r="L207"/>
    </row>
    <row r="208" spans="8:12">
      <c r="H208"/>
      <c r="L208"/>
    </row>
    <row r="209" spans="8:12">
      <c r="H209"/>
      <c r="L209"/>
    </row>
    <row r="210" spans="8:12">
      <c r="H210"/>
      <c r="L210"/>
    </row>
    <row r="211" spans="8:12">
      <c r="H211"/>
      <c r="L211"/>
    </row>
    <row r="212" spans="8:12">
      <c r="H212"/>
      <c r="L212"/>
    </row>
    <row r="213" spans="8:12">
      <c r="H213"/>
      <c r="L213"/>
    </row>
    <row r="214" spans="8:12">
      <c r="H214"/>
      <c r="L214"/>
    </row>
    <row r="215" spans="8:12">
      <c r="H215"/>
      <c r="L215"/>
    </row>
    <row r="216" spans="8:12">
      <c r="H216"/>
      <c r="L216"/>
    </row>
    <row r="217" spans="8:12">
      <c r="H217"/>
      <c r="L217"/>
    </row>
    <row r="218" spans="8:12">
      <c r="H218"/>
      <c r="L218"/>
    </row>
    <row r="219" spans="8:12">
      <c r="H219"/>
      <c r="L219"/>
    </row>
    <row r="220" spans="8:12">
      <c r="H220"/>
      <c r="L220"/>
    </row>
    <row r="221" spans="8:12">
      <c r="H221"/>
      <c r="L221"/>
    </row>
    <row r="222" spans="8:12">
      <c r="H222"/>
      <c r="L222"/>
    </row>
    <row r="223" spans="8:12">
      <c r="H223"/>
      <c r="L223"/>
    </row>
    <row r="224" spans="8:12">
      <c r="H224"/>
      <c r="L224"/>
    </row>
    <row r="225" spans="8:12">
      <c r="H225"/>
      <c r="L225"/>
    </row>
    <row r="226" spans="8:12">
      <c r="H226"/>
      <c r="L226"/>
    </row>
    <row r="227" spans="8:12">
      <c r="H227"/>
      <c r="L227"/>
    </row>
    <row r="228" spans="8:12">
      <c r="H228"/>
      <c r="L228"/>
    </row>
    <row r="229" spans="8:12">
      <c r="H229"/>
      <c r="L229"/>
    </row>
    <row r="230" spans="8:12">
      <c r="H230"/>
      <c r="L230"/>
    </row>
    <row r="231" spans="8:12">
      <c r="H231"/>
      <c r="L231"/>
    </row>
    <row r="232" spans="8:12">
      <c r="H232"/>
      <c r="L232"/>
    </row>
    <row r="233" spans="8:12">
      <c r="H233"/>
      <c r="L233"/>
    </row>
    <row r="234" spans="8:12">
      <c r="H234"/>
      <c r="L234"/>
    </row>
    <row r="235" spans="8:12">
      <c r="H235"/>
      <c r="L235"/>
    </row>
    <row r="236" spans="8:12">
      <c r="H236"/>
      <c r="L236"/>
    </row>
    <row r="237" spans="8:12">
      <c r="H237"/>
      <c r="L237"/>
    </row>
    <row r="238" spans="8:12">
      <c r="H238"/>
      <c r="L238"/>
    </row>
    <row r="239" spans="8:12">
      <c r="H239"/>
      <c r="L239"/>
    </row>
    <row r="240" spans="8:12">
      <c r="H240"/>
      <c r="L240"/>
    </row>
    <row r="241" spans="8:12">
      <c r="H241"/>
      <c r="L241"/>
    </row>
    <row r="242" spans="8:12">
      <c r="H242"/>
      <c r="L242"/>
    </row>
    <row r="243" spans="8:12">
      <c r="H243"/>
      <c r="L243"/>
    </row>
    <row r="244" spans="8:12">
      <c r="H244"/>
      <c r="L244"/>
    </row>
    <row r="245" spans="8:12">
      <c r="H245"/>
      <c r="L245"/>
    </row>
    <row r="246" spans="8:12">
      <c r="H246"/>
      <c r="L246"/>
    </row>
    <row r="247" spans="8:12">
      <c r="H247"/>
      <c r="L247"/>
    </row>
    <row r="248" spans="8:12">
      <c r="H248"/>
      <c r="L248"/>
    </row>
    <row r="249" spans="8:12">
      <c r="H249"/>
      <c r="L249"/>
    </row>
    <row r="250" spans="8:12">
      <c r="H250"/>
      <c r="L250"/>
    </row>
    <row r="251" spans="8:12">
      <c r="H251"/>
      <c r="L251"/>
    </row>
    <row r="252" spans="8:12">
      <c r="H252"/>
    </row>
    <row r="253" spans="8:12">
      <c r="H253"/>
    </row>
    <row r="254" spans="8:12">
      <c r="H254"/>
    </row>
    <row r="255" spans="8:12">
      <c r="H255"/>
    </row>
    <row r="256" spans="8:12">
      <c r="H256"/>
    </row>
    <row r="257" spans="8:8">
      <c r="H257"/>
    </row>
    <row r="258" spans="8:8">
      <c r="H258"/>
    </row>
    <row r="259" spans="8:8">
      <c r="H259"/>
    </row>
    <row r="260" spans="8:8">
      <c r="H260"/>
    </row>
    <row r="261" spans="8:8">
      <c r="H261"/>
    </row>
    <row r="262" spans="8:8">
      <c r="H262"/>
    </row>
    <row r="263" spans="8:8">
      <c r="H263"/>
    </row>
    <row r="264" spans="8:8">
      <c r="H264"/>
    </row>
    <row r="265" spans="8:8">
      <c r="H265"/>
    </row>
    <row r="266" spans="8:8">
      <c r="H266"/>
    </row>
    <row r="267" spans="8:8">
      <c r="H267"/>
    </row>
    <row r="268" spans="8:8">
      <c r="H268"/>
    </row>
    <row r="269" spans="8:8">
      <c r="H269"/>
    </row>
    <row r="270" spans="8:8">
      <c r="H270"/>
    </row>
    <row r="271" spans="8:8">
      <c r="H271"/>
    </row>
    <row r="272" spans="8:8">
      <c r="H272"/>
    </row>
    <row r="273" spans="8:8">
      <c r="H273"/>
    </row>
    <row r="274" spans="8:8">
      <c r="H274"/>
    </row>
    <row r="275" spans="8:8">
      <c r="H275"/>
    </row>
    <row r="276" spans="8:8">
      <c r="H276"/>
    </row>
    <row r="277" spans="8:8">
      <c r="H277"/>
    </row>
    <row r="278" spans="8:8">
      <c r="H278"/>
    </row>
  </sheetData>
  <mergeCells count="187">
    <mergeCell ref="A145:E146"/>
    <mergeCell ref="F145:H146"/>
    <mergeCell ref="A142:E142"/>
    <mergeCell ref="F142:H142"/>
    <mergeCell ref="A143:E143"/>
    <mergeCell ref="F143:H143"/>
    <mergeCell ref="A144:E144"/>
    <mergeCell ref="F144:H144"/>
    <mergeCell ref="A138:E138"/>
    <mergeCell ref="F138:H138"/>
    <mergeCell ref="A139:E139"/>
    <mergeCell ref="F139:H139"/>
    <mergeCell ref="A140:H140"/>
    <mergeCell ref="A141:H141"/>
    <mergeCell ref="A134:J134"/>
    <mergeCell ref="A137:E137"/>
    <mergeCell ref="F137:H137"/>
    <mergeCell ref="B128:G128"/>
    <mergeCell ref="B129:G129"/>
    <mergeCell ref="B130:G130"/>
    <mergeCell ref="A131:G131"/>
    <mergeCell ref="B132:G132"/>
    <mergeCell ref="A133:G133"/>
    <mergeCell ref="A135:C135"/>
    <mergeCell ref="D135:E135"/>
    <mergeCell ref="G135:J135"/>
    <mergeCell ref="A136:C136"/>
    <mergeCell ref="D136:E136"/>
    <mergeCell ref="G136:H136"/>
    <mergeCell ref="A123:H123"/>
    <mergeCell ref="A124:J124"/>
    <mergeCell ref="A125:G125"/>
    <mergeCell ref="H125:J125"/>
    <mergeCell ref="B126:G126"/>
    <mergeCell ref="B127:G127"/>
    <mergeCell ref="A120:B120"/>
    <mergeCell ref="D120:F120"/>
    <mergeCell ref="I120:J120"/>
    <mergeCell ref="A121:F121"/>
    <mergeCell ref="I121:J121"/>
    <mergeCell ref="A122:G122"/>
    <mergeCell ref="B117:F117"/>
    <mergeCell ref="I117:J117"/>
    <mergeCell ref="A118:B118"/>
    <mergeCell ref="C118:C119"/>
    <mergeCell ref="D118:F118"/>
    <mergeCell ref="I118:J118"/>
    <mergeCell ref="A119:B119"/>
    <mergeCell ref="D119:F119"/>
    <mergeCell ref="I119:J119"/>
    <mergeCell ref="A113:J113"/>
    <mergeCell ref="B114:F114"/>
    <mergeCell ref="I114:J114"/>
    <mergeCell ref="B115:F115"/>
    <mergeCell ref="I115:J115"/>
    <mergeCell ref="B116:F116"/>
    <mergeCell ref="I116:J116"/>
    <mergeCell ref="B110:G110"/>
    <mergeCell ref="H110:J110"/>
    <mergeCell ref="B111:G111"/>
    <mergeCell ref="H111:J111"/>
    <mergeCell ref="A112:G112"/>
    <mergeCell ref="H112:J112"/>
    <mergeCell ref="B105:G105"/>
    <mergeCell ref="A106:G106"/>
    <mergeCell ref="A107:H107"/>
    <mergeCell ref="A108:J108"/>
    <mergeCell ref="B109:G109"/>
    <mergeCell ref="H109:J109"/>
    <mergeCell ref="A100:F100"/>
    <mergeCell ref="A101:H101"/>
    <mergeCell ref="A102:J102"/>
    <mergeCell ref="B103:G103"/>
    <mergeCell ref="H103:J103"/>
    <mergeCell ref="B104:G104"/>
    <mergeCell ref="A95:F95"/>
    <mergeCell ref="A96:J96"/>
    <mergeCell ref="A97:J97"/>
    <mergeCell ref="B98:F98"/>
    <mergeCell ref="I98:J98"/>
    <mergeCell ref="B99:F99"/>
    <mergeCell ref="I99:J99"/>
    <mergeCell ref="B89:F89"/>
    <mergeCell ref="B90:F90"/>
    <mergeCell ref="B91:F91"/>
    <mergeCell ref="B92:F92"/>
    <mergeCell ref="A93:F93"/>
    <mergeCell ref="B94:F94"/>
    <mergeCell ref="A84:J84"/>
    <mergeCell ref="A85:J85"/>
    <mergeCell ref="B86:F86"/>
    <mergeCell ref="I86:J86"/>
    <mergeCell ref="B87:F87"/>
    <mergeCell ref="B88:F88"/>
    <mergeCell ref="B78:F78"/>
    <mergeCell ref="B79:F79"/>
    <mergeCell ref="B80:F80"/>
    <mergeCell ref="B81:F81"/>
    <mergeCell ref="A82:F82"/>
    <mergeCell ref="A83:H83"/>
    <mergeCell ref="A73:H73"/>
    <mergeCell ref="A74:J74"/>
    <mergeCell ref="B75:F75"/>
    <mergeCell ref="I75:J75"/>
    <mergeCell ref="B76:F76"/>
    <mergeCell ref="B77:F77"/>
    <mergeCell ref="B68:G68"/>
    <mergeCell ref="I68:K68"/>
    <mergeCell ref="B69:G69"/>
    <mergeCell ref="B70:G70"/>
    <mergeCell ref="B71:G71"/>
    <mergeCell ref="A72:G72"/>
    <mergeCell ref="B63:G63"/>
    <mergeCell ref="I63:K63"/>
    <mergeCell ref="A64:G64"/>
    <mergeCell ref="A65:H65"/>
    <mergeCell ref="A66:K66"/>
    <mergeCell ref="A67:K67"/>
    <mergeCell ref="B60:G60"/>
    <mergeCell ref="I60:K60"/>
    <mergeCell ref="B61:G61"/>
    <mergeCell ref="I61:K61"/>
    <mergeCell ref="B62:G62"/>
    <mergeCell ref="I62:K62"/>
    <mergeCell ref="B54:F54"/>
    <mergeCell ref="B55:F55"/>
    <mergeCell ref="A56:F56"/>
    <mergeCell ref="A57:H57"/>
    <mergeCell ref="A58:K58"/>
    <mergeCell ref="B59:G59"/>
    <mergeCell ref="I59:K59"/>
    <mergeCell ref="B48:F48"/>
    <mergeCell ref="B49:F49"/>
    <mergeCell ref="B50:F50"/>
    <mergeCell ref="B51:F51"/>
    <mergeCell ref="B52:F52"/>
    <mergeCell ref="B53:F53"/>
    <mergeCell ref="B42:F42"/>
    <mergeCell ref="B43:F43"/>
    <mergeCell ref="A44:F44"/>
    <mergeCell ref="A45:H45"/>
    <mergeCell ref="A46:H46"/>
    <mergeCell ref="B47:F47"/>
    <mergeCell ref="B36:G36"/>
    <mergeCell ref="A37:G37"/>
    <mergeCell ref="A38:H38"/>
    <mergeCell ref="A39:K39"/>
    <mergeCell ref="A40:K40"/>
    <mergeCell ref="B41:F41"/>
    <mergeCell ref="J41:K41"/>
    <mergeCell ref="B30:G30"/>
    <mergeCell ref="B31:G31"/>
    <mergeCell ref="B32:G32"/>
    <mergeCell ref="B33:G33"/>
    <mergeCell ref="B34:G34"/>
    <mergeCell ref="B35:G35"/>
    <mergeCell ref="B24:G24"/>
    <mergeCell ref="B25:G25"/>
    <mergeCell ref="B26:G26"/>
    <mergeCell ref="A27:H27"/>
    <mergeCell ref="A28:H28"/>
    <mergeCell ref="B29:G29"/>
    <mergeCell ref="A18:H18"/>
    <mergeCell ref="A19:H19"/>
    <mergeCell ref="A20:H20"/>
    <mergeCell ref="B21:G21"/>
    <mergeCell ref="B22:G22"/>
    <mergeCell ref="B23:G23"/>
    <mergeCell ref="B12:G12"/>
    <mergeCell ref="B13:G13"/>
    <mergeCell ref="B14:G14"/>
    <mergeCell ref="A15:H15"/>
    <mergeCell ref="B16:G16"/>
    <mergeCell ref="B17:G17"/>
    <mergeCell ref="A9:B9"/>
    <mergeCell ref="C9:D9"/>
    <mergeCell ref="E9:F9"/>
    <mergeCell ref="G9:H9"/>
    <mergeCell ref="A10:K10"/>
    <mergeCell ref="B11:H11"/>
    <mergeCell ref="A1:H4"/>
    <mergeCell ref="A5:H5"/>
    <mergeCell ref="A6:K6"/>
    <mergeCell ref="A7:B7"/>
    <mergeCell ref="C7:H7"/>
    <mergeCell ref="A8:B8"/>
    <mergeCell ref="C8:H8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8"/>
  <sheetViews>
    <sheetView topLeftCell="A81" workbookViewId="0">
      <selection activeCell="G95" sqref="G95"/>
    </sheetView>
  </sheetViews>
  <sheetFormatPr defaultRowHeight="12.75"/>
  <cols>
    <col min="1" max="1" width="3.83203125" customWidth="1"/>
    <col min="2" max="2" width="16.83203125" customWidth="1"/>
    <col min="3" max="3" width="20.6640625" customWidth="1"/>
    <col min="4" max="4" width="20.83203125" customWidth="1"/>
    <col min="5" max="5" width="11.83203125" customWidth="1"/>
    <col min="6" max="6" width="15.6640625" customWidth="1"/>
    <col min="7" max="7" width="10.83203125" customWidth="1"/>
    <col min="8" max="8" width="21.1640625" style="13" customWidth="1"/>
    <col min="9" max="9" width="0.1640625" hidden="1" customWidth="1"/>
    <col min="10" max="10" width="16" hidden="1" customWidth="1"/>
    <col min="11" max="11" width="8.83203125" hidden="1" customWidth="1"/>
    <col min="12" max="12" width="9.33203125" style="9" customWidth="1"/>
  </cols>
  <sheetData>
    <row r="1" spans="1:11">
      <c r="A1" s="193" t="s">
        <v>169</v>
      </c>
      <c r="B1" s="194"/>
      <c r="C1" s="194"/>
      <c r="D1" s="194"/>
      <c r="E1" s="194"/>
      <c r="F1" s="194"/>
      <c r="G1" s="194"/>
      <c r="H1" s="194"/>
    </row>
    <row r="2" spans="1:11" ht="13.5" customHeight="1">
      <c r="A2" s="194"/>
      <c r="B2" s="194"/>
      <c r="C2" s="194"/>
      <c r="D2" s="194"/>
      <c r="E2" s="194"/>
      <c r="F2" s="194"/>
      <c r="G2" s="194"/>
      <c r="H2" s="194"/>
    </row>
    <row r="3" spans="1:11" ht="13.5" customHeight="1">
      <c r="A3" s="194"/>
      <c r="B3" s="194"/>
      <c r="C3" s="194"/>
      <c r="D3" s="194"/>
      <c r="E3" s="194"/>
      <c r="F3" s="194"/>
      <c r="G3" s="194"/>
      <c r="H3" s="194"/>
    </row>
    <row r="4" spans="1:11" ht="13.5" customHeight="1">
      <c r="A4" s="194"/>
      <c r="B4" s="194"/>
      <c r="C4" s="194"/>
      <c r="D4" s="194"/>
      <c r="E4" s="194"/>
      <c r="F4" s="194"/>
      <c r="G4" s="194"/>
      <c r="H4" s="194"/>
    </row>
    <row r="5" spans="1:11" ht="13.5" customHeight="1">
      <c r="A5" s="195"/>
      <c r="B5" s="195"/>
      <c r="C5" s="195"/>
      <c r="D5" s="195"/>
      <c r="E5" s="195"/>
      <c r="F5" s="195"/>
      <c r="G5" s="195"/>
      <c r="H5" s="195"/>
    </row>
    <row r="6" spans="1:11" ht="13.5" customHeight="1">
      <c r="A6" s="196" t="s">
        <v>95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</row>
    <row r="7" spans="1:11" ht="13.5" customHeight="1">
      <c r="A7" s="184" t="s">
        <v>174</v>
      </c>
      <c r="B7" s="184"/>
      <c r="C7" s="197" t="s">
        <v>170</v>
      </c>
      <c r="D7" s="198"/>
      <c r="E7" s="198"/>
      <c r="F7" s="198"/>
      <c r="G7" s="198"/>
      <c r="H7" s="198"/>
      <c r="I7" s="71"/>
      <c r="J7" s="71"/>
      <c r="K7" s="72"/>
    </row>
    <row r="8" spans="1:11" ht="13.5" customHeight="1">
      <c r="A8" s="184" t="s">
        <v>173</v>
      </c>
      <c r="B8" s="184"/>
      <c r="C8" s="199" t="s">
        <v>172</v>
      </c>
      <c r="D8" s="200"/>
      <c r="E8" s="200"/>
      <c r="F8" s="200"/>
      <c r="G8" s="200"/>
      <c r="H8" s="200"/>
      <c r="I8" s="73"/>
      <c r="J8" s="73"/>
      <c r="K8" s="74"/>
    </row>
    <row r="9" spans="1:11" ht="13.5" customHeight="1">
      <c r="A9" s="184" t="s">
        <v>175</v>
      </c>
      <c r="B9" s="184"/>
      <c r="C9" s="185" t="s">
        <v>168</v>
      </c>
      <c r="D9" s="186"/>
      <c r="E9" s="187" t="s">
        <v>171</v>
      </c>
      <c r="F9" s="188"/>
      <c r="G9" s="189"/>
      <c r="H9" s="190"/>
      <c r="I9" s="17"/>
      <c r="J9" s="17"/>
      <c r="K9" s="70"/>
    </row>
    <row r="10" spans="1:11" ht="13.5" customHeight="1">
      <c r="A10" s="187" t="s">
        <v>0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88"/>
    </row>
    <row r="11" spans="1:11" ht="13.5" customHeight="1">
      <c r="A11" s="56" t="s">
        <v>1</v>
      </c>
      <c r="B11" s="189" t="s">
        <v>2</v>
      </c>
      <c r="C11" s="190"/>
      <c r="D11" s="190"/>
      <c r="E11" s="190"/>
      <c r="F11" s="190"/>
      <c r="G11" s="190"/>
      <c r="H11" s="192"/>
      <c r="I11" s="16"/>
      <c r="J11" s="17"/>
      <c r="K11" s="17"/>
    </row>
    <row r="12" spans="1:11" ht="13.5" customHeight="1">
      <c r="A12" s="56" t="s">
        <v>3</v>
      </c>
      <c r="B12" s="201" t="s">
        <v>4</v>
      </c>
      <c r="C12" s="202"/>
      <c r="D12" s="202"/>
      <c r="E12" s="202"/>
      <c r="F12" s="202"/>
      <c r="G12" s="203"/>
      <c r="H12" s="56" t="s">
        <v>154</v>
      </c>
      <c r="I12" s="16"/>
      <c r="J12" s="17"/>
      <c r="K12" s="17"/>
    </row>
    <row r="13" spans="1:11" ht="13.5" customHeight="1">
      <c r="A13" s="56" t="s">
        <v>5</v>
      </c>
      <c r="B13" s="201" t="s">
        <v>6</v>
      </c>
      <c r="C13" s="202"/>
      <c r="D13" s="202"/>
      <c r="E13" s="202"/>
      <c r="F13" s="202"/>
      <c r="G13" s="203"/>
      <c r="H13" s="56">
        <v>2022</v>
      </c>
      <c r="I13" s="16"/>
      <c r="J13" s="17"/>
      <c r="K13" s="17"/>
    </row>
    <row r="14" spans="1:11" ht="13.5" customHeight="1">
      <c r="A14" s="56" t="s">
        <v>7</v>
      </c>
      <c r="B14" s="201" t="s">
        <v>8</v>
      </c>
      <c r="C14" s="202"/>
      <c r="D14" s="202"/>
      <c r="E14" s="202"/>
      <c r="F14" s="202"/>
      <c r="G14" s="203"/>
      <c r="H14" s="56">
        <v>12</v>
      </c>
      <c r="I14" s="16"/>
      <c r="J14" s="17"/>
      <c r="K14" s="17"/>
    </row>
    <row r="15" spans="1:11" ht="13.5" customHeight="1">
      <c r="A15" s="187" t="s">
        <v>9</v>
      </c>
      <c r="B15" s="191"/>
      <c r="C15" s="191"/>
      <c r="D15" s="191"/>
      <c r="E15" s="191"/>
      <c r="F15" s="191"/>
      <c r="G15" s="191"/>
      <c r="H15" s="191"/>
      <c r="I15" s="18"/>
      <c r="J15" s="18"/>
      <c r="K15" s="18"/>
    </row>
    <row r="16" spans="1:11" ht="13.5" customHeight="1">
      <c r="A16" s="63">
        <v>1</v>
      </c>
      <c r="B16" s="201" t="s">
        <v>10</v>
      </c>
      <c r="C16" s="202"/>
      <c r="D16" s="202"/>
      <c r="E16" s="202"/>
      <c r="F16" s="202"/>
      <c r="G16" s="203"/>
      <c r="H16" s="49" t="s">
        <v>155</v>
      </c>
      <c r="I16" s="16"/>
      <c r="J16" s="17"/>
      <c r="K16" s="17"/>
    </row>
    <row r="17" spans="1:12" ht="13.5" customHeight="1">
      <c r="A17" s="63">
        <v>2</v>
      </c>
      <c r="B17" s="201" t="s">
        <v>11</v>
      </c>
      <c r="C17" s="202"/>
      <c r="D17" s="202"/>
      <c r="E17" s="202"/>
      <c r="F17" s="202"/>
      <c r="G17" s="203"/>
      <c r="H17" s="49">
        <v>9</v>
      </c>
      <c r="I17" s="16"/>
      <c r="J17" s="17"/>
      <c r="K17" s="17"/>
    </row>
    <row r="18" spans="1:12" ht="13.5" customHeight="1">
      <c r="A18" s="189" t="s">
        <v>12</v>
      </c>
      <c r="B18" s="190"/>
      <c r="C18" s="190"/>
      <c r="D18" s="190"/>
      <c r="E18" s="190"/>
      <c r="F18" s="190"/>
      <c r="G18" s="190"/>
      <c r="H18" s="190"/>
      <c r="I18" s="15"/>
      <c r="J18" s="15"/>
      <c r="K18" s="15"/>
    </row>
    <row r="19" spans="1:12">
      <c r="A19" s="189" t="s">
        <v>13</v>
      </c>
      <c r="B19" s="190"/>
      <c r="C19" s="190"/>
      <c r="D19" s="190"/>
      <c r="E19" s="190"/>
      <c r="F19" s="190"/>
      <c r="G19" s="190"/>
      <c r="H19" s="190"/>
      <c r="I19" s="15"/>
      <c r="J19" s="15"/>
      <c r="K19" s="15"/>
    </row>
    <row r="20" spans="1:12" ht="13.5" customHeight="1">
      <c r="A20" s="189" t="s">
        <v>14</v>
      </c>
      <c r="B20" s="190"/>
      <c r="C20" s="190"/>
      <c r="D20" s="190"/>
      <c r="E20" s="190"/>
      <c r="F20" s="190"/>
      <c r="G20" s="190"/>
      <c r="H20" s="190"/>
      <c r="I20" s="15"/>
      <c r="J20" s="15"/>
      <c r="K20" s="15"/>
    </row>
    <row r="21" spans="1:12" ht="13.5" customHeight="1">
      <c r="A21" s="63">
        <v>1</v>
      </c>
      <c r="B21" s="201" t="s">
        <v>15</v>
      </c>
      <c r="C21" s="202"/>
      <c r="D21" s="202"/>
      <c r="E21" s="202"/>
      <c r="F21" s="202"/>
      <c r="G21" s="203"/>
      <c r="H21" s="49" t="s">
        <v>159</v>
      </c>
      <c r="I21" s="17"/>
      <c r="J21" s="17"/>
      <c r="K21" s="17"/>
    </row>
    <row r="22" spans="1:12">
      <c r="A22" s="63">
        <v>2</v>
      </c>
      <c r="B22" s="201" t="s">
        <v>16</v>
      </c>
      <c r="C22" s="202"/>
      <c r="D22" s="202"/>
      <c r="E22" s="202"/>
      <c r="F22" s="202"/>
      <c r="G22" s="203"/>
      <c r="H22" s="55">
        <v>4110</v>
      </c>
      <c r="I22" s="17"/>
      <c r="J22" s="17"/>
      <c r="K22" s="17"/>
    </row>
    <row r="23" spans="1:12" ht="13.5" customHeight="1">
      <c r="A23" s="63">
        <v>3</v>
      </c>
      <c r="B23" s="201" t="s">
        <v>17</v>
      </c>
      <c r="C23" s="202"/>
      <c r="D23" s="202"/>
      <c r="E23" s="202"/>
      <c r="F23" s="202"/>
      <c r="G23" s="203"/>
      <c r="H23" s="75">
        <v>4193.1499999999996</v>
      </c>
      <c r="I23" s="17"/>
      <c r="J23" s="17"/>
      <c r="K23" s="17"/>
    </row>
    <row r="24" spans="1:12" ht="36">
      <c r="A24" s="66">
        <v>4</v>
      </c>
      <c r="B24" s="204" t="s">
        <v>18</v>
      </c>
      <c r="C24" s="205"/>
      <c r="D24" s="205"/>
      <c r="E24" s="205"/>
      <c r="F24" s="205"/>
      <c r="G24" s="206"/>
      <c r="H24" s="55" t="s">
        <v>191</v>
      </c>
      <c r="I24" s="17"/>
      <c r="J24" s="17"/>
      <c r="K24" s="17"/>
    </row>
    <row r="25" spans="1:12" ht="13.5" customHeight="1">
      <c r="A25" s="63">
        <v>5</v>
      </c>
      <c r="B25" s="201" t="s">
        <v>19</v>
      </c>
      <c r="C25" s="202"/>
      <c r="D25" s="202"/>
      <c r="E25" s="202"/>
      <c r="F25" s="202"/>
      <c r="G25" s="203"/>
      <c r="H25" s="76">
        <v>44621</v>
      </c>
      <c r="I25" s="17"/>
      <c r="J25" s="17"/>
      <c r="K25" s="17"/>
    </row>
    <row r="26" spans="1:12" ht="13.5" customHeight="1">
      <c r="A26" s="63">
        <v>6</v>
      </c>
      <c r="B26" s="207" t="s">
        <v>176</v>
      </c>
      <c r="C26" s="207"/>
      <c r="D26" s="207"/>
      <c r="E26" s="207"/>
      <c r="F26" s="207"/>
      <c r="G26" s="207"/>
      <c r="H26" s="76" t="s">
        <v>177</v>
      </c>
      <c r="I26" s="17"/>
      <c r="J26" s="17"/>
      <c r="K26" s="17"/>
    </row>
    <row r="27" spans="1:12" ht="13.5" customHeight="1">
      <c r="A27" s="208"/>
      <c r="B27" s="208"/>
      <c r="C27" s="208"/>
      <c r="D27" s="208"/>
      <c r="E27" s="208"/>
      <c r="F27" s="208"/>
      <c r="G27" s="208"/>
      <c r="H27" s="208"/>
      <c r="I27" s="17"/>
      <c r="J27" s="17"/>
      <c r="K27" s="17"/>
      <c r="L27"/>
    </row>
    <row r="28" spans="1:12" ht="13.5" customHeight="1">
      <c r="A28" s="209" t="s">
        <v>117</v>
      </c>
      <c r="B28" s="209"/>
      <c r="C28" s="209"/>
      <c r="D28" s="209"/>
      <c r="E28" s="209"/>
      <c r="F28" s="209"/>
      <c r="G28" s="209"/>
      <c r="H28" s="209"/>
      <c r="I28" s="15"/>
      <c r="J28" s="15"/>
      <c r="K28" s="15"/>
    </row>
    <row r="29" spans="1:12" ht="13.5" customHeight="1">
      <c r="A29" s="37">
        <v>1</v>
      </c>
      <c r="B29" s="210" t="s">
        <v>157</v>
      </c>
      <c r="C29" s="211"/>
      <c r="D29" s="211"/>
      <c r="E29" s="211"/>
      <c r="F29" s="211"/>
      <c r="G29" s="211"/>
      <c r="H29" s="116" t="s">
        <v>111</v>
      </c>
      <c r="I29" s="14" t="s">
        <v>20</v>
      </c>
      <c r="J29" s="15"/>
      <c r="K29" s="15"/>
    </row>
    <row r="30" spans="1:12" ht="13.5" customHeight="1">
      <c r="A30" s="56" t="s">
        <v>1</v>
      </c>
      <c r="B30" s="201" t="s">
        <v>21</v>
      </c>
      <c r="C30" s="202"/>
      <c r="D30" s="202"/>
      <c r="E30" s="202"/>
      <c r="F30" s="202"/>
      <c r="G30" s="203"/>
      <c r="H30" s="38">
        <v>4193.1499999999996</v>
      </c>
      <c r="I30" s="16"/>
      <c r="J30" s="17"/>
      <c r="K30" s="17"/>
    </row>
    <row r="31" spans="1:12" ht="13.5" customHeight="1">
      <c r="A31" s="56" t="s">
        <v>3</v>
      </c>
      <c r="B31" s="201" t="s">
        <v>22</v>
      </c>
      <c r="C31" s="202"/>
      <c r="D31" s="202"/>
      <c r="E31" s="202"/>
      <c r="F31" s="202"/>
      <c r="G31" s="203"/>
      <c r="H31" s="38"/>
      <c r="I31" s="16"/>
      <c r="J31" s="17"/>
      <c r="K31" s="17"/>
    </row>
    <row r="32" spans="1:12" ht="13.5" customHeight="1">
      <c r="A32" s="56" t="s">
        <v>5</v>
      </c>
      <c r="B32" s="201" t="s">
        <v>23</v>
      </c>
      <c r="C32" s="202"/>
      <c r="D32" s="202"/>
      <c r="E32" s="202"/>
      <c r="F32" s="202"/>
      <c r="G32" s="203"/>
      <c r="H32" s="38"/>
      <c r="I32" s="16"/>
      <c r="J32" s="17"/>
      <c r="K32" s="17"/>
    </row>
    <row r="33" spans="1:12" ht="13.5" customHeight="1">
      <c r="A33" s="56" t="s">
        <v>7</v>
      </c>
      <c r="B33" s="201" t="s">
        <v>24</v>
      </c>
      <c r="C33" s="202"/>
      <c r="D33" s="202"/>
      <c r="E33" s="202"/>
      <c r="F33" s="202"/>
      <c r="G33" s="203"/>
      <c r="H33" s="38"/>
      <c r="I33" s="16"/>
      <c r="J33" s="17"/>
      <c r="K33" s="17"/>
    </row>
    <row r="34" spans="1:12" ht="13.5" customHeight="1">
      <c r="A34" s="56" t="s">
        <v>25</v>
      </c>
      <c r="B34" s="201" t="s">
        <v>26</v>
      </c>
      <c r="C34" s="202"/>
      <c r="D34" s="202"/>
      <c r="E34" s="202"/>
      <c r="F34" s="202"/>
      <c r="G34" s="203"/>
      <c r="H34" s="38"/>
      <c r="I34" s="16"/>
      <c r="J34" s="17"/>
      <c r="K34" s="17"/>
    </row>
    <row r="35" spans="1:12" ht="13.5" customHeight="1">
      <c r="A35" s="56" t="s">
        <v>27</v>
      </c>
      <c r="B35" s="201" t="s">
        <v>28</v>
      </c>
      <c r="C35" s="202"/>
      <c r="D35" s="202"/>
      <c r="E35" s="202"/>
      <c r="F35" s="202"/>
      <c r="G35" s="203"/>
      <c r="H35" s="38"/>
      <c r="I35" s="16"/>
      <c r="J35" s="17"/>
      <c r="K35" s="17"/>
    </row>
    <row r="36" spans="1:12" ht="13.5" customHeight="1">
      <c r="A36" s="56" t="s">
        <v>29</v>
      </c>
      <c r="B36" s="212" t="s">
        <v>105</v>
      </c>
      <c r="C36" s="202"/>
      <c r="D36" s="202"/>
      <c r="E36" s="202"/>
      <c r="F36" s="202"/>
      <c r="G36" s="203"/>
      <c r="H36" s="38"/>
      <c r="I36" s="16"/>
      <c r="J36" s="17"/>
      <c r="K36" s="17"/>
    </row>
    <row r="37" spans="1:12" ht="13.5" customHeight="1">
      <c r="A37" s="218" t="s">
        <v>156</v>
      </c>
      <c r="B37" s="218"/>
      <c r="C37" s="218"/>
      <c r="D37" s="218"/>
      <c r="E37" s="218"/>
      <c r="F37" s="218"/>
      <c r="G37" s="218"/>
      <c r="H37" s="110">
        <f>SUM(H30:H36)</f>
        <v>4193.1499999999996</v>
      </c>
      <c r="I37" s="11" t="s">
        <v>30</v>
      </c>
      <c r="J37" s="51"/>
      <c r="K37" s="52"/>
    </row>
    <row r="38" spans="1:12" ht="13.5" customHeight="1">
      <c r="A38" s="219"/>
      <c r="B38" s="219"/>
      <c r="C38" s="219"/>
      <c r="D38" s="219"/>
      <c r="E38" s="219"/>
      <c r="F38" s="219"/>
      <c r="G38" s="219"/>
      <c r="H38" s="219"/>
      <c r="I38" s="78"/>
      <c r="J38" s="79" t="s">
        <v>31</v>
      </c>
      <c r="K38" s="80"/>
      <c r="L38"/>
    </row>
    <row r="39" spans="1:12" ht="13.5" customHeight="1">
      <c r="A39" s="209" t="s">
        <v>118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</row>
    <row r="40" spans="1:12" ht="13.5" customHeight="1">
      <c r="A40" s="187" t="s">
        <v>100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88"/>
    </row>
    <row r="41" spans="1:12" ht="13.5" customHeight="1">
      <c r="A41" s="101" t="s">
        <v>103</v>
      </c>
      <c r="B41" s="210" t="s">
        <v>99</v>
      </c>
      <c r="C41" s="211"/>
      <c r="D41" s="211"/>
      <c r="E41" s="211"/>
      <c r="F41" s="217"/>
      <c r="G41" s="55" t="s">
        <v>147</v>
      </c>
      <c r="H41" s="115" t="s">
        <v>146</v>
      </c>
      <c r="I41" s="54" t="s">
        <v>32</v>
      </c>
      <c r="J41" s="201" t="s">
        <v>20</v>
      </c>
      <c r="K41" s="202"/>
    </row>
    <row r="42" spans="1:12" ht="13.5" customHeight="1">
      <c r="A42" s="56" t="s">
        <v>1</v>
      </c>
      <c r="B42" s="201" t="s">
        <v>33</v>
      </c>
      <c r="C42" s="202"/>
      <c r="D42" s="202"/>
      <c r="E42" s="202"/>
      <c r="F42" s="203"/>
      <c r="G42" s="39">
        <v>8.3299999999999999E-2</v>
      </c>
      <c r="H42" s="41">
        <f>H37*G42</f>
        <v>349.28939499999996</v>
      </c>
      <c r="I42" s="12"/>
      <c r="J42" s="59" t="s">
        <v>30</v>
      </c>
      <c r="K42" s="53" t="s">
        <v>31</v>
      </c>
    </row>
    <row r="43" spans="1:12" ht="13.5" customHeight="1">
      <c r="A43" s="56" t="s">
        <v>3</v>
      </c>
      <c r="B43" s="212" t="s">
        <v>98</v>
      </c>
      <c r="C43" s="213"/>
      <c r="D43" s="213"/>
      <c r="E43" s="213"/>
      <c r="F43" s="214"/>
      <c r="G43" s="39">
        <v>0.121</v>
      </c>
      <c r="H43" s="42">
        <f>H30*G43</f>
        <v>507.37114999999994</v>
      </c>
      <c r="I43" s="12"/>
      <c r="J43" s="59" t="s">
        <v>30</v>
      </c>
      <c r="K43" s="53" t="s">
        <v>31</v>
      </c>
    </row>
    <row r="44" spans="1:12" ht="15" customHeight="1">
      <c r="A44" s="215" t="s">
        <v>165</v>
      </c>
      <c r="B44" s="215"/>
      <c r="C44" s="215"/>
      <c r="D44" s="215"/>
      <c r="E44" s="215"/>
      <c r="F44" s="215"/>
      <c r="G44" s="81">
        <f>SUM(G42:G43)</f>
        <v>0.20429999999999998</v>
      </c>
      <c r="H44" s="110">
        <f>SUM(H42:H43)</f>
        <v>856.66054499999996</v>
      </c>
      <c r="I44" s="11" t="s">
        <v>30</v>
      </c>
      <c r="J44" s="51"/>
      <c r="K44" s="6" t="s">
        <v>31</v>
      </c>
    </row>
    <row r="45" spans="1:12" ht="13.5" customHeight="1">
      <c r="A45" s="216"/>
      <c r="B45" s="216"/>
      <c r="C45" s="216"/>
      <c r="D45" s="216"/>
      <c r="E45" s="216"/>
      <c r="F45" s="216"/>
      <c r="G45" s="216"/>
      <c r="H45" s="216"/>
      <c r="I45" s="67"/>
      <c r="J45" s="68"/>
      <c r="K45" s="69"/>
      <c r="L45"/>
    </row>
    <row r="46" spans="1:12" ht="13.5" customHeight="1">
      <c r="A46" s="215" t="s">
        <v>167</v>
      </c>
      <c r="B46" s="215"/>
      <c r="C46" s="215"/>
      <c r="D46" s="215"/>
      <c r="E46" s="215"/>
      <c r="F46" s="215"/>
      <c r="G46" s="215"/>
      <c r="H46" s="215"/>
      <c r="I46" s="19"/>
      <c r="J46" s="19"/>
      <c r="K46" s="19"/>
    </row>
    <row r="47" spans="1:12" ht="13.5" customHeight="1">
      <c r="A47" s="101" t="s">
        <v>102</v>
      </c>
      <c r="B47" s="210" t="s">
        <v>158</v>
      </c>
      <c r="C47" s="211"/>
      <c r="D47" s="211"/>
      <c r="E47" s="211"/>
      <c r="F47" s="217"/>
      <c r="G47" s="49" t="s">
        <v>147</v>
      </c>
      <c r="H47" s="114" t="s">
        <v>146</v>
      </c>
      <c r="I47" s="54" t="s">
        <v>32</v>
      </c>
      <c r="J47" s="14" t="s">
        <v>20</v>
      </c>
      <c r="K47" s="15"/>
    </row>
    <row r="48" spans="1:12" ht="13.5" customHeight="1">
      <c r="A48" s="56" t="s">
        <v>1</v>
      </c>
      <c r="B48" s="201" t="s">
        <v>35</v>
      </c>
      <c r="C48" s="202"/>
      <c r="D48" s="202"/>
      <c r="E48" s="202"/>
      <c r="F48" s="203"/>
      <c r="G48" s="39">
        <v>0.2</v>
      </c>
      <c r="H48" s="43">
        <f t="shared" ref="H48:H55" si="0">($H$37+$H$44)*G48</f>
        <v>1009.9621089999999</v>
      </c>
      <c r="I48" s="12"/>
      <c r="J48" s="59" t="s">
        <v>30</v>
      </c>
      <c r="K48" s="53" t="s">
        <v>31</v>
      </c>
    </row>
    <row r="49" spans="1:14" ht="13.5" customHeight="1">
      <c r="A49" s="56" t="s">
        <v>3</v>
      </c>
      <c r="B49" s="212" t="s">
        <v>144</v>
      </c>
      <c r="C49" s="202"/>
      <c r="D49" s="202"/>
      <c r="E49" s="202"/>
      <c r="F49" s="203"/>
      <c r="G49" s="39">
        <v>2.5000000000000001E-2</v>
      </c>
      <c r="H49" s="44">
        <f t="shared" si="0"/>
        <v>126.24526362499999</v>
      </c>
      <c r="I49" s="12"/>
      <c r="J49" s="59" t="s">
        <v>30</v>
      </c>
      <c r="K49" s="53" t="s">
        <v>31</v>
      </c>
    </row>
    <row r="50" spans="1:14" ht="13.5" customHeight="1">
      <c r="A50" s="56" t="s">
        <v>5</v>
      </c>
      <c r="B50" s="212" t="s">
        <v>145</v>
      </c>
      <c r="C50" s="202"/>
      <c r="D50" s="202"/>
      <c r="E50" s="202"/>
      <c r="F50" s="203"/>
      <c r="G50" s="39"/>
      <c r="H50" s="44">
        <f t="shared" si="0"/>
        <v>0</v>
      </c>
      <c r="I50" s="12"/>
      <c r="J50" s="59" t="s">
        <v>30</v>
      </c>
      <c r="K50" s="53" t="s">
        <v>31</v>
      </c>
      <c r="L50" s="181" t="s">
        <v>238</v>
      </c>
    </row>
    <row r="51" spans="1:14" ht="13.5" customHeight="1">
      <c r="A51" s="56" t="s">
        <v>7</v>
      </c>
      <c r="B51" s="201" t="s">
        <v>36</v>
      </c>
      <c r="C51" s="202"/>
      <c r="D51" s="202"/>
      <c r="E51" s="202"/>
      <c r="F51" s="203"/>
      <c r="G51" s="40">
        <v>1.4999999999999999E-2</v>
      </c>
      <c r="H51" s="45">
        <f t="shared" si="0"/>
        <v>75.747158174999981</v>
      </c>
      <c r="I51" s="12"/>
      <c r="J51" s="59" t="s">
        <v>30</v>
      </c>
      <c r="K51" s="53" t="s">
        <v>31</v>
      </c>
    </row>
    <row r="52" spans="1:14" ht="13.5" customHeight="1">
      <c r="A52" s="56" t="s">
        <v>25</v>
      </c>
      <c r="B52" s="201" t="s">
        <v>37</v>
      </c>
      <c r="C52" s="202"/>
      <c r="D52" s="202"/>
      <c r="E52" s="202"/>
      <c r="F52" s="203"/>
      <c r="G52" s="39">
        <v>0.01</v>
      </c>
      <c r="H52" s="45">
        <f t="shared" si="0"/>
        <v>50.498105449999997</v>
      </c>
      <c r="I52" s="12"/>
      <c r="J52" s="59" t="s">
        <v>30</v>
      </c>
      <c r="K52" s="53" t="s">
        <v>31</v>
      </c>
    </row>
    <row r="53" spans="1:14" ht="13.5" customHeight="1">
      <c r="A53" s="56" t="s">
        <v>27</v>
      </c>
      <c r="B53" s="201" t="s">
        <v>38</v>
      </c>
      <c r="C53" s="202"/>
      <c r="D53" s="202"/>
      <c r="E53" s="202"/>
      <c r="F53" s="203"/>
      <c r="G53" s="39">
        <v>6.0000000000000001E-3</v>
      </c>
      <c r="H53" s="45">
        <f t="shared" si="0"/>
        <v>30.298863269999998</v>
      </c>
      <c r="I53" s="12"/>
      <c r="J53" s="59" t="s">
        <v>30</v>
      </c>
      <c r="K53" s="53" t="s">
        <v>31</v>
      </c>
    </row>
    <row r="54" spans="1:14" ht="13.5" customHeight="1">
      <c r="A54" s="56" t="s">
        <v>29</v>
      </c>
      <c r="B54" s="201" t="s">
        <v>39</v>
      </c>
      <c r="C54" s="202"/>
      <c r="D54" s="202"/>
      <c r="E54" s="202"/>
      <c r="F54" s="203"/>
      <c r="G54" s="39">
        <v>2E-3</v>
      </c>
      <c r="H54" s="45">
        <f t="shared" si="0"/>
        <v>10.099621089999999</v>
      </c>
      <c r="I54" s="12"/>
      <c r="J54" s="59" t="s">
        <v>30</v>
      </c>
      <c r="K54" s="53" t="s">
        <v>31</v>
      </c>
    </row>
    <row r="55" spans="1:14" ht="13.5" customHeight="1">
      <c r="A55" s="56" t="s">
        <v>40</v>
      </c>
      <c r="B55" s="201" t="s">
        <v>41</v>
      </c>
      <c r="C55" s="202"/>
      <c r="D55" s="202"/>
      <c r="E55" s="202"/>
      <c r="F55" s="203"/>
      <c r="G55" s="39">
        <v>0.08</v>
      </c>
      <c r="H55" s="45">
        <f t="shared" si="0"/>
        <v>403.98484359999998</v>
      </c>
      <c r="I55" s="12"/>
      <c r="J55" s="3" t="s">
        <v>30</v>
      </c>
      <c r="K55" s="5" t="s">
        <v>31</v>
      </c>
    </row>
    <row r="56" spans="1:14" ht="13.5" customHeight="1">
      <c r="A56" s="215" t="s">
        <v>165</v>
      </c>
      <c r="B56" s="215"/>
      <c r="C56" s="215"/>
      <c r="D56" s="215"/>
      <c r="E56" s="215"/>
      <c r="F56" s="215"/>
      <c r="G56" s="82">
        <f>SUM(G48:G55)</f>
        <v>0.33800000000000002</v>
      </c>
      <c r="H56" s="110">
        <f>SUM(H48:H55)</f>
        <v>1706.8359642099997</v>
      </c>
      <c r="I56" s="54" t="s">
        <v>42</v>
      </c>
      <c r="J56" s="3" t="s">
        <v>30</v>
      </c>
      <c r="K56" s="5" t="s">
        <v>31</v>
      </c>
    </row>
    <row r="57" spans="1:14" ht="13.5" customHeight="1">
      <c r="A57" s="216"/>
      <c r="B57" s="216"/>
      <c r="C57" s="216"/>
      <c r="D57" s="216"/>
      <c r="E57" s="216"/>
      <c r="F57" s="216"/>
      <c r="G57" s="216"/>
      <c r="H57" s="216"/>
      <c r="I57" s="83"/>
      <c r="J57" s="84"/>
      <c r="K57" s="85"/>
      <c r="L57"/>
    </row>
    <row r="58" spans="1:14" ht="13.5" customHeight="1">
      <c r="A58" s="215" t="s">
        <v>166</v>
      </c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M58" s="46"/>
      <c r="N58" s="46"/>
    </row>
    <row r="59" spans="1:14">
      <c r="A59" s="101" t="s">
        <v>101</v>
      </c>
      <c r="B59" s="210" t="s">
        <v>109</v>
      </c>
      <c r="C59" s="211"/>
      <c r="D59" s="211"/>
      <c r="E59" s="211"/>
      <c r="F59" s="211"/>
      <c r="G59" s="217"/>
      <c r="H59" s="113" t="s">
        <v>148</v>
      </c>
      <c r="I59" s="220" t="s">
        <v>20</v>
      </c>
      <c r="J59" s="220"/>
      <c r="K59" s="221"/>
    </row>
    <row r="60" spans="1:14" ht="13.5" customHeight="1">
      <c r="A60" s="56" t="s">
        <v>1</v>
      </c>
      <c r="B60" s="212" t="s">
        <v>162</v>
      </c>
      <c r="C60" s="213"/>
      <c r="D60" s="213"/>
      <c r="E60" s="213"/>
      <c r="F60" s="213"/>
      <c r="G60" s="214"/>
      <c r="H60" s="47">
        <f>8.55*2*22-H37*6%</f>
        <v>124.61100000000008</v>
      </c>
      <c r="I60" s="222"/>
      <c r="J60" s="222"/>
      <c r="K60" s="223"/>
    </row>
    <row r="61" spans="1:14" ht="13.5" customHeight="1">
      <c r="A61" s="56" t="s">
        <v>3</v>
      </c>
      <c r="B61" s="212" t="s">
        <v>163</v>
      </c>
      <c r="C61" s="213"/>
      <c r="D61" s="213"/>
      <c r="E61" s="213"/>
      <c r="F61" s="213"/>
      <c r="G61" s="214"/>
      <c r="H61" s="48">
        <v>415.8</v>
      </c>
      <c r="I61" s="222"/>
      <c r="J61" s="222"/>
      <c r="K61" s="223"/>
    </row>
    <row r="62" spans="1:14" ht="13.5" customHeight="1">
      <c r="A62" s="56" t="s">
        <v>5</v>
      </c>
      <c r="B62" s="212" t="s">
        <v>104</v>
      </c>
      <c r="C62" s="213"/>
      <c r="D62" s="213"/>
      <c r="E62" s="213"/>
      <c r="F62" s="213"/>
      <c r="G62" s="214"/>
      <c r="H62" s="48">
        <v>0</v>
      </c>
      <c r="I62" s="222"/>
      <c r="J62" s="222"/>
      <c r="K62" s="223"/>
    </row>
    <row r="63" spans="1:14" ht="13.5" customHeight="1">
      <c r="A63" s="56" t="s">
        <v>7</v>
      </c>
      <c r="B63" s="212" t="s">
        <v>161</v>
      </c>
      <c r="C63" s="213"/>
      <c r="D63" s="213"/>
      <c r="E63" s="213"/>
      <c r="F63" s="213"/>
      <c r="G63" s="214"/>
      <c r="H63" s="48">
        <v>17</v>
      </c>
      <c r="I63" s="222"/>
      <c r="J63" s="222"/>
      <c r="K63" s="223"/>
    </row>
    <row r="64" spans="1:14" ht="13.5" customHeight="1">
      <c r="A64" s="215" t="s">
        <v>165</v>
      </c>
      <c r="B64" s="215"/>
      <c r="C64" s="215"/>
      <c r="D64" s="215"/>
      <c r="E64" s="215"/>
      <c r="F64" s="215"/>
      <c r="G64" s="215"/>
      <c r="H64" s="112">
        <f>SUM(H60:H63)</f>
        <v>557.41100000000006</v>
      </c>
      <c r="I64" s="11" t="s">
        <v>30</v>
      </c>
      <c r="J64" s="51"/>
      <c r="K64" s="5" t="s">
        <v>31</v>
      </c>
    </row>
    <row r="65" spans="1:35" ht="12.6" customHeight="1">
      <c r="A65" s="216"/>
      <c r="B65" s="216"/>
      <c r="C65" s="216"/>
      <c r="D65" s="216"/>
      <c r="E65" s="216"/>
      <c r="F65" s="216"/>
      <c r="G65" s="216"/>
      <c r="H65" s="216"/>
      <c r="I65" s="86"/>
      <c r="J65" s="87"/>
      <c r="K65" s="85"/>
      <c r="L65"/>
    </row>
    <row r="66" spans="1:35" ht="13.5" customHeight="1">
      <c r="A66" s="209" t="s">
        <v>106</v>
      </c>
      <c r="B66" s="209"/>
      <c r="C66" s="209"/>
      <c r="D66" s="209"/>
      <c r="E66" s="209"/>
      <c r="F66" s="209"/>
      <c r="G66" s="209"/>
      <c r="H66" s="209"/>
      <c r="I66" s="209"/>
      <c r="J66" s="209"/>
      <c r="K66" s="209"/>
    </row>
    <row r="67" spans="1:35" ht="13.5" customHeight="1">
      <c r="A67" s="224"/>
      <c r="B67" s="225"/>
      <c r="C67" s="225"/>
      <c r="D67" s="225"/>
      <c r="E67" s="225"/>
      <c r="F67" s="225"/>
      <c r="G67" s="225"/>
      <c r="H67" s="225"/>
      <c r="I67" s="225"/>
      <c r="J67" s="225"/>
      <c r="K67" s="226"/>
    </row>
    <row r="68" spans="1:35" ht="13.5" customHeight="1">
      <c r="A68" s="100">
        <v>2</v>
      </c>
      <c r="B68" s="210" t="s">
        <v>164</v>
      </c>
      <c r="C68" s="211"/>
      <c r="D68" s="211"/>
      <c r="E68" s="211"/>
      <c r="F68" s="211"/>
      <c r="G68" s="217"/>
      <c r="H68" s="113" t="s">
        <v>111</v>
      </c>
      <c r="I68" s="220" t="s">
        <v>20</v>
      </c>
      <c r="J68" s="220"/>
      <c r="K68" s="221"/>
    </row>
    <row r="69" spans="1:35" ht="13.5" customHeight="1">
      <c r="A69" s="65">
        <v>2.1</v>
      </c>
      <c r="B69" s="201" t="s">
        <v>107</v>
      </c>
      <c r="C69" s="202"/>
      <c r="D69" s="202"/>
      <c r="E69" s="202"/>
      <c r="F69" s="202"/>
      <c r="G69" s="203"/>
      <c r="H69" s="64">
        <f>H44</f>
        <v>856.66054499999996</v>
      </c>
      <c r="I69" s="54" t="s">
        <v>30</v>
      </c>
      <c r="J69" s="51"/>
      <c r="K69" s="7" t="s">
        <v>31</v>
      </c>
    </row>
    <row r="70" spans="1:35" ht="13.5" customHeight="1">
      <c r="A70" s="65">
        <v>2.2000000000000002</v>
      </c>
      <c r="B70" s="201" t="s">
        <v>108</v>
      </c>
      <c r="C70" s="202"/>
      <c r="D70" s="202"/>
      <c r="E70" s="202"/>
      <c r="F70" s="202"/>
      <c r="G70" s="203"/>
      <c r="H70" s="64">
        <f>H56</f>
        <v>1706.8359642099997</v>
      </c>
      <c r="I70" s="54" t="s">
        <v>30</v>
      </c>
      <c r="J70" s="51"/>
      <c r="K70" s="6" t="s">
        <v>31</v>
      </c>
    </row>
    <row r="71" spans="1:35" ht="15" customHeight="1">
      <c r="A71" s="65">
        <v>2.2999999999999998</v>
      </c>
      <c r="B71" s="204" t="s">
        <v>109</v>
      </c>
      <c r="C71" s="205"/>
      <c r="D71" s="205"/>
      <c r="E71" s="205"/>
      <c r="F71" s="205"/>
      <c r="G71" s="206"/>
      <c r="H71" s="77">
        <f>H64</f>
        <v>557.41100000000006</v>
      </c>
      <c r="I71" s="11" t="s">
        <v>30</v>
      </c>
      <c r="J71" s="51"/>
      <c r="K71" s="52"/>
    </row>
    <row r="72" spans="1:35" ht="15" customHeight="1">
      <c r="A72" s="215" t="s">
        <v>165</v>
      </c>
      <c r="B72" s="215"/>
      <c r="C72" s="215"/>
      <c r="D72" s="215"/>
      <c r="E72" s="215"/>
      <c r="F72" s="215"/>
      <c r="G72" s="215"/>
      <c r="H72" s="111">
        <f>SUM(H69:H71)</f>
        <v>3120.9075092099997</v>
      </c>
      <c r="I72" s="54" t="s">
        <v>30</v>
      </c>
      <c r="J72" s="51"/>
      <c r="K72" s="6" t="s">
        <v>31</v>
      </c>
    </row>
    <row r="73" spans="1:35" ht="15" customHeight="1">
      <c r="A73" s="216"/>
      <c r="B73" s="216"/>
      <c r="C73" s="216"/>
      <c r="D73" s="216"/>
      <c r="E73" s="216"/>
      <c r="F73" s="216"/>
      <c r="G73" s="216"/>
      <c r="H73" s="216"/>
      <c r="I73" s="83"/>
      <c r="J73" s="78"/>
      <c r="K73" s="6"/>
      <c r="L73"/>
    </row>
    <row r="74" spans="1:35" ht="15" customHeight="1">
      <c r="A74" s="215" t="s">
        <v>94</v>
      </c>
      <c r="B74" s="209"/>
      <c r="C74" s="209"/>
      <c r="D74" s="209"/>
      <c r="E74" s="209"/>
      <c r="F74" s="209"/>
      <c r="G74" s="209"/>
      <c r="H74" s="209"/>
      <c r="I74" s="209"/>
      <c r="J74" s="209"/>
      <c r="K74" s="8"/>
    </row>
    <row r="75" spans="1:35" ht="14.25" customHeight="1">
      <c r="A75" s="37">
        <v>3</v>
      </c>
      <c r="B75" s="184" t="s">
        <v>178</v>
      </c>
      <c r="C75" s="184"/>
      <c r="D75" s="184"/>
      <c r="E75" s="184"/>
      <c r="F75" s="184"/>
      <c r="G75" s="49" t="s">
        <v>149</v>
      </c>
      <c r="H75" s="49" t="s">
        <v>150</v>
      </c>
      <c r="I75" s="227" t="s">
        <v>20</v>
      </c>
      <c r="J75" s="227"/>
      <c r="K75" s="8"/>
    </row>
    <row r="76" spans="1:35" ht="14.25" customHeight="1">
      <c r="A76" s="56" t="s">
        <v>1</v>
      </c>
      <c r="B76" s="207" t="s">
        <v>43</v>
      </c>
      <c r="C76" s="207"/>
      <c r="D76" s="207"/>
      <c r="E76" s="207"/>
      <c r="F76" s="207"/>
      <c r="G76" s="89">
        <v>4.1999999999999997E-3</v>
      </c>
      <c r="H76" s="43">
        <f>$H$37*G76</f>
        <v>17.611229999999999</v>
      </c>
      <c r="I76" s="54" t="s">
        <v>30</v>
      </c>
      <c r="J76" s="56" t="s">
        <v>31</v>
      </c>
      <c r="K76" s="8"/>
    </row>
    <row r="77" spans="1:35" ht="14.25" customHeight="1">
      <c r="A77" s="56" t="s">
        <v>3</v>
      </c>
      <c r="B77" s="207" t="s">
        <v>44</v>
      </c>
      <c r="C77" s="207"/>
      <c r="D77" s="207"/>
      <c r="E77" s="207"/>
      <c r="F77" s="207"/>
      <c r="G77" s="89">
        <v>2.9999999999999997E-4</v>
      </c>
      <c r="H77" s="43">
        <f>$H$37*G77</f>
        <v>1.2579449999999999</v>
      </c>
      <c r="I77" s="54" t="s">
        <v>30</v>
      </c>
      <c r="J77" s="56" t="s">
        <v>31</v>
      </c>
      <c r="K77" s="8"/>
    </row>
    <row r="78" spans="1:35" ht="14.25" customHeight="1">
      <c r="A78" s="56" t="s">
        <v>5</v>
      </c>
      <c r="B78" s="207" t="s">
        <v>45</v>
      </c>
      <c r="C78" s="207"/>
      <c r="D78" s="207"/>
      <c r="E78" s="207"/>
      <c r="F78" s="207"/>
      <c r="G78" s="89">
        <v>0.04</v>
      </c>
      <c r="H78" s="43">
        <f>H76*G78</f>
        <v>0.7044492</v>
      </c>
      <c r="I78" s="54" t="s">
        <v>30</v>
      </c>
      <c r="J78" s="56" t="s">
        <v>31</v>
      </c>
      <c r="K78" s="8"/>
    </row>
    <row r="79" spans="1:35" ht="14.25" customHeight="1">
      <c r="A79" s="56" t="s">
        <v>7</v>
      </c>
      <c r="B79" s="207" t="s">
        <v>46</v>
      </c>
      <c r="C79" s="207"/>
      <c r="D79" s="207"/>
      <c r="E79" s="207"/>
      <c r="F79" s="207"/>
      <c r="G79" s="89">
        <v>1.9400000000000001E-2</v>
      </c>
      <c r="H79" s="43">
        <f>$H$37*G79</f>
        <v>81.347110000000001</v>
      </c>
      <c r="I79" s="54" t="s">
        <v>30</v>
      </c>
      <c r="J79" s="56" t="s">
        <v>31</v>
      </c>
      <c r="K79" s="8"/>
    </row>
    <row r="80" spans="1:35" s="9" customFormat="1" ht="14.25" customHeight="1">
      <c r="A80" s="56" t="s">
        <v>25</v>
      </c>
      <c r="B80" s="207" t="s">
        <v>47</v>
      </c>
      <c r="C80" s="207"/>
      <c r="D80" s="207"/>
      <c r="E80" s="207"/>
      <c r="F80" s="207"/>
      <c r="G80" s="89">
        <v>6.8999999999999999E-3</v>
      </c>
      <c r="H80" s="43">
        <f>$H$37*G80</f>
        <v>28.932734999999997</v>
      </c>
      <c r="I80" s="54" t="s">
        <v>30</v>
      </c>
      <c r="J80" s="56" t="s">
        <v>31</v>
      </c>
      <c r="K80" s="8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</row>
    <row r="81" spans="1:35" s="9" customFormat="1" ht="14.25" customHeight="1">
      <c r="A81" s="56" t="s">
        <v>27</v>
      </c>
      <c r="B81" s="207" t="s">
        <v>48</v>
      </c>
      <c r="C81" s="207"/>
      <c r="D81" s="207"/>
      <c r="E81" s="207"/>
      <c r="F81" s="207"/>
      <c r="G81" s="89">
        <v>0.01</v>
      </c>
      <c r="H81" s="43">
        <f>H80*G81</f>
        <v>0.28932734999999998</v>
      </c>
      <c r="I81" s="11" t="s">
        <v>30</v>
      </c>
      <c r="J81" s="2" t="s">
        <v>31</v>
      </c>
      <c r="K81" s="8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</row>
    <row r="82" spans="1:35" s="9" customFormat="1">
      <c r="A82" s="215" t="s">
        <v>165</v>
      </c>
      <c r="B82" s="215"/>
      <c r="C82" s="215"/>
      <c r="D82" s="215"/>
      <c r="E82" s="215"/>
      <c r="F82" s="215"/>
      <c r="G82" s="81">
        <f>SUM(G76:G81)</f>
        <v>8.0799999999999997E-2</v>
      </c>
      <c r="H82" s="110">
        <f>SUM(H76:H81)</f>
        <v>130.14279655000001</v>
      </c>
      <c r="I82" s="12"/>
      <c r="J82" s="50" t="s">
        <v>31</v>
      </c>
      <c r="K82" s="8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</row>
    <row r="83" spans="1:35" s="9" customFormat="1">
      <c r="A83" s="239"/>
      <c r="B83" s="239"/>
      <c r="C83" s="239"/>
      <c r="D83" s="239"/>
      <c r="E83" s="239"/>
      <c r="F83" s="239"/>
      <c r="G83" s="239"/>
      <c r="H83" s="239"/>
      <c r="I83" s="87"/>
      <c r="J83" s="88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</row>
    <row r="84" spans="1:35" s="9" customFormat="1" ht="12.75" customHeight="1">
      <c r="A84" s="218" t="s">
        <v>49</v>
      </c>
      <c r="B84" s="218"/>
      <c r="C84" s="218"/>
      <c r="D84" s="218"/>
      <c r="E84" s="218"/>
      <c r="F84" s="218"/>
      <c r="G84" s="218"/>
      <c r="H84" s="218"/>
      <c r="I84" s="218"/>
      <c r="J84" s="218"/>
      <c r="K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</row>
    <row r="85" spans="1:35" s="9" customFormat="1" ht="38.25" customHeight="1">
      <c r="A85" s="229" t="s">
        <v>216</v>
      </c>
      <c r="B85" s="230"/>
      <c r="C85" s="230"/>
      <c r="D85" s="230"/>
      <c r="E85" s="230"/>
      <c r="F85" s="230"/>
      <c r="G85" s="230"/>
      <c r="H85" s="230"/>
      <c r="I85" s="230"/>
      <c r="J85" s="230"/>
      <c r="K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</row>
    <row r="86" spans="1:35" s="9" customFormat="1" ht="12.75" customHeight="1">
      <c r="A86" s="142" t="s">
        <v>96</v>
      </c>
      <c r="B86" s="231" t="s">
        <v>50</v>
      </c>
      <c r="C86" s="232"/>
      <c r="D86" s="232"/>
      <c r="E86" s="232"/>
      <c r="F86" s="233"/>
      <c r="G86" s="143" t="s">
        <v>151</v>
      </c>
      <c r="H86" s="144" t="s">
        <v>150</v>
      </c>
      <c r="I86" s="234" t="s">
        <v>51</v>
      </c>
      <c r="J86" s="235"/>
      <c r="K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</row>
    <row r="87" spans="1:35" s="9" customFormat="1" ht="12.75" customHeight="1">
      <c r="A87" s="145" t="s">
        <v>52</v>
      </c>
      <c r="B87" s="236" t="s">
        <v>53</v>
      </c>
      <c r="C87" s="237"/>
      <c r="D87" s="237"/>
      <c r="E87" s="237"/>
      <c r="F87" s="238"/>
      <c r="G87" s="146">
        <v>0</v>
      </c>
      <c r="H87" s="147"/>
      <c r="I87" s="159" t="s">
        <v>54</v>
      </c>
      <c r="J87" s="149" t="s">
        <v>55</v>
      </c>
      <c r="K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5" s="9" customFormat="1" ht="12.75" customHeight="1">
      <c r="A88" s="145" t="s">
        <v>56</v>
      </c>
      <c r="B88" s="236" t="s">
        <v>57</v>
      </c>
      <c r="C88" s="237"/>
      <c r="D88" s="237"/>
      <c r="E88" s="237"/>
      <c r="F88" s="238"/>
      <c r="G88" s="146">
        <v>0</v>
      </c>
      <c r="H88" s="147"/>
      <c r="I88" s="159" t="s">
        <v>54</v>
      </c>
      <c r="J88" s="149" t="s">
        <v>55</v>
      </c>
      <c r="K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</row>
    <row r="89" spans="1:35" s="9" customFormat="1" ht="12.75" customHeight="1">
      <c r="A89" s="145" t="s">
        <v>58</v>
      </c>
      <c r="B89" s="236" t="s">
        <v>59</v>
      </c>
      <c r="C89" s="237"/>
      <c r="D89" s="237"/>
      <c r="E89" s="237"/>
      <c r="F89" s="238"/>
      <c r="G89" s="146">
        <v>0</v>
      </c>
      <c r="H89" s="147"/>
      <c r="I89" s="159" t="s">
        <v>54</v>
      </c>
      <c r="J89" s="149" t="s">
        <v>55</v>
      </c>
      <c r="K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pans="1:35" s="9" customFormat="1" ht="12.75" customHeight="1">
      <c r="A90" s="145" t="s">
        <v>60</v>
      </c>
      <c r="B90" s="236" t="s">
        <v>61</v>
      </c>
      <c r="C90" s="237"/>
      <c r="D90" s="237"/>
      <c r="E90" s="237"/>
      <c r="F90" s="238"/>
      <c r="G90" s="146">
        <v>0</v>
      </c>
      <c r="H90" s="147"/>
      <c r="I90" s="159" t="s">
        <v>54</v>
      </c>
      <c r="J90" s="149" t="s">
        <v>55</v>
      </c>
      <c r="K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</row>
    <row r="91" spans="1:35" ht="12.75" customHeight="1">
      <c r="A91" s="94" t="s">
        <v>114</v>
      </c>
      <c r="B91" s="250" t="s">
        <v>210</v>
      </c>
      <c r="C91" s="251"/>
      <c r="D91" s="251"/>
      <c r="E91" s="251"/>
      <c r="F91" s="252"/>
      <c r="G91" s="102">
        <v>1.5E-3</v>
      </c>
      <c r="H91" s="107">
        <v>3.6</v>
      </c>
      <c r="I91" s="159" t="s">
        <v>54</v>
      </c>
      <c r="J91" s="149" t="s">
        <v>55</v>
      </c>
    </row>
    <row r="92" spans="1:35" ht="14.25" customHeight="1">
      <c r="A92" s="145" t="s">
        <v>63</v>
      </c>
      <c r="B92" s="236" t="s">
        <v>64</v>
      </c>
      <c r="C92" s="237"/>
      <c r="D92" s="237"/>
      <c r="E92" s="237"/>
      <c r="F92" s="238"/>
      <c r="G92" s="146">
        <v>0</v>
      </c>
      <c r="H92" s="147"/>
      <c r="I92" s="159" t="s">
        <v>54</v>
      </c>
      <c r="J92" s="160" t="s">
        <v>55</v>
      </c>
    </row>
    <row r="93" spans="1:35" ht="12.75" customHeight="1">
      <c r="A93" s="253" t="s">
        <v>211</v>
      </c>
      <c r="B93" s="254"/>
      <c r="C93" s="254"/>
      <c r="D93" s="254"/>
      <c r="E93" s="254"/>
      <c r="F93" s="255"/>
      <c r="G93" s="103">
        <f>SUM(G87:G92)</f>
        <v>1.5E-3</v>
      </c>
      <c r="H93" s="108">
        <f>SUM(H87:K92)</f>
        <v>3.6</v>
      </c>
      <c r="I93" s="159" t="s">
        <v>54</v>
      </c>
      <c r="J93" s="149" t="s">
        <v>55</v>
      </c>
    </row>
    <row r="94" spans="1:35" ht="12.75" customHeight="1">
      <c r="A94" s="151" t="s">
        <v>65</v>
      </c>
      <c r="B94" s="256" t="s">
        <v>66</v>
      </c>
      <c r="C94" s="257"/>
      <c r="D94" s="257"/>
      <c r="E94" s="257"/>
      <c r="F94" s="258"/>
      <c r="G94" s="152">
        <v>0</v>
      </c>
      <c r="H94" s="147"/>
      <c r="I94" s="159" t="s">
        <v>54</v>
      </c>
      <c r="J94" s="149" t="s">
        <v>55</v>
      </c>
    </row>
    <row r="95" spans="1:35" ht="15" customHeight="1">
      <c r="A95" s="240" t="s">
        <v>165</v>
      </c>
      <c r="B95" s="240"/>
      <c r="C95" s="240"/>
      <c r="D95" s="240"/>
      <c r="E95" s="240"/>
      <c r="F95" s="240"/>
      <c r="G95" s="155">
        <f>G93+G94</f>
        <v>1.5E-3</v>
      </c>
      <c r="H95" s="156">
        <f>H93+H94</f>
        <v>3.6</v>
      </c>
      <c r="I95" s="153"/>
      <c r="J95" s="154" t="s">
        <v>55</v>
      </c>
    </row>
    <row r="96" spans="1:35" ht="12.75" customHeight="1">
      <c r="A96" s="332"/>
      <c r="B96" s="332"/>
      <c r="C96" s="332"/>
      <c r="D96" s="332"/>
      <c r="E96" s="332"/>
      <c r="F96" s="332"/>
      <c r="G96" s="332"/>
      <c r="H96" s="332"/>
      <c r="I96" s="332"/>
      <c r="J96" s="332"/>
      <c r="L96"/>
    </row>
    <row r="97" spans="1:12" ht="12.75" customHeight="1">
      <c r="A97" s="184" t="s">
        <v>180</v>
      </c>
      <c r="B97" s="184"/>
      <c r="C97" s="184"/>
      <c r="D97" s="184"/>
      <c r="E97" s="184"/>
      <c r="F97" s="184"/>
      <c r="G97" s="184"/>
      <c r="H97" s="184"/>
      <c r="I97" s="184"/>
      <c r="J97" s="184"/>
    </row>
    <row r="98" spans="1:12" ht="12.75" customHeight="1">
      <c r="A98" s="96" t="s">
        <v>124</v>
      </c>
      <c r="B98" s="242" t="s">
        <v>67</v>
      </c>
      <c r="C98" s="243"/>
      <c r="D98" s="243"/>
      <c r="E98" s="243"/>
      <c r="F98" s="244"/>
      <c r="G98" s="92" t="s">
        <v>151</v>
      </c>
      <c r="H98" s="117" t="s">
        <v>152</v>
      </c>
      <c r="I98" s="245" t="s">
        <v>20</v>
      </c>
      <c r="J98" s="246"/>
    </row>
    <row r="99" spans="1:12" ht="12.75" customHeight="1">
      <c r="A99" s="121" t="s">
        <v>1</v>
      </c>
      <c r="B99" s="247" t="s">
        <v>68</v>
      </c>
      <c r="C99" s="248"/>
      <c r="D99" s="248"/>
      <c r="E99" s="248"/>
      <c r="F99" s="249"/>
      <c r="G99" s="122">
        <v>0</v>
      </c>
      <c r="H99" s="123">
        <v>0</v>
      </c>
      <c r="I99" s="250" t="s">
        <v>69</v>
      </c>
      <c r="J99" s="251"/>
    </row>
    <row r="100" spans="1:12" ht="12.75" customHeight="1">
      <c r="A100" s="265" t="s">
        <v>34</v>
      </c>
      <c r="B100" s="265"/>
      <c r="C100" s="265"/>
      <c r="D100" s="265"/>
      <c r="E100" s="265"/>
      <c r="F100" s="265"/>
      <c r="G100" s="89">
        <v>0</v>
      </c>
      <c r="H100" s="110">
        <v>0</v>
      </c>
      <c r="I100" s="118"/>
      <c r="J100" s="62" t="s">
        <v>31</v>
      </c>
    </row>
    <row r="101" spans="1:12" ht="12.75" customHeight="1">
      <c r="A101" s="266"/>
      <c r="B101" s="266"/>
      <c r="C101" s="266"/>
      <c r="D101" s="266"/>
      <c r="E101" s="266"/>
      <c r="F101" s="266"/>
      <c r="G101" s="266"/>
      <c r="H101" s="266"/>
      <c r="I101" s="120"/>
      <c r="J101" s="119"/>
      <c r="L101"/>
    </row>
    <row r="102" spans="1:12" ht="12.75" customHeight="1">
      <c r="A102" s="209" t="s">
        <v>119</v>
      </c>
      <c r="B102" s="209"/>
      <c r="C102" s="209"/>
      <c r="D102" s="209"/>
      <c r="E102" s="209"/>
      <c r="F102" s="209"/>
      <c r="G102" s="209"/>
      <c r="H102" s="209"/>
      <c r="I102" s="209"/>
      <c r="J102" s="209"/>
    </row>
    <row r="103" spans="1:12" s="125" customFormat="1" ht="12.75" customHeight="1">
      <c r="A103" s="124">
        <v>4</v>
      </c>
      <c r="B103" s="260" t="s">
        <v>181</v>
      </c>
      <c r="C103" s="261"/>
      <c r="D103" s="261"/>
      <c r="E103" s="261"/>
      <c r="F103" s="261"/>
      <c r="G103" s="262"/>
      <c r="H103" s="267" t="s">
        <v>126</v>
      </c>
      <c r="I103" s="268"/>
      <c r="J103" s="268"/>
      <c r="L103" s="126"/>
    </row>
    <row r="104" spans="1:12" ht="12.75" customHeight="1">
      <c r="A104" s="99" t="s">
        <v>96</v>
      </c>
      <c r="B104" s="250" t="s">
        <v>70</v>
      </c>
      <c r="C104" s="251"/>
      <c r="D104" s="251"/>
      <c r="E104" s="251"/>
      <c r="F104" s="251"/>
      <c r="G104" s="252"/>
      <c r="H104" s="127">
        <f>H95</f>
        <v>3.6</v>
      </c>
      <c r="I104" s="61"/>
      <c r="J104" s="10" t="s">
        <v>31</v>
      </c>
    </row>
    <row r="105" spans="1:12" ht="12.75" customHeight="1">
      <c r="A105" s="130" t="s">
        <v>124</v>
      </c>
      <c r="B105" s="247" t="s">
        <v>70</v>
      </c>
      <c r="C105" s="248"/>
      <c r="D105" s="248"/>
      <c r="E105" s="248"/>
      <c r="F105" s="248"/>
      <c r="G105" s="249"/>
      <c r="H105" s="131">
        <f>H100</f>
        <v>0</v>
      </c>
      <c r="I105" s="61"/>
      <c r="J105" s="10" t="s">
        <v>31</v>
      </c>
    </row>
    <row r="106" spans="1:12" ht="14.25" customHeight="1">
      <c r="A106" s="218" t="s">
        <v>165</v>
      </c>
      <c r="B106" s="218"/>
      <c r="C106" s="218"/>
      <c r="D106" s="218"/>
      <c r="E106" s="218"/>
      <c r="F106" s="218"/>
      <c r="G106" s="218"/>
      <c r="H106" s="132">
        <f>SUM(H104:H105)</f>
        <v>3.6</v>
      </c>
      <c r="I106" s="118"/>
      <c r="J106" s="128" t="s">
        <v>31</v>
      </c>
    </row>
    <row r="107" spans="1:12" ht="14.25" customHeight="1">
      <c r="A107" s="259"/>
      <c r="B107" s="259"/>
      <c r="C107" s="259"/>
      <c r="D107" s="259"/>
      <c r="E107" s="259"/>
      <c r="F107" s="259"/>
      <c r="G107" s="259"/>
      <c r="H107" s="259"/>
      <c r="I107" s="120"/>
      <c r="J107" s="129"/>
      <c r="L107"/>
    </row>
    <row r="108" spans="1:12" ht="12.75" customHeight="1">
      <c r="A108" s="209" t="s">
        <v>112</v>
      </c>
      <c r="B108" s="209"/>
      <c r="C108" s="209"/>
      <c r="D108" s="209"/>
      <c r="E108" s="209"/>
      <c r="F108" s="209"/>
      <c r="G108" s="209"/>
      <c r="H108" s="209"/>
      <c r="I108" s="209"/>
      <c r="J108" s="209"/>
    </row>
    <row r="109" spans="1:12" ht="12.75" customHeight="1">
      <c r="A109" s="179">
        <v>5</v>
      </c>
      <c r="B109" s="260" t="s">
        <v>237</v>
      </c>
      <c r="C109" s="261"/>
      <c r="D109" s="261"/>
      <c r="E109" s="261"/>
      <c r="F109" s="261"/>
      <c r="G109" s="262"/>
      <c r="H109" s="263" t="s">
        <v>111</v>
      </c>
      <c r="I109" s="264"/>
      <c r="J109" s="264"/>
    </row>
    <row r="110" spans="1:12" ht="12.75" customHeight="1">
      <c r="A110" s="97" t="s">
        <v>5</v>
      </c>
      <c r="B110" s="280" t="s">
        <v>236</v>
      </c>
      <c r="C110" s="251"/>
      <c r="D110" s="251"/>
      <c r="E110" s="251"/>
      <c r="F110" s="251"/>
      <c r="G110" s="252"/>
      <c r="H110" s="281">
        <v>0</v>
      </c>
      <c r="I110" s="282"/>
      <c r="J110" s="282"/>
    </row>
    <row r="111" spans="1:12" ht="12.75" customHeight="1">
      <c r="A111" s="97" t="s">
        <v>7</v>
      </c>
      <c r="B111" s="250" t="s">
        <v>71</v>
      </c>
      <c r="C111" s="251"/>
      <c r="D111" s="251"/>
      <c r="E111" s="251"/>
      <c r="F111" s="251"/>
      <c r="G111" s="252"/>
      <c r="H111" s="281">
        <v>0</v>
      </c>
      <c r="I111" s="282"/>
      <c r="J111" s="282"/>
    </row>
    <row r="112" spans="1:12" ht="12.75" customHeight="1">
      <c r="A112" s="253" t="s">
        <v>165</v>
      </c>
      <c r="B112" s="254"/>
      <c r="C112" s="254"/>
      <c r="D112" s="254"/>
      <c r="E112" s="254"/>
      <c r="F112" s="254"/>
      <c r="G112" s="255"/>
      <c r="H112" s="283">
        <f>SUM(H110:J111)</f>
        <v>0</v>
      </c>
      <c r="I112" s="284"/>
      <c r="J112" s="284"/>
    </row>
    <row r="113" spans="1:12" ht="12.75" customHeight="1">
      <c r="A113" s="269" t="s">
        <v>113</v>
      </c>
      <c r="B113" s="270"/>
      <c r="C113" s="270"/>
      <c r="D113" s="270"/>
      <c r="E113" s="270"/>
      <c r="F113" s="270"/>
      <c r="G113" s="270"/>
      <c r="H113" s="270"/>
      <c r="I113" s="270"/>
      <c r="J113" s="270"/>
    </row>
    <row r="114" spans="1:12">
      <c r="A114" s="98">
        <v>6</v>
      </c>
      <c r="B114" s="271" t="s">
        <v>182</v>
      </c>
      <c r="C114" s="272"/>
      <c r="D114" s="272"/>
      <c r="E114" s="272"/>
      <c r="F114" s="273"/>
      <c r="G114" s="55" t="s">
        <v>153</v>
      </c>
      <c r="H114" s="134" t="s">
        <v>111</v>
      </c>
      <c r="I114" s="274" t="s">
        <v>20</v>
      </c>
      <c r="J114" s="275"/>
    </row>
    <row r="115" spans="1:12">
      <c r="A115" s="97" t="s">
        <v>1</v>
      </c>
      <c r="B115" s="250" t="s">
        <v>72</v>
      </c>
      <c r="C115" s="251"/>
      <c r="D115" s="251"/>
      <c r="E115" s="251"/>
      <c r="F115" s="276"/>
      <c r="G115" s="89"/>
      <c r="H115" s="133">
        <f>H131*G115</f>
        <v>0</v>
      </c>
      <c r="I115" s="277" t="s">
        <v>73</v>
      </c>
      <c r="J115" s="278"/>
      <c r="L115" s="181" t="s">
        <v>238</v>
      </c>
    </row>
    <row r="116" spans="1:12">
      <c r="A116" s="97" t="s">
        <v>3</v>
      </c>
      <c r="B116" s="247" t="s">
        <v>74</v>
      </c>
      <c r="C116" s="248"/>
      <c r="D116" s="248"/>
      <c r="E116" s="248"/>
      <c r="F116" s="279"/>
      <c r="G116" s="89"/>
      <c r="H116" s="133">
        <f>(H131+H115)*G116</f>
        <v>0</v>
      </c>
      <c r="I116" s="277" t="s">
        <v>73</v>
      </c>
      <c r="J116" s="278"/>
      <c r="L116" s="181" t="s">
        <v>238</v>
      </c>
    </row>
    <row r="117" spans="1:12">
      <c r="A117" s="141" t="s">
        <v>5</v>
      </c>
      <c r="B117" s="215" t="s">
        <v>186</v>
      </c>
      <c r="C117" s="215"/>
      <c r="D117" s="215"/>
      <c r="E117" s="215"/>
      <c r="F117" s="215"/>
      <c r="G117" s="55" t="s">
        <v>153</v>
      </c>
      <c r="H117" s="134" t="s">
        <v>111</v>
      </c>
      <c r="I117" s="285"/>
      <c r="J117" s="286"/>
    </row>
    <row r="118" spans="1:12" ht="14.25" customHeight="1">
      <c r="A118" s="287" t="s">
        <v>75</v>
      </c>
      <c r="B118" s="244"/>
      <c r="C118" s="288" t="s">
        <v>76</v>
      </c>
      <c r="D118" s="242" t="s">
        <v>77</v>
      </c>
      <c r="E118" s="243"/>
      <c r="F118" s="290"/>
      <c r="G118" s="89">
        <v>6.4999999999999997E-3</v>
      </c>
      <c r="H118" s="133">
        <f>H133*G119</f>
        <v>244.59114304630538</v>
      </c>
      <c r="I118" s="277" t="s">
        <v>73</v>
      </c>
      <c r="J118" s="278"/>
    </row>
    <row r="119" spans="1:12">
      <c r="A119" s="287" t="s">
        <v>78</v>
      </c>
      <c r="B119" s="291"/>
      <c r="C119" s="289"/>
      <c r="D119" s="287" t="s">
        <v>79</v>
      </c>
      <c r="E119" s="292"/>
      <c r="F119" s="293"/>
      <c r="G119" s="89">
        <v>0.03</v>
      </c>
      <c r="H119" s="133">
        <f>H133*G119</f>
        <v>244.59114304630538</v>
      </c>
      <c r="I119" s="277" t="s">
        <v>73</v>
      </c>
      <c r="J119" s="278"/>
    </row>
    <row r="120" spans="1:12">
      <c r="A120" s="298" t="s">
        <v>80</v>
      </c>
      <c r="B120" s="299"/>
      <c r="C120" s="121" t="s">
        <v>81</v>
      </c>
      <c r="D120" s="298" t="s">
        <v>82</v>
      </c>
      <c r="E120" s="300"/>
      <c r="F120" s="301"/>
      <c r="G120" s="137">
        <v>0.05</v>
      </c>
      <c r="H120" s="138">
        <f>H133*G120</f>
        <v>407.65190507717568</v>
      </c>
      <c r="I120" s="277" t="s">
        <v>73</v>
      </c>
      <c r="J120" s="278"/>
    </row>
    <row r="121" spans="1:12" ht="15" customHeight="1">
      <c r="A121" s="218" t="s">
        <v>187</v>
      </c>
      <c r="B121" s="218"/>
      <c r="C121" s="218"/>
      <c r="D121" s="218"/>
      <c r="E121" s="218"/>
      <c r="F121" s="218"/>
      <c r="G121" s="81">
        <f>G118+G119+G120</f>
        <v>8.6499999999999994E-2</v>
      </c>
      <c r="H121" s="135">
        <f>SUM(H118:H120)</f>
        <v>896.83419116978644</v>
      </c>
      <c r="I121" s="302" t="s">
        <v>73</v>
      </c>
      <c r="J121" s="303"/>
    </row>
    <row r="122" spans="1:12" ht="15" customHeight="1">
      <c r="A122" s="218" t="s">
        <v>188</v>
      </c>
      <c r="B122" s="218"/>
      <c r="C122" s="218"/>
      <c r="D122" s="218"/>
      <c r="E122" s="218"/>
      <c r="F122" s="218"/>
      <c r="G122" s="218"/>
      <c r="H122" s="135">
        <f>H115++H116+H121</f>
        <v>896.83419116978644</v>
      </c>
      <c r="I122" s="136"/>
      <c r="J122" s="136"/>
      <c r="L122"/>
    </row>
    <row r="123" spans="1:12">
      <c r="A123" s="294"/>
      <c r="B123" s="294"/>
      <c r="C123" s="294"/>
      <c r="D123" s="294"/>
      <c r="E123" s="294"/>
      <c r="F123" s="294"/>
      <c r="G123" s="294"/>
      <c r="H123" s="294"/>
      <c r="I123" s="136"/>
      <c r="J123" s="136"/>
      <c r="L123"/>
    </row>
    <row r="124" spans="1:12" ht="12.75" customHeight="1">
      <c r="A124" s="209" t="s">
        <v>121</v>
      </c>
      <c r="B124" s="209"/>
      <c r="C124" s="209"/>
      <c r="D124" s="209"/>
      <c r="E124" s="209"/>
      <c r="F124" s="209"/>
      <c r="G124" s="209"/>
      <c r="H124" s="209"/>
      <c r="I124" s="209"/>
      <c r="J124" s="209"/>
    </row>
    <row r="125" spans="1:12" ht="12.75" customHeight="1">
      <c r="A125" s="187" t="s">
        <v>183</v>
      </c>
      <c r="B125" s="191"/>
      <c r="C125" s="191"/>
      <c r="D125" s="191"/>
      <c r="E125" s="191"/>
      <c r="F125" s="191"/>
      <c r="G125" s="188"/>
      <c r="H125" s="295" t="s">
        <v>111</v>
      </c>
      <c r="I125" s="296"/>
      <c r="J125" s="297"/>
    </row>
    <row r="126" spans="1:12" ht="12.75" customHeight="1">
      <c r="A126" s="56" t="s">
        <v>1</v>
      </c>
      <c r="B126" s="201" t="s">
        <v>83</v>
      </c>
      <c r="C126" s="202"/>
      <c r="D126" s="202"/>
      <c r="E126" s="202"/>
      <c r="F126" s="202"/>
      <c r="G126" s="203"/>
      <c r="H126" s="139">
        <f>H37</f>
        <v>4193.1499999999996</v>
      </c>
      <c r="I126" s="51"/>
      <c r="J126" s="56" t="s">
        <v>31</v>
      </c>
    </row>
    <row r="127" spans="1:12" ht="12.75" customHeight="1">
      <c r="A127" s="56" t="s">
        <v>3</v>
      </c>
      <c r="B127" s="201" t="s">
        <v>84</v>
      </c>
      <c r="C127" s="202"/>
      <c r="D127" s="202"/>
      <c r="E127" s="202"/>
      <c r="F127" s="202"/>
      <c r="G127" s="203"/>
      <c r="H127" s="139">
        <f>H72</f>
        <v>3120.9075092099997</v>
      </c>
      <c r="I127" s="51"/>
      <c r="J127" s="56" t="s">
        <v>31</v>
      </c>
    </row>
    <row r="128" spans="1:12" ht="12.75" customHeight="1">
      <c r="A128" s="56" t="s">
        <v>5</v>
      </c>
      <c r="B128" s="212" t="s">
        <v>115</v>
      </c>
      <c r="C128" s="213"/>
      <c r="D128" s="213"/>
      <c r="E128" s="213"/>
      <c r="F128" s="213"/>
      <c r="G128" s="214"/>
      <c r="H128" s="140">
        <f>H82</f>
        <v>130.14279655000001</v>
      </c>
      <c r="I128" s="51"/>
      <c r="J128" s="56" t="s">
        <v>31</v>
      </c>
    </row>
    <row r="129" spans="1:14" ht="12.75" customHeight="1">
      <c r="A129" s="21" t="s">
        <v>97</v>
      </c>
      <c r="B129" s="308" t="s">
        <v>116</v>
      </c>
      <c r="C129" s="309"/>
      <c r="D129" s="309"/>
      <c r="E129" s="309"/>
      <c r="F129" s="309"/>
      <c r="G129" s="310"/>
      <c r="H129" s="44">
        <f>H106</f>
        <v>3.6</v>
      </c>
      <c r="I129" s="51"/>
      <c r="J129" s="56"/>
    </row>
    <row r="130" spans="1:14" ht="12.75" customHeight="1">
      <c r="A130" s="4" t="s">
        <v>114</v>
      </c>
      <c r="B130" s="201" t="s">
        <v>85</v>
      </c>
      <c r="C130" s="202"/>
      <c r="D130" s="202"/>
      <c r="E130" s="202"/>
      <c r="F130" s="202"/>
      <c r="G130" s="203"/>
      <c r="H130" s="139">
        <f>H112</f>
        <v>0</v>
      </c>
      <c r="I130" s="51"/>
      <c r="J130" s="1" t="s">
        <v>31</v>
      </c>
    </row>
    <row r="131" spans="1:14" ht="12.75" customHeight="1">
      <c r="A131" s="311" t="s">
        <v>184</v>
      </c>
      <c r="B131" s="294"/>
      <c r="C131" s="294"/>
      <c r="D131" s="294"/>
      <c r="E131" s="294"/>
      <c r="F131" s="294"/>
      <c r="G131" s="312"/>
      <c r="H131" s="75">
        <f>SUM(H126:H130)</f>
        <v>7447.800305759999</v>
      </c>
      <c r="I131" s="51"/>
      <c r="J131" s="1" t="s">
        <v>31</v>
      </c>
      <c r="N131" s="46"/>
    </row>
    <row r="132" spans="1:14" ht="12.75" customHeight="1">
      <c r="A132" s="56" t="s">
        <v>27</v>
      </c>
      <c r="B132" s="201" t="s">
        <v>86</v>
      </c>
      <c r="C132" s="202"/>
      <c r="D132" s="202"/>
      <c r="E132" s="202"/>
      <c r="F132" s="202"/>
      <c r="G132" s="203"/>
      <c r="H132" s="139">
        <f>H121</f>
        <v>896.83419116978644</v>
      </c>
      <c r="I132" s="51"/>
      <c r="J132" s="50" t="s">
        <v>31</v>
      </c>
    </row>
    <row r="133" spans="1:14" ht="12.75" customHeight="1">
      <c r="A133" s="187" t="s">
        <v>185</v>
      </c>
      <c r="B133" s="191"/>
      <c r="C133" s="191"/>
      <c r="D133" s="191"/>
      <c r="E133" s="191"/>
      <c r="F133" s="191"/>
      <c r="G133" s="188"/>
      <c r="H133" s="110">
        <f>(H131+H115+H116)/(1-G121)</f>
        <v>8153.0381015435132</v>
      </c>
      <c r="I133" s="51"/>
      <c r="J133" s="1" t="s">
        <v>31</v>
      </c>
    </row>
    <row r="134" spans="1:14" ht="12.75" customHeight="1">
      <c r="A134" s="304" t="s">
        <v>120</v>
      </c>
      <c r="B134" s="305"/>
      <c r="C134" s="305"/>
      <c r="D134" s="305"/>
      <c r="E134" s="305"/>
      <c r="F134" s="305"/>
      <c r="G134" s="305"/>
      <c r="H134" s="305"/>
      <c r="I134" s="305"/>
      <c r="J134" s="306"/>
    </row>
    <row r="135" spans="1:14" ht="48" customHeight="1">
      <c r="A135" s="313" t="s">
        <v>212</v>
      </c>
      <c r="B135" s="314"/>
      <c r="C135" s="315"/>
      <c r="D135" s="313" t="s">
        <v>213</v>
      </c>
      <c r="E135" s="314"/>
      <c r="F135" s="158" t="s">
        <v>214</v>
      </c>
      <c r="G135" s="313" t="s">
        <v>215</v>
      </c>
      <c r="H135" s="321"/>
      <c r="I135" s="321"/>
      <c r="J135" s="322"/>
    </row>
    <row r="136" spans="1:14" ht="22.5" customHeight="1">
      <c r="A136" s="316" t="str">
        <f>H24</f>
        <v>ANALISTA TÉCNICO ESPECIALIZADO  NS (JÚNIOR)</v>
      </c>
      <c r="B136" s="317"/>
      <c r="C136" s="318"/>
      <c r="D136" s="319">
        <f>H133</f>
        <v>8153.0381015435132</v>
      </c>
      <c r="E136" s="320"/>
      <c r="F136" s="157">
        <v>9</v>
      </c>
      <c r="G136" s="323">
        <f>D136*F136</f>
        <v>73377.342913891625</v>
      </c>
      <c r="H136" s="324"/>
      <c r="I136" s="20"/>
      <c r="J136" s="20"/>
    </row>
    <row r="137" spans="1:14" ht="12.75" customHeight="1">
      <c r="A137" s="265" t="s">
        <v>87</v>
      </c>
      <c r="B137" s="265"/>
      <c r="C137" s="265"/>
      <c r="D137" s="265"/>
      <c r="E137" s="265"/>
      <c r="F137" s="307">
        <f>G136</f>
        <v>73377.342913891625</v>
      </c>
      <c r="G137" s="307"/>
      <c r="H137" s="307"/>
      <c r="I137" s="20"/>
      <c r="J137" s="20"/>
    </row>
    <row r="138" spans="1:14" ht="12.75" customHeight="1">
      <c r="A138" s="328" t="s">
        <v>88</v>
      </c>
      <c r="B138" s="328"/>
      <c r="C138" s="328"/>
      <c r="D138" s="328"/>
      <c r="E138" s="328"/>
      <c r="F138" s="329">
        <v>0</v>
      </c>
      <c r="G138" s="329"/>
      <c r="H138" s="330"/>
      <c r="I138" s="20"/>
      <c r="J138" s="20"/>
    </row>
    <row r="139" spans="1:14" ht="12.75" customHeight="1">
      <c r="A139" s="331" t="s">
        <v>122</v>
      </c>
      <c r="B139" s="331"/>
      <c r="C139" s="331"/>
      <c r="D139" s="331"/>
      <c r="E139" s="331"/>
      <c r="F139" s="326">
        <f>F137</f>
        <v>73377.342913891625</v>
      </c>
      <c r="G139" s="326"/>
      <c r="H139" s="326"/>
      <c r="I139" s="20"/>
      <c r="J139" s="20"/>
    </row>
    <row r="140" spans="1:14" ht="12.75" customHeight="1">
      <c r="A140" s="209" t="s">
        <v>110</v>
      </c>
      <c r="B140" s="209"/>
      <c r="C140" s="209"/>
      <c r="D140" s="209"/>
      <c r="E140" s="209"/>
      <c r="F140" s="209"/>
      <c r="G140" s="209"/>
      <c r="H140" s="209"/>
      <c r="I140" s="20"/>
      <c r="J140" s="20"/>
    </row>
    <row r="141" spans="1:14" ht="12.75" customHeight="1">
      <c r="A141" s="209" t="s">
        <v>123</v>
      </c>
      <c r="B141" s="209"/>
      <c r="C141" s="209"/>
      <c r="D141" s="209"/>
      <c r="E141" s="209"/>
      <c r="F141" s="209"/>
      <c r="G141" s="209"/>
      <c r="H141" s="209"/>
      <c r="I141" s="20"/>
      <c r="J141" s="20"/>
    </row>
    <row r="142" spans="1:14" ht="12.75" customHeight="1">
      <c r="A142" s="265" t="s">
        <v>89</v>
      </c>
      <c r="B142" s="265"/>
      <c r="C142" s="265"/>
      <c r="D142" s="265"/>
      <c r="E142" s="265"/>
      <c r="F142" s="265" t="s">
        <v>90</v>
      </c>
      <c r="G142" s="265"/>
      <c r="H142" s="265"/>
      <c r="I142" s="20"/>
      <c r="J142" s="20"/>
    </row>
    <row r="143" spans="1:14" ht="12.75" customHeight="1">
      <c r="A143" s="325" t="s">
        <v>91</v>
      </c>
      <c r="B143" s="325"/>
      <c r="C143" s="325"/>
      <c r="D143" s="325"/>
      <c r="E143" s="325"/>
      <c r="F143" s="326">
        <f>F137</f>
        <v>73377.342913891625</v>
      </c>
      <c r="G143" s="326"/>
      <c r="H143" s="326"/>
      <c r="I143" s="20"/>
      <c r="J143" s="20"/>
    </row>
    <row r="144" spans="1:14" ht="12.75" customHeight="1">
      <c r="A144" s="325" t="s">
        <v>92</v>
      </c>
      <c r="B144" s="325"/>
      <c r="C144" s="325"/>
      <c r="D144" s="325"/>
      <c r="E144" s="325"/>
      <c r="F144" s="327">
        <v>12</v>
      </c>
      <c r="G144" s="327"/>
      <c r="H144" s="327"/>
      <c r="I144" s="20"/>
      <c r="J144" s="20"/>
    </row>
    <row r="145" spans="1:12" ht="12.75" customHeight="1">
      <c r="A145" s="325" t="s">
        <v>93</v>
      </c>
      <c r="B145" s="325"/>
      <c r="C145" s="325"/>
      <c r="D145" s="325"/>
      <c r="E145" s="325"/>
      <c r="F145" s="326">
        <f>F143*F144</f>
        <v>880528.1149666995</v>
      </c>
      <c r="G145" s="326"/>
      <c r="H145" s="326"/>
      <c r="I145" s="20"/>
      <c r="J145" s="20"/>
      <c r="L145"/>
    </row>
    <row r="146" spans="1:12">
      <c r="A146" s="325"/>
      <c r="B146" s="325"/>
      <c r="C146" s="325"/>
      <c r="D146" s="325"/>
      <c r="E146" s="325"/>
      <c r="F146" s="326"/>
      <c r="G146" s="326"/>
      <c r="H146" s="326"/>
      <c r="I146" s="20"/>
      <c r="J146" s="20"/>
      <c r="L146"/>
    </row>
    <row r="147" spans="1:12">
      <c r="H147"/>
      <c r="L147"/>
    </row>
    <row r="148" spans="1:12">
      <c r="H148"/>
      <c r="L148"/>
    </row>
    <row r="149" spans="1:12">
      <c r="H149"/>
      <c r="L149"/>
    </row>
    <row r="150" spans="1:12">
      <c r="H150"/>
      <c r="L150"/>
    </row>
    <row r="151" spans="1:12">
      <c r="H151"/>
      <c r="L151"/>
    </row>
    <row r="152" spans="1:12">
      <c r="H152"/>
      <c r="L152"/>
    </row>
    <row r="153" spans="1:12">
      <c r="H153"/>
      <c r="L153"/>
    </row>
    <row r="154" spans="1:12">
      <c r="H154"/>
      <c r="L154"/>
    </row>
    <row r="155" spans="1:12">
      <c r="H155"/>
      <c r="L155"/>
    </row>
    <row r="156" spans="1:12">
      <c r="H156"/>
      <c r="L156"/>
    </row>
    <row r="157" spans="1:12">
      <c r="H157"/>
      <c r="L157"/>
    </row>
    <row r="158" spans="1:12">
      <c r="H158"/>
      <c r="L158"/>
    </row>
    <row r="159" spans="1:12">
      <c r="H159"/>
      <c r="L159"/>
    </row>
    <row r="160" spans="1:12">
      <c r="H160"/>
      <c r="L160"/>
    </row>
    <row r="161" spans="8:12">
      <c r="H161"/>
      <c r="L161"/>
    </row>
    <row r="162" spans="8:12">
      <c r="H162"/>
      <c r="L162"/>
    </row>
    <row r="163" spans="8:12">
      <c r="H163"/>
      <c r="L163"/>
    </row>
    <row r="164" spans="8:12">
      <c r="H164"/>
      <c r="L164"/>
    </row>
    <row r="165" spans="8:12">
      <c r="H165"/>
      <c r="L165"/>
    </row>
    <row r="166" spans="8:12">
      <c r="H166"/>
      <c r="L166"/>
    </row>
    <row r="167" spans="8:12">
      <c r="H167"/>
      <c r="L167"/>
    </row>
    <row r="168" spans="8:12">
      <c r="H168"/>
      <c r="L168"/>
    </row>
    <row r="169" spans="8:12">
      <c r="H169"/>
      <c r="L169"/>
    </row>
    <row r="170" spans="8:12">
      <c r="H170"/>
      <c r="L170"/>
    </row>
    <row r="171" spans="8:12">
      <c r="H171"/>
      <c r="L171"/>
    </row>
    <row r="172" spans="8:12">
      <c r="H172"/>
      <c r="L172"/>
    </row>
    <row r="173" spans="8:12">
      <c r="H173"/>
      <c r="L173"/>
    </row>
    <row r="174" spans="8:12">
      <c r="H174"/>
      <c r="L174"/>
    </row>
    <row r="175" spans="8:12">
      <c r="H175"/>
      <c r="L175"/>
    </row>
    <row r="176" spans="8:12">
      <c r="H176"/>
      <c r="L176"/>
    </row>
    <row r="177" spans="8:12">
      <c r="H177"/>
      <c r="L177"/>
    </row>
    <row r="178" spans="8:12">
      <c r="H178"/>
      <c r="L178"/>
    </row>
    <row r="179" spans="8:12">
      <c r="H179"/>
      <c r="L179"/>
    </row>
    <row r="180" spans="8:12">
      <c r="H180"/>
      <c r="L180"/>
    </row>
    <row r="181" spans="8:12">
      <c r="H181"/>
      <c r="L181"/>
    </row>
    <row r="182" spans="8:12">
      <c r="H182"/>
      <c r="L182"/>
    </row>
    <row r="183" spans="8:12">
      <c r="H183"/>
      <c r="L183"/>
    </row>
    <row r="184" spans="8:12">
      <c r="H184"/>
      <c r="L184"/>
    </row>
    <row r="185" spans="8:12">
      <c r="H185"/>
      <c r="L185"/>
    </row>
    <row r="186" spans="8:12">
      <c r="H186"/>
      <c r="L186"/>
    </row>
    <row r="187" spans="8:12">
      <c r="H187"/>
      <c r="L187"/>
    </row>
    <row r="188" spans="8:12">
      <c r="H188"/>
      <c r="L188"/>
    </row>
    <row r="189" spans="8:12">
      <c r="H189"/>
      <c r="L189"/>
    </row>
    <row r="190" spans="8:12">
      <c r="H190"/>
      <c r="L190"/>
    </row>
    <row r="191" spans="8:12">
      <c r="H191"/>
      <c r="L191"/>
    </row>
    <row r="192" spans="8:12">
      <c r="H192"/>
      <c r="L192"/>
    </row>
    <row r="193" spans="8:12">
      <c r="H193"/>
      <c r="L193"/>
    </row>
    <row r="194" spans="8:12">
      <c r="H194"/>
      <c r="L194"/>
    </row>
    <row r="195" spans="8:12">
      <c r="H195"/>
      <c r="L195"/>
    </row>
    <row r="196" spans="8:12">
      <c r="H196"/>
      <c r="L196"/>
    </row>
    <row r="197" spans="8:12">
      <c r="H197"/>
      <c r="L197"/>
    </row>
    <row r="198" spans="8:12">
      <c r="H198"/>
      <c r="L198"/>
    </row>
    <row r="199" spans="8:12">
      <c r="H199"/>
      <c r="L199"/>
    </row>
    <row r="200" spans="8:12">
      <c r="H200"/>
      <c r="L200"/>
    </row>
    <row r="201" spans="8:12">
      <c r="H201"/>
      <c r="L201"/>
    </row>
    <row r="202" spans="8:12">
      <c r="H202"/>
      <c r="L202"/>
    </row>
    <row r="203" spans="8:12">
      <c r="H203"/>
      <c r="L203"/>
    </row>
    <row r="204" spans="8:12">
      <c r="H204"/>
      <c r="L204"/>
    </row>
    <row r="205" spans="8:12">
      <c r="H205"/>
      <c r="L205"/>
    </row>
    <row r="206" spans="8:12">
      <c r="H206"/>
      <c r="L206"/>
    </row>
    <row r="207" spans="8:12">
      <c r="H207"/>
      <c r="L207"/>
    </row>
    <row r="208" spans="8:12">
      <c r="H208"/>
      <c r="L208"/>
    </row>
    <row r="209" spans="8:12">
      <c r="H209"/>
      <c r="L209"/>
    </row>
    <row r="210" spans="8:12">
      <c r="H210"/>
      <c r="L210"/>
    </row>
    <row r="211" spans="8:12">
      <c r="H211"/>
      <c r="L211"/>
    </row>
    <row r="212" spans="8:12">
      <c r="H212"/>
      <c r="L212"/>
    </row>
    <row r="213" spans="8:12">
      <c r="H213"/>
      <c r="L213"/>
    </row>
    <row r="214" spans="8:12">
      <c r="H214"/>
      <c r="L214"/>
    </row>
    <row r="215" spans="8:12">
      <c r="H215"/>
      <c r="L215"/>
    </row>
    <row r="216" spans="8:12">
      <c r="H216"/>
      <c r="L216"/>
    </row>
    <row r="217" spans="8:12">
      <c r="H217"/>
      <c r="L217"/>
    </row>
    <row r="218" spans="8:12">
      <c r="H218"/>
      <c r="L218"/>
    </row>
    <row r="219" spans="8:12">
      <c r="H219"/>
      <c r="L219"/>
    </row>
    <row r="220" spans="8:12">
      <c r="H220"/>
      <c r="L220"/>
    </row>
    <row r="221" spans="8:12">
      <c r="H221"/>
      <c r="L221"/>
    </row>
    <row r="222" spans="8:12">
      <c r="H222"/>
      <c r="L222"/>
    </row>
    <row r="223" spans="8:12">
      <c r="H223"/>
      <c r="L223"/>
    </row>
    <row r="224" spans="8:12">
      <c r="H224"/>
      <c r="L224"/>
    </row>
    <row r="225" spans="8:12">
      <c r="H225"/>
      <c r="L225"/>
    </row>
    <row r="226" spans="8:12">
      <c r="H226"/>
      <c r="L226"/>
    </row>
    <row r="227" spans="8:12">
      <c r="H227"/>
      <c r="L227"/>
    </row>
    <row r="228" spans="8:12">
      <c r="H228"/>
      <c r="L228"/>
    </row>
    <row r="229" spans="8:12">
      <c r="H229"/>
      <c r="L229"/>
    </row>
    <row r="230" spans="8:12">
      <c r="H230"/>
      <c r="L230"/>
    </row>
    <row r="231" spans="8:12">
      <c r="H231"/>
      <c r="L231"/>
    </row>
    <row r="232" spans="8:12">
      <c r="H232"/>
      <c r="L232"/>
    </row>
    <row r="233" spans="8:12">
      <c r="H233"/>
      <c r="L233"/>
    </row>
    <row r="234" spans="8:12">
      <c r="H234"/>
      <c r="L234"/>
    </row>
    <row r="235" spans="8:12">
      <c r="H235"/>
      <c r="L235"/>
    </row>
    <row r="236" spans="8:12">
      <c r="H236"/>
      <c r="L236"/>
    </row>
    <row r="237" spans="8:12">
      <c r="H237"/>
      <c r="L237"/>
    </row>
    <row r="238" spans="8:12">
      <c r="H238"/>
      <c r="L238"/>
    </row>
    <row r="239" spans="8:12">
      <c r="H239"/>
      <c r="L239"/>
    </row>
    <row r="240" spans="8:12">
      <c r="H240"/>
      <c r="L240"/>
    </row>
    <row r="241" spans="8:12">
      <c r="H241"/>
      <c r="L241"/>
    </row>
    <row r="242" spans="8:12">
      <c r="H242"/>
      <c r="L242"/>
    </row>
    <row r="243" spans="8:12">
      <c r="H243"/>
      <c r="L243"/>
    </row>
    <row r="244" spans="8:12">
      <c r="H244"/>
      <c r="L244"/>
    </row>
    <row r="245" spans="8:12">
      <c r="H245"/>
      <c r="L245"/>
    </row>
    <row r="246" spans="8:12">
      <c r="H246"/>
      <c r="L246"/>
    </row>
    <row r="247" spans="8:12">
      <c r="H247"/>
      <c r="L247"/>
    </row>
    <row r="248" spans="8:12">
      <c r="H248"/>
      <c r="L248"/>
    </row>
    <row r="249" spans="8:12">
      <c r="H249"/>
      <c r="L249"/>
    </row>
    <row r="250" spans="8:12">
      <c r="H250"/>
      <c r="L250"/>
    </row>
    <row r="251" spans="8:12">
      <c r="H251"/>
      <c r="L251"/>
    </row>
    <row r="252" spans="8:12">
      <c r="H252"/>
    </row>
    <row r="253" spans="8:12">
      <c r="H253"/>
    </row>
    <row r="254" spans="8:12">
      <c r="H254"/>
    </row>
    <row r="255" spans="8:12">
      <c r="H255"/>
    </row>
    <row r="256" spans="8:12">
      <c r="H256"/>
    </row>
    <row r="257" spans="8:8">
      <c r="H257"/>
    </row>
    <row r="258" spans="8:8">
      <c r="H258"/>
    </row>
    <row r="259" spans="8:8">
      <c r="H259"/>
    </row>
    <row r="260" spans="8:8">
      <c r="H260"/>
    </row>
    <row r="261" spans="8:8">
      <c r="H261"/>
    </row>
    <row r="262" spans="8:8">
      <c r="H262"/>
    </row>
    <row r="263" spans="8:8">
      <c r="H263"/>
    </row>
    <row r="264" spans="8:8">
      <c r="H264"/>
    </row>
    <row r="265" spans="8:8">
      <c r="H265"/>
    </row>
    <row r="266" spans="8:8">
      <c r="H266"/>
    </row>
    <row r="267" spans="8:8">
      <c r="H267"/>
    </row>
    <row r="268" spans="8:8">
      <c r="H268"/>
    </row>
    <row r="269" spans="8:8">
      <c r="H269"/>
    </row>
    <row r="270" spans="8:8">
      <c r="H270"/>
    </row>
    <row r="271" spans="8:8">
      <c r="H271"/>
    </row>
    <row r="272" spans="8:8">
      <c r="H272"/>
    </row>
    <row r="273" spans="8:8">
      <c r="H273"/>
    </row>
    <row r="274" spans="8:8">
      <c r="H274"/>
    </row>
    <row r="275" spans="8:8">
      <c r="H275"/>
    </row>
    <row r="276" spans="8:8">
      <c r="H276"/>
    </row>
    <row r="277" spans="8:8">
      <c r="H277"/>
    </row>
    <row r="278" spans="8:8">
      <c r="H278"/>
    </row>
  </sheetData>
  <mergeCells count="187">
    <mergeCell ref="A145:E146"/>
    <mergeCell ref="F145:H146"/>
    <mergeCell ref="A142:E142"/>
    <mergeCell ref="F142:H142"/>
    <mergeCell ref="A143:E143"/>
    <mergeCell ref="F143:H143"/>
    <mergeCell ref="A144:E144"/>
    <mergeCell ref="F144:H144"/>
    <mergeCell ref="A138:E138"/>
    <mergeCell ref="F138:H138"/>
    <mergeCell ref="A139:E139"/>
    <mergeCell ref="F139:H139"/>
    <mergeCell ref="A140:H140"/>
    <mergeCell ref="A141:H141"/>
    <mergeCell ref="A134:J134"/>
    <mergeCell ref="A137:E137"/>
    <mergeCell ref="F137:H137"/>
    <mergeCell ref="B128:G128"/>
    <mergeCell ref="B129:G129"/>
    <mergeCell ref="B130:G130"/>
    <mergeCell ref="A131:G131"/>
    <mergeCell ref="B132:G132"/>
    <mergeCell ref="A133:G133"/>
    <mergeCell ref="A135:C135"/>
    <mergeCell ref="D135:E135"/>
    <mergeCell ref="G135:J135"/>
    <mergeCell ref="A136:C136"/>
    <mergeCell ref="D136:E136"/>
    <mergeCell ref="G136:H136"/>
    <mergeCell ref="A123:H123"/>
    <mergeCell ref="A124:J124"/>
    <mergeCell ref="A125:G125"/>
    <mergeCell ref="H125:J125"/>
    <mergeCell ref="B126:G126"/>
    <mergeCell ref="B127:G127"/>
    <mergeCell ref="A120:B120"/>
    <mergeCell ref="D120:F120"/>
    <mergeCell ref="I120:J120"/>
    <mergeCell ref="A121:F121"/>
    <mergeCell ref="I121:J121"/>
    <mergeCell ref="A122:G122"/>
    <mergeCell ref="B117:F117"/>
    <mergeCell ref="I117:J117"/>
    <mergeCell ref="A118:B118"/>
    <mergeCell ref="C118:C119"/>
    <mergeCell ref="D118:F118"/>
    <mergeCell ref="I118:J118"/>
    <mergeCell ref="A119:B119"/>
    <mergeCell ref="D119:F119"/>
    <mergeCell ref="I119:J119"/>
    <mergeCell ref="A113:J113"/>
    <mergeCell ref="B114:F114"/>
    <mergeCell ref="I114:J114"/>
    <mergeCell ref="B115:F115"/>
    <mergeCell ref="I115:J115"/>
    <mergeCell ref="B116:F116"/>
    <mergeCell ref="I116:J116"/>
    <mergeCell ref="B110:G110"/>
    <mergeCell ref="H110:J110"/>
    <mergeCell ref="B111:G111"/>
    <mergeCell ref="H111:J111"/>
    <mergeCell ref="A112:G112"/>
    <mergeCell ref="H112:J112"/>
    <mergeCell ref="B105:G105"/>
    <mergeCell ref="A106:G106"/>
    <mergeCell ref="A107:H107"/>
    <mergeCell ref="A108:J108"/>
    <mergeCell ref="B109:G109"/>
    <mergeCell ref="H109:J109"/>
    <mergeCell ref="A100:F100"/>
    <mergeCell ref="A101:H101"/>
    <mergeCell ref="A102:J102"/>
    <mergeCell ref="B103:G103"/>
    <mergeCell ref="H103:J103"/>
    <mergeCell ref="B104:G104"/>
    <mergeCell ref="A95:F95"/>
    <mergeCell ref="A96:J96"/>
    <mergeCell ref="A97:J97"/>
    <mergeCell ref="B98:F98"/>
    <mergeCell ref="I98:J98"/>
    <mergeCell ref="B99:F99"/>
    <mergeCell ref="I99:J99"/>
    <mergeCell ref="B89:F89"/>
    <mergeCell ref="B90:F90"/>
    <mergeCell ref="B91:F91"/>
    <mergeCell ref="B92:F92"/>
    <mergeCell ref="A93:F93"/>
    <mergeCell ref="B94:F94"/>
    <mergeCell ref="A84:J84"/>
    <mergeCell ref="A85:J85"/>
    <mergeCell ref="B86:F86"/>
    <mergeCell ref="I86:J86"/>
    <mergeCell ref="B87:F87"/>
    <mergeCell ref="B88:F88"/>
    <mergeCell ref="B78:F78"/>
    <mergeCell ref="B79:F79"/>
    <mergeCell ref="B80:F80"/>
    <mergeCell ref="B81:F81"/>
    <mergeCell ref="A82:F82"/>
    <mergeCell ref="A83:H83"/>
    <mergeCell ref="A73:H73"/>
    <mergeCell ref="A74:J74"/>
    <mergeCell ref="B75:F75"/>
    <mergeCell ref="I75:J75"/>
    <mergeCell ref="B76:F76"/>
    <mergeCell ref="B77:F77"/>
    <mergeCell ref="B68:G68"/>
    <mergeCell ref="I68:K68"/>
    <mergeCell ref="B69:G69"/>
    <mergeCell ref="B70:G70"/>
    <mergeCell ref="B71:G71"/>
    <mergeCell ref="A72:G72"/>
    <mergeCell ref="B63:G63"/>
    <mergeCell ref="I63:K63"/>
    <mergeCell ref="A64:G64"/>
    <mergeCell ref="A65:H65"/>
    <mergeCell ref="A66:K66"/>
    <mergeCell ref="A67:K67"/>
    <mergeCell ref="B60:G60"/>
    <mergeCell ref="I60:K60"/>
    <mergeCell ref="B61:G61"/>
    <mergeCell ref="I61:K61"/>
    <mergeCell ref="B62:G62"/>
    <mergeCell ref="I62:K62"/>
    <mergeCell ref="B54:F54"/>
    <mergeCell ref="B55:F55"/>
    <mergeCell ref="A56:F56"/>
    <mergeCell ref="A57:H57"/>
    <mergeCell ref="A58:K58"/>
    <mergeCell ref="B59:G59"/>
    <mergeCell ref="I59:K59"/>
    <mergeCell ref="B48:F48"/>
    <mergeCell ref="B49:F49"/>
    <mergeCell ref="B50:F50"/>
    <mergeCell ref="B51:F51"/>
    <mergeCell ref="B52:F52"/>
    <mergeCell ref="B53:F53"/>
    <mergeCell ref="B42:F42"/>
    <mergeCell ref="B43:F43"/>
    <mergeCell ref="A44:F44"/>
    <mergeCell ref="A45:H45"/>
    <mergeCell ref="A46:H46"/>
    <mergeCell ref="B47:F47"/>
    <mergeCell ref="B36:G36"/>
    <mergeCell ref="A37:G37"/>
    <mergeCell ref="A38:H38"/>
    <mergeCell ref="A39:K39"/>
    <mergeCell ref="A40:K40"/>
    <mergeCell ref="B41:F41"/>
    <mergeCell ref="J41:K41"/>
    <mergeCell ref="B30:G30"/>
    <mergeCell ref="B31:G31"/>
    <mergeCell ref="B32:G32"/>
    <mergeCell ref="B33:G33"/>
    <mergeCell ref="B34:G34"/>
    <mergeCell ref="B35:G35"/>
    <mergeCell ref="B24:G24"/>
    <mergeCell ref="B25:G25"/>
    <mergeCell ref="B26:G26"/>
    <mergeCell ref="A27:H27"/>
    <mergeCell ref="A28:H28"/>
    <mergeCell ref="B29:G29"/>
    <mergeCell ref="A18:H18"/>
    <mergeCell ref="A19:H19"/>
    <mergeCell ref="A20:H20"/>
    <mergeCell ref="B21:G21"/>
    <mergeCell ref="B22:G22"/>
    <mergeCell ref="B23:G23"/>
    <mergeCell ref="B12:G12"/>
    <mergeCell ref="B13:G13"/>
    <mergeCell ref="B14:G14"/>
    <mergeCell ref="A15:H15"/>
    <mergeCell ref="B16:G16"/>
    <mergeCell ref="B17:G17"/>
    <mergeCell ref="A9:B9"/>
    <mergeCell ref="C9:D9"/>
    <mergeCell ref="E9:F9"/>
    <mergeCell ref="G9:H9"/>
    <mergeCell ref="A10:K10"/>
    <mergeCell ref="B11:H11"/>
    <mergeCell ref="A1:H4"/>
    <mergeCell ref="A5:H5"/>
    <mergeCell ref="A6:K6"/>
    <mergeCell ref="A7:B7"/>
    <mergeCell ref="C7:H7"/>
    <mergeCell ref="A8:B8"/>
    <mergeCell ref="C8:H8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8"/>
  <sheetViews>
    <sheetView topLeftCell="A82" workbookViewId="0">
      <selection activeCell="G90" sqref="G90"/>
    </sheetView>
  </sheetViews>
  <sheetFormatPr defaultRowHeight="12.75"/>
  <cols>
    <col min="1" max="1" width="3.83203125" customWidth="1"/>
    <col min="2" max="2" width="16.83203125" customWidth="1"/>
    <col min="3" max="3" width="20.6640625" customWidth="1"/>
    <col min="4" max="4" width="20.83203125" customWidth="1"/>
    <col min="5" max="5" width="11.83203125" customWidth="1"/>
    <col min="6" max="6" width="15.6640625" customWidth="1"/>
    <col min="7" max="7" width="10.83203125" customWidth="1"/>
    <col min="8" max="8" width="21.1640625" style="13" customWidth="1"/>
    <col min="9" max="9" width="0.1640625" hidden="1" customWidth="1"/>
    <col min="10" max="10" width="16" hidden="1" customWidth="1"/>
    <col min="11" max="11" width="8.83203125" hidden="1" customWidth="1"/>
    <col min="12" max="12" width="9.33203125" style="9" customWidth="1"/>
  </cols>
  <sheetData>
    <row r="1" spans="1:11">
      <c r="A1" s="193" t="s">
        <v>169</v>
      </c>
      <c r="B1" s="194"/>
      <c r="C1" s="194"/>
      <c r="D1" s="194"/>
      <c r="E1" s="194"/>
      <c r="F1" s="194"/>
      <c r="G1" s="194"/>
      <c r="H1" s="194"/>
    </row>
    <row r="2" spans="1:11" ht="13.5" customHeight="1">
      <c r="A2" s="194"/>
      <c r="B2" s="194"/>
      <c r="C2" s="194"/>
      <c r="D2" s="194"/>
      <c r="E2" s="194"/>
      <c r="F2" s="194"/>
      <c r="G2" s="194"/>
      <c r="H2" s="194"/>
    </row>
    <row r="3" spans="1:11" ht="13.5" customHeight="1">
      <c r="A3" s="194"/>
      <c r="B3" s="194"/>
      <c r="C3" s="194"/>
      <c r="D3" s="194"/>
      <c r="E3" s="194"/>
      <c r="F3" s="194"/>
      <c r="G3" s="194"/>
      <c r="H3" s="194"/>
    </row>
    <row r="4" spans="1:11" ht="13.5" customHeight="1">
      <c r="A4" s="194"/>
      <c r="B4" s="194"/>
      <c r="C4" s="194"/>
      <c r="D4" s="194"/>
      <c r="E4" s="194"/>
      <c r="F4" s="194"/>
      <c r="G4" s="194"/>
      <c r="H4" s="194"/>
    </row>
    <row r="5" spans="1:11" ht="13.5" customHeight="1">
      <c r="A5" s="195"/>
      <c r="B5" s="195"/>
      <c r="C5" s="195"/>
      <c r="D5" s="195"/>
      <c r="E5" s="195"/>
      <c r="F5" s="195"/>
      <c r="G5" s="195"/>
      <c r="H5" s="195"/>
    </row>
    <row r="6" spans="1:11" ht="13.5" customHeight="1">
      <c r="A6" s="196" t="s">
        <v>95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</row>
    <row r="7" spans="1:11" ht="13.5" customHeight="1">
      <c r="A7" s="184" t="s">
        <v>174</v>
      </c>
      <c r="B7" s="184"/>
      <c r="C7" s="197" t="s">
        <v>170</v>
      </c>
      <c r="D7" s="198"/>
      <c r="E7" s="198"/>
      <c r="F7" s="198"/>
      <c r="G7" s="198"/>
      <c r="H7" s="198"/>
      <c r="I7" s="71"/>
      <c r="J7" s="71"/>
      <c r="K7" s="72"/>
    </row>
    <row r="8" spans="1:11" ht="13.5" customHeight="1">
      <c r="A8" s="184" t="s">
        <v>173</v>
      </c>
      <c r="B8" s="184"/>
      <c r="C8" s="199" t="s">
        <v>172</v>
      </c>
      <c r="D8" s="200"/>
      <c r="E8" s="200"/>
      <c r="F8" s="200"/>
      <c r="G8" s="200"/>
      <c r="H8" s="200"/>
      <c r="I8" s="73"/>
      <c r="J8" s="73"/>
      <c r="K8" s="74"/>
    </row>
    <row r="9" spans="1:11" ht="13.5" customHeight="1">
      <c r="A9" s="184" t="s">
        <v>175</v>
      </c>
      <c r="B9" s="184"/>
      <c r="C9" s="185" t="s">
        <v>168</v>
      </c>
      <c r="D9" s="186"/>
      <c r="E9" s="187" t="s">
        <v>171</v>
      </c>
      <c r="F9" s="188"/>
      <c r="G9" s="189"/>
      <c r="H9" s="190"/>
      <c r="I9" s="17"/>
      <c r="J9" s="17"/>
      <c r="K9" s="70"/>
    </row>
    <row r="10" spans="1:11" ht="13.5" customHeight="1">
      <c r="A10" s="187" t="s">
        <v>0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88"/>
    </row>
    <row r="11" spans="1:11" ht="13.5" customHeight="1">
      <c r="A11" s="56" t="s">
        <v>1</v>
      </c>
      <c r="B11" s="189" t="s">
        <v>2</v>
      </c>
      <c r="C11" s="190"/>
      <c r="D11" s="190"/>
      <c r="E11" s="190"/>
      <c r="F11" s="190"/>
      <c r="G11" s="190"/>
      <c r="H11" s="192"/>
      <c r="I11" s="16"/>
      <c r="J11" s="17"/>
      <c r="K11" s="17"/>
    </row>
    <row r="12" spans="1:11" ht="13.5" customHeight="1">
      <c r="A12" s="56" t="s">
        <v>3</v>
      </c>
      <c r="B12" s="201" t="s">
        <v>4</v>
      </c>
      <c r="C12" s="202"/>
      <c r="D12" s="202"/>
      <c r="E12" s="202"/>
      <c r="F12" s="202"/>
      <c r="G12" s="203"/>
      <c r="H12" s="56" t="s">
        <v>154</v>
      </c>
      <c r="I12" s="16"/>
      <c r="J12" s="17"/>
      <c r="K12" s="17"/>
    </row>
    <row r="13" spans="1:11" ht="13.5" customHeight="1">
      <c r="A13" s="56" t="s">
        <v>5</v>
      </c>
      <c r="B13" s="201" t="s">
        <v>6</v>
      </c>
      <c r="C13" s="202"/>
      <c r="D13" s="202"/>
      <c r="E13" s="202"/>
      <c r="F13" s="202"/>
      <c r="G13" s="203"/>
      <c r="H13" s="56">
        <v>2022</v>
      </c>
      <c r="I13" s="16"/>
      <c r="J13" s="17"/>
      <c r="K13" s="17"/>
    </row>
    <row r="14" spans="1:11" ht="13.5" customHeight="1">
      <c r="A14" s="56" t="s">
        <v>7</v>
      </c>
      <c r="B14" s="201" t="s">
        <v>8</v>
      </c>
      <c r="C14" s="202"/>
      <c r="D14" s="202"/>
      <c r="E14" s="202"/>
      <c r="F14" s="202"/>
      <c r="G14" s="203"/>
      <c r="H14" s="56">
        <v>12</v>
      </c>
      <c r="I14" s="16"/>
      <c r="J14" s="17"/>
      <c r="K14" s="17"/>
    </row>
    <row r="15" spans="1:11" ht="13.5" customHeight="1">
      <c r="A15" s="187" t="s">
        <v>9</v>
      </c>
      <c r="B15" s="191"/>
      <c r="C15" s="191"/>
      <c r="D15" s="191"/>
      <c r="E15" s="191"/>
      <c r="F15" s="191"/>
      <c r="G15" s="191"/>
      <c r="H15" s="191"/>
      <c r="I15" s="18"/>
      <c r="J15" s="18"/>
      <c r="K15" s="18"/>
    </row>
    <row r="16" spans="1:11" ht="13.5" customHeight="1">
      <c r="A16" s="63">
        <v>1</v>
      </c>
      <c r="B16" s="201" t="s">
        <v>10</v>
      </c>
      <c r="C16" s="202"/>
      <c r="D16" s="202"/>
      <c r="E16" s="202"/>
      <c r="F16" s="202"/>
      <c r="G16" s="203"/>
      <c r="H16" s="49" t="s">
        <v>155</v>
      </c>
      <c r="I16" s="16"/>
      <c r="J16" s="17"/>
      <c r="K16" s="17"/>
    </row>
    <row r="17" spans="1:12" ht="13.5" customHeight="1">
      <c r="A17" s="63">
        <v>2</v>
      </c>
      <c r="B17" s="201" t="s">
        <v>11</v>
      </c>
      <c r="C17" s="202"/>
      <c r="D17" s="202"/>
      <c r="E17" s="202"/>
      <c r="F17" s="202"/>
      <c r="G17" s="203"/>
      <c r="H17" s="49">
        <v>4</v>
      </c>
      <c r="I17" s="16"/>
      <c r="J17" s="17"/>
      <c r="K17" s="17"/>
    </row>
    <row r="18" spans="1:12" ht="13.5" customHeight="1">
      <c r="A18" s="189" t="s">
        <v>12</v>
      </c>
      <c r="B18" s="190"/>
      <c r="C18" s="190"/>
      <c r="D18" s="190"/>
      <c r="E18" s="190"/>
      <c r="F18" s="190"/>
      <c r="G18" s="190"/>
      <c r="H18" s="190"/>
      <c r="I18" s="15"/>
      <c r="J18" s="15"/>
      <c r="K18" s="15"/>
    </row>
    <row r="19" spans="1:12">
      <c r="A19" s="189" t="s">
        <v>13</v>
      </c>
      <c r="B19" s="190"/>
      <c r="C19" s="190"/>
      <c r="D19" s="190"/>
      <c r="E19" s="190"/>
      <c r="F19" s="190"/>
      <c r="G19" s="190"/>
      <c r="H19" s="190"/>
      <c r="I19" s="15"/>
      <c r="J19" s="15"/>
      <c r="K19" s="15"/>
    </row>
    <row r="20" spans="1:12" ht="13.5" customHeight="1">
      <c r="A20" s="189" t="s">
        <v>14</v>
      </c>
      <c r="B20" s="190"/>
      <c r="C20" s="190"/>
      <c r="D20" s="190"/>
      <c r="E20" s="190"/>
      <c r="F20" s="190"/>
      <c r="G20" s="190"/>
      <c r="H20" s="190"/>
      <c r="I20" s="15"/>
      <c r="J20" s="15"/>
      <c r="K20" s="15"/>
    </row>
    <row r="21" spans="1:12" ht="13.5" customHeight="1">
      <c r="A21" s="63">
        <v>1</v>
      </c>
      <c r="B21" s="201" t="s">
        <v>15</v>
      </c>
      <c r="C21" s="202"/>
      <c r="D21" s="202"/>
      <c r="E21" s="202"/>
      <c r="F21" s="202"/>
      <c r="G21" s="203"/>
      <c r="H21" s="49" t="s">
        <v>159</v>
      </c>
      <c r="I21" s="17"/>
      <c r="J21" s="17"/>
      <c r="K21" s="17"/>
    </row>
    <row r="22" spans="1:12">
      <c r="A22" s="63">
        <v>2</v>
      </c>
      <c r="B22" s="201" t="s">
        <v>16</v>
      </c>
      <c r="C22" s="202"/>
      <c r="D22" s="202"/>
      <c r="E22" s="202"/>
      <c r="F22" s="202"/>
      <c r="G22" s="203"/>
      <c r="H22" s="55">
        <v>4110</v>
      </c>
      <c r="I22" s="17"/>
      <c r="J22" s="17"/>
      <c r="K22" s="17"/>
    </row>
    <row r="23" spans="1:12" ht="13.5" customHeight="1">
      <c r="A23" s="63">
        <v>3</v>
      </c>
      <c r="B23" s="201" t="s">
        <v>17</v>
      </c>
      <c r="C23" s="202"/>
      <c r="D23" s="202"/>
      <c r="E23" s="202"/>
      <c r="F23" s="202"/>
      <c r="G23" s="203"/>
      <c r="H23" s="75">
        <v>5296.61</v>
      </c>
      <c r="I23" s="17"/>
      <c r="J23" s="17"/>
      <c r="K23" s="17"/>
    </row>
    <row r="24" spans="1:12" ht="36">
      <c r="A24" s="66">
        <v>4</v>
      </c>
      <c r="B24" s="204" t="s">
        <v>18</v>
      </c>
      <c r="C24" s="205"/>
      <c r="D24" s="205"/>
      <c r="E24" s="205"/>
      <c r="F24" s="205"/>
      <c r="G24" s="206"/>
      <c r="H24" s="55" t="s">
        <v>207</v>
      </c>
      <c r="I24" s="17"/>
      <c r="J24" s="17"/>
      <c r="K24" s="17"/>
    </row>
    <row r="25" spans="1:12" ht="13.5" customHeight="1">
      <c r="A25" s="63">
        <v>5</v>
      </c>
      <c r="B25" s="201" t="s">
        <v>19</v>
      </c>
      <c r="C25" s="202"/>
      <c r="D25" s="202"/>
      <c r="E25" s="202"/>
      <c r="F25" s="202"/>
      <c r="G25" s="203"/>
      <c r="H25" s="76">
        <v>44621</v>
      </c>
      <c r="I25" s="17"/>
      <c r="J25" s="17"/>
      <c r="K25" s="17"/>
    </row>
    <row r="26" spans="1:12" ht="13.5" customHeight="1">
      <c r="A26" s="63">
        <v>6</v>
      </c>
      <c r="B26" s="207" t="s">
        <v>176</v>
      </c>
      <c r="C26" s="207"/>
      <c r="D26" s="207"/>
      <c r="E26" s="207"/>
      <c r="F26" s="207"/>
      <c r="G26" s="207"/>
      <c r="H26" s="76" t="s">
        <v>177</v>
      </c>
      <c r="I26" s="17"/>
      <c r="J26" s="17"/>
      <c r="K26" s="17"/>
    </row>
    <row r="27" spans="1:12" ht="13.5" customHeight="1">
      <c r="A27" s="208"/>
      <c r="B27" s="208"/>
      <c r="C27" s="208"/>
      <c r="D27" s="208"/>
      <c r="E27" s="208"/>
      <c r="F27" s="208"/>
      <c r="G27" s="208"/>
      <c r="H27" s="208"/>
      <c r="I27" s="17"/>
      <c r="J27" s="17"/>
      <c r="K27" s="17"/>
      <c r="L27"/>
    </row>
    <row r="28" spans="1:12" ht="13.5" customHeight="1">
      <c r="A28" s="209" t="s">
        <v>117</v>
      </c>
      <c r="B28" s="209"/>
      <c r="C28" s="209"/>
      <c r="D28" s="209"/>
      <c r="E28" s="209"/>
      <c r="F28" s="209"/>
      <c r="G28" s="209"/>
      <c r="H28" s="209"/>
      <c r="I28" s="15"/>
      <c r="J28" s="15"/>
      <c r="K28" s="15"/>
    </row>
    <row r="29" spans="1:12" ht="13.5" customHeight="1">
      <c r="A29" s="37">
        <v>1</v>
      </c>
      <c r="B29" s="210" t="s">
        <v>157</v>
      </c>
      <c r="C29" s="211"/>
      <c r="D29" s="211"/>
      <c r="E29" s="211"/>
      <c r="F29" s="211"/>
      <c r="G29" s="211"/>
      <c r="H29" s="116" t="s">
        <v>111</v>
      </c>
      <c r="I29" s="14" t="s">
        <v>20</v>
      </c>
      <c r="J29" s="15"/>
      <c r="K29" s="15"/>
    </row>
    <row r="30" spans="1:12" ht="13.5" customHeight="1">
      <c r="A30" s="56" t="s">
        <v>1</v>
      </c>
      <c r="B30" s="201" t="s">
        <v>21</v>
      </c>
      <c r="C30" s="202"/>
      <c r="D30" s="202"/>
      <c r="E30" s="202"/>
      <c r="F30" s="202"/>
      <c r="G30" s="203"/>
      <c r="H30" s="38">
        <v>5296.61</v>
      </c>
      <c r="I30" s="16"/>
      <c r="J30" s="17"/>
      <c r="K30" s="17"/>
    </row>
    <row r="31" spans="1:12" ht="13.5" customHeight="1">
      <c r="A31" s="56" t="s">
        <v>3</v>
      </c>
      <c r="B31" s="201" t="s">
        <v>22</v>
      </c>
      <c r="C31" s="202"/>
      <c r="D31" s="202"/>
      <c r="E31" s="202"/>
      <c r="F31" s="202"/>
      <c r="G31" s="203"/>
      <c r="H31" s="38"/>
      <c r="I31" s="16"/>
      <c r="J31" s="17"/>
      <c r="K31" s="17"/>
    </row>
    <row r="32" spans="1:12" ht="13.5" customHeight="1">
      <c r="A32" s="56" t="s">
        <v>5</v>
      </c>
      <c r="B32" s="201" t="s">
        <v>23</v>
      </c>
      <c r="C32" s="202"/>
      <c r="D32" s="202"/>
      <c r="E32" s="202"/>
      <c r="F32" s="202"/>
      <c r="G32" s="203"/>
      <c r="H32" s="38"/>
      <c r="I32" s="16"/>
      <c r="J32" s="17"/>
      <c r="K32" s="17"/>
    </row>
    <row r="33" spans="1:12" ht="13.5" customHeight="1">
      <c r="A33" s="56" t="s">
        <v>7</v>
      </c>
      <c r="B33" s="201" t="s">
        <v>24</v>
      </c>
      <c r="C33" s="202"/>
      <c r="D33" s="202"/>
      <c r="E33" s="202"/>
      <c r="F33" s="202"/>
      <c r="G33" s="203"/>
      <c r="H33" s="38"/>
      <c r="I33" s="16"/>
      <c r="J33" s="17"/>
      <c r="K33" s="17"/>
    </row>
    <row r="34" spans="1:12" ht="13.5" customHeight="1">
      <c r="A34" s="56" t="s">
        <v>25</v>
      </c>
      <c r="B34" s="201" t="s">
        <v>26</v>
      </c>
      <c r="C34" s="202"/>
      <c r="D34" s="202"/>
      <c r="E34" s="202"/>
      <c r="F34" s="202"/>
      <c r="G34" s="203"/>
      <c r="H34" s="38"/>
      <c r="I34" s="16"/>
      <c r="J34" s="17"/>
      <c r="K34" s="17"/>
    </row>
    <row r="35" spans="1:12" ht="13.5" customHeight="1">
      <c r="A35" s="56" t="s">
        <v>27</v>
      </c>
      <c r="B35" s="201" t="s">
        <v>28</v>
      </c>
      <c r="C35" s="202"/>
      <c r="D35" s="202"/>
      <c r="E35" s="202"/>
      <c r="F35" s="202"/>
      <c r="G35" s="203"/>
      <c r="H35" s="38"/>
      <c r="I35" s="16"/>
      <c r="J35" s="17"/>
      <c r="K35" s="17"/>
    </row>
    <row r="36" spans="1:12" ht="13.5" customHeight="1">
      <c r="A36" s="56" t="s">
        <v>29</v>
      </c>
      <c r="B36" s="212" t="s">
        <v>105</v>
      </c>
      <c r="C36" s="202"/>
      <c r="D36" s="202"/>
      <c r="E36" s="202"/>
      <c r="F36" s="202"/>
      <c r="G36" s="203"/>
      <c r="H36" s="38"/>
      <c r="I36" s="16"/>
      <c r="J36" s="17"/>
      <c r="K36" s="17"/>
    </row>
    <row r="37" spans="1:12" ht="13.5" customHeight="1">
      <c r="A37" s="218" t="s">
        <v>156</v>
      </c>
      <c r="B37" s="218"/>
      <c r="C37" s="218"/>
      <c r="D37" s="218"/>
      <c r="E37" s="218"/>
      <c r="F37" s="218"/>
      <c r="G37" s="218"/>
      <c r="H37" s="110">
        <f>SUM(H30:H36)</f>
        <v>5296.61</v>
      </c>
      <c r="I37" s="11" t="s">
        <v>30</v>
      </c>
      <c r="J37" s="51"/>
      <c r="K37" s="52"/>
    </row>
    <row r="38" spans="1:12" ht="13.5" customHeight="1">
      <c r="A38" s="219"/>
      <c r="B38" s="219"/>
      <c r="C38" s="219"/>
      <c r="D38" s="219"/>
      <c r="E38" s="219"/>
      <c r="F38" s="219"/>
      <c r="G38" s="219"/>
      <c r="H38" s="219"/>
      <c r="I38" s="78"/>
      <c r="J38" s="79" t="s">
        <v>31</v>
      </c>
      <c r="K38" s="80"/>
      <c r="L38"/>
    </row>
    <row r="39" spans="1:12" ht="13.5" customHeight="1">
      <c r="A39" s="209" t="s">
        <v>118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</row>
    <row r="40" spans="1:12" ht="13.5" customHeight="1">
      <c r="A40" s="187" t="s">
        <v>100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88"/>
    </row>
    <row r="41" spans="1:12" ht="13.5" customHeight="1">
      <c r="A41" s="101" t="s">
        <v>103</v>
      </c>
      <c r="B41" s="210" t="s">
        <v>99</v>
      </c>
      <c r="C41" s="211"/>
      <c r="D41" s="211"/>
      <c r="E41" s="211"/>
      <c r="F41" s="217"/>
      <c r="G41" s="55" t="s">
        <v>147</v>
      </c>
      <c r="H41" s="115" t="s">
        <v>146</v>
      </c>
      <c r="I41" s="54" t="s">
        <v>32</v>
      </c>
      <c r="J41" s="201" t="s">
        <v>20</v>
      </c>
      <c r="K41" s="202"/>
    </row>
    <row r="42" spans="1:12" ht="13.5" customHeight="1">
      <c r="A42" s="56" t="s">
        <v>1</v>
      </c>
      <c r="B42" s="201" t="s">
        <v>33</v>
      </c>
      <c r="C42" s="202"/>
      <c r="D42" s="202"/>
      <c r="E42" s="202"/>
      <c r="F42" s="203"/>
      <c r="G42" s="39">
        <v>8.3299999999999999E-2</v>
      </c>
      <c r="H42" s="41">
        <f>H37*G42</f>
        <v>441.20761299999998</v>
      </c>
      <c r="I42" s="12"/>
      <c r="J42" s="59" t="s">
        <v>30</v>
      </c>
      <c r="K42" s="53" t="s">
        <v>31</v>
      </c>
    </row>
    <row r="43" spans="1:12" ht="13.5" customHeight="1">
      <c r="A43" s="56" t="s">
        <v>3</v>
      </c>
      <c r="B43" s="212" t="s">
        <v>98</v>
      </c>
      <c r="C43" s="213"/>
      <c r="D43" s="213"/>
      <c r="E43" s="213"/>
      <c r="F43" s="214"/>
      <c r="G43" s="39">
        <v>0.121</v>
      </c>
      <c r="H43" s="42">
        <f>H30*G43</f>
        <v>640.8898099999999</v>
      </c>
      <c r="I43" s="12"/>
      <c r="J43" s="59" t="s">
        <v>30</v>
      </c>
      <c r="K43" s="53" t="s">
        <v>31</v>
      </c>
    </row>
    <row r="44" spans="1:12" ht="15" customHeight="1">
      <c r="A44" s="215" t="s">
        <v>165</v>
      </c>
      <c r="B44" s="215"/>
      <c r="C44" s="215"/>
      <c r="D44" s="215"/>
      <c r="E44" s="215"/>
      <c r="F44" s="215"/>
      <c r="G44" s="81">
        <f>SUM(G42:G43)</f>
        <v>0.20429999999999998</v>
      </c>
      <c r="H44" s="110">
        <f>SUM(H42:H43)</f>
        <v>1082.0974229999999</v>
      </c>
      <c r="I44" s="11" t="s">
        <v>30</v>
      </c>
      <c r="J44" s="51"/>
      <c r="K44" s="6" t="s">
        <v>31</v>
      </c>
    </row>
    <row r="45" spans="1:12" ht="13.5" customHeight="1">
      <c r="A45" s="216"/>
      <c r="B45" s="216"/>
      <c r="C45" s="216"/>
      <c r="D45" s="216"/>
      <c r="E45" s="216"/>
      <c r="F45" s="216"/>
      <c r="G45" s="216"/>
      <c r="H45" s="216"/>
      <c r="I45" s="67"/>
      <c r="J45" s="68"/>
      <c r="K45" s="69"/>
      <c r="L45"/>
    </row>
    <row r="46" spans="1:12" ht="13.5" customHeight="1">
      <c r="A46" s="215" t="s">
        <v>167</v>
      </c>
      <c r="B46" s="215"/>
      <c r="C46" s="215"/>
      <c r="D46" s="215"/>
      <c r="E46" s="215"/>
      <c r="F46" s="215"/>
      <c r="G46" s="215"/>
      <c r="H46" s="215"/>
      <c r="I46" s="19"/>
      <c r="J46" s="19"/>
      <c r="K46" s="19"/>
    </row>
    <row r="47" spans="1:12" ht="13.5" customHeight="1">
      <c r="A47" s="101" t="s">
        <v>102</v>
      </c>
      <c r="B47" s="210" t="s">
        <v>158</v>
      </c>
      <c r="C47" s="211"/>
      <c r="D47" s="211"/>
      <c r="E47" s="211"/>
      <c r="F47" s="217"/>
      <c r="G47" s="49" t="s">
        <v>147</v>
      </c>
      <c r="H47" s="114" t="s">
        <v>146</v>
      </c>
      <c r="I47" s="54" t="s">
        <v>32</v>
      </c>
      <c r="J47" s="14" t="s">
        <v>20</v>
      </c>
      <c r="K47" s="15"/>
    </row>
    <row r="48" spans="1:12" ht="13.5" customHeight="1">
      <c r="A48" s="56" t="s">
        <v>1</v>
      </c>
      <c r="B48" s="201" t="s">
        <v>35</v>
      </c>
      <c r="C48" s="202"/>
      <c r="D48" s="202"/>
      <c r="E48" s="202"/>
      <c r="F48" s="203"/>
      <c r="G48" s="39">
        <v>0.2</v>
      </c>
      <c r="H48" s="43">
        <f t="shared" ref="H48:H55" si="0">($H$37+$H$44)*G48</f>
        <v>1275.7414846000001</v>
      </c>
      <c r="I48" s="12"/>
      <c r="J48" s="59" t="s">
        <v>30</v>
      </c>
      <c r="K48" s="53" t="s">
        <v>31</v>
      </c>
    </row>
    <row r="49" spans="1:14" ht="13.5" customHeight="1">
      <c r="A49" s="56" t="s">
        <v>3</v>
      </c>
      <c r="B49" s="212" t="s">
        <v>144</v>
      </c>
      <c r="C49" s="202"/>
      <c r="D49" s="202"/>
      <c r="E49" s="202"/>
      <c r="F49" s="203"/>
      <c r="G49" s="39">
        <v>2.5000000000000001E-2</v>
      </c>
      <c r="H49" s="44">
        <f t="shared" si="0"/>
        <v>159.46768557500002</v>
      </c>
      <c r="I49" s="12"/>
      <c r="J49" s="59" t="s">
        <v>30</v>
      </c>
      <c r="K49" s="53" t="s">
        <v>31</v>
      </c>
    </row>
    <row r="50" spans="1:14" ht="13.5" customHeight="1">
      <c r="A50" s="56" t="s">
        <v>5</v>
      </c>
      <c r="B50" s="212" t="s">
        <v>145</v>
      </c>
      <c r="C50" s="202"/>
      <c r="D50" s="202"/>
      <c r="E50" s="202"/>
      <c r="F50" s="203"/>
      <c r="G50" s="39"/>
      <c r="H50" s="44">
        <f t="shared" si="0"/>
        <v>0</v>
      </c>
      <c r="I50" s="12"/>
      <c r="J50" s="59" t="s">
        <v>30</v>
      </c>
      <c r="K50" s="53" t="s">
        <v>31</v>
      </c>
      <c r="L50" s="181" t="s">
        <v>238</v>
      </c>
    </row>
    <row r="51" spans="1:14" ht="13.5" customHeight="1">
      <c r="A51" s="56" t="s">
        <v>7</v>
      </c>
      <c r="B51" s="201" t="s">
        <v>36</v>
      </c>
      <c r="C51" s="202"/>
      <c r="D51" s="202"/>
      <c r="E51" s="202"/>
      <c r="F51" s="203"/>
      <c r="G51" s="40">
        <v>1.4999999999999999E-2</v>
      </c>
      <c r="H51" s="45">
        <f t="shared" si="0"/>
        <v>95.680611344999988</v>
      </c>
      <c r="I51" s="12"/>
      <c r="J51" s="59" t="s">
        <v>30</v>
      </c>
      <c r="K51" s="53" t="s">
        <v>31</v>
      </c>
    </row>
    <row r="52" spans="1:14" ht="13.5" customHeight="1">
      <c r="A52" s="56" t="s">
        <v>25</v>
      </c>
      <c r="B52" s="201" t="s">
        <v>37</v>
      </c>
      <c r="C52" s="202"/>
      <c r="D52" s="202"/>
      <c r="E52" s="202"/>
      <c r="F52" s="203"/>
      <c r="G52" s="39">
        <v>0.01</v>
      </c>
      <c r="H52" s="45">
        <f t="shared" si="0"/>
        <v>63.787074230000002</v>
      </c>
      <c r="I52" s="12"/>
      <c r="J52" s="59" t="s">
        <v>30</v>
      </c>
      <c r="K52" s="53" t="s">
        <v>31</v>
      </c>
    </row>
    <row r="53" spans="1:14" ht="13.5" customHeight="1">
      <c r="A53" s="56" t="s">
        <v>27</v>
      </c>
      <c r="B53" s="201" t="s">
        <v>38</v>
      </c>
      <c r="C53" s="202"/>
      <c r="D53" s="202"/>
      <c r="E53" s="202"/>
      <c r="F53" s="203"/>
      <c r="G53" s="39">
        <v>6.0000000000000001E-3</v>
      </c>
      <c r="H53" s="45">
        <f t="shared" si="0"/>
        <v>38.272244538000002</v>
      </c>
      <c r="I53" s="12"/>
      <c r="J53" s="59" t="s">
        <v>30</v>
      </c>
      <c r="K53" s="53" t="s">
        <v>31</v>
      </c>
    </row>
    <row r="54" spans="1:14" ht="13.5" customHeight="1">
      <c r="A54" s="56" t="s">
        <v>29</v>
      </c>
      <c r="B54" s="201" t="s">
        <v>39</v>
      </c>
      <c r="C54" s="202"/>
      <c r="D54" s="202"/>
      <c r="E54" s="202"/>
      <c r="F54" s="203"/>
      <c r="G54" s="39">
        <v>2E-3</v>
      </c>
      <c r="H54" s="45">
        <f t="shared" si="0"/>
        <v>12.757414846</v>
      </c>
      <c r="I54" s="12"/>
      <c r="J54" s="59" t="s">
        <v>30</v>
      </c>
      <c r="K54" s="53" t="s">
        <v>31</v>
      </c>
    </row>
    <row r="55" spans="1:14" ht="13.5" customHeight="1">
      <c r="A55" s="56" t="s">
        <v>40</v>
      </c>
      <c r="B55" s="201" t="s">
        <v>41</v>
      </c>
      <c r="C55" s="202"/>
      <c r="D55" s="202"/>
      <c r="E55" s="202"/>
      <c r="F55" s="203"/>
      <c r="G55" s="39">
        <v>0.08</v>
      </c>
      <c r="H55" s="45">
        <f t="shared" si="0"/>
        <v>510.29659384000001</v>
      </c>
      <c r="I55" s="12"/>
      <c r="J55" s="3" t="s">
        <v>30</v>
      </c>
      <c r="K55" s="5" t="s">
        <v>31</v>
      </c>
    </row>
    <row r="56" spans="1:14" ht="13.5" customHeight="1">
      <c r="A56" s="215" t="s">
        <v>165</v>
      </c>
      <c r="B56" s="215"/>
      <c r="C56" s="215"/>
      <c r="D56" s="215"/>
      <c r="E56" s="215"/>
      <c r="F56" s="215"/>
      <c r="G56" s="82">
        <f>SUM(G48:G55)</f>
        <v>0.33800000000000002</v>
      </c>
      <c r="H56" s="110">
        <f>SUM(H48:H55)</f>
        <v>2156.003108974</v>
      </c>
      <c r="I56" s="54" t="s">
        <v>42</v>
      </c>
      <c r="J56" s="3" t="s">
        <v>30</v>
      </c>
      <c r="K56" s="5" t="s">
        <v>31</v>
      </c>
    </row>
    <row r="57" spans="1:14" ht="13.5" customHeight="1">
      <c r="A57" s="216"/>
      <c r="B57" s="216"/>
      <c r="C57" s="216"/>
      <c r="D57" s="216"/>
      <c r="E57" s="216"/>
      <c r="F57" s="216"/>
      <c r="G57" s="216"/>
      <c r="H57" s="216"/>
      <c r="I57" s="83"/>
      <c r="J57" s="84"/>
      <c r="K57" s="85"/>
      <c r="L57"/>
    </row>
    <row r="58" spans="1:14" ht="13.5" customHeight="1">
      <c r="A58" s="215" t="s">
        <v>166</v>
      </c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M58" s="46"/>
      <c r="N58" s="46"/>
    </row>
    <row r="59" spans="1:14">
      <c r="A59" s="101" t="s">
        <v>101</v>
      </c>
      <c r="B59" s="210" t="s">
        <v>109</v>
      </c>
      <c r="C59" s="211"/>
      <c r="D59" s="211"/>
      <c r="E59" s="211"/>
      <c r="F59" s="211"/>
      <c r="G59" s="217"/>
      <c r="H59" s="113" t="s">
        <v>148</v>
      </c>
      <c r="I59" s="220" t="s">
        <v>20</v>
      </c>
      <c r="J59" s="220"/>
      <c r="K59" s="221"/>
    </row>
    <row r="60" spans="1:14" ht="13.5" customHeight="1">
      <c r="A60" s="56" t="s">
        <v>1</v>
      </c>
      <c r="B60" s="212" t="s">
        <v>162</v>
      </c>
      <c r="C60" s="213"/>
      <c r="D60" s="213"/>
      <c r="E60" s="213"/>
      <c r="F60" s="213"/>
      <c r="G60" s="214"/>
      <c r="H60" s="47">
        <f>8.55*2*22-H37*6%</f>
        <v>58.40340000000009</v>
      </c>
      <c r="I60" s="222"/>
      <c r="J60" s="222"/>
      <c r="K60" s="223"/>
    </row>
    <row r="61" spans="1:14" ht="13.5" customHeight="1">
      <c r="A61" s="56" t="s">
        <v>3</v>
      </c>
      <c r="B61" s="212" t="s">
        <v>163</v>
      </c>
      <c r="C61" s="213"/>
      <c r="D61" s="213"/>
      <c r="E61" s="213"/>
      <c r="F61" s="213"/>
      <c r="G61" s="214"/>
      <c r="H61" s="48">
        <v>415.8</v>
      </c>
      <c r="I61" s="222"/>
      <c r="J61" s="222"/>
      <c r="K61" s="223"/>
    </row>
    <row r="62" spans="1:14" ht="13.5" customHeight="1">
      <c r="A62" s="56" t="s">
        <v>5</v>
      </c>
      <c r="B62" s="212" t="s">
        <v>104</v>
      </c>
      <c r="C62" s="213"/>
      <c r="D62" s="213"/>
      <c r="E62" s="213"/>
      <c r="F62" s="213"/>
      <c r="G62" s="214"/>
      <c r="H62" s="48">
        <v>0</v>
      </c>
      <c r="I62" s="222"/>
      <c r="J62" s="222"/>
      <c r="K62" s="223"/>
    </row>
    <row r="63" spans="1:14" ht="13.5" customHeight="1">
      <c r="A63" s="56" t="s">
        <v>7</v>
      </c>
      <c r="B63" s="212" t="s">
        <v>161</v>
      </c>
      <c r="C63" s="213"/>
      <c r="D63" s="213"/>
      <c r="E63" s="213"/>
      <c r="F63" s="213"/>
      <c r="G63" s="214"/>
      <c r="H63" s="48">
        <v>17</v>
      </c>
      <c r="I63" s="222"/>
      <c r="J63" s="222"/>
      <c r="K63" s="223"/>
    </row>
    <row r="64" spans="1:14" ht="13.5" customHeight="1">
      <c r="A64" s="215" t="s">
        <v>165</v>
      </c>
      <c r="B64" s="215"/>
      <c r="C64" s="215"/>
      <c r="D64" s="215"/>
      <c r="E64" s="215"/>
      <c r="F64" s="215"/>
      <c r="G64" s="215"/>
      <c r="H64" s="112">
        <f>SUM(H60:H63)</f>
        <v>491.2034000000001</v>
      </c>
      <c r="I64" s="11" t="s">
        <v>30</v>
      </c>
      <c r="J64" s="51"/>
      <c r="K64" s="5" t="s">
        <v>31</v>
      </c>
    </row>
    <row r="65" spans="1:35" ht="12.6" customHeight="1">
      <c r="A65" s="216"/>
      <c r="B65" s="216"/>
      <c r="C65" s="216"/>
      <c r="D65" s="216"/>
      <c r="E65" s="216"/>
      <c r="F65" s="216"/>
      <c r="G65" s="216"/>
      <c r="H65" s="216"/>
      <c r="I65" s="86"/>
      <c r="J65" s="87"/>
      <c r="K65" s="85"/>
      <c r="L65"/>
    </row>
    <row r="66" spans="1:35" ht="13.5" customHeight="1">
      <c r="A66" s="209" t="s">
        <v>106</v>
      </c>
      <c r="B66" s="209"/>
      <c r="C66" s="209"/>
      <c r="D66" s="209"/>
      <c r="E66" s="209"/>
      <c r="F66" s="209"/>
      <c r="G66" s="209"/>
      <c r="H66" s="209"/>
      <c r="I66" s="209"/>
      <c r="J66" s="209"/>
      <c r="K66" s="209"/>
    </row>
    <row r="67" spans="1:35" ht="13.5" customHeight="1">
      <c r="A67" s="224"/>
      <c r="B67" s="225"/>
      <c r="C67" s="225"/>
      <c r="D67" s="225"/>
      <c r="E67" s="225"/>
      <c r="F67" s="225"/>
      <c r="G67" s="225"/>
      <c r="H67" s="225"/>
      <c r="I67" s="225"/>
      <c r="J67" s="225"/>
      <c r="K67" s="226"/>
    </row>
    <row r="68" spans="1:35" ht="13.5" customHeight="1">
      <c r="A68" s="100">
        <v>2</v>
      </c>
      <c r="B68" s="210" t="s">
        <v>164</v>
      </c>
      <c r="C68" s="211"/>
      <c r="D68" s="211"/>
      <c r="E68" s="211"/>
      <c r="F68" s="211"/>
      <c r="G68" s="217"/>
      <c r="H68" s="113" t="s">
        <v>111</v>
      </c>
      <c r="I68" s="220" t="s">
        <v>20</v>
      </c>
      <c r="J68" s="220"/>
      <c r="K68" s="221"/>
    </row>
    <row r="69" spans="1:35" ht="13.5" customHeight="1">
      <c r="A69" s="65">
        <v>2.1</v>
      </c>
      <c r="B69" s="201" t="s">
        <v>107</v>
      </c>
      <c r="C69" s="202"/>
      <c r="D69" s="202"/>
      <c r="E69" s="202"/>
      <c r="F69" s="202"/>
      <c r="G69" s="203"/>
      <c r="H69" s="64">
        <f>H44</f>
        <v>1082.0974229999999</v>
      </c>
      <c r="I69" s="54" t="s">
        <v>30</v>
      </c>
      <c r="J69" s="51"/>
      <c r="K69" s="7" t="s">
        <v>31</v>
      </c>
    </row>
    <row r="70" spans="1:35" ht="13.5" customHeight="1">
      <c r="A70" s="65">
        <v>2.2000000000000002</v>
      </c>
      <c r="B70" s="201" t="s">
        <v>108</v>
      </c>
      <c r="C70" s="202"/>
      <c r="D70" s="202"/>
      <c r="E70" s="202"/>
      <c r="F70" s="202"/>
      <c r="G70" s="203"/>
      <c r="H70" s="64">
        <f>H56</f>
        <v>2156.003108974</v>
      </c>
      <c r="I70" s="54" t="s">
        <v>30</v>
      </c>
      <c r="J70" s="51"/>
      <c r="K70" s="6" t="s">
        <v>31</v>
      </c>
    </row>
    <row r="71" spans="1:35" ht="15" customHeight="1">
      <c r="A71" s="65">
        <v>2.2999999999999998</v>
      </c>
      <c r="B71" s="204" t="s">
        <v>109</v>
      </c>
      <c r="C71" s="205"/>
      <c r="D71" s="205"/>
      <c r="E71" s="205"/>
      <c r="F71" s="205"/>
      <c r="G71" s="206"/>
      <c r="H71" s="77">
        <f>H64</f>
        <v>491.2034000000001</v>
      </c>
      <c r="I71" s="11" t="s">
        <v>30</v>
      </c>
      <c r="J71" s="51"/>
      <c r="K71" s="52"/>
    </row>
    <row r="72" spans="1:35" ht="15" customHeight="1">
      <c r="A72" s="215" t="s">
        <v>165</v>
      </c>
      <c r="B72" s="215"/>
      <c r="C72" s="215"/>
      <c r="D72" s="215"/>
      <c r="E72" s="215"/>
      <c r="F72" s="215"/>
      <c r="G72" s="215"/>
      <c r="H72" s="111">
        <f>SUM(H69:H71)</f>
        <v>3729.3039319740001</v>
      </c>
      <c r="I72" s="54" t="s">
        <v>30</v>
      </c>
      <c r="J72" s="51"/>
      <c r="K72" s="6" t="s">
        <v>31</v>
      </c>
    </row>
    <row r="73" spans="1:35" ht="15" customHeight="1">
      <c r="A73" s="216"/>
      <c r="B73" s="216"/>
      <c r="C73" s="216"/>
      <c r="D73" s="216"/>
      <c r="E73" s="216"/>
      <c r="F73" s="216"/>
      <c r="G73" s="216"/>
      <c r="H73" s="216"/>
      <c r="I73" s="83"/>
      <c r="J73" s="78"/>
      <c r="K73" s="6"/>
      <c r="L73"/>
    </row>
    <row r="74" spans="1:35" ht="15" customHeight="1">
      <c r="A74" s="215" t="s">
        <v>94</v>
      </c>
      <c r="B74" s="209"/>
      <c r="C74" s="209"/>
      <c r="D74" s="209"/>
      <c r="E74" s="209"/>
      <c r="F74" s="209"/>
      <c r="G74" s="209"/>
      <c r="H74" s="209"/>
      <c r="I74" s="209"/>
      <c r="J74" s="209"/>
      <c r="K74" s="8"/>
    </row>
    <row r="75" spans="1:35" ht="14.25" customHeight="1">
      <c r="A75" s="37">
        <v>3</v>
      </c>
      <c r="B75" s="184" t="s">
        <v>178</v>
      </c>
      <c r="C75" s="184"/>
      <c r="D75" s="184"/>
      <c r="E75" s="184"/>
      <c r="F75" s="184"/>
      <c r="G75" s="49" t="s">
        <v>149</v>
      </c>
      <c r="H75" s="49" t="s">
        <v>150</v>
      </c>
      <c r="I75" s="227" t="s">
        <v>20</v>
      </c>
      <c r="J75" s="227"/>
      <c r="K75" s="8"/>
    </row>
    <row r="76" spans="1:35" ht="14.25" customHeight="1">
      <c r="A76" s="56" t="s">
        <v>1</v>
      </c>
      <c r="B76" s="207" t="s">
        <v>43</v>
      </c>
      <c r="C76" s="207"/>
      <c r="D76" s="207"/>
      <c r="E76" s="207"/>
      <c r="F76" s="207"/>
      <c r="G76" s="89">
        <v>4.1999999999999997E-3</v>
      </c>
      <c r="H76" s="43">
        <f>$H$37*G76</f>
        <v>22.245761999999996</v>
      </c>
      <c r="I76" s="54" t="s">
        <v>30</v>
      </c>
      <c r="J76" s="56" t="s">
        <v>31</v>
      </c>
      <c r="K76" s="8"/>
    </row>
    <row r="77" spans="1:35" ht="14.25" customHeight="1">
      <c r="A77" s="56" t="s">
        <v>3</v>
      </c>
      <c r="B77" s="207" t="s">
        <v>44</v>
      </c>
      <c r="C77" s="207"/>
      <c r="D77" s="207"/>
      <c r="E77" s="207"/>
      <c r="F77" s="207"/>
      <c r="G77" s="89">
        <v>2.9999999999999997E-4</v>
      </c>
      <c r="H77" s="43">
        <f>$H$37*G77</f>
        <v>1.5889829999999998</v>
      </c>
      <c r="I77" s="54" t="s">
        <v>30</v>
      </c>
      <c r="J77" s="56" t="s">
        <v>31</v>
      </c>
      <c r="K77" s="8"/>
    </row>
    <row r="78" spans="1:35" ht="14.25" customHeight="1">
      <c r="A78" s="56" t="s">
        <v>5</v>
      </c>
      <c r="B78" s="207" t="s">
        <v>45</v>
      </c>
      <c r="C78" s="207"/>
      <c r="D78" s="207"/>
      <c r="E78" s="207"/>
      <c r="F78" s="207"/>
      <c r="G78" s="89">
        <v>0.04</v>
      </c>
      <c r="H78" s="43">
        <f>H76*G78</f>
        <v>0.88983047999999987</v>
      </c>
      <c r="I78" s="54" t="s">
        <v>30</v>
      </c>
      <c r="J78" s="56" t="s">
        <v>31</v>
      </c>
      <c r="K78" s="8"/>
    </row>
    <row r="79" spans="1:35" ht="14.25" customHeight="1">
      <c r="A79" s="56" t="s">
        <v>7</v>
      </c>
      <c r="B79" s="207" t="s">
        <v>46</v>
      </c>
      <c r="C79" s="207"/>
      <c r="D79" s="207"/>
      <c r="E79" s="207"/>
      <c r="F79" s="207"/>
      <c r="G79" s="89">
        <v>1.9400000000000001E-2</v>
      </c>
      <c r="H79" s="43">
        <f>$H$37*G79</f>
        <v>102.754234</v>
      </c>
      <c r="I79" s="54" t="s">
        <v>30</v>
      </c>
      <c r="J79" s="56" t="s">
        <v>31</v>
      </c>
      <c r="K79" s="8"/>
    </row>
    <row r="80" spans="1:35" s="9" customFormat="1" ht="14.25" customHeight="1">
      <c r="A80" s="56" t="s">
        <v>25</v>
      </c>
      <c r="B80" s="207" t="s">
        <v>47</v>
      </c>
      <c r="C80" s="207"/>
      <c r="D80" s="207"/>
      <c r="E80" s="207"/>
      <c r="F80" s="207"/>
      <c r="G80" s="89">
        <v>6.8999999999999999E-3</v>
      </c>
      <c r="H80" s="43">
        <f>$H$37*G80</f>
        <v>36.546608999999997</v>
      </c>
      <c r="I80" s="54" t="s">
        <v>30</v>
      </c>
      <c r="J80" s="56" t="s">
        <v>31</v>
      </c>
      <c r="K80" s="8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</row>
    <row r="81" spans="1:35" s="9" customFormat="1" ht="14.25" customHeight="1">
      <c r="A81" s="56" t="s">
        <v>27</v>
      </c>
      <c r="B81" s="207" t="s">
        <v>48</v>
      </c>
      <c r="C81" s="207"/>
      <c r="D81" s="207"/>
      <c r="E81" s="207"/>
      <c r="F81" s="207"/>
      <c r="G81" s="89">
        <v>0.01</v>
      </c>
      <c r="H81" s="43">
        <f>H80*G81</f>
        <v>0.36546608999999997</v>
      </c>
      <c r="I81" s="11" t="s">
        <v>30</v>
      </c>
      <c r="J81" s="2" t="s">
        <v>31</v>
      </c>
      <c r="K81" s="8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</row>
    <row r="82" spans="1:35" s="9" customFormat="1">
      <c r="A82" s="215" t="s">
        <v>165</v>
      </c>
      <c r="B82" s="215"/>
      <c r="C82" s="215"/>
      <c r="D82" s="215"/>
      <c r="E82" s="215"/>
      <c r="F82" s="215"/>
      <c r="G82" s="81">
        <f>SUM(G76:G81)</f>
        <v>8.0799999999999997E-2</v>
      </c>
      <c r="H82" s="110">
        <f>SUM(H76:H81)</f>
        <v>164.39088457</v>
      </c>
      <c r="I82" s="12"/>
      <c r="J82" s="50" t="s">
        <v>31</v>
      </c>
      <c r="K82" s="8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</row>
    <row r="83" spans="1:35" s="9" customFormat="1">
      <c r="A83" s="239"/>
      <c r="B83" s="239"/>
      <c r="C83" s="239"/>
      <c r="D83" s="239"/>
      <c r="E83" s="239"/>
      <c r="F83" s="239"/>
      <c r="G83" s="239"/>
      <c r="H83" s="239"/>
      <c r="I83" s="87"/>
      <c r="J83" s="88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</row>
    <row r="84" spans="1:35" s="9" customFormat="1" ht="12.75" customHeight="1">
      <c r="A84" s="218" t="s">
        <v>49</v>
      </c>
      <c r="B84" s="218"/>
      <c r="C84" s="218"/>
      <c r="D84" s="218"/>
      <c r="E84" s="218"/>
      <c r="F84" s="218"/>
      <c r="G84" s="218"/>
      <c r="H84" s="218"/>
      <c r="I84" s="218"/>
      <c r="J84" s="218"/>
      <c r="K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</row>
    <row r="85" spans="1:35" s="9" customFormat="1" ht="37.5" customHeight="1">
      <c r="A85" s="229" t="s">
        <v>216</v>
      </c>
      <c r="B85" s="230"/>
      <c r="C85" s="230"/>
      <c r="D85" s="230"/>
      <c r="E85" s="230"/>
      <c r="F85" s="230"/>
      <c r="G85" s="230"/>
      <c r="H85" s="230"/>
      <c r="I85" s="230"/>
      <c r="J85" s="230"/>
      <c r="K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</row>
    <row r="86" spans="1:35" s="9" customFormat="1" ht="12.75" customHeight="1">
      <c r="A86" s="142" t="s">
        <v>96</v>
      </c>
      <c r="B86" s="231" t="s">
        <v>50</v>
      </c>
      <c r="C86" s="232"/>
      <c r="D86" s="232"/>
      <c r="E86" s="232"/>
      <c r="F86" s="233"/>
      <c r="G86" s="143" t="s">
        <v>151</v>
      </c>
      <c r="H86" s="144" t="s">
        <v>150</v>
      </c>
      <c r="I86" s="234" t="s">
        <v>51</v>
      </c>
      <c r="J86" s="235"/>
      <c r="K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</row>
    <row r="87" spans="1:35" s="9" customFormat="1" ht="12.75" customHeight="1">
      <c r="A87" s="145" t="s">
        <v>52</v>
      </c>
      <c r="B87" s="236" t="s">
        <v>53</v>
      </c>
      <c r="C87" s="237"/>
      <c r="D87" s="237"/>
      <c r="E87" s="237"/>
      <c r="F87" s="238"/>
      <c r="G87" s="146">
        <v>0</v>
      </c>
      <c r="H87" s="147"/>
      <c r="I87" s="159" t="s">
        <v>54</v>
      </c>
      <c r="J87" s="149" t="s">
        <v>55</v>
      </c>
      <c r="K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5" s="9" customFormat="1" ht="12.75" customHeight="1">
      <c r="A88" s="145" t="s">
        <v>56</v>
      </c>
      <c r="B88" s="236" t="s">
        <v>57</v>
      </c>
      <c r="C88" s="237"/>
      <c r="D88" s="237"/>
      <c r="E88" s="237"/>
      <c r="F88" s="238"/>
      <c r="G88" s="146">
        <v>0</v>
      </c>
      <c r="H88" s="147"/>
      <c r="I88" s="159" t="s">
        <v>54</v>
      </c>
      <c r="J88" s="149" t="s">
        <v>55</v>
      </c>
      <c r="K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</row>
    <row r="89" spans="1:35" s="9" customFormat="1" ht="12.75" customHeight="1">
      <c r="A89" s="145" t="s">
        <v>58</v>
      </c>
      <c r="B89" s="236" t="s">
        <v>59</v>
      </c>
      <c r="C89" s="237"/>
      <c r="D89" s="237"/>
      <c r="E89" s="237"/>
      <c r="F89" s="238"/>
      <c r="G89" s="146">
        <v>0</v>
      </c>
      <c r="H89" s="147"/>
      <c r="I89" s="159" t="s">
        <v>54</v>
      </c>
      <c r="J89" s="149" t="s">
        <v>55</v>
      </c>
      <c r="K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pans="1:35" s="9" customFormat="1" ht="12.75" customHeight="1">
      <c r="A90" s="145" t="s">
        <v>60</v>
      </c>
      <c r="B90" s="236" t="s">
        <v>61</v>
      </c>
      <c r="C90" s="237"/>
      <c r="D90" s="237"/>
      <c r="E90" s="237"/>
      <c r="F90" s="238"/>
      <c r="G90" s="146">
        <v>0</v>
      </c>
      <c r="H90" s="147"/>
      <c r="I90" s="159" t="s">
        <v>54</v>
      </c>
      <c r="J90" s="149" t="s">
        <v>55</v>
      </c>
      <c r="K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</row>
    <row r="91" spans="1:35" ht="12.75" customHeight="1">
      <c r="A91" s="94" t="s">
        <v>114</v>
      </c>
      <c r="B91" s="250" t="s">
        <v>210</v>
      </c>
      <c r="C91" s="251"/>
      <c r="D91" s="251"/>
      <c r="E91" s="251"/>
      <c r="F91" s="252"/>
      <c r="G91" s="102">
        <v>1.5E-3</v>
      </c>
      <c r="H91" s="107">
        <v>3.6</v>
      </c>
      <c r="I91" s="159" t="s">
        <v>54</v>
      </c>
      <c r="J91" s="149" t="s">
        <v>55</v>
      </c>
    </row>
    <row r="92" spans="1:35" ht="14.25" customHeight="1">
      <c r="A92" s="145" t="s">
        <v>63</v>
      </c>
      <c r="B92" s="236" t="s">
        <v>64</v>
      </c>
      <c r="C92" s="237"/>
      <c r="D92" s="237"/>
      <c r="E92" s="237"/>
      <c r="F92" s="238"/>
      <c r="G92" s="146">
        <v>0</v>
      </c>
      <c r="H92" s="147"/>
      <c r="I92" s="159" t="s">
        <v>54</v>
      </c>
      <c r="J92" s="160" t="s">
        <v>55</v>
      </c>
    </row>
    <row r="93" spans="1:35" ht="12.75" customHeight="1">
      <c r="A93" s="253" t="s">
        <v>211</v>
      </c>
      <c r="B93" s="254"/>
      <c r="C93" s="254"/>
      <c r="D93" s="254"/>
      <c r="E93" s="254"/>
      <c r="F93" s="255"/>
      <c r="G93" s="103">
        <f>SUM(G87:G92)</f>
        <v>1.5E-3</v>
      </c>
      <c r="H93" s="108">
        <f>SUM(H87:K92)</f>
        <v>3.6</v>
      </c>
      <c r="I93" s="159" t="s">
        <v>54</v>
      </c>
      <c r="J93" s="149" t="s">
        <v>55</v>
      </c>
    </row>
    <row r="94" spans="1:35" ht="12.75" customHeight="1">
      <c r="A94" s="151" t="s">
        <v>65</v>
      </c>
      <c r="B94" s="256" t="s">
        <v>66</v>
      </c>
      <c r="C94" s="257"/>
      <c r="D94" s="257"/>
      <c r="E94" s="257"/>
      <c r="F94" s="258"/>
      <c r="G94" s="152">
        <v>0</v>
      </c>
      <c r="H94" s="147"/>
      <c r="I94" s="159" t="s">
        <v>54</v>
      </c>
      <c r="J94" s="149" t="s">
        <v>55</v>
      </c>
    </row>
    <row r="95" spans="1:35" ht="15" customHeight="1">
      <c r="A95" s="240" t="s">
        <v>165</v>
      </c>
      <c r="B95" s="240"/>
      <c r="C95" s="240"/>
      <c r="D95" s="240"/>
      <c r="E95" s="240"/>
      <c r="F95" s="240"/>
      <c r="G95" s="155">
        <f>G93+G94</f>
        <v>1.5E-3</v>
      </c>
      <c r="H95" s="156">
        <f>H93+H94</f>
        <v>3.6</v>
      </c>
      <c r="I95" s="153"/>
      <c r="J95" s="154" t="s">
        <v>55</v>
      </c>
    </row>
    <row r="96" spans="1:35" ht="12.75" customHeight="1">
      <c r="A96" s="332"/>
      <c r="B96" s="332"/>
      <c r="C96" s="332"/>
      <c r="D96" s="332"/>
      <c r="E96" s="332"/>
      <c r="F96" s="332"/>
      <c r="G96" s="332"/>
      <c r="H96" s="332"/>
      <c r="I96" s="332"/>
      <c r="J96" s="332"/>
      <c r="L96"/>
    </row>
    <row r="97" spans="1:12" ht="12.75" customHeight="1">
      <c r="A97" s="184" t="s">
        <v>180</v>
      </c>
      <c r="B97" s="184"/>
      <c r="C97" s="184"/>
      <c r="D97" s="184"/>
      <c r="E97" s="184"/>
      <c r="F97" s="184"/>
      <c r="G97" s="184"/>
      <c r="H97" s="184"/>
      <c r="I97" s="184"/>
      <c r="J97" s="184"/>
    </row>
    <row r="98" spans="1:12" ht="12.75" customHeight="1">
      <c r="A98" s="96" t="s">
        <v>124</v>
      </c>
      <c r="B98" s="242" t="s">
        <v>67</v>
      </c>
      <c r="C98" s="243"/>
      <c r="D98" s="243"/>
      <c r="E98" s="243"/>
      <c r="F98" s="244"/>
      <c r="G98" s="92" t="s">
        <v>151</v>
      </c>
      <c r="H98" s="117" t="s">
        <v>152</v>
      </c>
      <c r="I98" s="245" t="s">
        <v>20</v>
      </c>
      <c r="J98" s="246"/>
    </row>
    <row r="99" spans="1:12" ht="12.75" customHeight="1">
      <c r="A99" s="121" t="s">
        <v>1</v>
      </c>
      <c r="B99" s="247" t="s">
        <v>68</v>
      </c>
      <c r="C99" s="248"/>
      <c r="D99" s="248"/>
      <c r="E99" s="248"/>
      <c r="F99" s="249"/>
      <c r="G99" s="122">
        <v>0</v>
      </c>
      <c r="H99" s="123">
        <v>0</v>
      </c>
      <c r="I99" s="250" t="s">
        <v>69</v>
      </c>
      <c r="J99" s="251"/>
    </row>
    <row r="100" spans="1:12" ht="12.75" customHeight="1">
      <c r="A100" s="265" t="s">
        <v>34</v>
      </c>
      <c r="B100" s="265"/>
      <c r="C100" s="265"/>
      <c r="D100" s="265"/>
      <c r="E100" s="265"/>
      <c r="F100" s="265"/>
      <c r="G100" s="89">
        <v>0</v>
      </c>
      <c r="H100" s="110">
        <v>0</v>
      </c>
      <c r="I100" s="118"/>
      <c r="J100" s="62" t="s">
        <v>31</v>
      </c>
    </row>
    <row r="101" spans="1:12" ht="12.75" customHeight="1">
      <c r="A101" s="266"/>
      <c r="B101" s="266"/>
      <c r="C101" s="266"/>
      <c r="D101" s="266"/>
      <c r="E101" s="266"/>
      <c r="F101" s="266"/>
      <c r="G101" s="266"/>
      <c r="H101" s="266"/>
      <c r="I101" s="120"/>
      <c r="J101" s="119"/>
      <c r="L101"/>
    </row>
    <row r="102" spans="1:12" ht="12.75" customHeight="1">
      <c r="A102" s="209" t="s">
        <v>119</v>
      </c>
      <c r="B102" s="209"/>
      <c r="C102" s="209"/>
      <c r="D102" s="209"/>
      <c r="E102" s="209"/>
      <c r="F102" s="209"/>
      <c r="G102" s="209"/>
      <c r="H102" s="209"/>
      <c r="I102" s="209"/>
      <c r="J102" s="209"/>
    </row>
    <row r="103" spans="1:12" s="125" customFormat="1" ht="12.75" customHeight="1">
      <c r="A103" s="124">
        <v>4</v>
      </c>
      <c r="B103" s="260" t="s">
        <v>181</v>
      </c>
      <c r="C103" s="261"/>
      <c r="D103" s="261"/>
      <c r="E103" s="261"/>
      <c r="F103" s="261"/>
      <c r="G103" s="262"/>
      <c r="H103" s="267" t="s">
        <v>126</v>
      </c>
      <c r="I103" s="268"/>
      <c r="J103" s="268"/>
      <c r="L103" s="126"/>
    </row>
    <row r="104" spans="1:12" ht="12.75" customHeight="1">
      <c r="A104" s="99" t="s">
        <v>96</v>
      </c>
      <c r="B104" s="250" t="s">
        <v>70</v>
      </c>
      <c r="C104" s="251"/>
      <c r="D104" s="251"/>
      <c r="E104" s="251"/>
      <c r="F104" s="251"/>
      <c r="G104" s="252"/>
      <c r="H104" s="127">
        <f>H95</f>
        <v>3.6</v>
      </c>
      <c r="I104" s="61"/>
      <c r="J104" s="10" t="s">
        <v>31</v>
      </c>
    </row>
    <row r="105" spans="1:12" ht="12.75" customHeight="1">
      <c r="A105" s="130" t="s">
        <v>124</v>
      </c>
      <c r="B105" s="247" t="s">
        <v>70</v>
      </c>
      <c r="C105" s="248"/>
      <c r="D105" s="248"/>
      <c r="E105" s="248"/>
      <c r="F105" s="248"/>
      <c r="G105" s="249"/>
      <c r="H105" s="131">
        <f>H100</f>
        <v>0</v>
      </c>
      <c r="I105" s="61"/>
      <c r="J105" s="10" t="s">
        <v>31</v>
      </c>
    </row>
    <row r="106" spans="1:12" ht="14.25" customHeight="1">
      <c r="A106" s="218" t="s">
        <v>165</v>
      </c>
      <c r="B106" s="218"/>
      <c r="C106" s="218"/>
      <c r="D106" s="218"/>
      <c r="E106" s="218"/>
      <c r="F106" s="218"/>
      <c r="G106" s="218"/>
      <c r="H106" s="132">
        <f>SUM(H104:H105)</f>
        <v>3.6</v>
      </c>
      <c r="I106" s="118"/>
      <c r="J106" s="128" t="s">
        <v>31</v>
      </c>
    </row>
    <row r="107" spans="1:12" ht="14.25" customHeight="1">
      <c r="A107" s="259"/>
      <c r="B107" s="259"/>
      <c r="C107" s="259"/>
      <c r="D107" s="259"/>
      <c r="E107" s="259"/>
      <c r="F107" s="259"/>
      <c r="G107" s="259"/>
      <c r="H107" s="259"/>
      <c r="I107" s="120"/>
      <c r="J107" s="129"/>
      <c r="L107"/>
    </row>
    <row r="108" spans="1:12" ht="12.75" customHeight="1">
      <c r="A108" s="209" t="s">
        <v>112</v>
      </c>
      <c r="B108" s="209"/>
      <c r="C108" s="209"/>
      <c r="D108" s="209"/>
      <c r="E108" s="209"/>
      <c r="F108" s="209"/>
      <c r="G108" s="209"/>
      <c r="H108" s="209"/>
      <c r="I108" s="209"/>
      <c r="J108" s="209"/>
    </row>
    <row r="109" spans="1:12" ht="12.75" customHeight="1">
      <c r="A109" s="179">
        <v>5</v>
      </c>
      <c r="B109" s="260" t="s">
        <v>237</v>
      </c>
      <c r="C109" s="261"/>
      <c r="D109" s="261"/>
      <c r="E109" s="261"/>
      <c r="F109" s="261"/>
      <c r="G109" s="262"/>
      <c r="H109" s="263" t="s">
        <v>111</v>
      </c>
      <c r="I109" s="264"/>
      <c r="J109" s="264"/>
    </row>
    <row r="110" spans="1:12" ht="12.75" customHeight="1">
      <c r="A110" s="97" t="s">
        <v>5</v>
      </c>
      <c r="B110" s="280" t="s">
        <v>236</v>
      </c>
      <c r="C110" s="251"/>
      <c r="D110" s="251"/>
      <c r="E110" s="251"/>
      <c r="F110" s="251"/>
      <c r="G110" s="252"/>
      <c r="H110" s="281">
        <v>0</v>
      </c>
      <c r="I110" s="282"/>
      <c r="J110" s="282"/>
    </row>
    <row r="111" spans="1:12" ht="12.75" customHeight="1">
      <c r="A111" s="97" t="s">
        <v>7</v>
      </c>
      <c r="B111" s="250" t="s">
        <v>71</v>
      </c>
      <c r="C111" s="251"/>
      <c r="D111" s="251"/>
      <c r="E111" s="251"/>
      <c r="F111" s="251"/>
      <c r="G111" s="252"/>
      <c r="H111" s="281">
        <v>0</v>
      </c>
      <c r="I111" s="282"/>
      <c r="J111" s="282"/>
    </row>
    <row r="112" spans="1:12" ht="12.75" customHeight="1">
      <c r="A112" s="253" t="s">
        <v>165</v>
      </c>
      <c r="B112" s="254"/>
      <c r="C112" s="254"/>
      <c r="D112" s="254"/>
      <c r="E112" s="254"/>
      <c r="F112" s="254"/>
      <c r="G112" s="255"/>
      <c r="H112" s="283">
        <f>SUM(H110:J111)</f>
        <v>0</v>
      </c>
      <c r="I112" s="284"/>
      <c r="J112" s="284"/>
    </row>
    <row r="113" spans="1:12" ht="12.75" customHeight="1">
      <c r="A113" s="269" t="s">
        <v>113</v>
      </c>
      <c r="B113" s="270"/>
      <c r="C113" s="270"/>
      <c r="D113" s="270"/>
      <c r="E113" s="270"/>
      <c r="F113" s="270"/>
      <c r="G113" s="270"/>
      <c r="H113" s="270"/>
      <c r="I113" s="270"/>
      <c r="J113" s="270"/>
    </row>
    <row r="114" spans="1:12">
      <c r="A114" s="98">
        <v>6</v>
      </c>
      <c r="B114" s="271" t="s">
        <v>182</v>
      </c>
      <c r="C114" s="272"/>
      <c r="D114" s="272"/>
      <c r="E114" s="272"/>
      <c r="F114" s="273"/>
      <c r="G114" s="55" t="s">
        <v>153</v>
      </c>
      <c r="H114" s="134" t="s">
        <v>111</v>
      </c>
      <c r="I114" s="274" t="s">
        <v>20</v>
      </c>
      <c r="J114" s="275"/>
    </row>
    <row r="115" spans="1:12">
      <c r="A115" s="97" t="s">
        <v>1</v>
      </c>
      <c r="B115" s="250" t="s">
        <v>72</v>
      </c>
      <c r="C115" s="251"/>
      <c r="D115" s="251"/>
      <c r="E115" s="251"/>
      <c r="F115" s="276"/>
      <c r="G115" s="89"/>
      <c r="H115" s="133">
        <f>H131*G115</f>
        <v>0</v>
      </c>
      <c r="I115" s="277" t="s">
        <v>73</v>
      </c>
      <c r="J115" s="278"/>
      <c r="L115" s="181" t="s">
        <v>238</v>
      </c>
    </row>
    <row r="116" spans="1:12">
      <c r="A116" s="97" t="s">
        <v>3</v>
      </c>
      <c r="B116" s="247" t="s">
        <v>74</v>
      </c>
      <c r="C116" s="248"/>
      <c r="D116" s="248"/>
      <c r="E116" s="248"/>
      <c r="F116" s="279"/>
      <c r="G116" s="89"/>
      <c r="H116" s="133">
        <f>(H131+H115)*G116</f>
        <v>0</v>
      </c>
      <c r="I116" s="277" t="s">
        <v>73</v>
      </c>
      <c r="J116" s="278"/>
      <c r="L116" s="181" t="s">
        <v>238</v>
      </c>
    </row>
    <row r="117" spans="1:12">
      <c r="A117" s="141" t="s">
        <v>5</v>
      </c>
      <c r="B117" s="215" t="s">
        <v>186</v>
      </c>
      <c r="C117" s="215"/>
      <c r="D117" s="215"/>
      <c r="E117" s="215"/>
      <c r="F117" s="215"/>
      <c r="G117" s="55" t="s">
        <v>153</v>
      </c>
      <c r="H117" s="134" t="s">
        <v>111</v>
      </c>
      <c r="I117" s="285"/>
      <c r="J117" s="286"/>
    </row>
    <row r="118" spans="1:12" ht="14.25" customHeight="1">
      <c r="A118" s="287" t="s">
        <v>75</v>
      </c>
      <c r="B118" s="244"/>
      <c r="C118" s="288" t="s">
        <v>76</v>
      </c>
      <c r="D118" s="242" t="s">
        <v>77</v>
      </c>
      <c r="E118" s="243"/>
      <c r="F118" s="290"/>
      <c r="G118" s="89">
        <v>6.4999999999999997E-3</v>
      </c>
      <c r="H118" s="133">
        <f>H133*G119</f>
        <v>301.93447673379313</v>
      </c>
      <c r="I118" s="277" t="s">
        <v>73</v>
      </c>
      <c r="J118" s="278"/>
    </row>
    <row r="119" spans="1:12">
      <c r="A119" s="287" t="s">
        <v>78</v>
      </c>
      <c r="B119" s="291"/>
      <c r="C119" s="289"/>
      <c r="D119" s="287" t="s">
        <v>79</v>
      </c>
      <c r="E119" s="292"/>
      <c r="F119" s="293"/>
      <c r="G119" s="89">
        <v>0.03</v>
      </c>
      <c r="H119" s="133">
        <f>H133*G119</f>
        <v>301.93447673379313</v>
      </c>
      <c r="I119" s="277" t="s">
        <v>73</v>
      </c>
      <c r="J119" s="278"/>
    </row>
    <row r="120" spans="1:12">
      <c r="A120" s="298" t="s">
        <v>80</v>
      </c>
      <c r="B120" s="299"/>
      <c r="C120" s="121" t="s">
        <v>81</v>
      </c>
      <c r="D120" s="298" t="s">
        <v>82</v>
      </c>
      <c r="E120" s="300"/>
      <c r="F120" s="301"/>
      <c r="G120" s="137">
        <v>0.05</v>
      </c>
      <c r="H120" s="138">
        <f>H133*G120</f>
        <v>503.22412788965522</v>
      </c>
      <c r="I120" s="277" t="s">
        <v>73</v>
      </c>
      <c r="J120" s="278"/>
    </row>
    <row r="121" spans="1:12" ht="15" customHeight="1">
      <c r="A121" s="218" t="s">
        <v>187</v>
      </c>
      <c r="B121" s="218"/>
      <c r="C121" s="218"/>
      <c r="D121" s="218"/>
      <c r="E121" s="218"/>
      <c r="F121" s="218"/>
      <c r="G121" s="81">
        <f>G118+G119+G120</f>
        <v>8.6499999999999994E-2</v>
      </c>
      <c r="H121" s="135">
        <f>SUM(H118:H120)</f>
        <v>1107.0930813572415</v>
      </c>
      <c r="I121" s="302" t="s">
        <v>73</v>
      </c>
      <c r="J121" s="303"/>
    </row>
    <row r="122" spans="1:12" ht="15" customHeight="1">
      <c r="A122" s="218" t="s">
        <v>188</v>
      </c>
      <c r="B122" s="218"/>
      <c r="C122" s="218"/>
      <c r="D122" s="218"/>
      <c r="E122" s="218"/>
      <c r="F122" s="218"/>
      <c r="G122" s="218"/>
      <c r="H122" s="135">
        <f>H115++H116+H121</f>
        <v>1107.0930813572415</v>
      </c>
      <c r="I122" s="136"/>
      <c r="J122" s="136"/>
      <c r="L122"/>
    </row>
    <row r="123" spans="1:12">
      <c r="A123" s="294"/>
      <c r="B123" s="294"/>
      <c r="C123" s="294"/>
      <c r="D123" s="294"/>
      <c r="E123" s="294"/>
      <c r="F123" s="294"/>
      <c r="G123" s="294"/>
      <c r="H123" s="294"/>
      <c r="I123" s="136"/>
      <c r="J123" s="136"/>
      <c r="L123"/>
    </row>
    <row r="124" spans="1:12" ht="12.75" customHeight="1">
      <c r="A124" s="209" t="s">
        <v>121</v>
      </c>
      <c r="B124" s="209"/>
      <c r="C124" s="209"/>
      <c r="D124" s="209"/>
      <c r="E124" s="209"/>
      <c r="F124" s="209"/>
      <c r="G124" s="209"/>
      <c r="H124" s="209"/>
      <c r="I124" s="209"/>
      <c r="J124" s="209"/>
    </row>
    <row r="125" spans="1:12" ht="12.75" customHeight="1">
      <c r="A125" s="187" t="s">
        <v>183</v>
      </c>
      <c r="B125" s="191"/>
      <c r="C125" s="191"/>
      <c r="D125" s="191"/>
      <c r="E125" s="191"/>
      <c r="F125" s="191"/>
      <c r="G125" s="188"/>
      <c r="H125" s="295" t="s">
        <v>111</v>
      </c>
      <c r="I125" s="296"/>
      <c r="J125" s="297"/>
    </row>
    <row r="126" spans="1:12" ht="12.75" customHeight="1">
      <c r="A126" s="56" t="s">
        <v>1</v>
      </c>
      <c r="B126" s="201" t="s">
        <v>83</v>
      </c>
      <c r="C126" s="202"/>
      <c r="D126" s="202"/>
      <c r="E126" s="202"/>
      <c r="F126" s="202"/>
      <c r="G126" s="203"/>
      <c r="H126" s="139">
        <f>H37</f>
        <v>5296.61</v>
      </c>
      <c r="I126" s="51"/>
      <c r="J126" s="56" t="s">
        <v>31</v>
      </c>
    </row>
    <row r="127" spans="1:12" ht="12.75" customHeight="1">
      <c r="A127" s="56" t="s">
        <v>3</v>
      </c>
      <c r="B127" s="201" t="s">
        <v>84</v>
      </c>
      <c r="C127" s="202"/>
      <c r="D127" s="202"/>
      <c r="E127" s="202"/>
      <c r="F127" s="202"/>
      <c r="G127" s="203"/>
      <c r="H127" s="139">
        <f>H72</f>
        <v>3729.3039319740001</v>
      </c>
      <c r="I127" s="51"/>
      <c r="J127" s="56" t="s">
        <v>31</v>
      </c>
    </row>
    <row r="128" spans="1:12" ht="12.75" customHeight="1">
      <c r="A128" s="56" t="s">
        <v>5</v>
      </c>
      <c r="B128" s="212" t="s">
        <v>115</v>
      </c>
      <c r="C128" s="213"/>
      <c r="D128" s="213"/>
      <c r="E128" s="213"/>
      <c r="F128" s="213"/>
      <c r="G128" s="214"/>
      <c r="H128" s="140">
        <f>H82</f>
        <v>164.39088457</v>
      </c>
      <c r="I128" s="51"/>
      <c r="J128" s="56" t="s">
        <v>31</v>
      </c>
    </row>
    <row r="129" spans="1:14" ht="12.75" customHeight="1">
      <c r="A129" s="21" t="s">
        <v>97</v>
      </c>
      <c r="B129" s="308" t="s">
        <v>116</v>
      </c>
      <c r="C129" s="309"/>
      <c r="D129" s="309"/>
      <c r="E129" s="309"/>
      <c r="F129" s="309"/>
      <c r="G129" s="310"/>
      <c r="H129" s="44">
        <f>H106</f>
        <v>3.6</v>
      </c>
      <c r="I129" s="51"/>
      <c r="J129" s="56"/>
    </row>
    <row r="130" spans="1:14" ht="12.75" customHeight="1">
      <c r="A130" s="4" t="s">
        <v>114</v>
      </c>
      <c r="B130" s="201" t="s">
        <v>85</v>
      </c>
      <c r="C130" s="202"/>
      <c r="D130" s="202"/>
      <c r="E130" s="202"/>
      <c r="F130" s="202"/>
      <c r="G130" s="203"/>
      <c r="H130" s="139">
        <f>H112</f>
        <v>0</v>
      </c>
      <c r="I130" s="51"/>
      <c r="J130" s="1" t="s">
        <v>31</v>
      </c>
    </row>
    <row r="131" spans="1:14" ht="12.75" customHeight="1">
      <c r="A131" s="311" t="s">
        <v>184</v>
      </c>
      <c r="B131" s="294"/>
      <c r="C131" s="294"/>
      <c r="D131" s="294"/>
      <c r="E131" s="294"/>
      <c r="F131" s="294"/>
      <c r="G131" s="312"/>
      <c r="H131" s="75">
        <f>SUM(H126:H130)</f>
        <v>9193.9048165439999</v>
      </c>
      <c r="I131" s="51"/>
      <c r="J131" s="1" t="s">
        <v>31</v>
      </c>
      <c r="N131" s="46"/>
    </row>
    <row r="132" spans="1:14" ht="12.75" customHeight="1">
      <c r="A132" s="56" t="s">
        <v>27</v>
      </c>
      <c r="B132" s="201" t="s">
        <v>86</v>
      </c>
      <c r="C132" s="202"/>
      <c r="D132" s="202"/>
      <c r="E132" s="202"/>
      <c r="F132" s="202"/>
      <c r="G132" s="203"/>
      <c r="H132" s="139">
        <f>H121</f>
        <v>1107.0930813572415</v>
      </c>
      <c r="I132" s="51"/>
      <c r="J132" s="50" t="s">
        <v>31</v>
      </c>
    </row>
    <row r="133" spans="1:14" ht="12.75" customHeight="1">
      <c r="A133" s="187" t="s">
        <v>185</v>
      </c>
      <c r="B133" s="191"/>
      <c r="C133" s="191"/>
      <c r="D133" s="191"/>
      <c r="E133" s="191"/>
      <c r="F133" s="191"/>
      <c r="G133" s="188"/>
      <c r="H133" s="110">
        <f>(H131+H115+H116)/(1-G121)</f>
        <v>10064.482557793104</v>
      </c>
      <c r="I133" s="51"/>
      <c r="J133" s="1" t="s">
        <v>31</v>
      </c>
    </row>
    <row r="134" spans="1:14" ht="12.75" customHeight="1">
      <c r="A134" s="304" t="s">
        <v>120</v>
      </c>
      <c r="B134" s="305"/>
      <c r="C134" s="305"/>
      <c r="D134" s="305"/>
      <c r="E134" s="305"/>
      <c r="F134" s="305"/>
      <c r="G134" s="305"/>
      <c r="H134" s="305"/>
      <c r="I134" s="305"/>
      <c r="J134" s="306"/>
    </row>
    <row r="135" spans="1:14" ht="48" customHeight="1">
      <c r="A135" s="313" t="s">
        <v>212</v>
      </c>
      <c r="B135" s="314"/>
      <c r="C135" s="315"/>
      <c r="D135" s="313" t="s">
        <v>213</v>
      </c>
      <c r="E135" s="314"/>
      <c r="F135" s="158" t="s">
        <v>214</v>
      </c>
      <c r="G135" s="313" t="s">
        <v>215</v>
      </c>
      <c r="H135" s="321"/>
      <c r="I135" s="321"/>
      <c r="J135" s="322"/>
    </row>
    <row r="136" spans="1:14" ht="22.5" customHeight="1">
      <c r="A136" s="316" t="str">
        <f>H24</f>
        <v>ANALISTA TÉCNICO ESPECIALIZADO  NS (PLENO)</v>
      </c>
      <c r="B136" s="317"/>
      <c r="C136" s="318"/>
      <c r="D136" s="319">
        <f>H133</f>
        <v>10064.482557793104</v>
      </c>
      <c r="E136" s="320"/>
      <c r="F136" s="157">
        <v>4</v>
      </c>
      <c r="G136" s="323">
        <f>D136*F136</f>
        <v>40257.930231172417</v>
      </c>
      <c r="H136" s="324"/>
      <c r="I136" s="20"/>
      <c r="J136" s="20"/>
    </row>
    <row r="137" spans="1:14" ht="12.75" customHeight="1">
      <c r="A137" s="265" t="s">
        <v>87</v>
      </c>
      <c r="B137" s="265"/>
      <c r="C137" s="265"/>
      <c r="D137" s="265"/>
      <c r="E137" s="265"/>
      <c r="F137" s="307">
        <f>G136</f>
        <v>40257.930231172417</v>
      </c>
      <c r="G137" s="307"/>
      <c r="H137" s="307"/>
      <c r="I137" s="20"/>
      <c r="J137" s="20"/>
    </row>
    <row r="138" spans="1:14" ht="12.75" customHeight="1">
      <c r="A138" s="328" t="s">
        <v>88</v>
      </c>
      <c r="B138" s="328"/>
      <c r="C138" s="328"/>
      <c r="D138" s="328"/>
      <c r="E138" s="328"/>
      <c r="F138" s="329">
        <v>0</v>
      </c>
      <c r="G138" s="329"/>
      <c r="H138" s="330"/>
      <c r="I138" s="20"/>
      <c r="J138" s="20"/>
    </row>
    <row r="139" spans="1:14" ht="12.75" customHeight="1">
      <c r="A139" s="331" t="s">
        <v>122</v>
      </c>
      <c r="B139" s="331"/>
      <c r="C139" s="331"/>
      <c r="D139" s="331"/>
      <c r="E139" s="331"/>
      <c r="F139" s="326">
        <f>F137</f>
        <v>40257.930231172417</v>
      </c>
      <c r="G139" s="326"/>
      <c r="H139" s="326"/>
      <c r="I139" s="20"/>
      <c r="J139" s="20"/>
    </row>
    <row r="140" spans="1:14" ht="12.75" customHeight="1">
      <c r="A140" s="209" t="s">
        <v>110</v>
      </c>
      <c r="B140" s="209"/>
      <c r="C140" s="209"/>
      <c r="D140" s="209"/>
      <c r="E140" s="209"/>
      <c r="F140" s="209"/>
      <c r="G140" s="209"/>
      <c r="H140" s="209"/>
      <c r="I140" s="20"/>
      <c r="J140" s="20"/>
    </row>
    <row r="141" spans="1:14" ht="12.75" customHeight="1">
      <c r="A141" s="209" t="s">
        <v>123</v>
      </c>
      <c r="B141" s="209"/>
      <c r="C141" s="209"/>
      <c r="D141" s="209"/>
      <c r="E141" s="209"/>
      <c r="F141" s="209"/>
      <c r="G141" s="209"/>
      <c r="H141" s="209"/>
      <c r="I141" s="20"/>
      <c r="J141" s="20"/>
    </row>
    <row r="142" spans="1:14" ht="12.75" customHeight="1">
      <c r="A142" s="265" t="s">
        <v>89</v>
      </c>
      <c r="B142" s="265"/>
      <c r="C142" s="265"/>
      <c r="D142" s="265"/>
      <c r="E142" s="265"/>
      <c r="F142" s="265" t="s">
        <v>90</v>
      </c>
      <c r="G142" s="265"/>
      <c r="H142" s="265"/>
      <c r="I142" s="20"/>
      <c r="J142" s="20"/>
    </row>
    <row r="143" spans="1:14" ht="12.75" customHeight="1">
      <c r="A143" s="325" t="s">
        <v>91</v>
      </c>
      <c r="B143" s="325"/>
      <c r="C143" s="325"/>
      <c r="D143" s="325"/>
      <c r="E143" s="325"/>
      <c r="F143" s="326">
        <f>F137</f>
        <v>40257.930231172417</v>
      </c>
      <c r="G143" s="326"/>
      <c r="H143" s="326"/>
      <c r="I143" s="20"/>
      <c r="J143" s="20"/>
    </row>
    <row r="144" spans="1:14" ht="12.75" customHeight="1">
      <c r="A144" s="325" t="s">
        <v>92</v>
      </c>
      <c r="B144" s="325"/>
      <c r="C144" s="325"/>
      <c r="D144" s="325"/>
      <c r="E144" s="325"/>
      <c r="F144" s="327">
        <v>12</v>
      </c>
      <c r="G144" s="327"/>
      <c r="H144" s="327"/>
      <c r="I144" s="20"/>
      <c r="J144" s="20"/>
    </row>
    <row r="145" spans="1:12" ht="12.75" customHeight="1">
      <c r="A145" s="325" t="s">
        <v>93</v>
      </c>
      <c r="B145" s="325"/>
      <c r="C145" s="325"/>
      <c r="D145" s="325"/>
      <c r="E145" s="325"/>
      <c r="F145" s="326">
        <f>F143*F144</f>
        <v>483095.162774069</v>
      </c>
      <c r="G145" s="326"/>
      <c r="H145" s="326"/>
      <c r="I145" s="20"/>
      <c r="J145" s="20"/>
      <c r="L145"/>
    </row>
    <row r="146" spans="1:12">
      <c r="A146" s="325"/>
      <c r="B146" s="325"/>
      <c r="C146" s="325"/>
      <c r="D146" s="325"/>
      <c r="E146" s="325"/>
      <c r="F146" s="326"/>
      <c r="G146" s="326"/>
      <c r="H146" s="326"/>
      <c r="I146" s="20"/>
      <c r="J146" s="20"/>
      <c r="L146"/>
    </row>
    <row r="147" spans="1:12">
      <c r="H147"/>
      <c r="L147"/>
    </row>
    <row r="148" spans="1:12">
      <c r="H148"/>
      <c r="L148"/>
    </row>
    <row r="149" spans="1:12">
      <c r="H149"/>
      <c r="L149"/>
    </row>
    <row r="150" spans="1:12">
      <c r="H150"/>
      <c r="L150"/>
    </row>
    <row r="151" spans="1:12">
      <c r="H151"/>
      <c r="L151"/>
    </row>
    <row r="152" spans="1:12">
      <c r="H152"/>
      <c r="L152"/>
    </row>
    <row r="153" spans="1:12">
      <c r="H153"/>
      <c r="L153"/>
    </row>
    <row r="154" spans="1:12">
      <c r="H154"/>
      <c r="L154"/>
    </row>
    <row r="155" spans="1:12">
      <c r="H155"/>
      <c r="L155"/>
    </row>
    <row r="156" spans="1:12">
      <c r="H156"/>
      <c r="L156"/>
    </row>
    <row r="157" spans="1:12">
      <c r="H157"/>
      <c r="L157"/>
    </row>
    <row r="158" spans="1:12">
      <c r="H158"/>
      <c r="L158"/>
    </row>
    <row r="159" spans="1:12">
      <c r="H159"/>
      <c r="L159"/>
    </row>
    <row r="160" spans="1:12">
      <c r="H160"/>
      <c r="L160"/>
    </row>
    <row r="161" spans="8:12">
      <c r="H161"/>
      <c r="L161"/>
    </row>
    <row r="162" spans="8:12">
      <c r="H162"/>
      <c r="L162"/>
    </row>
    <row r="163" spans="8:12">
      <c r="H163"/>
      <c r="L163"/>
    </row>
    <row r="164" spans="8:12">
      <c r="H164"/>
      <c r="L164"/>
    </row>
    <row r="165" spans="8:12">
      <c r="H165"/>
      <c r="L165"/>
    </row>
    <row r="166" spans="8:12">
      <c r="H166"/>
      <c r="L166"/>
    </row>
    <row r="167" spans="8:12">
      <c r="H167"/>
      <c r="L167"/>
    </row>
    <row r="168" spans="8:12">
      <c r="H168"/>
      <c r="L168"/>
    </row>
    <row r="169" spans="8:12">
      <c r="H169"/>
      <c r="L169"/>
    </row>
    <row r="170" spans="8:12">
      <c r="H170"/>
      <c r="L170"/>
    </row>
    <row r="171" spans="8:12">
      <c r="H171"/>
      <c r="L171"/>
    </row>
    <row r="172" spans="8:12">
      <c r="H172"/>
      <c r="L172"/>
    </row>
    <row r="173" spans="8:12">
      <c r="H173"/>
      <c r="L173"/>
    </row>
    <row r="174" spans="8:12">
      <c r="H174"/>
      <c r="L174"/>
    </row>
    <row r="175" spans="8:12">
      <c r="H175"/>
      <c r="L175"/>
    </row>
    <row r="176" spans="8:12">
      <c r="H176"/>
      <c r="L176"/>
    </row>
    <row r="177" spans="8:12">
      <c r="H177"/>
      <c r="L177"/>
    </row>
    <row r="178" spans="8:12">
      <c r="H178"/>
      <c r="L178"/>
    </row>
    <row r="179" spans="8:12">
      <c r="H179"/>
      <c r="L179"/>
    </row>
    <row r="180" spans="8:12">
      <c r="H180"/>
      <c r="L180"/>
    </row>
    <row r="181" spans="8:12">
      <c r="H181"/>
      <c r="L181"/>
    </row>
    <row r="182" spans="8:12">
      <c r="H182"/>
      <c r="L182"/>
    </row>
    <row r="183" spans="8:12">
      <c r="H183"/>
      <c r="L183"/>
    </row>
    <row r="184" spans="8:12">
      <c r="H184"/>
      <c r="L184"/>
    </row>
    <row r="185" spans="8:12">
      <c r="H185"/>
      <c r="L185"/>
    </row>
    <row r="186" spans="8:12">
      <c r="H186"/>
      <c r="L186"/>
    </row>
    <row r="187" spans="8:12">
      <c r="H187"/>
      <c r="L187"/>
    </row>
    <row r="188" spans="8:12">
      <c r="H188"/>
      <c r="L188"/>
    </row>
    <row r="189" spans="8:12">
      <c r="H189"/>
      <c r="L189"/>
    </row>
    <row r="190" spans="8:12">
      <c r="H190"/>
      <c r="L190"/>
    </row>
    <row r="191" spans="8:12">
      <c r="H191"/>
      <c r="L191"/>
    </row>
    <row r="192" spans="8:12">
      <c r="H192"/>
      <c r="L192"/>
    </row>
    <row r="193" spans="8:12">
      <c r="H193"/>
      <c r="L193"/>
    </row>
    <row r="194" spans="8:12">
      <c r="H194"/>
      <c r="L194"/>
    </row>
    <row r="195" spans="8:12">
      <c r="H195"/>
      <c r="L195"/>
    </row>
    <row r="196" spans="8:12">
      <c r="H196"/>
      <c r="L196"/>
    </row>
    <row r="197" spans="8:12">
      <c r="H197"/>
      <c r="L197"/>
    </row>
    <row r="198" spans="8:12">
      <c r="H198"/>
      <c r="L198"/>
    </row>
    <row r="199" spans="8:12">
      <c r="H199"/>
      <c r="L199"/>
    </row>
    <row r="200" spans="8:12">
      <c r="H200"/>
      <c r="L200"/>
    </row>
    <row r="201" spans="8:12">
      <c r="H201"/>
      <c r="L201"/>
    </row>
    <row r="202" spans="8:12">
      <c r="H202"/>
      <c r="L202"/>
    </row>
    <row r="203" spans="8:12">
      <c r="H203"/>
      <c r="L203"/>
    </row>
    <row r="204" spans="8:12">
      <c r="H204"/>
      <c r="L204"/>
    </row>
    <row r="205" spans="8:12">
      <c r="H205"/>
      <c r="L205"/>
    </row>
    <row r="206" spans="8:12">
      <c r="H206"/>
      <c r="L206"/>
    </row>
    <row r="207" spans="8:12">
      <c r="H207"/>
      <c r="L207"/>
    </row>
    <row r="208" spans="8:12">
      <c r="H208"/>
      <c r="L208"/>
    </row>
    <row r="209" spans="8:12">
      <c r="H209"/>
      <c r="L209"/>
    </row>
    <row r="210" spans="8:12">
      <c r="H210"/>
      <c r="L210"/>
    </row>
    <row r="211" spans="8:12">
      <c r="H211"/>
      <c r="L211"/>
    </row>
    <row r="212" spans="8:12">
      <c r="H212"/>
      <c r="L212"/>
    </row>
    <row r="213" spans="8:12">
      <c r="H213"/>
      <c r="L213"/>
    </row>
    <row r="214" spans="8:12">
      <c r="H214"/>
      <c r="L214"/>
    </row>
    <row r="215" spans="8:12">
      <c r="H215"/>
      <c r="L215"/>
    </row>
    <row r="216" spans="8:12">
      <c r="H216"/>
      <c r="L216"/>
    </row>
    <row r="217" spans="8:12">
      <c r="H217"/>
      <c r="L217"/>
    </row>
    <row r="218" spans="8:12">
      <c r="H218"/>
      <c r="L218"/>
    </row>
    <row r="219" spans="8:12">
      <c r="H219"/>
      <c r="L219"/>
    </row>
    <row r="220" spans="8:12">
      <c r="H220"/>
      <c r="L220"/>
    </row>
    <row r="221" spans="8:12">
      <c r="H221"/>
      <c r="L221"/>
    </row>
    <row r="222" spans="8:12">
      <c r="H222"/>
      <c r="L222"/>
    </row>
    <row r="223" spans="8:12">
      <c r="H223"/>
      <c r="L223"/>
    </row>
    <row r="224" spans="8:12">
      <c r="H224"/>
      <c r="L224"/>
    </row>
    <row r="225" spans="8:12">
      <c r="H225"/>
      <c r="L225"/>
    </row>
    <row r="226" spans="8:12">
      <c r="H226"/>
      <c r="L226"/>
    </row>
    <row r="227" spans="8:12">
      <c r="H227"/>
      <c r="L227"/>
    </row>
    <row r="228" spans="8:12">
      <c r="H228"/>
      <c r="L228"/>
    </row>
    <row r="229" spans="8:12">
      <c r="H229"/>
      <c r="L229"/>
    </row>
    <row r="230" spans="8:12">
      <c r="H230"/>
      <c r="L230"/>
    </row>
    <row r="231" spans="8:12">
      <c r="H231"/>
      <c r="L231"/>
    </row>
    <row r="232" spans="8:12">
      <c r="H232"/>
      <c r="L232"/>
    </row>
    <row r="233" spans="8:12">
      <c r="H233"/>
      <c r="L233"/>
    </row>
    <row r="234" spans="8:12">
      <c r="H234"/>
      <c r="L234"/>
    </row>
    <row r="235" spans="8:12">
      <c r="H235"/>
      <c r="L235"/>
    </row>
    <row r="236" spans="8:12">
      <c r="H236"/>
      <c r="L236"/>
    </row>
    <row r="237" spans="8:12">
      <c r="H237"/>
      <c r="L237"/>
    </row>
    <row r="238" spans="8:12">
      <c r="H238"/>
      <c r="L238"/>
    </row>
    <row r="239" spans="8:12">
      <c r="H239"/>
      <c r="L239"/>
    </row>
    <row r="240" spans="8:12">
      <c r="H240"/>
      <c r="L240"/>
    </row>
    <row r="241" spans="8:12">
      <c r="H241"/>
      <c r="L241"/>
    </row>
    <row r="242" spans="8:12">
      <c r="H242"/>
      <c r="L242"/>
    </row>
    <row r="243" spans="8:12">
      <c r="H243"/>
      <c r="L243"/>
    </row>
    <row r="244" spans="8:12">
      <c r="H244"/>
      <c r="L244"/>
    </row>
    <row r="245" spans="8:12">
      <c r="H245"/>
      <c r="L245"/>
    </row>
    <row r="246" spans="8:12">
      <c r="H246"/>
      <c r="L246"/>
    </row>
    <row r="247" spans="8:12">
      <c r="H247"/>
      <c r="L247"/>
    </row>
    <row r="248" spans="8:12">
      <c r="H248"/>
      <c r="L248"/>
    </row>
    <row r="249" spans="8:12">
      <c r="H249"/>
      <c r="L249"/>
    </row>
    <row r="250" spans="8:12">
      <c r="H250"/>
      <c r="L250"/>
    </row>
    <row r="251" spans="8:12">
      <c r="H251"/>
      <c r="L251"/>
    </row>
    <row r="252" spans="8:12">
      <c r="H252"/>
    </row>
    <row r="253" spans="8:12">
      <c r="H253"/>
    </row>
    <row r="254" spans="8:12">
      <c r="H254"/>
    </row>
    <row r="255" spans="8:12">
      <c r="H255"/>
    </row>
    <row r="256" spans="8:12">
      <c r="H256"/>
    </row>
    <row r="257" spans="8:8">
      <c r="H257"/>
    </row>
    <row r="258" spans="8:8">
      <c r="H258"/>
    </row>
    <row r="259" spans="8:8">
      <c r="H259"/>
    </row>
    <row r="260" spans="8:8">
      <c r="H260"/>
    </row>
    <row r="261" spans="8:8">
      <c r="H261"/>
    </row>
    <row r="262" spans="8:8">
      <c r="H262"/>
    </row>
    <row r="263" spans="8:8">
      <c r="H263"/>
    </row>
    <row r="264" spans="8:8">
      <c r="H264"/>
    </row>
    <row r="265" spans="8:8">
      <c r="H265"/>
    </row>
    <row r="266" spans="8:8">
      <c r="H266"/>
    </row>
    <row r="267" spans="8:8">
      <c r="H267"/>
    </row>
    <row r="268" spans="8:8">
      <c r="H268"/>
    </row>
    <row r="269" spans="8:8">
      <c r="H269"/>
    </row>
    <row r="270" spans="8:8">
      <c r="H270"/>
    </row>
    <row r="271" spans="8:8">
      <c r="H271"/>
    </row>
    <row r="272" spans="8:8">
      <c r="H272"/>
    </row>
    <row r="273" spans="8:8">
      <c r="H273"/>
    </row>
    <row r="274" spans="8:8">
      <c r="H274"/>
    </row>
    <row r="275" spans="8:8">
      <c r="H275"/>
    </row>
    <row r="276" spans="8:8">
      <c r="H276"/>
    </row>
    <row r="277" spans="8:8">
      <c r="H277"/>
    </row>
    <row r="278" spans="8:8">
      <c r="H278"/>
    </row>
  </sheetData>
  <mergeCells count="187">
    <mergeCell ref="A145:E146"/>
    <mergeCell ref="F145:H146"/>
    <mergeCell ref="A142:E142"/>
    <mergeCell ref="F142:H142"/>
    <mergeCell ref="A143:E143"/>
    <mergeCell ref="F143:H143"/>
    <mergeCell ref="A144:E144"/>
    <mergeCell ref="F144:H144"/>
    <mergeCell ref="A138:E138"/>
    <mergeCell ref="F138:H138"/>
    <mergeCell ref="A139:E139"/>
    <mergeCell ref="F139:H139"/>
    <mergeCell ref="A140:H140"/>
    <mergeCell ref="A141:H141"/>
    <mergeCell ref="A134:J134"/>
    <mergeCell ref="A137:E137"/>
    <mergeCell ref="F137:H137"/>
    <mergeCell ref="B128:G128"/>
    <mergeCell ref="B129:G129"/>
    <mergeCell ref="B130:G130"/>
    <mergeCell ref="A131:G131"/>
    <mergeCell ref="B132:G132"/>
    <mergeCell ref="A133:G133"/>
    <mergeCell ref="A135:C135"/>
    <mergeCell ref="D135:E135"/>
    <mergeCell ref="G135:J135"/>
    <mergeCell ref="A136:C136"/>
    <mergeCell ref="D136:E136"/>
    <mergeCell ref="G136:H136"/>
    <mergeCell ref="A123:H123"/>
    <mergeCell ref="A124:J124"/>
    <mergeCell ref="A125:G125"/>
    <mergeCell ref="H125:J125"/>
    <mergeCell ref="B126:G126"/>
    <mergeCell ref="B127:G127"/>
    <mergeCell ref="A120:B120"/>
    <mergeCell ref="D120:F120"/>
    <mergeCell ref="I120:J120"/>
    <mergeCell ref="A121:F121"/>
    <mergeCell ref="I121:J121"/>
    <mergeCell ref="A122:G122"/>
    <mergeCell ref="B117:F117"/>
    <mergeCell ref="I117:J117"/>
    <mergeCell ref="A118:B118"/>
    <mergeCell ref="C118:C119"/>
    <mergeCell ref="D118:F118"/>
    <mergeCell ref="I118:J118"/>
    <mergeCell ref="A119:B119"/>
    <mergeCell ref="D119:F119"/>
    <mergeCell ref="I119:J119"/>
    <mergeCell ref="A113:J113"/>
    <mergeCell ref="B114:F114"/>
    <mergeCell ref="I114:J114"/>
    <mergeCell ref="B115:F115"/>
    <mergeCell ref="I115:J115"/>
    <mergeCell ref="B116:F116"/>
    <mergeCell ref="I116:J116"/>
    <mergeCell ref="B110:G110"/>
    <mergeCell ref="H110:J110"/>
    <mergeCell ref="B111:G111"/>
    <mergeCell ref="H111:J111"/>
    <mergeCell ref="A112:G112"/>
    <mergeCell ref="H112:J112"/>
    <mergeCell ref="B105:G105"/>
    <mergeCell ref="A106:G106"/>
    <mergeCell ref="A107:H107"/>
    <mergeCell ref="A108:J108"/>
    <mergeCell ref="B109:G109"/>
    <mergeCell ref="H109:J109"/>
    <mergeCell ref="A100:F100"/>
    <mergeCell ref="A101:H101"/>
    <mergeCell ref="A102:J102"/>
    <mergeCell ref="B103:G103"/>
    <mergeCell ref="H103:J103"/>
    <mergeCell ref="B104:G104"/>
    <mergeCell ref="A95:F95"/>
    <mergeCell ref="A96:J96"/>
    <mergeCell ref="A97:J97"/>
    <mergeCell ref="B98:F98"/>
    <mergeCell ref="I98:J98"/>
    <mergeCell ref="B99:F99"/>
    <mergeCell ref="I99:J99"/>
    <mergeCell ref="B89:F89"/>
    <mergeCell ref="B90:F90"/>
    <mergeCell ref="B91:F91"/>
    <mergeCell ref="B92:F92"/>
    <mergeCell ref="A93:F93"/>
    <mergeCell ref="B94:F94"/>
    <mergeCell ref="A84:J84"/>
    <mergeCell ref="A85:J85"/>
    <mergeCell ref="B86:F86"/>
    <mergeCell ref="I86:J86"/>
    <mergeCell ref="B87:F87"/>
    <mergeCell ref="B88:F88"/>
    <mergeCell ref="B78:F78"/>
    <mergeCell ref="B79:F79"/>
    <mergeCell ref="B80:F80"/>
    <mergeCell ref="B81:F81"/>
    <mergeCell ref="A82:F82"/>
    <mergeCell ref="A83:H83"/>
    <mergeCell ref="A73:H73"/>
    <mergeCell ref="A74:J74"/>
    <mergeCell ref="B75:F75"/>
    <mergeCell ref="I75:J75"/>
    <mergeCell ref="B76:F76"/>
    <mergeCell ref="B77:F77"/>
    <mergeCell ref="B68:G68"/>
    <mergeCell ref="I68:K68"/>
    <mergeCell ref="B69:G69"/>
    <mergeCell ref="B70:G70"/>
    <mergeCell ref="B71:G71"/>
    <mergeCell ref="A72:G72"/>
    <mergeCell ref="B63:G63"/>
    <mergeCell ref="I63:K63"/>
    <mergeCell ref="A64:G64"/>
    <mergeCell ref="A65:H65"/>
    <mergeCell ref="A66:K66"/>
    <mergeCell ref="A67:K67"/>
    <mergeCell ref="B60:G60"/>
    <mergeCell ref="I60:K60"/>
    <mergeCell ref="B61:G61"/>
    <mergeCell ref="I61:K61"/>
    <mergeCell ref="B62:G62"/>
    <mergeCell ref="I62:K62"/>
    <mergeCell ref="B54:F54"/>
    <mergeCell ref="B55:F55"/>
    <mergeCell ref="A56:F56"/>
    <mergeCell ref="A57:H57"/>
    <mergeCell ref="A58:K58"/>
    <mergeCell ref="B59:G59"/>
    <mergeCell ref="I59:K59"/>
    <mergeCell ref="B48:F48"/>
    <mergeCell ref="B49:F49"/>
    <mergeCell ref="B50:F50"/>
    <mergeCell ref="B51:F51"/>
    <mergeCell ref="B52:F52"/>
    <mergeCell ref="B53:F53"/>
    <mergeCell ref="B42:F42"/>
    <mergeCell ref="B43:F43"/>
    <mergeCell ref="A44:F44"/>
    <mergeCell ref="A45:H45"/>
    <mergeCell ref="A46:H46"/>
    <mergeCell ref="B47:F47"/>
    <mergeCell ref="B36:G36"/>
    <mergeCell ref="A37:G37"/>
    <mergeCell ref="A38:H38"/>
    <mergeCell ref="A39:K39"/>
    <mergeCell ref="A40:K40"/>
    <mergeCell ref="B41:F41"/>
    <mergeCell ref="J41:K41"/>
    <mergeCell ref="B30:G30"/>
    <mergeCell ref="B31:G31"/>
    <mergeCell ref="B32:G32"/>
    <mergeCell ref="B33:G33"/>
    <mergeCell ref="B34:G34"/>
    <mergeCell ref="B35:G35"/>
    <mergeCell ref="B24:G24"/>
    <mergeCell ref="B25:G25"/>
    <mergeCell ref="B26:G26"/>
    <mergeCell ref="A27:H27"/>
    <mergeCell ref="A28:H28"/>
    <mergeCell ref="B29:G29"/>
    <mergeCell ref="A18:H18"/>
    <mergeCell ref="A19:H19"/>
    <mergeCell ref="A20:H20"/>
    <mergeCell ref="B21:G21"/>
    <mergeCell ref="B22:G22"/>
    <mergeCell ref="B23:G23"/>
    <mergeCell ref="B12:G12"/>
    <mergeCell ref="B13:G13"/>
    <mergeCell ref="B14:G14"/>
    <mergeCell ref="A15:H15"/>
    <mergeCell ref="B16:G16"/>
    <mergeCell ref="B17:G17"/>
    <mergeCell ref="A9:B9"/>
    <mergeCell ref="C9:D9"/>
    <mergeCell ref="E9:F9"/>
    <mergeCell ref="G9:H9"/>
    <mergeCell ref="A10:K10"/>
    <mergeCell ref="B11:H11"/>
    <mergeCell ref="A1:H4"/>
    <mergeCell ref="A5:H5"/>
    <mergeCell ref="A6:K6"/>
    <mergeCell ref="A7:B7"/>
    <mergeCell ref="C7:H7"/>
    <mergeCell ref="A8:B8"/>
    <mergeCell ref="C8:H8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8"/>
  <sheetViews>
    <sheetView topLeftCell="A21" workbookViewId="0">
      <selection activeCell="G116" sqref="G116"/>
    </sheetView>
  </sheetViews>
  <sheetFormatPr defaultRowHeight="12.75"/>
  <cols>
    <col min="1" max="1" width="3.83203125" customWidth="1"/>
    <col min="2" max="2" width="16.83203125" customWidth="1"/>
    <col min="3" max="3" width="20.6640625" customWidth="1"/>
    <col min="4" max="4" width="20.83203125" customWidth="1"/>
    <col min="5" max="5" width="11.83203125" customWidth="1"/>
    <col min="6" max="6" width="15.6640625" customWidth="1"/>
    <col min="7" max="7" width="10.83203125" customWidth="1"/>
    <col min="8" max="8" width="21.1640625" style="13" customWidth="1"/>
    <col min="9" max="9" width="0.1640625" hidden="1" customWidth="1"/>
    <col min="10" max="10" width="16" hidden="1" customWidth="1"/>
    <col min="11" max="11" width="8.83203125" hidden="1" customWidth="1"/>
    <col min="12" max="12" width="9.33203125" style="9" customWidth="1"/>
  </cols>
  <sheetData>
    <row r="1" spans="1:11">
      <c r="A1" s="193" t="s">
        <v>169</v>
      </c>
      <c r="B1" s="194"/>
      <c r="C1" s="194"/>
      <c r="D1" s="194"/>
      <c r="E1" s="194"/>
      <c r="F1" s="194"/>
      <c r="G1" s="194"/>
      <c r="H1" s="194"/>
    </row>
    <row r="2" spans="1:11" ht="13.5" customHeight="1">
      <c r="A2" s="194"/>
      <c r="B2" s="194"/>
      <c r="C2" s="194"/>
      <c r="D2" s="194"/>
      <c r="E2" s="194"/>
      <c r="F2" s="194"/>
      <c r="G2" s="194"/>
      <c r="H2" s="194"/>
    </row>
    <row r="3" spans="1:11" ht="13.5" customHeight="1">
      <c r="A3" s="194"/>
      <c r="B3" s="194"/>
      <c r="C3" s="194"/>
      <c r="D3" s="194"/>
      <c r="E3" s="194"/>
      <c r="F3" s="194"/>
      <c r="G3" s="194"/>
      <c r="H3" s="194"/>
    </row>
    <row r="4" spans="1:11" ht="13.5" customHeight="1">
      <c r="A4" s="194"/>
      <c r="B4" s="194"/>
      <c r="C4" s="194"/>
      <c r="D4" s="194"/>
      <c r="E4" s="194"/>
      <c r="F4" s="194"/>
      <c r="G4" s="194"/>
      <c r="H4" s="194"/>
    </row>
    <row r="5" spans="1:11" ht="13.5" customHeight="1">
      <c r="A5" s="195"/>
      <c r="B5" s="195"/>
      <c r="C5" s="195"/>
      <c r="D5" s="195"/>
      <c r="E5" s="195"/>
      <c r="F5" s="195"/>
      <c r="G5" s="195"/>
      <c r="H5" s="195"/>
    </row>
    <row r="6" spans="1:11" ht="13.5" customHeight="1">
      <c r="A6" s="196" t="s">
        <v>95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</row>
    <row r="7" spans="1:11" ht="13.5" customHeight="1">
      <c r="A7" s="184" t="s">
        <v>174</v>
      </c>
      <c r="B7" s="184"/>
      <c r="C7" s="197" t="s">
        <v>170</v>
      </c>
      <c r="D7" s="198"/>
      <c r="E7" s="198"/>
      <c r="F7" s="198"/>
      <c r="G7" s="198"/>
      <c r="H7" s="198"/>
      <c r="I7" s="71"/>
      <c r="J7" s="71"/>
      <c r="K7" s="72"/>
    </row>
    <row r="8" spans="1:11" ht="13.5" customHeight="1">
      <c r="A8" s="184" t="s">
        <v>173</v>
      </c>
      <c r="B8" s="184"/>
      <c r="C8" s="199" t="s">
        <v>172</v>
      </c>
      <c r="D8" s="200"/>
      <c r="E8" s="200"/>
      <c r="F8" s="200"/>
      <c r="G8" s="200"/>
      <c r="H8" s="200"/>
      <c r="I8" s="73"/>
      <c r="J8" s="73"/>
      <c r="K8" s="74"/>
    </row>
    <row r="9" spans="1:11" ht="13.5" customHeight="1">
      <c r="A9" s="184" t="s">
        <v>175</v>
      </c>
      <c r="B9" s="184"/>
      <c r="C9" s="185" t="s">
        <v>168</v>
      </c>
      <c r="D9" s="186"/>
      <c r="E9" s="187" t="s">
        <v>171</v>
      </c>
      <c r="F9" s="188"/>
      <c r="G9" s="189"/>
      <c r="H9" s="190"/>
      <c r="I9" s="17"/>
      <c r="J9" s="17"/>
      <c r="K9" s="70"/>
    </row>
    <row r="10" spans="1:11" ht="13.5" customHeight="1">
      <c r="A10" s="187" t="s">
        <v>0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88"/>
    </row>
    <row r="11" spans="1:11" ht="13.5" customHeight="1">
      <c r="A11" s="56" t="s">
        <v>1</v>
      </c>
      <c r="B11" s="189" t="s">
        <v>2</v>
      </c>
      <c r="C11" s="190"/>
      <c r="D11" s="190"/>
      <c r="E11" s="190"/>
      <c r="F11" s="190"/>
      <c r="G11" s="190"/>
      <c r="H11" s="192"/>
      <c r="I11" s="16"/>
      <c r="J11" s="17"/>
      <c r="K11" s="17"/>
    </row>
    <row r="12" spans="1:11" ht="13.5" customHeight="1">
      <c r="A12" s="56" t="s">
        <v>3</v>
      </c>
      <c r="B12" s="201" t="s">
        <v>4</v>
      </c>
      <c r="C12" s="202"/>
      <c r="D12" s="202"/>
      <c r="E12" s="202"/>
      <c r="F12" s="202"/>
      <c r="G12" s="203"/>
      <c r="H12" s="56" t="s">
        <v>154</v>
      </c>
      <c r="I12" s="16"/>
      <c r="J12" s="17"/>
      <c r="K12" s="17"/>
    </row>
    <row r="13" spans="1:11" ht="13.5" customHeight="1">
      <c r="A13" s="56" t="s">
        <v>5</v>
      </c>
      <c r="B13" s="201" t="s">
        <v>6</v>
      </c>
      <c r="C13" s="202"/>
      <c r="D13" s="202"/>
      <c r="E13" s="202"/>
      <c r="F13" s="202"/>
      <c r="G13" s="203"/>
      <c r="H13" s="56">
        <v>2022</v>
      </c>
      <c r="I13" s="16"/>
      <c r="J13" s="17"/>
      <c r="K13" s="17"/>
    </row>
    <row r="14" spans="1:11" ht="13.5" customHeight="1">
      <c r="A14" s="56" t="s">
        <v>7</v>
      </c>
      <c r="B14" s="201" t="s">
        <v>8</v>
      </c>
      <c r="C14" s="202"/>
      <c r="D14" s="202"/>
      <c r="E14" s="202"/>
      <c r="F14" s="202"/>
      <c r="G14" s="203"/>
      <c r="H14" s="56">
        <v>12</v>
      </c>
      <c r="I14" s="16"/>
      <c r="J14" s="17"/>
      <c r="K14" s="17"/>
    </row>
    <row r="15" spans="1:11" ht="13.5" customHeight="1">
      <c r="A15" s="187" t="s">
        <v>9</v>
      </c>
      <c r="B15" s="191"/>
      <c r="C15" s="191"/>
      <c r="D15" s="191"/>
      <c r="E15" s="191"/>
      <c r="F15" s="191"/>
      <c r="G15" s="191"/>
      <c r="H15" s="191"/>
      <c r="I15" s="18"/>
      <c r="J15" s="18"/>
      <c r="K15" s="18"/>
    </row>
    <row r="16" spans="1:11" ht="13.5" customHeight="1">
      <c r="A16" s="63">
        <v>1</v>
      </c>
      <c r="B16" s="201" t="s">
        <v>10</v>
      </c>
      <c r="C16" s="202"/>
      <c r="D16" s="202"/>
      <c r="E16" s="202"/>
      <c r="F16" s="202"/>
      <c r="G16" s="203"/>
      <c r="H16" s="49" t="s">
        <v>155</v>
      </c>
      <c r="I16" s="16"/>
      <c r="J16" s="17"/>
      <c r="K16" s="17"/>
    </row>
    <row r="17" spans="1:12" ht="13.5" customHeight="1">
      <c r="A17" s="63">
        <v>2</v>
      </c>
      <c r="B17" s="201" t="s">
        <v>11</v>
      </c>
      <c r="C17" s="202"/>
      <c r="D17" s="202"/>
      <c r="E17" s="202"/>
      <c r="F17" s="202"/>
      <c r="G17" s="203"/>
      <c r="H17" s="49">
        <v>1</v>
      </c>
      <c r="I17" s="16"/>
      <c r="J17" s="17"/>
      <c r="K17" s="17"/>
    </row>
    <row r="18" spans="1:12" ht="13.5" customHeight="1">
      <c r="A18" s="189" t="s">
        <v>12</v>
      </c>
      <c r="B18" s="190"/>
      <c r="C18" s="190"/>
      <c r="D18" s="190"/>
      <c r="E18" s="190"/>
      <c r="F18" s="190"/>
      <c r="G18" s="190"/>
      <c r="H18" s="190"/>
      <c r="I18" s="15"/>
      <c r="J18" s="15"/>
      <c r="K18" s="15"/>
    </row>
    <row r="19" spans="1:12">
      <c r="A19" s="189" t="s">
        <v>13</v>
      </c>
      <c r="B19" s="190"/>
      <c r="C19" s="190"/>
      <c r="D19" s="190"/>
      <c r="E19" s="190"/>
      <c r="F19" s="190"/>
      <c r="G19" s="190"/>
      <c r="H19" s="190"/>
      <c r="I19" s="15"/>
      <c r="J19" s="15"/>
      <c r="K19" s="15"/>
    </row>
    <row r="20" spans="1:12" ht="13.5" customHeight="1">
      <c r="A20" s="189" t="s">
        <v>14</v>
      </c>
      <c r="B20" s="190"/>
      <c r="C20" s="190"/>
      <c r="D20" s="190"/>
      <c r="E20" s="190"/>
      <c r="F20" s="190"/>
      <c r="G20" s="190"/>
      <c r="H20" s="190"/>
      <c r="I20" s="15"/>
      <c r="J20" s="15"/>
      <c r="K20" s="15"/>
    </row>
    <row r="21" spans="1:12" ht="13.5" customHeight="1">
      <c r="A21" s="63">
        <v>1</v>
      </c>
      <c r="B21" s="201" t="s">
        <v>15</v>
      </c>
      <c r="C21" s="202"/>
      <c r="D21" s="202"/>
      <c r="E21" s="202"/>
      <c r="F21" s="202"/>
      <c r="G21" s="203"/>
      <c r="H21" s="49" t="s">
        <v>159</v>
      </c>
      <c r="I21" s="17"/>
      <c r="J21" s="17"/>
      <c r="K21" s="17"/>
    </row>
    <row r="22" spans="1:12">
      <c r="A22" s="63">
        <v>2</v>
      </c>
      <c r="B22" s="201" t="s">
        <v>16</v>
      </c>
      <c r="C22" s="202"/>
      <c r="D22" s="202"/>
      <c r="E22" s="202"/>
      <c r="F22" s="202"/>
      <c r="G22" s="203"/>
      <c r="H22" s="55" t="s">
        <v>206</v>
      </c>
      <c r="I22" s="17"/>
      <c r="J22" s="17"/>
      <c r="K22" s="17"/>
    </row>
    <row r="23" spans="1:12" ht="13.5" customHeight="1">
      <c r="A23" s="63">
        <v>3</v>
      </c>
      <c r="B23" s="201" t="s">
        <v>17</v>
      </c>
      <c r="C23" s="202"/>
      <c r="D23" s="202"/>
      <c r="E23" s="202"/>
      <c r="F23" s="202"/>
      <c r="G23" s="203"/>
      <c r="H23" s="75">
        <v>3677.57</v>
      </c>
      <c r="I23" s="17"/>
      <c r="J23" s="17"/>
      <c r="K23" s="17"/>
    </row>
    <row r="24" spans="1:12" ht="24">
      <c r="A24" s="66">
        <v>4</v>
      </c>
      <c r="B24" s="204" t="s">
        <v>18</v>
      </c>
      <c r="C24" s="205"/>
      <c r="D24" s="205"/>
      <c r="E24" s="205"/>
      <c r="F24" s="205"/>
      <c r="G24" s="206"/>
      <c r="H24" s="55" t="s">
        <v>192</v>
      </c>
      <c r="I24" s="17"/>
      <c r="J24" s="17"/>
      <c r="K24" s="17"/>
    </row>
    <row r="25" spans="1:12" ht="13.5" customHeight="1">
      <c r="A25" s="63">
        <v>5</v>
      </c>
      <c r="B25" s="201" t="s">
        <v>19</v>
      </c>
      <c r="C25" s="202"/>
      <c r="D25" s="202"/>
      <c r="E25" s="202"/>
      <c r="F25" s="202"/>
      <c r="G25" s="203"/>
      <c r="H25" s="76">
        <v>44621</v>
      </c>
      <c r="I25" s="17"/>
      <c r="J25" s="17"/>
      <c r="K25" s="17"/>
    </row>
    <row r="26" spans="1:12" ht="13.5" customHeight="1">
      <c r="A26" s="63">
        <v>6</v>
      </c>
      <c r="B26" s="207" t="s">
        <v>176</v>
      </c>
      <c r="C26" s="207"/>
      <c r="D26" s="207"/>
      <c r="E26" s="207"/>
      <c r="F26" s="207"/>
      <c r="G26" s="207"/>
      <c r="H26" s="76" t="s">
        <v>177</v>
      </c>
      <c r="I26" s="17"/>
      <c r="J26" s="17"/>
      <c r="K26" s="17"/>
    </row>
    <row r="27" spans="1:12" ht="13.5" customHeight="1">
      <c r="A27" s="208"/>
      <c r="B27" s="208"/>
      <c r="C27" s="208"/>
      <c r="D27" s="208"/>
      <c r="E27" s="208"/>
      <c r="F27" s="208"/>
      <c r="G27" s="208"/>
      <c r="H27" s="208"/>
      <c r="I27" s="17"/>
      <c r="J27" s="17"/>
      <c r="K27" s="17"/>
      <c r="L27"/>
    </row>
    <row r="28" spans="1:12" ht="13.5" customHeight="1">
      <c r="A28" s="209" t="s">
        <v>117</v>
      </c>
      <c r="B28" s="209"/>
      <c r="C28" s="209"/>
      <c r="D28" s="209"/>
      <c r="E28" s="209"/>
      <c r="F28" s="209"/>
      <c r="G28" s="209"/>
      <c r="H28" s="209"/>
      <c r="I28" s="15"/>
      <c r="J28" s="15"/>
      <c r="K28" s="15"/>
    </row>
    <row r="29" spans="1:12" ht="13.5" customHeight="1">
      <c r="A29" s="37">
        <v>1</v>
      </c>
      <c r="B29" s="210" t="s">
        <v>157</v>
      </c>
      <c r="C29" s="211"/>
      <c r="D29" s="211"/>
      <c r="E29" s="211"/>
      <c r="F29" s="211"/>
      <c r="G29" s="211"/>
      <c r="H29" s="116" t="s">
        <v>111</v>
      </c>
      <c r="I29" s="14" t="s">
        <v>20</v>
      </c>
      <c r="J29" s="15"/>
      <c r="K29" s="15"/>
    </row>
    <row r="30" spans="1:12" ht="13.5" customHeight="1">
      <c r="A30" s="56" t="s">
        <v>1</v>
      </c>
      <c r="B30" s="201" t="s">
        <v>21</v>
      </c>
      <c r="C30" s="202"/>
      <c r="D30" s="202"/>
      <c r="E30" s="202"/>
      <c r="F30" s="202"/>
      <c r="G30" s="203"/>
      <c r="H30" s="38">
        <v>3677.57</v>
      </c>
      <c r="I30" s="16"/>
      <c r="J30" s="17"/>
      <c r="K30" s="17"/>
    </row>
    <row r="31" spans="1:12" ht="13.5" customHeight="1">
      <c r="A31" s="56" t="s">
        <v>3</v>
      </c>
      <c r="B31" s="201" t="s">
        <v>22</v>
      </c>
      <c r="C31" s="202"/>
      <c r="D31" s="202"/>
      <c r="E31" s="202"/>
      <c r="F31" s="202"/>
      <c r="G31" s="203"/>
      <c r="H31" s="38"/>
      <c r="I31" s="16"/>
      <c r="J31" s="17"/>
      <c r="K31" s="17"/>
    </row>
    <row r="32" spans="1:12" ht="13.5" customHeight="1">
      <c r="A32" s="56" t="s">
        <v>5</v>
      </c>
      <c r="B32" s="201" t="s">
        <v>23</v>
      </c>
      <c r="C32" s="202"/>
      <c r="D32" s="202"/>
      <c r="E32" s="202"/>
      <c r="F32" s="202"/>
      <c r="G32" s="203"/>
      <c r="H32" s="38"/>
      <c r="I32" s="16"/>
      <c r="J32" s="17"/>
      <c r="K32" s="17"/>
    </row>
    <row r="33" spans="1:12" ht="13.5" customHeight="1">
      <c r="A33" s="56" t="s">
        <v>7</v>
      </c>
      <c r="B33" s="201" t="s">
        <v>24</v>
      </c>
      <c r="C33" s="202"/>
      <c r="D33" s="202"/>
      <c r="E33" s="202"/>
      <c r="F33" s="202"/>
      <c r="G33" s="203"/>
      <c r="H33" s="38"/>
      <c r="I33" s="16"/>
      <c r="J33" s="17"/>
      <c r="K33" s="17"/>
    </row>
    <row r="34" spans="1:12" ht="13.5" customHeight="1">
      <c r="A34" s="56" t="s">
        <v>25</v>
      </c>
      <c r="B34" s="201" t="s">
        <v>26</v>
      </c>
      <c r="C34" s="202"/>
      <c r="D34" s="202"/>
      <c r="E34" s="202"/>
      <c r="F34" s="202"/>
      <c r="G34" s="203"/>
      <c r="H34" s="38"/>
      <c r="I34" s="16"/>
      <c r="J34" s="17"/>
      <c r="K34" s="17"/>
    </row>
    <row r="35" spans="1:12" ht="13.5" customHeight="1">
      <c r="A35" s="56" t="s">
        <v>27</v>
      </c>
      <c r="B35" s="201" t="s">
        <v>28</v>
      </c>
      <c r="C35" s="202"/>
      <c r="D35" s="202"/>
      <c r="E35" s="202"/>
      <c r="F35" s="202"/>
      <c r="G35" s="203"/>
      <c r="H35" s="38"/>
      <c r="I35" s="16"/>
      <c r="J35" s="17"/>
      <c r="K35" s="17"/>
    </row>
    <row r="36" spans="1:12" ht="13.5" customHeight="1">
      <c r="A36" s="56" t="s">
        <v>29</v>
      </c>
      <c r="B36" s="212" t="s">
        <v>105</v>
      </c>
      <c r="C36" s="202"/>
      <c r="D36" s="202"/>
      <c r="E36" s="202"/>
      <c r="F36" s="202"/>
      <c r="G36" s="203"/>
      <c r="H36" s="38"/>
      <c r="I36" s="16"/>
      <c r="J36" s="17"/>
      <c r="K36" s="17"/>
    </row>
    <row r="37" spans="1:12" ht="13.5" customHeight="1">
      <c r="A37" s="218" t="s">
        <v>156</v>
      </c>
      <c r="B37" s="218"/>
      <c r="C37" s="218"/>
      <c r="D37" s="218"/>
      <c r="E37" s="218"/>
      <c r="F37" s="218"/>
      <c r="G37" s="218"/>
      <c r="H37" s="110">
        <f>SUM(H30:H36)</f>
        <v>3677.57</v>
      </c>
      <c r="I37" s="11" t="s">
        <v>30</v>
      </c>
      <c r="J37" s="51"/>
      <c r="K37" s="52"/>
    </row>
    <row r="38" spans="1:12" ht="13.5" customHeight="1">
      <c r="A38" s="219"/>
      <c r="B38" s="219"/>
      <c r="C38" s="219"/>
      <c r="D38" s="219"/>
      <c r="E38" s="219"/>
      <c r="F38" s="219"/>
      <c r="G38" s="219"/>
      <c r="H38" s="219"/>
      <c r="I38" s="78"/>
      <c r="J38" s="79" t="s">
        <v>31</v>
      </c>
      <c r="K38" s="80"/>
      <c r="L38"/>
    </row>
    <row r="39" spans="1:12" ht="13.5" customHeight="1">
      <c r="A39" s="209" t="s">
        <v>118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</row>
    <row r="40" spans="1:12" ht="13.5" customHeight="1">
      <c r="A40" s="187" t="s">
        <v>100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88"/>
    </row>
    <row r="41" spans="1:12" ht="13.5" customHeight="1">
      <c r="A41" s="101" t="s">
        <v>103</v>
      </c>
      <c r="B41" s="210" t="s">
        <v>99</v>
      </c>
      <c r="C41" s="211"/>
      <c r="D41" s="211"/>
      <c r="E41" s="211"/>
      <c r="F41" s="217"/>
      <c r="G41" s="55" t="s">
        <v>147</v>
      </c>
      <c r="H41" s="115" t="s">
        <v>146</v>
      </c>
      <c r="I41" s="54" t="s">
        <v>32</v>
      </c>
      <c r="J41" s="201" t="s">
        <v>20</v>
      </c>
      <c r="K41" s="202"/>
    </row>
    <row r="42" spans="1:12" ht="13.5" customHeight="1">
      <c r="A42" s="56" t="s">
        <v>1</v>
      </c>
      <c r="B42" s="201" t="s">
        <v>33</v>
      </c>
      <c r="C42" s="202"/>
      <c r="D42" s="202"/>
      <c r="E42" s="202"/>
      <c r="F42" s="203"/>
      <c r="G42" s="39">
        <v>8.3299999999999999E-2</v>
      </c>
      <c r="H42" s="41">
        <f>H37*G42</f>
        <v>306.34158100000002</v>
      </c>
      <c r="I42" s="12"/>
      <c r="J42" s="59" t="s">
        <v>30</v>
      </c>
      <c r="K42" s="53" t="s">
        <v>31</v>
      </c>
    </row>
    <row r="43" spans="1:12" ht="13.5" customHeight="1">
      <c r="A43" s="56" t="s">
        <v>3</v>
      </c>
      <c r="B43" s="212" t="s">
        <v>98</v>
      </c>
      <c r="C43" s="213"/>
      <c r="D43" s="213"/>
      <c r="E43" s="213"/>
      <c r="F43" s="214"/>
      <c r="G43" s="39">
        <v>0.121</v>
      </c>
      <c r="H43" s="42">
        <f>H30*G43</f>
        <v>444.98597000000001</v>
      </c>
      <c r="I43" s="12"/>
      <c r="J43" s="59" t="s">
        <v>30</v>
      </c>
      <c r="K43" s="53" t="s">
        <v>31</v>
      </c>
    </row>
    <row r="44" spans="1:12" ht="15" customHeight="1">
      <c r="A44" s="215" t="s">
        <v>165</v>
      </c>
      <c r="B44" s="215"/>
      <c r="C44" s="215"/>
      <c r="D44" s="215"/>
      <c r="E44" s="215"/>
      <c r="F44" s="215"/>
      <c r="G44" s="81">
        <f>SUM(G42:G43)</f>
        <v>0.20429999999999998</v>
      </c>
      <c r="H44" s="110">
        <f>SUM(H42:H43)</f>
        <v>751.32755100000008</v>
      </c>
      <c r="I44" s="11" t="s">
        <v>30</v>
      </c>
      <c r="J44" s="51"/>
      <c r="K44" s="6" t="s">
        <v>31</v>
      </c>
    </row>
    <row r="45" spans="1:12" ht="13.5" customHeight="1">
      <c r="A45" s="216"/>
      <c r="B45" s="216"/>
      <c r="C45" s="216"/>
      <c r="D45" s="216"/>
      <c r="E45" s="216"/>
      <c r="F45" s="216"/>
      <c r="G45" s="216"/>
      <c r="H45" s="216"/>
      <c r="I45" s="67"/>
      <c r="J45" s="68"/>
      <c r="K45" s="69"/>
      <c r="L45"/>
    </row>
    <row r="46" spans="1:12" ht="13.5" customHeight="1">
      <c r="A46" s="215" t="s">
        <v>167</v>
      </c>
      <c r="B46" s="215"/>
      <c r="C46" s="215"/>
      <c r="D46" s="215"/>
      <c r="E46" s="215"/>
      <c r="F46" s="215"/>
      <c r="G46" s="215"/>
      <c r="H46" s="215"/>
      <c r="I46" s="19"/>
      <c r="J46" s="19"/>
      <c r="K46" s="19"/>
    </row>
    <row r="47" spans="1:12" ht="13.5" customHeight="1">
      <c r="A47" s="101" t="s">
        <v>102</v>
      </c>
      <c r="B47" s="210" t="s">
        <v>158</v>
      </c>
      <c r="C47" s="211"/>
      <c r="D47" s="211"/>
      <c r="E47" s="211"/>
      <c r="F47" s="217"/>
      <c r="G47" s="49" t="s">
        <v>147</v>
      </c>
      <c r="H47" s="114" t="s">
        <v>146</v>
      </c>
      <c r="I47" s="54" t="s">
        <v>32</v>
      </c>
      <c r="J47" s="14" t="s">
        <v>20</v>
      </c>
      <c r="K47" s="15"/>
    </row>
    <row r="48" spans="1:12" ht="13.5" customHeight="1">
      <c r="A48" s="56" t="s">
        <v>1</v>
      </c>
      <c r="B48" s="201" t="s">
        <v>35</v>
      </c>
      <c r="C48" s="202"/>
      <c r="D48" s="202"/>
      <c r="E48" s="202"/>
      <c r="F48" s="203"/>
      <c r="G48" s="39">
        <v>0.2</v>
      </c>
      <c r="H48" s="43">
        <f t="shared" ref="H48:H55" si="0">($H$37+$H$44)*G48</f>
        <v>885.7795102</v>
      </c>
      <c r="I48" s="12"/>
      <c r="J48" s="59" t="s">
        <v>30</v>
      </c>
      <c r="K48" s="53" t="s">
        <v>31</v>
      </c>
    </row>
    <row r="49" spans="1:14" ht="13.5" customHeight="1">
      <c r="A49" s="56" t="s">
        <v>3</v>
      </c>
      <c r="B49" s="212" t="s">
        <v>144</v>
      </c>
      <c r="C49" s="202"/>
      <c r="D49" s="202"/>
      <c r="E49" s="202"/>
      <c r="F49" s="203"/>
      <c r="G49" s="39">
        <v>2.5000000000000001E-2</v>
      </c>
      <c r="H49" s="44">
        <f t="shared" si="0"/>
        <v>110.722438775</v>
      </c>
      <c r="I49" s="12"/>
      <c r="J49" s="59" t="s">
        <v>30</v>
      </c>
      <c r="K49" s="53" t="s">
        <v>31</v>
      </c>
    </row>
    <row r="50" spans="1:14" ht="13.5" customHeight="1">
      <c r="A50" s="56" t="s">
        <v>5</v>
      </c>
      <c r="B50" s="212" t="s">
        <v>145</v>
      </c>
      <c r="C50" s="202"/>
      <c r="D50" s="202"/>
      <c r="E50" s="202"/>
      <c r="F50" s="203"/>
      <c r="G50" s="39"/>
      <c r="H50" s="44">
        <f t="shared" si="0"/>
        <v>0</v>
      </c>
      <c r="I50" s="12"/>
      <c r="J50" s="59" t="s">
        <v>30</v>
      </c>
      <c r="K50" s="53" t="s">
        <v>31</v>
      </c>
      <c r="L50" s="181" t="s">
        <v>238</v>
      </c>
    </row>
    <row r="51" spans="1:14" ht="13.5" customHeight="1">
      <c r="A51" s="56" t="s">
        <v>7</v>
      </c>
      <c r="B51" s="201" t="s">
        <v>36</v>
      </c>
      <c r="C51" s="202"/>
      <c r="D51" s="202"/>
      <c r="E51" s="202"/>
      <c r="F51" s="203"/>
      <c r="G51" s="40">
        <v>1.4999999999999999E-2</v>
      </c>
      <c r="H51" s="45">
        <f t="shared" si="0"/>
        <v>66.433463265</v>
      </c>
      <c r="I51" s="12"/>
      <c r="J51" s="59" t="s">
        <v>30</v>
      </c>
      <c r="K51" s="53" t="s">
        <v>31</v>
      </c>
    </row>
    <row r="52" spans="1:14" ht="13.5" customHeight="1">
      <c r="A52" s="56" t="s">
        <v>25</v>
      </c>
      <c r="B52" s="201" t="s">
        <v>37</v>
      </c>
      <c r="C52" s="202"/>
      <c r="D52" s="202"/>
      <c r="E52" s="202"/>
      <c r="F52" s="203"/>
      <c r="G52" s="39">
        <v>0.01</v>
      </c>
      <c r="H52" s="45">
        <f t="shared" si="0"/>
        <v>44.28897551</v>
      </c>
      <c r="I52" s="12"/>
      <c r="J52" s="59" t="s">
        <v>30</v>
      </c>
      <c r="K52" s="53" t="s">
        <v>31</v>
      </c>
    </row>
    <row r="53" spans="1:14" ht="13.5" customHeight="1">
      <c r="A53" s="56" t="s">
        <v>27</v>
      </c>
      <c r="B53" s="201" t="s">
        <v>38</v>
      </c>
      <c r="C53" s="202"/>
      <c r="D53" s="202"/>
      <c r="E53" s="202"/>
      <c r="F53" s="203"/>
      <c r="G53" s="39">
        <v>6.0000000000000001E-3</v>
      </c>
      <c r="H53" s="45">
        <f t="shared" si="0"/>
        <v>26.573385306000002</v>
      </c>
      <c r="I53" s="12"/>
      <c r="J53" s="59" t="s">
        <v>30</v>
      </c>
      <c r="K53" s="53" t="s">
        <v>31</v>
      </c>
    </row>
    <row r="54" spans="1:14" ht="13.5" customHeight="1">
      <c r="A54" s="56" t="s">
        <v>29</v>
      </c>
      <c r="B54" s="201" t="s">
        <v>39</v>
      </c>
      <c r="C54" s="202"/>
      <c r="D54" s="202"/>
      <c r="E54" s="202"/>
      <c r="F54" s="203"/>
      <c r="G54" s="39">
        <v>2E-3</v>
      </c>
      <c r="H54" s="45">
        <f t="shared" si="0"/>
        <v>8.8577951020000008</v>
      </c>
      <c r="I54" s="12"/>
      <c r="J54" s="59" t="s">
        <v>30</v>
      </c>
      <c r="K54" s="53" t="s">
        <v>31</v>
      </c>
    </row>
    <row r="55" spans="1:14" ht="13.5" customHeight="1">
      <c r="A55" s="56" t="s">
        <v>40</v>
      </c>
      <c r="B55" s="201" t="s">
        <v>41</v>
      </c>
      <c r="C55" s="202"/>
      <c r="D55" s="202"/>
      <c r="E55" s="202"/>
      <c r="F55" s="203"/>
      <c r="G55" s="39">
        <v>0.08</v>
      </c>
      <c r="H55" s="45">
        <f t="shared" si="0"/>
        <v>354.31180408</v>
      </c>
      <c r="I55" s="12"/>
      <c r="J55" s="3" t="s">
        <v>30</v>
      </c>
      <c r="K55" s="5" t="s">
        <v>31</v>
      </c>
    </row>
    <row r="56" spans="1:14" ht="13.5" customHeight="1">
      <c r="A56" s="215" t="s">
        <v>165</v>
      </c>
      <c r="B56" s="215"/>
      <c r="C56" s="215"/>
      <c r="D56" s="215"/>
      <c r="E56" s="215"/>
      <c r="F56" s="215"/>
      <c r="G56" s="82">
        <f>SUM(G48:G55)</f>
        <v>0.33800000000000002</v>
      </c>
      <c r="H56" s="110">
        <f>SUM(H48:H55)</f>
        <v>1496.9673722380001</v>
      </c>
      <c r="I56" s="54" t="s">
        <v>42</v>
      </c>
      <c r="J56" s="3" t="s">
        <v>30</v>
      </c>
      <c r="K56" s="5" t="s">
        <v>31</v>
      </c>
    </row>
    <row r="57" spans="1:14" ht="13.5" customHeight="1">
      <c r="A57" s="216"/>
      <c r="B57" s="216"/>
      <c r="C57" s="216"/>
      <c r="D57" s="216"/>
      <c r="E57" s="216"/>
      <c r="F57" s="216"/>
      <c r="G57" s="216"/>
      <c r="H57" s="216"/>
      <c r="I57" s="83"/>
      <c r="J57" s="84"/>
      <c r="K57" s="85"/>
      <c r="L57"/>
    </row>
    <row r="58" spans="1:14" ht="13.5" customHeight="1">
      <c r="A58" s="215" t="s">
        <v>166</v>
      </c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M58" s="46"/>
      <c r="N58" s="46"/>
    </row>
    <row r="59" spans="1:14">
      <c r="A59" s="101" t="s">
        <v>101</v>
      </c>
      <c r="B59" s="210" t="s">
        <v>109</v>
      </c>
      <c r="C59" s="211"/>
      <c r="D59" s="211"/>
      <c r="E59" s="211"/>
      <c r="F59" s="211"/>
      <c r="G59" s="217"/>
      <c r="H59" s="113" t="s">
        <v>148</v>
      </c>
      <c r="I59" s="220" t="s">
        <v>20</v>
      </c>
      <c r="J59" s="220"/>
      <c r="K59" s="221"/>
    </row>
    <row r="60" spans="1:14" ht="13.5" customHeight="1">
      <c r="A60" s="56" t="s">
        <v>1</v>
      </c>
      <c r="B60" s="212" t="s">
        <v>162</v>
      </c>
      <c r="C60" s="213"/>
      <c r="D60" s="213"/>
      <c r="E60" s="213"/>
      <c r="F60" s="213"/>
      <c r="G60" s="214"/>
      <c r="H60" s="47">
        <f>8.55*2*22-H37*6%</f>
        <v>155.54580000000004</v>
      </c>
      <c r="I60" s="222"/>
      <c r="J60" s="222"/>
      <c r="K60" s="223"/>
    </row>
    <row r="61" spans="1:14" ht="13.5" customHeight="1">
      <c r="A61" s="56" t="s">
        <v>3</v>
      </c>
      <c r="B61" s="212" t="s">
        <v>163</v>
      </c>
      <c r="C61" s="213"/>
      <c r="D61" s="213"/>
      <c r="E61" s="213"/>
      <c r="F61" s="213"/>
      <c r="G61" s="214"/>
      <c r="H61" s="48">
        <v>415.8</v>
      </c>
      <c r="I61" s="222"/>
      <c r="J61" s="222"/>
      <c r="K61" s="223"/>
    </row>
    <row r="62" spans="1:14" ht="13.5" customHeight="1">
      <c r="A62" s="56" t="s">
        <v>5</v>
      </c>
      <c r="B62" s="212" t="s">
        <v>104</v>
      </c>
      <c r="C62" s="213"/>
      <c r="D62" s="213"/>
      <c r="E62" s="213"/>
      <c r="F62" s="213"/>
      <c r="G62" s="214"/>
      <c r="H62" s="48">
        <v>0</v>
      </c>
      <c r="I62" s="222"/>
      <c r="J62" s="222"/>
      <c r="K62" s="223"/>
    </row>
    <row r="63" spans="1:14" ht="13.5" customHeight="1">
      <c r="A63" s="56" t="s">
        <v>7</v>
      </c>
      <c r="B63" s="212" t="s">
        <v>161</v>
      </c>
      <c r="C63" s="213"/>
      <c r="D63" s="213"/>
      <c r="E63" s="213"/>
      <c r="F63" s="213"/>
      <c r="G63" s="214"/>
      <c r="H63" s="48">
        <v>17</v>
      </c>
      <c r="I63" s="222"/>
      <c r="J63" s="222"/>
      <c r="K63" s="223"/>
    </row>
    <row r="64" spans="1:14" ht="13.5" customHeight="1">
      <c r="A64" s="215" t="s">
        <v>165</v>
      </c>
      <c r="B64" s="215"/>
      <c r="C64" s="215"/>
      <c r="D64" s="215"/>
      <c r="E64" s="215"/>
      <c r="F64" s="215"/>
      <c r="G64" s="215"/>
      <c r="H64" s="112">
        <f>SUM(H60:H63)</f>
        <v>588.34580000000005</v>
      </c>
      <c r="I64" s="11" t="s">
        <v>30</v>
      </c>
      <c r="J64" s="51"/>
      <c r="K64" s="5" t="s">
        <v>31</v>
      </c>
    </row>
    <row r="65" spans="1:35" ht="12.6" customHeight="1">
      <c r="A65" s="216"/>
      <c r="B65" s="216"/>
      <c r="C65" s="216"/>
      <c r="D65" s="216"/>
      <c r="E65" s="216"/>
      <c r="F65" s="216"/>
      <c r="G65" s="216"/>
      <c r="H65" s="216"/>
      <c r="I65" s="86"/>
      <c r="J65" s="87"/>
      <c r="K65" s="85"/>
      <c r="L65"/>
    </row>
    <row r="66" spans="1:35" ht="13.5" customHeight="1">
      <c r="A66" s="209" t="s">
        <v>106</v>
      </c>
      <c r="B66" s="209"/>
      <c r="C66" s="209"/>
      <c r="D66" s="209"/>
      <c r="E66" s="209"/>
      <c r="F66" s="209"/>
      <c r="G66" s="209"/>
      <c r="H66" s="209"/>
      <c r="I66" s="209"/>
      <c r="J66" s="209"/>
      <c r="K66" s="209"/>
    </row>
    <row r="67" spans="1:35" ht="13.5" customHeight="1">
      <c r="A67" s="224"/>
      <c r="B67" s="225"/>
      <c r="C67" s="225"/>
      <c r="D67" s="225"/>
      <c r="E67" s="225"/>
      <c r="F67" s="225"/>
      <c r="G67" s="225"/>
      <c r="H67" s="225"/>
      <c r="I67" s="225"/>
      <c r="J67" s="225"/>
      <c r="K67" s="226"/>
    </row>
    <row r="68" spans="1:35" ht="13.5" customHeight="1">
      <c r="A68" s="100">
        <v>2</v>
      </c>
      <c r="B68" s="210" t="s">
        <v>164</v>
      </c>
      <c r="C68" s="211"/>
      <c r="D68" s="211"/>
      <c r="E68" s="211"/>
      <c r="F68" s="211"/>
      <c r="G68" s="217"/>
      <c r="H68" s="113" t="s">
        <v>111</v>
      </c>
      <c r="I68" s="220" t="s">
        <v>20</v>
      </c>
      <c r="J68" s="220"/>
      <c r="K68" s="221"/>
    </row>
    <row r="69" spans="1:35" ht="13.5" customHeight="1">
      <c r="A69" s="65">
        <v>2.1</v>
      </c>
      <c r="B69" s="201" t="s">
        <v>107</v>
      </c>
      <c r="C69" s="202"/>
      <c r="D69" s="202"/>
      <c r="E69" s="202"/>
      <c r="F69" s="202"/>
      <c r="G69" s="203"/>
      <c r="H69" s="64">
        <f>H44</f>
        <v>751.32755100000008</v>
      </c>
      <c r="I69" s="54" t="s">
        <v>30</v>
      </c>
      <c r="J69" s="51"/>
      <c r="K69" s="7" t="s">
        <v>31</v>
      </c>
    </row>
    <row r="70" spans="1:35" ht="13.5" customHeight="1">
      <c r="A70" s="65">
        <v>2.2000000000000002</v>
      </c>
      <c r="B70" s="201" t="s">
        <v>108</v>
      </c>
      <c r="C70" s="202"/>
      <c r="D70" s="202"/>
      <c r="E70" s="202"/>
      <c r="F70" s="202"/>
      <c r="G70" s="203"/>
      <c r="H70" s="64">
        <f>H56</f>
        <v>1496.9673722380001</v>
      </c>
      <c r="I70" s="54" t="s">
        <v>30</v>
      </c>
      <c r="J70" s="51"/>
      <c r="K70" s="6" t="s">
        <v>31</v>
      </c>
    </row>
    <row r="71" spans="1:35" ht="15" customHeight="1">
      <c r="A71" s="65">
        <v>2.2999999999999998</v>
      </c>
      <c r="B71" s="204" t="s">
        <v>109</v>
      </c>
      <c r="C71" s="205"/>
      <c r="D71" s="205"/>
      <c r="E71" s="205"/>
      <c r="F71" s="205"/>
      <c r="G71" s="206"/>
      <c r="H71" s="77">
        <f>H64</f>
        <v>588.34580000000005</v>
      </c>
      <c r="I71" s="11" t="s">
        <v>30</v>
      </c>
      <c r="J71" s="51"/>
      <c r="K71" s="52"/>
    </row>
    <row r="72" spans="1:35" ht="15" customHeight="1">
      <c r="A72" s="215" t="s">
        <v>165</v>
      </c>
      <c r="B72" s="215"/>
      <c r="C72" s="215"/>
      <c r="D72" s="215"/>
      <c r="E72" s="215"/>
      <c r="F72" s="215"/>
      <c r="G72" s="215"/>
      <c r="H72" s="111">
        <f>SUM(H69:H71)</f>
        <v>2836.6407232380002</v>
      </c>
      <c r="I72" s="54" t="s">
        <v>30</v>
      </c>
      <c r="J72" s="51"/>
      <c r="K72" s="6" t="s">
        <v>31</v>
      </c>
    </row>
    <row r="73" spans="1:35" ht="15" customHeight="1">
      <c r="A73" s="216"/>
      <c r="B73" s="216"/>
      <c r="C73" s="216"/>
      <c r="D73" s="216"/>
      <c r="E73" s="216"/>
      <c r="F73" s="216"/>
      <c r="G73" s="216"/>
      <c r="H73" s="216"/>
      <c r="I73" s="83"/>
      <c r="J73" s="78"/>
      <c r="K73" s="6"/>
      <c r="L73"/>
    </row>
    <row r="74" spans="1:35" ht="15" customHeight="1">
      <c r="A74" s="215" t="s">
        <v>94</v>
      </c>
      <c r="B74" s="209"/>
      <c r="C74" s="209"/>
      <c r="D74" s="209"/>
      <c r="E74" s="209"/>
      <c r="F74" s="209"/>
      <c r="G74" s="209"/>
      <c r="H74" s="209"/>
      <c r="I74" s="209"/>
      <c r="J74" s="209"/>
      <c r="K74" s="8"/>
    </row>
    <row r="75" spans="1:35" ht="14.25" customHeight="1">
      <c r="A75" s="37">
        <v>3</v>
      </c>
      <c r="B75" s="184" t="s">
        <v>178</v>
      </c>
      <c r="C75" s="184"/>
      <c r="D75" s="184"/>
      <c r="E75" s="184"/>
      <c r="F75" s="184"/>
      <c r="G75" s="49" t="s">
        <v>149</v>
      </c>
      <c r="H75" s="49" t="s">
        <v>150</v>
      </c>
      <c r="I75" s="227" t="s">
        <v>20</v>
      </c>
      <c r="J75" s="227"/>
      <c r="K75" s="8"/>
    </row>
    <row r="76" spans="1:35" ht="14.25" customHeight="1">
      <c r="A76" s="56" t="s">
        <v>1</v>
      </c>
      <c r="B76" s="207" t="s">
        <v>43</v>
      </c>
      <c r="C76" s="207"/>
      <c r="D76" s="207"/>
      <c r="E76" s="207"/>
      <c r="F76" s="207"/>
      <c r="G76" s="89">
        <v>4.1999999999999997E-3</v>
      </c>
      <c r="H76" s="43">
        <f>$H$37*G76</f>
        <v>15.445793999999999</v>
      </c>
      <c r="I76" s="54" t="s">
        <v>30</v>
      </c>
      <c r="J76" s="56" t="s">
        <v>31</v>
      </c>
      <c r="K76" s="8"/>
    </row>
    <row r="77" spans="1:35" ht="14.25" customHeight="1">
      <c r="A77" s="56" t="s">
        <v>3</v>
      </c>
      <c r="B77" s="207" t="s">
        <v>44</v>
      </c>
      <c r="C77" s="207"/>
      <c r="D77" s="207"/>
      <c r="E77" s="207"/>
      <c r="F77" s="207"/>
      <c r="G77" s="89">
        <v>2.9999999999999997E-4</v>
      </c>
      <c r="H77" s="43">
        <f>$H$37*G77</f>
        <v>1.1032709999999999</v>
      </c>
      <c r="I77" s="54" t="s">
        <v>30</v>
      </c>
      <c r="J77" s="56" t="s">
        <v>31</v>
      </c>
      <c r="K77" s="8"/>
    </row>
    <row r="78" spans="1:35" ht="14.25" customHeight="1">
      <c r="A78" s="56" t="s">
        <v>5</v>
      </c>
      <c r="B78" s="207" t="s">
        <v>45</v>
      </c>
      <c r="C78" s="207"/>
      <c r="D78" s="207"/>
      <c r="E78" s="207"/>
      <c r="F78" s="207"/>
      <c r="G78" s="89">
        <v>0.04</v>
      </c>
      <c r="H78" s="43">
        <f>H76*G78</f>
        <v>0.61783175999999995</v>
      </c>
      <c r="I78" s="54" t="s">
        <v>30</v>
      </c>
      <c r="J78" s="56" t="s">
        <v>31</v>
      </c>
      <c r="K78" s="8"/>
    </row>
    <row r="79" spans="1:35" ht="14.25" customHeight="1">
      <c r="A79" s="56" t="s">
        <v>7</v>
      </c>
      <c r="B79" s="207" t="s">
        <v>46</v>
      </c>
      <c r="C79" s="207"/>
      <c r="D79" s="207"/>
      <c r="E79" s="207"/>
      <c r="F79" s="207"/>
      <c r="G79" s="89">
        <v>1.9400000000000001E-2</v>
      </c>
      <c r="H79" s="43">
        <f>$H$37*G79</f>
        <v>71.344858000000002</v>
      </c>
      <c r="I79" s="54" t="s">
        <v>30</v>
      </c>
      <c r="J79" s="56" t="s">
        <v>31</v>
      </c>
      <c r="K79" s="8"/>
    </row>
    <row r="80" spans="1:35" s="9" customFormat="1" ht="14.25" customHeight="1">
      <c r="A80" s="56" t="s">
        <v>25</v>
      </c>
      <c r="B80" s="207" t="s">
        <v>47</v>
      </c>
      <c r="C80" s="207"/>
      <c r="D80" s="207"/>
      <c r="E80" s="207"/>
      <c r="F80" s="207"/>
      <c r="G80" s="89">
        <v>6.8999999999999999E-3</v>
      </c>
      <c r="H80" s="43">
        <f>$H$37*G80</f>
        <v>25.375233000000001</v>
      </c>
      <c r="I80" s="54" t="s">
        <v>30</v>
      </c>
      <c r="J80" s="56" t="s">
        <v>31</v>
      </c>
      <c r="K80" s="8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</row>
    <row r="81" spans="1:35" s="9" customFormat="1" ht="14.25" customHeight="1">
      <c r="A81" s="56" t="s">
        <v>27</v>
      </c>
      <c r="B81" s="207" t="s">
        <v>48</v>
      </c>
      <c r="C81" s="207"/>
      <c r="D81" s="207"/>
      <c r="E81" s="207"/>
      <c r="F81" s="207"/>
      <c r="G81" s="89">
        <v>0.01</v>
      </c>
      <c r="H81" s="43">
        <f>H80*G81</f>
        <v>0.25375233000000003</v>
      </c>
      <c r="I81" s="11" t="s">
        <v>30</v>
      </c>
      <c r="J81" s="2" t="s">
        <v>31</v>
      </c>
      <c r="K81" s="8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</row>
    <row r="82" spans="1:35" s="9" customFormat="1">
      <c r="A82" s="215" t="s">
        <v>165</v>
      </c>
      <c r="B82" s="215"/>
      <c r="C82" s="215"/>
      <c r="D82" s="215"/>
      <c r="E82" s="215"/>
      <c r="F82" s="215"/>
      <c r="G82" s="81">
        <f>SUM(G76:G81)</f>
        <v>8.0799999999999997E-2</v>
      </c>
      <c r="H82" s="110">
        <f>SUM(H76:H81)</f>
        <v>114.14074009000001</v>
      </c>
      <c r="I82" s="12"/>
      <c r="J82" s="50" t="s">
        <v>31</v>
      </c>
      <c r="K82" s="8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</row>
    <row r="83" spans="1:35" s="9" customFormat="1">
      <c r="A83" s="239"/>
      <c r="B83" s="239"/>
      <c r="C83" s="239"/>
      <c r="D83" s="239"/>
      <c r="E83" s="239"/>
      <c r="F83" s="239"/>
      <c r="G83" s="239"/>
      <c r="H83" s="239"/>
      <c r="I83" s="87"/>
      <c r="J83" s="88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</row>
    <row r="84" spans="1:35" s="9" customFormat="1" ht="12.75" customHeight="1">
      <c r="A84" s="218" t="s">
        <v>49</v>
      </c>
      <c r="B84" s="218"/>
      <c r="C84" s="218"/>
      <c r="D84" s="218"/>
      <c r="E84" s="218"/>
      <c r="F84" s="218"/>
      <c r="G84" s="218"/>
      <c r="H84" s="218"/>
      <c r="I84" s="218"/>
      <c r="J84" s="218"/>
      <c r="K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</row>
    <row r="85" spans="1:35" s="9" customFormat="1">
      <c r="A85" s="333" t="s">
        <v>179</v>
      </c>
      <c r="B85" s="334"/>
      <c r="C85" s="334"/>
      <c r="D85" s="334"/>
      <c r="E85" s="334"/>
      <c r="F85" s="334"/>
      <c r="G85" s="334"/>
      <c r="H85" s="334"/>
      <c r="I85" s="334"/>
      <c r="J85" s="334"/>
      <c r="K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</row>
    <row r="86" spans="1:35" s="9" customFormat="1" ht="12.75" customHeight="1">
      <c r="A86" s="93" t="s">
        <v>96</v>
      </c>
      <c r="B86" s="271" t="s">
        <v>125</v>
      </c>
      <c r="C86" s="272"/>
      <c r="D86" s="272"/>
      <c r="E86" s="272"/>
      <c r="F86" s="335"/>
      <c r="G86" s="106" t="s">
        <v>151</v>
      </c>
      <c r="H86" s="105" t="s">
        <v>150</v>
      </c>
      <c r="I86" s="336" t="s">
        <v>126</v>
      </c>
      <c r="J86" s="337"/>
      <c r="K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</row>
    <row r="87" spans="1:35" s="9" customFormat="1" ht="12.75" customHeight="1">
      <c r="A87" s="94" t="s">
        <v>127</v>
      </c>
      <c r="B87" s="250" t="s">
        <v>128</v>
      </c>
      <c r="C87" s="251"/>
      <c r="D87" s="251"/>
      <c r="E87" s="251"/>
      <c r="F87" s="252"/>
      <c r="G87" s="102">
        <v>9.1999999999999998E-3</v>
      </c>
      <c r="H87" s="107">
        <f>$H$37*G87</f>
        <v>33.833644</v>
      </c>
      <c r="I87" s="60" t="s">
        <v>129</v>
      </c>
      <c r="J87" s="57" t="s">
        <v>130</v>
      </c>
      <c r="K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5" s="9" customFormat="1" ht="12.75" customHeight="1">
      <c r="A88" s="94" t="s">
        <v>131</v>
      </c>
      <c r="B88" s="250" t="s">
        <v>132</v>
      </c>
      <c r="C88" s="251"/>
      <c r="D88" s="251"/>
      <c r="E88" s="251"/>
      <c r="F88" s="252"/>
      <c r="G88" s="102">
        <v>2.8E-3</v>
      </c>
      <c r="H88" s="107">
        <f t="shared" ref="H88:H94" si="1">$H$37*G88</f>
        <v>10.297196</v>
      </c>
      <c r="I88" s="60" t="s">
        <v>129</v>
      </c>
      <c r="J88" s="57" t="s">
        <v>130</v>
      </c>
      <c r="K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</row>
    <row r="89" spans="1:35" s="9" customFormat="1" ht="12.75" customHeight="1">
      <c r="A89" s="94" t="s">
        <v>133</v>
      </c>
      <c r="B89" s="250" t="s">
        <v>134</v>
      </c>
      <c r="C89" s="251"/>
      <c r="D89" s="251"/>
      <c r="E89" s="251"/>
      <c r="F89" s="252"/>
      <c r="G89" s="102">
        <v>2.0000000000000001E-4</v>
      </c>
      <c r="H89" s="107">
        <f t="shared" si="1"/>
        <v>0.73551400000000011</v>
      </c>
      <c r="I89" s="60" t="s">
        <v>129</v>
      </c>
      <c r="J89" s="57" t="s">
        <v>130</v>
      </c>
      <c r="K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pans="1:35" s="9" customFormat="1" ht="12.75" customHeight="1">
      <c r="A90" s="94" t="s">
        <v>135</v>
      </c>
      <c r="B90" s="250" t="s">
        <v>136</v>
      </c>
      <c r="C90" s="251"/>
      <c r="D90" s="251"/>
      <c r="E90" s="251"/>
      <c r="F90" s="252"/>
      <c r="G90" s="102">
        <v>2.9999999999999997E-4</v>
      </c>
      <c r="H90" s="107">
        <f t="shared" si="1"/>
        <v>1.1032709999999999</v>
      </c>
      <c r="I90" s="60" t="s">
        <v>129</v>
      </c>
      <c r="J90" s="57" t="s">
        <v>130</v>
      </c>
      <c r="K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</row>
    <row r="91" spans="1:35" ht="12.75" customHeight="1">
      <c r="A91" s="94" t="s">
        <v>137</v>
      </c>
      <c r="B91" s="250" t="s">
        <v>62</v>
      </c>
      <c r="C91" s="251"/>
      <c r="D91" s="251"/>
      <c r="E91" s="251"/>
      <c r="F91" s="252"/>
      <c r="G91" s="102">
        <v>1.5E-3</v>
      </c>
      <c r="H91" s="107">
        <f t="shared" si="1"/>
        <v>5.5163550000000008</v>
      </c>
      <c r="I91" s="60" t="s">
        <v>129</v>
      </c>
      <c r="J91" s="57" t="s">
        <v>130</v>
      </c>
    </row>
    <row r="92" spans="1:35" ht="14.25" customHeight="1">
      <c r="A92" s="94" t="s">
        <v>138</v>
      </c>
      <c r="B92" s="250" t="s">
        <v>139</v>
      </c>
      <c r="C92" s="251"/>
      <c r="D92" s="251"/>
      <c r="E92" s="251"/>
      <c r="F92" s="252"/>
      <c r="G92" s="102">
        <v>0</v>
      </c>
      <c r="H92" s="107">
        <f t="shared" si="1"/>
        <v>0</v>
      </c>
      <c r="I92" s="60" t="s">
        <v>129</v>
      </c>
      <c r="J92" s="58" t="s">
        <v>130</v>
      </c>
    </row>
    <row r="93" spans="1:35" ht="12.75" customHeight="1">
      <c r="A93" s="253" t="s">
        <v>140</v>
      </c>
      <c r="B93" s="254"/>
      <c r="C93" s="254"/>
      <c r="D93" s="254"/>
      <c r="E93" s="254"/>
      <c r="F93" s="255"/>
      <c r="G93" s="103">
        <f>SUM(G87:G92)</f>
        <v>1.4E-2</v>
      </c>
      <c r="H93" s="108">
        <f>SUM(H87:H92)</f>
        <v>51.485979999999998</v>
      </c>
      <c r="I93" s="60" t="s">
        <v>129</v>
      </c>
      <c r="J93" s="57" t="s">
        <v>130</v>
      </c>
    </row>
    <row r="94" spans="1:35" ht="12.75" customHeight="1">
      <c r="A94" s="95" t="s">
        <v>141</v>
      </c>
      <c r="B94" s="338" t="s">
        <v>142</v>
      </c>
      <c r="C94" s="339"/>
      <c r="D94" s="339"/>
      <c r="E94" s="339"/>
      <c r="F94" s="340"/>
      <c r="G94" s="104">
        <v>6.7000000000000002E-3</v>
      </c>
      <c r="H94" s="107">
        <f t="shared" si="1"/>
        <v>24.639719000000003</v>
      </c>
      <c r="I94" s="60" t="s">
        <v>129</v>
      </c>
      <c r="J94" s="57" t="s">
        <v>130</v>
      </c>
    </row>
    <row r="95" spans="1:35" ht="15" customHeight="1">
      <c r="A95" s="215" t="s">
        <v>143</v>
      </c>
      <c r="B95" s="215"/>
      <c r="C95" s="215"/>
      <c r="D95" s="215"/>
      <c r="E95" s="215"/>
      <c r="F95" s="215"/>
      <c r="G95" s="81">
        <f>G93+G94</f>
        <v>2.07E-2</v>
      </c>
      <c r="H95" s="109">
        <f>H93+H94</f>
        <v>76.125698999999997</v>
      </c>
      <c r="I95" s="90"/>
      <c r="J95" s="91" t="s">
        <v>130</v>
      </c>
    </row>
    <row r="96" spans="1:35" ht="12.75" customHeight="1">
      <c r="A96" s="332"/>
      <c r="B96" s="332"/>
      <c r="C96" s="332"/>
      <c r="D96" s="332"/>
      <c r="E96" s="332"/>
      <c r="F96" s="332"/>
      <c r="G96" s="332"/>
      <c r="H96" s="332"/>
      <c r="I96" s="332"/>
      <c r="J96" s="332"/>
      <c r="L96"/>
    </row>
    <row r="97" spans="1:12" ht="12.75" customHeight="1">
      <c r="A97" s="184" t="s">
        <v>180</v>
      </c>
      <c r="B97" s="184"/>
      <c r="C97" s="184"/>
      <c r="D97" s="184"/>
      <c r="E97" s="184"/>
      <c r="F97" s="184"/>
      <c r="G97" s="184"/>
      <c r="H97" s="184"/>
      <c r="I97" s="184"/>
      <c r="J97" s="184"/>
    </row>
    <row r="98" spans="1:12" ht="12.75" customHeight="1">
      <c r="A98" s="96" t="s">
        <v>124</v>
      </c>
      <c r="B98" s="242" t="s">
        <v>67</v>
      </c>
      <c r="C98" s="243"/>
      <c r="D98" s="243"/>
      <c r="E98" s="243"/>
      <c r="F98" s="244"/>
      <c r="G98" s="92" t="s">
        <v>151</v>
      </c>
      <c r="H98" s="117" t="s">
        <v>152</v>
      </c>
      <c r="I98" s="245" t="s">
        <v>20</v>
      </c>
      <c r="J98" s="246"/>
    </row>
    <row r="99" spans="1:12" ht="12.75" customHeight="1">
      <c r="A99" s="121" t="s">
        <v>1</v>
      </c>
      <c r="B99" s="247" t="s">
        <v>68</v>
      </c>
      <c r="C99" s="248"/>
      <c r="D99" s="248"/>
      <c r="E99" s="248"/>
      <c r="F99" s="249"/>
      <c r="G99" s="122">
        <v>0</v>
      </c>
      <c r="H99" s="123">
        <v>0</v>
      </c>
      <c r="I99" s="250" t="s">
        <v>69</v>
      </c>
      <c r="J99" s="251"/>
    </row>
    <row r="100" spans="1:12" ht="12.75" customHeight="1">
      <c r="A100" s="265" t="s">
        <v>34</v>
      </c>
      <c r="B100" s="265"/>
      <c r="C100" s="265"/>
      <c r="D100" s="265"/>
      <c r="E100" s="265"/>
      <c r="F100" s="265"/>
      <c r="G100" s="89">
        <v>0</v>
      </c>
      <c r="H100" s="110">
        <v>0</v>
      </c>
      <c r="I100" s="118"/>
      <c r="J100" s="62" t="s">
        <v>31</v>
      </c>
    </row>
    <row r="101" spans="1:12" ht="12.75" customHeight="1">
      <c r="A101" s="266"/>
      <c r="B101" s="266"/>
      <c r="C101" s="266"/>
      <c r="D101" s="266"/>
      <c r="E101" s="266"/>
      <c r="F101" s="266"/>
      <c r="G101" s="266"/>
      <c r="H101" s="266"/>
      <c r="I101" s="120"/>
      <c r="J101" s="119"/>
      <c r="L101"/>
    </row>
    <row r="102" spans="1:12" ht="12.75" customHeight="1">
      <c r="A102" s="209" t="s">
        <v>119</v>
      </c>
      <c r="B102" s="209"/>
      <c r="C102" s="209"/>
      <c r="D102" s="209"/>
      <c r="E102" s="209"/>
      <c r="F102" s="209"/>
      <c r="G102" s="209"/>
      <c r="H102" s="209"/>
      <c r="I102" s="209"/>
      <c r="J102" s="209"/>
    </row>
    <row r="103" spans="1:12" s="125" customFormat="1" ht="12.75" customHeight="1">
      <c r="A103" s="124">
        <v>4</v>
      </c>
      <c r="B103" s="260" t="s">
        <v>181</v>
      </c>
      <c r="C103" s="261"/>
      <c r="D103" s="261"/>
      <c r="E103" s="261"/>
      <c r="F103" s="261"/>
      <c r="G103" s="262"/>
      <c r="H103" s="267" t="s">
        <v>126</v>
      </c>
      <c r="I103" s="268"/>
      <c r="J103" s="268"/>
      <c r="L103" s="126"/>
    </row>
    <row r="104" spans="1:12" ht="12.75" customHeight="1">
      <c r="A104" s="99" t="s">
        <v>96</v>
      </c>
      <c r="B104" s="250" t="s">
        <v>70</v>
      </c>
      <c r="C104" s="251"/>
      <c r="D104" s="251"/>
      <c r="E104" s="251"/>
      <c r="F104" s="251"/>
      <c r="G104" s="252"/>
      <c r="H104" s="127">
        <f>H95</f>
        <v>76.125698999999997</v>
      </c>
      <c r="I104" s="61"/>
      <c r="J104" s="10" t="s">
        <v>31</v>
      </c>
    </row>
    <row r="105" spans="1:12" ht="12.75" customHeight="1">
      <c r="A105" s="130" t="s">
        <v>124</v>
      </c>
      <c r="B105" s="247" t="s">
        <v>70</v>
      </c>
      <c r="C105" s="248"/>
      <c r="D105" s="248"/>
      <c r="E105" s="248"/>
      <c r="F105" s="248"/>
      <c r="G105" s="249"/>
      <c r="H105" s="131">
        <f>H100</f>
        <v>0</v>
      </c>
      <c r="I105" s="61"/>
      <c r="J105" s="10" t="s">
        <v>31</v>
      </c>
    </row>
    <row r="106" spans="1:12" ht="14.25" customHeight="1">
      <c r="A106" s="218" t="s">
        <v>165</v>
      </c>
      <c r="B106" s="218"/>
      <c r="C106" s="218"/>
      <c r="D106" s="218"/>
      <c r="E106" s="218"/>
      <c r="F106" s="218"/>
      <c r="G106" s="218"/>
      <c r="H106" s="132">
        <f>SUM(H104:H105)</f>
        <v>76.125698999999997</v>
      </c>
      <c r="I106" s="118"/>
      <c r="J106" s="128" t="s">
        <v>31</v>
      </c>
    </row>
    <row r="107" spans="1:12" ht="14.25" customHeight="1">
      <c r="A107" s="259"/>
      <c r="B107" s="259"/>
      <c r="C107" s="259"/>
      <c r="D107" s="259"/>
      <c r="E107" s="259"/>
      <c r="F107" s="259"/>
      <c r="G107" s="259"/>
      <c r="H107" s="259"/>
      <c r="I107" s="120"/>
      <c r="J107" s="129"/>
      <c r="L107"/>
    </row>
    <row r="108" spans="1:12" ht="12.75" customHeight="1">
      <c r="A108" s="209" t="s">
        <v>112</v>
      </c>
      <c r="B108" s="209"/>
      <c r="C108" s="209"/>
      <c r="D108" s="209"/>
      <c r="E108" s="209"/>
      <c r="F108" s="209"/>
      <c r="G108" s="209"/>
      <c r="H108" s="209"/>
      <c r="I108" s="209"/>
      <c r="J108" s="209"/>
    </row>
    <row r="109" spans="1:12" ht="12.75" customHeight="1">
      <c r="A109" s="179">
        <v>5</v>
      </c>
      <c r="B109" s="260" t="s">
        <v>237</v>
      </c>
      <c r="C109" s="261"/>
      <c r="D109" s="261"/>
      <c r="E109" s="261"/>
      <c r="F109" s="261"/>
      <c r="G109" s="262"/>
      <c r="H109" s="263" t="s">
        <v>111</v>
      </c>
      <c r="I109" s="264"/>
      <c r="J109" s="264"/>
    </row>
    <row r="110" spans="1:12" ht="12.75" customHeight="1">
      <c r="A110" s="97" t="s">
        <v>5</v>
      </c>
      <c r="B110" s="280" t="s">
        <v>236</v>
      </c>
      <c r="C110" s="251"/>
      <c r="D110" s="251"/>
      <c r="E110" s="251"/>
      <c r="F110" s="251"/>
      <c r="G110" s="252"/>
      <c r="H110" s="281">
        <v>0</v>
      </c>
      <c r="I110" s="282"/>
      <c r="J110" s="282"/>
    </row>
    <row r="111" spans="1:12" ht="12.75" customHeight="1">
      <c r="A111" s="97" t="s">
        <v>7</v>
      </c>
      <c r="B111" s="250" t="s">
        <v>71</v>
      </c>
      <c r="C111" s="251"/>
      <c r="D111" s="251"/>
      <c r="E111" s="251"/>
      <c r="F111" s="251"/>
      <c r="G111" s="252"/>
      <c r="H111" s="281">
        <v>0</v>
      </c>
      <c r="I111" s="282"/>
      <c r="J111" s="282"/>
    </row>
    <row r="112" spans="1:12" ht="12.75" customHeight="1">
      <c r="A112" s="253" t="s">
        <v>165</v>
      </c>
      <c r="B112" s="254"/>
      <c r="C112" s="254"/>
      <c r="D112" s="254"/>
      <c r="E112" s="254"/>
      <c r="F112" s="254"/>
      <c r="G112" s="255"/>
      <c r="H112" s="283">
        <f>SUM(H110:J111)</f>
        <v>0</v>
      </c>
      <c r="I112" s="284"/>
      <c r="J112" s="284"/>
    </row>
    <row r="113" spans="1:12" ht="12.75" customHeight="1">
      <c r="A113" s="269" t="s">
        <v>113</v>
      </c>
      <c r="B113" s="270"/>
      <c r="C113" s="270"/>
      <c r="D113" s="270"/>
      <c r="E113" s="270"/>
      <c r="F113" s="270"/>
      <c r="G113" s="270"/>
      <c r="H113" s="270"/>
      <c r="I113" s="270"/>
      <c r="J113" s="270"/>
    </row>
    <row r="114" spans="1:12">
      <c r="A114" s="98">
        <v>6</v>
      </c>
      <c r="B114" s="271" t="s">
        <v>182</v>
      </c>
      <c r="C114" s="272"/>
      <c r="D114" s="272"/>
      <c r="E114" s="272"/>
      <c r="F114" s="273"/>
      <c r="G114" s="55" t="s">
        <v>153</v>
      </c>
      <c r="H114" s="134" t="s">
        <v>111</v>
      </c>
      <c r="I114" s="274" t="s">
        <v>20</v>
      </c>
      <c r="J114" s="275"/>
    </row>
    <row r="115" spans="1:12">
      <c r="A115" s="97" t="s">
        <v>1</v>
      </c>
      <c r="B115" s="250" t="s">
        <v>72</v>
      </c>
      <c r="C115" s="251"/>
      <c r="D115" s="251"/>
      <c r="E115" s="251"/>
      <c r="F115" s="276"/>
      <c r="G115" s="89"/>
      <c r="H115" s="133">
        <f>H131*G115</f>
        <v>0</v>
      </c>
      <c r="I115" s="277" t="s">
        <v>73</v>
      </c>
      <c r="J115" s="278"/>
      <c r="L115" s="181" t="s">
        <v>238</v>
      </c>
    </row>
    <row r="116" spans="1:12">
      <c r="A116" s="97" t="s">
        <v>3</v>
      </c>
      <c r="B116" s="247" t="s">
        <v>74</v>
      </c>
      <c r="C116" s="248"/>
      <c r="D116" s="248"/>
      <c r="E116" s="248"/>
      <c r="F116" s="279"/>
      <c r="G116" s="89"/>
      <c r="H116" s="133">
        <f>(H131+H115)*G116</f>
        <v>0</v>
      </c>
      <c r="I116" s="277" t="s">
        <v>73</v>
      </c>
      <c r="J116" s="278"/>
      <c r="L116" s="181" t="s">
        <v>238</v>
      </c>
    </row>
    <row r="117" spans="1:12">
      <c r="A117" s="141" t="s">
        <v>5</v>
      </c>
      <c r="B117" s="215" t="s">
        <v>186</v>
      </c>
      <c r="C117" s="215"/>
      <c r="D117" s="215"/>
      <c r="E117" s="215"/>
      <c r="F117" s="215"/>
      <c r="G117" s="55" t="s">
        <v>153</v>
      </c>
      <c r="H117" s="134" t="s">
        <v>111</v>
      </c>
      <c r="I117" s="285"/>
      <c r="J117" s="286"/>
    </row>
    <row r="118" spans="1:12" ht="14.25" customHeight="1">
      <c r="A118" s="287" t="s">
        <v>75</v>
      </c>
      <c r="B118" s="244"/>
      <c r="C118" s="288" t="s">
        <v>76</v>
      </c>
      <c r="D118" s="242" t="s">
        <v>77</v>
      </c>
      <c r="E118" s="243"/>
      <c r="F118" s="290"/>
      <c r="G118" s="89">
        <v>6.4999999999999997E-3</v>
      </c>
      <c r="H118" s="133">
        <f>H133*G119</f>
        <v>220.17987396807885</v>
      </c>
      <c r="I118" s="277" t="s">
        <v>73</v>
      </c>
      <c r="J118" s="278"/>
      <c r="L118" s="181"/>
    </row>
    <row r="119" spans="1:12">
      <c r="A119" s="287" t="s">
        <v>78</v>
      </c>
      <c r="B119" s="291"/>
      <c r="C119" s="289"/>
      <c r="D119" s="287" t="s">
        <v>79</v>
      </c>
      <c r="E119" s="292"/>
      <c r="F119" s="293"/>
      <c r="G119" s="89">
        <v>0.03</v>
      </c>
      <c r="H119" s="133">
        <f>H133*G119</f>
        <v>220.17987396807885</v>
      </c>
      <c r="I119" s="277" t="s">
        <v>73</v>
      </c>
      <c r="J119" s="278"/>
      <c r="L119" s="181"/>
    </row>
    <row r="120" spans="1:12">
      <c r="A120" s="298" t="s">
        <v>80</v>
      </c>
      <c r="B120" s="299"/>
      <c r="C120" s="121" t="s">
        <v>81</v>
      </c>
      <c r="D120" s="298" t="s">
        <v>82</v>
      </c>
      <c r="E120" s="300"/>
      <c r="F120" s="301"/>
      <c r="G120" s="137">
        <v>0.05</v>
      </c>
      <c r="H120" s="138">
        <f>H133*G120</f>
        <v>366.96645661346474</v>
      </c>
      <c r="I120" s="277" t="s">
        <v>73</v>
      </c>
      <c r="J120" s="278"/>
    </row>
    <row r="121" spans="1:12" ht="15" customHeight="1">
      <c r="A121" s="218" t="s">
        <v>187</v>
      </c>
      <c r="B121" s="218"/>
      <c r="C121" s="218"/>
      <c r="D121" s="218"/>
      <c r="E121" s="218"/>
      <c r="F121" s="218"/>
      <c r="G121" s="81">
        <f>G118+G119+G120</f>
        <v>8.6499999999999994E-2</v>
      </c>
      <c r="H121" s="135">
        <f>SUM(H118:H120)</f>
        <v>807.32620454962239</v>
      </c>
      <c r="I121" s="302" t="s">
        <v>73</v>
      </c>
      <c r="J121" s="303"/>
    </row>
    <row r="122" spans="1:12" ht="15" customHeight="1">
      <c r="A122" s="218" t="s">
        <v>188</v>
      </c>
      <c r="B122" s="218"/>
      <c r="C122" s="218"/>
      <c r="D122" s="218"/>
      <c r="E122" s="218"/>
      <c r="F122" s="218"/>
      <c r="G122" s="218"/>
      <c r="H122" s="135">
        <f>H115++H116+H121</f>
        <v>807.32620454962239</v>
      </c>
      <c r="I122" s="136"/>
      <c r="J122" s="136"/>
      <c r="L122"/>
    </row>
    <row r="123" spans="1:12">
      <c r="A123" s="294"/>
      <c r="B123" s="294"/>
      <c r="C123" s="294"/>
      <c r="D123" s="294"/>
      <c r="E123" s="294"/>
      <c r="F123" s="294"/>
      <c r="G123" s="294"/>
      <c r="H123" s="294"/>
      <c r="I123" s="136"/>
      <c r="J123" s="136"/>
      <c r="L123"/>
    </row>
    <row r="124" spans="1:12" ht="12.75" customHeight="1">
      <c r="A124" s="209" t="s">
        <v>121</v>
      </c>
      <c r="B124" s="209"/>
      <c r="C124" s="209"/>
      <c r="D124" s="209"/>
      <c r="E124" s="209"/>
      <c r="F124" s="209"/>
      <c r="G124" s="209"/>
      <c r="H124" s="209"/>
      <c r="I124" s="209"/>
      <c r="J124" s="209"/>
    </row>
    <row r="125" spans="1:12" ht="12.75" customHeight="1">
      <c r="A125" s="187" t="s">
        <v>183</v>
      </c>
      <c r="B125" s="191"/>
      <c r="C125" s="191"/>
      <c r="D125" s="191"/>
      <c r="E125" s="191"/>
      <c r="F125" s="191"/>
      <c r="G125" s="188"/>
      <c r="H125" s="295" t="s">
        <v>111</v>
      </c>
      <c r="I125" s="296"/>
      <c r="J125" s="297"/>
    </row>
    <row r="126" spans="1:12" ht="12.75" customHeight="1">
      <c r="A126" s="56" t="s">
        <v>1</v>
      </c>
      <c r="B126" s="201" t="s">
        <v>83</v>
      </c>
      <c r="C126" s="202"/>
      <c r="D126" s="202"/>
      <c r="E126" s="202"/>
      <c r="F126" s="202"/>
      <c r="G126" s="203"/>
      <c r="H126" s="139">
        <f>H37</f>
        <v>3677.57</v>
      </c>
      <c r="I126" s="51"/>
      <c r="J126" s="56" t="s">
        <v>31</v>
      </c>
    </row>
    <row r="127" spans="1:12" ht="12.75" customHeight="1">
      <c r="A127" s="56" t="s">
        <v>3</v>
      </c>
      <c r="B127" s="201" t="s">
        <v>84</v>
      </c>
      <c r="C127" s="202"/>
      <c r="D127" s="202"/>
      <c r="E127" s="202"/>
      <c r="F127" s="202"/>
      <c r="G127" s="203"/>
      <c r="H127" s="139">
        <f>H72</f>
        <v>2836.6407232380002</v>
      </c>
      <c r="I127" s="51"/>
      <c r="J127" s="56" t="s">
        <v>31</v>
      </c>
    </row>
    <row r="128" spans="1:12" ht="12.75" customHeight="1">
      <c r="A128" s="56" t="s">
        <v>5</v>
      </c>
      <c r="B128" s="212" t="s">
        <v>115</v>
      </c>
      <c r="C128" s="213"/>
      <c r="D128" s="213"/>
      <c r="E128" s="213"/>
      <c r="F128" s="213"/>
      <c r="G128" s="214"/>
      <c r="H128" s="140">
        <f>H82</f>
        <v>114.14074009000001</v>
      </c>
      <c r="I128" s="51"/>
      <c r="J128" s="56" t="s">
        <v>31</v>
      </c>
    </row>
    <row r="129" spans="1:14" ht="12.75" customHeight="1">
      <c r="A129" s="21" t="s">
        <v>97</v>
      </c>
      <c r="B129" s="308" t="s">
        <v>116</v>
      </c>
      <c r="C129" s="309"/>
      <c r="D129" s="309"/>
      <c r="E129" s="309"/>
      <c r="F129" s="309"/>
      <c r="G129" s="310"/>
      <c r="H129" s="44">
        <f>H106</f>
        <v>76.125698999999997</v>
      </c>
      <c r="I129" s="51"/>
      <c r="J129" s="56"/>
    </row>
    <row r="130" spans="1:14" ht="12.75" customHeight="1">
      <c r="A130" s="4" t="s">
        <v>114</v>
      </c>
      <c r="B130" s="201" t="s">
        <v>85</v>
      </c>
      <c r="C130" s="202"/>
      <c r="D130" s="202"/>
      <c r="E130" s="202"/>
      <c r="F130" s="202"/>
      <c r="G130" s="203"/>
      <c r="H130" s="139">
        <f>H112</f>
        <v>0</v>
      </c>
      <c r="I130" s="51"/>
      <c r="J130" s="1" t="s">
        <v>31</v>
      </c>
    </row>
    <row r="131" spans="1:14" ht="12.75" customHeight="1">
      <c r="A131" s="311" t="s">
        <v>184</v>
      </c>
      <c r="B131" s="294"/>
      <c r="C131" s="294"/>
      <c r="D131" s="294"/>
      <c r="E131" s="294"/>
      <c r="F131" s="294"/>
      <c r="G131" s="312"/>
      <c r="H131" s="75">
        <f>SUM(H126:H130)</f>
        <v>6704.4771623280003</v>
      </c>
      <c r="I131" s="51"/>
      <c r="J131" s="1" t="s">
        <v>31</v>
      </c>
      <c r="N131" s="46"/>
    </row>
    <row r="132" spans="1:14" ht="12.75" customHeight="1">
      <c r="A132" s="56" t="s">
        <v>27</v>
      </c>
      <c r="B132" s="201" t="s">
        <v>86</v>
      </c>
      <c r="C132" s="202"/>
      <c r="D132" s="202"/>
      <c r="E132" s="202"/>
      <c r="F132" s="202"/>
      <c r="G132" s="203"/>
      <c r="H132" s="139">
        <f>H121</f>
        <v>807.32620454962239</v>
      </c>
      <c r="I132" s="51"/>
      <c r="J132" s="50" t="s">
        <v>31</v>
      </c>
    </row>
    <row r="133" spans="1:14" ht="12.75" customHeight="1">
      <c r="A133" s="187" t="s">
        <v>185</v>
      </c>
      <c r="B133" s="191"/>
      <c r="C133" s="191"/>
      <c r="D133" s="191"/>
      <c r="E133" s="191"/>
      <c r="F133" s="191"/>
      <c r="G133" s="188"/>
      <c r="H133" s="110">
        <f>(H131+H115+H116)/(1-G121)</f>
        <v>7339.3291322692949</v>
      </c>
      <c r="I133" s="51"/>
      <c r="J133" s="1" t="s">
        <v>31</v>
      </c>
    </row>
    <row r="134" spans="1:14" ht="12.75" customHeight="1">
      <c r="A134" s="304" t="s">
        <v>120</v>
      </c>
      <c r="B134" s="305"/>
      <c r="C134" s="305"/>
      <c r="D134" s="305"/>
      <c r="E134" s="305"/>
      <c r="F134" s="305"/>
      <c r="G134" s="305"/>
      <c r="H134" s="305"/>
      <c r="I134" s="305"/>
      <c r="J134" s="306"/>
    </row>
    <row r="135" spans="1:14" ht="48" customHeight="1">
      <c r="A135" s="313" t="s">
        <v>212</v>
      </c>
      <c r="B135" s="314"/>
      <c r="C135" s="315"/>
      <c r="D135" s="313" t="s">
        <v>213</v>
      </c>
      <c r="E135" s="314"/>
      <c r="F135" s="158" t="s">
        <v>214</v>
      </c>
      <c r="G135" s="313" t="s">
        <v>215</v>
      </c>
      <c r="H135" s="321"/>
      <c r="I135" s="321"/>
      <c r="J135" s="322"/>
    </row>
    <row r="136" spans="1:14" ht="22.5" customHeight="1">
      <c r="A136" s="316" t="str">
        <f>H24</f>
        <v>SECRETÁRIA EXECUTIVA BILINGUE</v>
      </c>
      <c r="B136" s="317"/>
      <c r="C136" s="318"/>
      <c r="D136" s="319">
        <f>H133</f>
        <v>7339.3291322692949</v>
      </c>
      <c r="E136" s="320"/>
      <c r="F136" s="157">
        <v>1</v>
      </c>
      <c r="G136" s="323">
        <f>D136*F136</f>
        <v>7339.3291322692949</v>
      </c>
      <c r="H136" s="324"/>
      <c r="I136" s="20"/>
      <c r="J136" s="20"/>
    </row>
    <row r="137" spans="1:14" ht="12.75" customHeight="1">
      <c r="A137" s="265" t="s">
        <v>87</v>
      </c>
      <c r="B137" s="265"/>
      <c r="C137" s="265"/>
      <c r="D137" s="265"/>
      <c r="E137" s="265"/>
      <c r="F137" s="307">
        <f>G136</f>
        <v>7339.3291322692949</v>
      </c>
      <c r="G137" s="307"/>
      <c r="H137" s="307"/>
      <c r="I137" s="20"/>
      <c r="J137" s="20"/>
    </row>
    <row r="138" spans="1:14" ht="12.75" customHeight="1">
      <c r="A138" s="328" t="s">
        <v>88</v>
      </c>
      <c r="B138" s="328"/>
      <c r="C138" s="328"/>
      <c r="D138" s="328"/>
      <c r="E138" s="328"/>
      <c r="F138" s="329">
        <v>0</v>
      </c>
      <c r="G138" s="329"/>
      <c r="H138" s="330"/>
      <c r="I138" s="20"/>
      <c r="J138" s="20"/>
    </row>
    <row r="139" spans="1:14" ht="12.75" customHeight="1">
      <c r="A139" s="331" t="s">
        <v>122</v>
      </c>
      <c r="B139" s="331"/>
      <c r="C139" s="331"/>
      <c r="D139" s="331"/>
      <c r="E139" s="331"/>
      <c r="F139" s="326">
        <f>F137</f>
        <v>7339.3291322692949</v>
      </c>
      <c r="G139" s="326"/>
      <c r="H139" s="326"/>
      <c r="I139" s="20"/>
      <c r="J139" s="20"/>
    </row>
    <row r="140" spans="1:14" ht="12.75" customHeight="1">
      <c r="A140" s="209" t="s">
        <v>110</v>
      </c>
      <c r="B140" s="209"/>
      <c r="C140" s="209"/>
      <c r="D140" s="209"/>
      <c r="E140" s="209"/>
      <c r="F140" s="209"/>
      <c r="G140" s="209"/>
      <c r="H140" s="209"/>
      <c r="I140" s="20"/>
      <c r="J140" s="20"/>
    </row>
    <row r="141" spans="1:14" ht="12.75" customHeight="1">
      <c r="A141" s="209" t="s">
        <v>123</v>
      </c>
      <c r="B141" s="209"/>
      <c r="C141" s="209"/>
      <c r="D141" s="209"/>
      <c r="E141" s="209"/>
      <c r="F141" s="209"/>
      <c r="G141" s="209"/>
      <c r="H141" s="209"/>
      <c r="I141" s="20"/>
      <c r="J141" s="20"/>
    </row>
    <row r="142" spans="1:14" ht="12.75" customHeight="1">
      <c r="A142" s="265" t="s">
        <v>89</v>
      </c>
      <c r="B142" s="265"/>
      <c r="C142" s="265"/>
      <c r="D142" s="265"/>
      <c r="E142" s="265"/>
      <c r="F142" s="265" t="s">
        <v>90</v>
      </c>
      <c r="G142" s="265"/>
      <c r="H142" s="265"/>
      <c r="I142" s="20"/>
      <c r="J142" s="20"/>
    </row>
    <row r="143" spans="1:14" ht="12.75" customHeight="1">
      <c r="A143" s="325" t="s">
        <v>91</v>
      </c>
      <c r="B143" s="325"/>
      <c r="C143" s="325"/>
      <c r="D143" s="325"/>
      <c r="E143" s="325"/>
      <c r="F143" s="326">
        <f>F137</f>
        <v>7339.3291322692949</v>
      </c>
      <c r="G143" s="326"/>
      <c r="H143" s="326"/>
      <c r="I143" s="20"/>
      <c r="J143" s="20"/>
    </row>
    <row r="144" spans="1:14" ht="12.75" customHeight="1">
      <c r="A144" s="325" t="s">
        <v>92</v>
      </c>
      <c r="B144" s="325"/>
      <c r="C144" s="325"/>
      <c r="D144" s="325"/>
      <c r="E144" s="325"/>
      <c r="F144" s="327">
        <v>12</v>
      </c>
      <c r="G144" s="327"/>
      <c r="H144" s="327"/>
      <c r="I144" s="20"/>
      <c r="J144" s="20"/>
    </row>
    <row r="145" spans="1:12" ht="12.75" customHeight="1">
      <c r="A145" s="325" t="s">
        <v>93</v>
      </c>
      <c r="B145" s="325"/>
      <c r="C145" s="325"/>
      <c r="D145" s="325"/>
      <c r="E145" s="325"/>
      <c r="F145" s="326">
        <f>F143*F144</f>
        <v>88071.949587231531</v>
      </c>
      <c r="G145" s="326"/>
      <c r="H145" s="326"/>
      <c r="I145" s="20"/>
      <c r="J145" s="20"/>
      <c r="L145"/>
    </row>
    <row r="146" spans="1:12">
      <c r="A146" s="325"/>
      <c r="B146" s="325"/>
      <c r="C146" s="325"/>
      <c r="D146" s="325"/>
      <c r="E146" s="325"/>
      <c r="F146" s="326"/>
      <c r="G146" s="326"/>
      <c r="H146" s="326"/>
      <c r="I146" s="20"/>
      <c r="J146" s="20"/>
      <c r="L146"/>
    </row>
    <row r="147" spans="1:12">
      <c r="H147"/>
      <c r="L147"/>
    </row>
    <row r="148" spans="1:12">
      <c r="H148"/>
      <c r="L148"/>
    </row>
    <row r="149" spans="1:12">
      <c r="H149"/>
      <c r="L149"/>
    </row>
    <row r="150" spans="1:12">
      <c r="H150"/>
      <c r="L150"/>
    </row>
    <row r="151" spans="1:12">
      <c r="H151"/>
      <c r="L151"/>
    </row>
    <row r="152" spans="1:12">
      <c r="H152"/>
      <c r="L152"/>
    </row>
    <row r="153" spans="1:12">
      <c r="H153"/>
      <c r="L153"/>
    </row>
    <row r="154" spans="1:12">
      <c r="H154"/>
      <c r="L154"/>
    </row>
    <row r="155" spans="1:12">
      <c r="H155"/>
      <c r="L155"/>
    </row>
    <row r="156" spans="1:12">
      <c r="H156"/>
      <c r="L156"/>
    </row>
    <row r="157" spans="1:12">
      <c r="H157"/>
      <c r="L157"/>
    </row>
    <row r="158" spans="1:12">
      <c r="H158"/>
      <c r="L158"/>
    </row>
    <row r="159" spans="1:12">
      <c r="H159"/>
      <c r="L159"/>
    </row>
    <row r="160" spans="1:12">
      <c r="H160"/>
      <c r="L160"/>
    </row>
    <row r="161" spans="8:12">
      <c r="H161"/>
      <c r="L161"/>
    </row>
    <row r="162" spans="8:12">
      <c r="H162"/>
      <c r="L162"/>
    </row>
    <row r="163" spans="8:12">
      <c r="H163"/>
      <c r="L163"/>
    </row>
    <row r="164" spans="8:12">
      <c r="H164"/>
      <c r="L164"/>
    </row>
    <row r="165" spans="8:12">
      <c r="H165"/>
      <c r="L165"/>
    </row>
    <row r="166" spans="8:12">
      <c r="H166"/>
      <c r="L166"/>
    </row>
    <row r="167" spans="8:12">
      <c r="H167"/>
      <c r="L167"/>
    </row>
    <row r="168" spans="8:12">
      <c r="H168"/>
      <c r="L168"/>
    </row>
    <row r="169" spans="8:12">
      <c r="H169"/>
      <c r="L169"/>
    </row>
    <row r="170" spans="8:12">
      <c r="H170"/>
      <c r="L170"/>
    </row>
    <row r="171" spans="8:12">
      <c r="H171"/>
      <c r="L171"/>
    </row>
    <row r="172" spans="8:12">
      <c r="H172"/>
      <c r="L172"/>
    </row>
    <row r="173" spans="8:12">
      <c r="H173"/>
      <c r="L173"/>
    </row>
    <row r="174" spans="8:12">
      <c r="H174"/>
      <c r="L174"/>
    </row>
    <row r="175" spans="8:12">
      <c r="H175"/>
      <c r="L175"/>
    </row>
    <row r="176" spans="8:12">
      <c r="H176"/>
      <c r="L176"/>
    </row>
    <row r="177" spans="8:12">
      <c r="H177"/>
      <c r="L177"/>
    </row>
    <row r="178" spans="8:12">
      <c r="H178"/>
      <c r="L178"/>
    </row>
    <row r="179" spans="8:12">
      <c r="H179"/>
      <c r="L179"/>
    </row>
    <row r="180" spans="8:12">
      <c r="H180"/>
      <c r="L180"/>
    </row>
    <row r="181" spans="8:12">
      <c r="H181"/>
      <c r="L181"/>
    </row>
    <row r="182" spans="8:12">
      <c r="H182"/>
      <c r="L182"/>
    </row>
    <row r="183" spans="8:12">
      <c r="H183"/>
      <c r="L183"/>
    </row>
    <row r="184" spans="8:12">
      <c r="H184"/>
      <c r="L184"/>
    </row>
    <row r="185" spans="8:12">
      <c r="H185"/>
      <c r="L185"/>
    </row>
    <row r="186" spans="8:12">
      <c r="H186"/>
      <c r="L186"/>
    </row>
    <row r="187" spans="8:12">
      <c r="H187"/>
      <c r="L187"/>
    </row>
    <row r="188" spans="8:12">
      <c r="H188"/>
      <c r="L188"/>
    </row>
    <row r="189" spans="8:12">
      <c r="H189"/>
      <c r="L189"/>
    </row>
    <row r="190" spans="8:12">
      <c r="H190"/>
      <c r="L190"/>
    </row>
    <row r="191" spans="8:12">
      <c r="H191"/>
      <c r="L191"/>
    </row>
    <row r="192" spans="8:12">
      <c r="H192"/>
      <c r="L192"/>
    </row>
    <row r="193" spans="8:12">
      <c r="H193"/>
      <c r="L193"/>
    </row>
    <row r="194" spans="8:12">
      <c r="H194"/>
      <c r="L194"/>
    </row>
    <row r="195" spans="8:12">
      <c r="H195"/>
      <c r="L195"/>
    </row>
    <row r="196" spans="8:12">
      <c r="H196"/>
      <c r="L196"/>
    </row>
    <row r="197" spans="8:12">
      <c r="H197"/>
      <c r="L197"/>
    </row>
    <row r="198" spans="8:12">
      <c r="H198"/>
      <c r="L198"/>
    </row>
    <row r="199" spans="8:12">
      <c r="H199"/>
      <c r="L199"/>
    </row>
    <row r="200" spans="8:12">
      <c r="H200"/>
      <c r="L200"/>
    </row>
    <row r="201" spans="8:12">
      <c r="H201"/>
      <c r="L201"/>
    </row>
    <row r="202" spans="8:12">
      <c r="H202"/>
      <c r="L202"/>
    </row>
    <row r="203" spans="8:12">
      <c r="H203"/>
      <c r="L203"/>
    </row>
    <row r="204" spans="8:12">
      <c r="H204"/>
      <c r="L204"/>
    </row>
    <row r="205" spans="8:12">
      <c r="H205"/>
      <c r="L205"/>
    </row>
    <row r="206" spans="8:12">
      <c r="H206"/>
      <c r="L206"/>
    </row>
    <row r="207" spans="8:12">
      <c r="H207"/>
      <c r="L207"/>
    </row>
    <row r="208" spans="8:12">
      <c r="H208"/>
      <c r="L208"/>
    </row>
    <row r="209" spans="8:12">
      <c r="H209"/>
      <c r="L209"/>
    </row>
    <row r="210" spans="8:12">
      <c r="H210"/>
      <c r="L210"/>
    </row>
    <row r="211" spans="8:12">
      <c r="H211"/>
      <c r="L211"/>
    </row>
    <row r="212" spans="8:12">
      <c r="H212"/>
      <c r="L212"/>
    </row>
    <row r="213" spans="8:12">
      <c r="H213"/>
      <c r="L213"/>
    </row>
    <row r="214" spans="8:12">
      <c r="H214"/>
      <c r="L214"/>
    </row>
    <row r="215" spans="8:12">
      <c r="H215"/>
      <c r="L215"/>
    </row>
    <row r="216" spans="8:12">
      <c r="H216"/>
      <c r="L216"/>
    </row>
    <row r="217" spans="8:12">
      <c r="H217"/>
      <c r="L217"/>
    </row>
    <row r="218" spans="8:12">
      <c r="H218"/>
      <c r="L218"/>
    </row>
    <row r="219" spans="8:12">
      <c r="H219"/>
      <c r="L219"/>
    </row>
    <row r="220" spans="8:12">
      <c r="H220"/>
      <c r="L220"/>
    </row>
    <row r="221" spans="8:12">
      <c r="H221"/>
      <c r="L221"/>
    </row>
    <row r="222" spans="8:12">
      <c r="H222"/>
      <c r="L222"/>
    </row>
    <row r="223" spans="8:12">
      <c r="H223"/>
      <c r="L223"/>
    </row>
    <row r="224" spans="8:12">
      <c r="H224"/>
      <c r="L224"/>
    </row>
    <row r="225" spans="8:12">
      <c r="H225"/>
      <c r="L225"/>
    </row>
    <row r="226" spans="8:12">
      <c r="H226"/>
      <c r="L226"/>
    </row>
    <row r="227" spans="8:12">
      <c r="H227"/>
      <c r="L227"/>
    </row>
    <row r="228" spans="8:12">
      <c r="H228"/>
      <c r="L228"/>
    </row>
    <row r="229" spans="8:12">
      <c r="H229"/>
      <c r="L229"/>
    </row>
    <row r="230" spans="8:12">
      <c r="H230"/>
      <c r="L230"/>
    </row>
    <row r="231" spans="8:12">
      <c r="H231"/>
      <c r="L231"/>
    </row>
    <row r="232" spans="8:12">
      <c r="H232"/>
      <c r="L232"/>
    </row>
    <row r="233" spans="8:12">
      <c r="H233"/>
      <c r="L233"/>
    </row>
    <row r="234" spans="8:12">
      <c r="H234"/>
      <c r="L234"/>
    </row>
    <row r="235" spans="8:12">
      <c r="H235"/>
      <c r="L235"/>
    </row>
    <row r="236" spans="8:12">
      <c r="H236"/>
      <c r="L236"/>
    </row>
    <row r="237" spans="8:12">
      <c r="H237"/>
      <c r="L237"/>
    </row>
    <row r="238" spans="8:12">
      <c r="H238"/>
      <c r="L238"/>
    </row>
    <row r="239" spans="8:12">
      <c r="H239"/>
      <c r="L239"/>
    </row>
    <row r="240" spans="8:12">
      <c r="H240"/>
      <c r="L240"/>
    </row>
    <row r="241" spans="8:12">
      <c r="H241"/>
      <c r="L241"/>
    </row>
    <row r="242" spans="8:12">
      <c r="H242"/>
      <c r="L242"/>
    </row>
    <row r="243" spans="8:12">
      <c r="H243"/>
      <c r="L243"/>
    </row>
    <row r="244" spans="8:12">
      <c r="H244"/>
      <c r="L244"/>
    </row>
    <row r="245" spans="8:12">
      <c r="H245"/>
      <c r="L245"/>
    </row>
    <row r="246" spans="8:12">
      <c r="H246"/>
      <c r="L246"/>
    </row>
    <row r="247" spans="8:12">
      <c r="H247"/>
      <c r="L247"/>
    </row>
    <row r="248" spans="8:12">
      <c r="H248"/>
      <c r="L248"/>
    </row>
    <row r="249" spans="8:12">
      <c r="H249"/>
      <c r="L249"/>
    </row>
    <row r="250" spans="8:12">
      <c r="H250"/>
      <c r="L250"/>
    </row>
    <row r="251" spans="8:12">
      <c r="H251"/>
      <c r="L251"/>
    </row>
    <row r="252" spans="8:12">
      <c r="H252"/>
    </row>
    <row r="253" spans="8:12">
      <c r="H253"/>
    </row>
    <row r="254" spans="8:12">
      <c r="H254"/>
    </row>
    <row r="255" spans="8:12">
      <c r="H255"/>
    </row>
    <row r="256" spans="8:12">
      <c r="H256"/>
    </row>
    <row r="257" spans="8:8">
      <c r="H257"/>
    </row>
    <row r="258" spans="8:8">
      <c r="H258"/>
    </row>
    <row r="259" spans="8:8">
      <c r="H259"/>
    </row>
    <row r="260" spans="8:8">
      <c r="H260"/>
    </row>
    <row r="261" spans="8:8">
      <c r="H261"/>
    </row>
    <row r="262" spans="8:8">
      <c r="H262"/>
    </row>
    <row r="263" spans="8:8">
      <c r="H263"/>
    </row>
    <row r="264" spans="8:8">
      <c r="H264"/>
    </row>
    <row r="265" spans="8:8">
      <c r="H265"/>
    </row>
    <row r="266" spans="8:8">
      <c r="H266"/>
    </row>
    <row r="267" spans="8:8">
      <c r="H267"/>
    </row>
    <row r="268" spans="8:8">
      <c r="H268"/>
    </row>
    <row r="269" spans="8:8">
      <c r="H269"/>
    </row>
    <row r="270" spans="8:8">
      <c r="H270"/>
    </row>
    <row r="271" spans="8:8">
      <c r="H271"/>
    </row>
    <row r="272" spans="8:8">
      <c r="H272"/>
    </row>
    <row r="273" spans="8:8">
      <c r="H273"/>
    </row>
    <row r="274" spans="8:8">
      <c r="H274"/>
    </row>
    <row r="275" spans="8:8">
      <c r="H275"/>
    </row>
    <row r="276" spans="8:8">
      <c r="H276"/>
    </row>
    <row r="277" spans="8:8">
      <c r="H277"/>
    </row>
    <row r="278" spans="8:8">
      <c r="H278"/>
    </row>
  </sheetData>
  <mergeCells count="187">
    <mergeCell ref="A145:E146"/>
    <mergeCell ref="F145:H146"/>
    <mergeCell ref="A142:E142"/>
    <mergeCell ref="F142:H142"/>
    <mergeCell ref="A143:E143"/>
    <mergeCell ref="F143:H143"/>
    <mergeCell ref="A144:E144"/>
    <mergeCell ref="F144:H144"/>
    <mergeCell ref="A138:E138"/>
    <mergeCell ref="F138:H138"/>
    <mergeCell ref="A139:E139"/>
    <mergeCell ref="F139:H139"/>
    <mergeCell ref="A140:H140"/>
    <mergeCell ref="A141:H141"/>
    <mergeCell ref="A134:J134"/>
    <mergeCell ref="A137:E137"/>
    <mergeCell ref="F137:H137"/>
    <mergeCell ref="B128:G128"/>
    <mergeCell ref="B129:G129"/>
    <mergeCell ref="B130:G130"/>
    <mergeCell ref="A131:G131"/>
    <mergeCell ref="B132:G132"/>
    <mergeCell ref="A133:G133"/>
    <mergeCell ref="A135:C135"/>
    <mergeCell ref="D135:E135"/>
    <mergeCell ref="G135:J135"/>
    <mergeCell ref="A136:C136"/>
    <mergeCell ref="D136:E136"/>
    <mergeCell ref="G136:H136"/>
    <mergeCell ref="A123:H123"/>
    <mergeCell ref="A124:J124"/>
    <mergeCell ref="A125:G125"/>
    <mergeCell ref="H125:J125"/>
    <mergeCell ref="B126:G126"/>
    <mergeCell ref="B127:G127"/>
    <mergeCell ref="A120:B120"/>
    <mergeCell ref="D120:F120"/>
    <mergeCell ref="I120:J120"/>
    <mergeCell ref="A121:F121"/>
    <mergeCell ref="I121:J121"/>
    <mergeCell ref="A122:G122"/>
    <mergeCell ref="B117:F117"/>
    <mergeCell ref="I117:J117"/>
    <mergeCell ref="A118:B118"/>
    <mergeCell ref="C118:C119"/>
    <mergeCell ref="D118:F118"/>
    <mergeCell ref="I118:J118"/>
    <mergeCell ref="A119:B119"/>
    <mergeCell ref="D119:F119"/>
    <mergeCell ref="I119:J119"/>
    <mergeCell ref="A113:J113"/>
    <mergeCell ref="B114:F114"/>
    <mergeCell ref="I114:J114"/>
    <mergeCell ref="B115:F115"/>
    <mergeCell ref="I115:J115"/>
    <mergeCell ref="B116:F116"/>
    <mergeCell ref="I116:J116"/>
    <mergeCell ref="B110:G110"/>
    <mergeCell ref="H110:J110"/>
    <mergeCell ref="B111:G111"/>
    <mergeCell ref="H111:J111"/>
    <mergeCell ref="A112:G112"/>
    <mergeCell ref="H112:J112"/>
    <mergeCell ref="B105:G105"/>
    <mergeCell ref="A106:G106"/>
    <mergeCell ref="A107:H107"/>
    <mergeCell ref="A108:J108"/>
    <mergeCell ref="B109:G109"/>
    <mergeCell ref="H109:J109"/>
    <mergeCell ref="A100:F100"/>
    <mergeCell ref="A101:H101"/>
    <mergeCell ref="A102:J102"/>
    <mergeCell ref="B103:G103"/>
    <mergeCell ref="H103:J103"/>
    <mergeCell ref="B104:G104"/>
    <mergeCell ref="A95:F95"/>
    <mergeCell ref="A96:J96"/>
    <mergeCell ref="A97:J97"/>
    <mergeCell ref="B98:F98"/>
    <mergeCell ref="I98:J98"/>
    <mergeCell ref="B99:F99"/>
    <mergeCell ref="I99:J99"/>
    <mergeCell ref="B89:F89"/>
    <mergeCell ref="B90:F90"/>
    <mergeCell ref="B91:F91"/>
    <mergeCell ref="B92:F92"/>
    <mergeCell ref="A93:F93"/>
    <mergeCell ref="B94:F94"/>
    <mergeCell ref="A84:J84"/>
    <mergeCell ref="A85:J85"/>
    <mergeCell ref="B86:F86"/>
    <mergeCell ref="I86:J86"/>
    <mergeCell ref="B87:F87"/>
    <mergeCell ref="B88:F88"/>
    <mergeCell ref="B78:F78"/>
    <mergeCell ref="B79:F79"/>
    <mergeCell ref="B80:F80"/>
    <mergeCell ref="B81:F81"/>
    <mergeCell ref="A82:F82"/>
    <mergeCell ref="A83:H83"/>
    <mergeCell ref="A73:H73"/>
    <mergeCell ref="A74:J74"/>
    <mergeCell ref="B75:F75"/>
    <mergeCell ref="I75:J75"/>
    <mergeCell ref="B76:F76"/>
    <mergeCell ref="B77:F77"/>
    <mergeCell ref="B68:G68"/>
    <mergeCell ref="I68:K68"/>
    <mergeCell ref="B69:G69"/>
    <mergeCell ref="B70:G70"/>
    <mergeCell ref="B71:G71"/>
    <mergeCell ref="A72:G72"/>
    <mergeCell ref="B63:G63"/>
    <mergeCell ref="I63:K63"/>
    <mergeCell ref="A64:G64"/>
    <mergeCell ref="A65:H65"/>
    <mergeCell ref="A66:K66"/>
    <mergeCell ref="A67:K67"/>
    <mergeCell ref="B60:G60"/>
    <mergeCell ref="I60:K60"/>
    <mergeCell ref="B61:G61"/>
    <mergeCell ref="I61:K61"/>
    <mergeCell ref="B62:G62"/>
    <mergeCell ref="I62:K62"/>
    <mergeCell ref="B54:F54"/>
    <mergeCell ref="B55:F55"/>
    <mergeCell ref="A56:F56"/>
    <mergeCell ref="A57:H57"/>
    <mergeCell ref="A58:K58"/>
    <mergeCell ref="B59:G59"/>
    <mergeCell ref="I59:K59"/>
    <mergeCell ref="B48:F48"/>
    <mergeCell ref="B49:F49"/>
    <mergeCell ref="B50:F50"/>
    <mergeCell ref="B51:F51"/>
    <mergeCell ref="B52:F52"/>
    <mergeCell ref="B53:F53"/>
    <mergeCell ref="B42:F42"/>
    <mergeCell ref="B43:F43"/>
    <mergeCell ref="A44:F44"/>
    <mergeCell ref="A45:H45"/>
    <mergeCell ref="A46:H46"/>
    <mergeCell ref="B47:F47"/>
    <mergeCell ref="B36:G36"/>
    <mergeCell ref="A37:G37"/>
    <mergeCell ref="A38:H38"/>
    <mergeCell ref="A39:K39"/>
    <mergeCell ref="A40:K40"/>
    <mergeCell ref="B41:F41"/>
    <mergeCell ref="J41:K41"/>
    <mergeCell ref="B30:G30"/>
    <mergeCell ref="B31:G31"/>
    <mergeCell ref="B32:G32"/>
    <mergeCell ref="B33:G33"/>
    <mergeCell ref="B34:G34"/>
    <mergeCell ref="B35:G35"/>
    <mergeCell ref="B24:G24"/>
    <mergeCell ref="B25:G25"/>
    <mergeCell ref="B26:G26"/>
    <mergeCell ref="A27:H27"/>
    <mergeCell ref="A28:H28"/>
    <mergeCell ref="B29:G29"/>
    <mergeCell ref="A18:H18"/>
    <mergeCell ref="A19:H19"/>
    <mergeCell ref="A20:H20"/>
    <mergeCell ref="B21:G21"/>
    <mergeCell ref="B22:G22"/>
    <mergeCell ref="B23:G23"/>
    <mergeCell ref="B12:G12"/>
    <mergeCell ref="B13:G13"/>
    <mergeCell ref="B14:G14"/>
    <mergeCell ref="A15:H15"/>
    <mergeCell ref="B16:G16"/>
    <mergeCell ref="B17:G17"/>
    <mergeCell ref="A9:B9"/>
    <mergeCell ref="C9:D9"/>
    <mergeCell ref="E9:F9"/>
    <mergeCell ref="G9:H9"/>
    <mergeCell ref="A10:K10"/>
    <mergeCell ref="B11:H11"/>
    <mergeCell ref="A1:H4"/>
    <mergeCell ref="A5:H5"/>
    <mergeCell ref="A6:K6"/>
    <mergeCell ref="A7:B7"/>
    <mergeCell ref="C7:H7"/>
    <mergeCell ref="A8:B8"/>
    <mergeCell ref="C8:H8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8"/>
  <sheetViews>
    <sheetView topLeftCell="A58" workbookViewId="0">
      <selection sqref="A1:H4"/>
    </sheetView>
  </sheetViews>
  <sheetFormatPr defaultRowHeight="12.75"/>
  <cols>
    <col min="1" max="1" width="3.83203125" customWidth="1"/>
    <col min="2" max="2" width="16.83203125" customWidth="1"/>
    <col min="3" max="3" width="20.6640625" customWidth="1"/>
    <col min="4" max="4" width="20.83203125" customWidth="1"/>
    <col min="5" max="5" width="11.83203125" customWidth="1"/>
    <col min="6" max="6" width="15.6640625" customWidth="1"/>
    <col min="7" max="7" width="10.83203125" customWidth="1"/>
    <col min="8" max="8" width="21.1640625" style="13" customWidth="1"/>
    <col min="9" max="9" width="0.1640625" hidden="1" customWidth="1"/>
    <col min="10" max="10" width="16" hidden="1" customWidth="1"/>
    <col min="11" max="11" width="8.83203125" hidden="1" customWidth="1"/>
    <col min="12" max="12" width="9.33203125" style="9" customWidth="1"/>
  </cols>
  <sheetData>
    <row r="1" spans="1:11">
      <c r="A1" s="193" t="s">
        <v>169</v>
      </c>
      <c r="B1" s="194"/>
      <c r="C1" s="194"/>
      <c r="D1" s="194"/>
      <c r="E1" s="194"/>
      <c r="F1" s="194"/>
      <c r="G1" s="194"/>
      <c r="H1" s="194"/>
    </row>
    <row r="2" spans="1:11" ht="13.5" customHeight="1">
      <c r="A2" s="194"/>
      <c r="B2" s="194"/>
      <c r="C2" s="194"/>
      <c r="D2" s="194"/>
      <c r="E2" s="194"/>
      <c r="F2" s="194"/>
      <c r="G2" s="194"/>
      <c r="H2" s="194"/>
    </row>
    <row r="3" spans="1:11" ht="13.5" customHeight="1">
      <c r="A3" s="194"/>
      <c r="B3" s="194"/>
      <c r="C3" s="194"/>
      <c r="D3" s="194"/>
      <c r="E3" s="194"/>
      <c r="F3" s="194"/>
      <c r="G3" s="194"/>
      <c r="H3" s="194"/>
    </row>
    <row r="4" spans="1:11" ht="13.5" customHeight="1">
      <c r="A4" s="194"/>
      <c r="B4" s="194"/>
      <c r="C4" s="194"/>
      <c r="D4" s="194"/>
      <c r="E4" s="194"/>
      <c r="F4" s="194"/>
      <c r="G4" s="194"/>
      <c r="H4" s="194"/>
    </row>
    <row r="5" spans="1:11" ht="13.5" customHeight="1">
      <c r="A5" s="195"/>
      <c r="B5" s="195"/>
      <c r="C5" s="195"/>
      <c r="D5" s="195"/>
      <c r="E5" s="195"/>
      <c r="F5" s="195"/>
      <c r="G5" s="195"/>
      <c r="H5" s="195"/>
    </row>
    <row r="6" spans="1:11" ht="13.5" customHeight="1">
      <c r="A6" s="196" t="s">
        <v>95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</row>
    <row r="7" spans="1:11" ht="13.5" customHeight="1">
      <c r="A7" s="184" t="s">
        <v>174</v>
      </c>
      <c r="B7" s="184"/>
      <c r="C7" s="197" t="s">
        <v>170</v>
      </c>
      <c r="D7" s="198"/>
      <c r="E7" s="198"/>
      <c r="F7" s="198"/>
      <c r="G7" s="198"/>
      <c r="H7" s="198"/>
      <c r="I7" s="71"/>
      <c r="J7" s="71"/>
      <c r="K7" s="72"/>
    </row>
    <row r="8" spans="1:11" ht="13.5" customHeight="1">
      <c r="A8" s="184" t="s">
        <v>173</v>
      </c>
      <c r="B8" s="184"/>
      <c r="C8" s="199" t="s">
        <v>172</v>
      </c>
      <c r="D8" s="200"/>
      <c r="E8" s="200"/>
      <c r="F8" s="200"/>
      <c r="G8" s="200"/>
      <c r="H8" s="200"/>
      <c r="I8" s="73"/>
      <c r="J8" s="73"/>
      <c r="K8" s="74"/>
    </row>
    <row r="9" spans="1:11" ht="13.5" customHeight="1">
      <c r="A9" s="184" t="s">
        <v>175</v>
      </c>
      <c r="B9" s="184"/>
      <c r="C9" s="185" t="s">
        <v>168</v>
      </c>
      <c r="D9" s="186"/>
      <c r="E9" s="187" t="s">
        <v>171</v>
      </c>
      <c r="F9" s="188"/>
      <c r="G9" s="189"/>
      <c r="H9" s="190"/>
      <c r="I9" s="17"/>
      <c r="J9" s="17"/>
      <c r="K9" s="70"/>
    </row>
    <row r="10" spans="1:11" ht="13.5" customHeight="1">
      <c r="A10" s="187" t="s">
        <v>0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88"/>
    </row>
    <row r="11" spans="1:11" ht="13.5" customHeight="1">
      <c r="A11" s="56" t="s">
        <v>1</v>
      </c>
      <c r="B11" s="189" t="s">
        <v>2</v>
      </c>
      <c r="C11" s="190"/>
      <c r="D11" s="190"/>
      <c r="E11" s="190"/>
      <c r="F11" s="190"/>
      <c r="G11" s="190"/>
      <c r="H11" s="192"/>
      <c r="I11" s="16"/>
      <c r="J11" s="17"/>
      <c r="K11" s="17"/>
    </row>
    <row r="12" spans="1:11" ht="13.5" customHeight="1">
      <c r="A12" s="56" t="s">
        <v>3</v>
      </c>
      <c r="B12" s="201" t="s">
        <v>4</v>
      </c>
      <c r="C12" s="202"/>
      <c r="D12" s="202"/>
      <c r="E12" s="202"/>
      <c r="F12" s="202"/>
      <c r="G12" s="203"/>
      <c r="H12" s="56" t="s">
        <v>154</v>
      </c>
      <c r="I12" s="16"/>
      <c r="J12" s="17"/>
      <c r="K12" s="17"/>
    </row>
    <row r="13" spans="1:11" ht="13.5" customHeight="1">
      <c r="A13" s="56" t="s">
        <v>5</v>
      </c>
      <c r="B13" s="201" t="s">
        <v>6</v>
      </c>
      <c r="C13" s="202"/>
      <c r="D13" s="202"/>
      <c r="E13" s="202"/>
      <c r="F13" s="202"/>
      <c r="G13" s="203"/>
      <c r="H13" s="56">
        <v>2022</v>
      </c>
      <c r="I13" s="16"/>
      <c r="J13" s="17"/>
      <c r="K13" s="17"/>
    </row>
    <row r="14" spans="1:11" ht="13.5" customHeight="1">
      <c r="A14" s="56" t="s">
        <v>7</v>
      </c>
      <c r="B14" s="201" t="s">
        <v>8</v>
      </c>
      <c r="C14" s="202"/>
      <c r="D14" s="202"/>
      <c r="E14" s="202"/>
      <c r="F14" s="202"/>
      <c r="G14" s="203"/>
      <c r="H14" s="56">
        <v>12</v>
      </c>
      <c r="I14" s="16"/>
      <c r="J14" s="17"/>
      <c r="K14" s="17"/>
    </row>
    <row r="15" spans="1:11" ht="13.5" customHeight="1">
      <c r="A15" s="187" t="s">
        <v>9</v>
      </c>
      <c r="B15" s="191"/>
      <c r="C15" s="191"/>
      <c r="D15" s="191"/>
      <c r="E15" s="191"/>
      <c r="F15" s="191"/>
      <c r="G15" s="191"/>
      <c r="H15" s="191"/>
      <c r="I15" s="18"/>
      <c r="J15" s="18"/>
      <c r="K15" s="18"/>
    </row>
    <row r="16" spans="1:11" ht="13.5" customHeight="1">
      <c r="A16" s="63">
        <v>1</v>
      </c>
      <c r="B16" s="201" t="s">
        <v>10</v>
      </c>
      <c r="C16" s="202"/>
      <c r="D16" s="202"/>
      <c r="E16" s="202"/>
      <c r="F16" s="202"/>
      <c r="G16" s="203"/>
      <c r="H16" s="49" t="s">
        <v>155</v>
      </c>
      <c r="I16" s="16"/>
      <c r="J16" s="17"/>
      <c r="K16" s="17"/>
    </row>
    <row r="17" spans="1:12" ht="13.5" customHeight="1">
      <c r="A17" s="63">
        <v>2</v>
      </c>
      <c r="B17" s="201" t="s">
        <v>11</v>
      </c>
      <c r="C17" s="202"/>
      <c r="D17" s="202"/>
      <c r="E17" s="202"/>
      <c r="F17" s="202"/>
      <c r="G17" s="203"/>
      <c r="H17" s="49">
        <v>3</v>
      </c>
      <c r="I17" s="16"/>
      <c r="J17" s="17"/>
      <c r="K17" s="17"/>
    </row>
    <row r="18" spans="1:12" ht="13.5" customHeight="1">
      <c r="A18" s="189" t="s">
        <v>12</v>
      </c>
      <c r="B18" s="190"/>
      <c r="C18" s="190"/>
      <c r="D18" s="190"/>
      <c r="E18" s="190"/>
      <c r="F18" s="190"/>
      <c r="G18" s="190"/>
      <c r="H18" s="190"/>
      <c r="I18" s="15"/>
      <c r="J18" s="15"/>
      <c r="K18" s="15"/>
    </row>
    <row r="19" spans="1:12">
      <c r="A19" s="189" t="s">
        <v>13</v>
      </c>
      <c r="B19" s="190"/>
      <c r="C19" s="190"/>
      <c r="D19" s="190"/>
      <c r="E19" s="190"/>
      <c r="F19" s="190"/>
      <c r="G19" s="190"/>
      <c r="H19" s="190"/>
      <c r="I19" s="15"/>
      <c r="J19" s="15"/>
      <c r="K19" s="15"/>
    </row>
    <row r="20" spans="1:12" ht="13.5" customHeight="1">
      <c r="A20" s="189" t="s">
        <v>14</v>
      </c>
      <c r="B20" s="190"/>
      <c r="C20" s="190"/>
      <c r="D20" s="190"/>
      <c r="E20" s="190"/>
      <c r="F20" s="190"/>
      <c r="G20" s="190"/>
      <c r="H20" s="190"/>
      <c r="I20" s="15"/>
      <c r="J20" s="15"/>
      <c r="K20" s="15"/>
    </row>
    <row r="21" spans="1:12" ht="13.5" customHeight="1">
      <c r="A21" s="63">
        <v>1</v>
      </c>
      <c r="B21" s="201" t="s">
        <v>15</v>
      </c>
      <c r="C21" s="202"/>
      <c r="D21" s="202"/>
      <c r="E21" s="202"/>
      <c r="F21" s="202"/>
      <c r="G21" s="203"/>
      <c r="H21" s="49" t="s">
        <v>159</v>
      </c>
      <c r="I21" s="17"/>
      <c r="J21" s="17"/>
      <c r="K21" s="17"/>
    </row>
    <row r="22" spans="1:12">
      <c r="A22" s="63">
        <v>2</v>
      </c>
      <c r="B22" s="201" t="s">
        <v>16</v>
      </c>
      <c r="C22" s="202"/>
      <c r="D22" s="202"/>
      <c r="E22" s="202"/>
      <c r="F22" s="202"/>
      <c r="G22" s="203"/>
      <c r="H22" s="55" t="s">
        <v>205</v>
      </c>
      <c r="I22" s="17"/>
      <c r="J22" s="17"/>
      <c r="K22" s="17"/>
    </row>
    <row r="23" spans="1:12" ht="13.5" customHeight="1">
      <c r="A23" s="63">
        <v>3</v>
      </c>
      <c r="B23" s="201" t="s">
        <v>17</v>
      </c>
      <c r="C23" s="202"/>
      <c r="D23" s="202"/>
      <c r="E23" s="202"/>
      <c r="F23" s="202"/>
      <c r="G23" s="203"/>
      <c r="H23" s="75">
        <v>2949.38</v>
      </c>
      <c r="I23" s="17"/>
      <c r="J23" s="17"/>
      <c r="K23" s="17"/>
    </row>
    <row r="24" spans="1:12" ht="24">
      <c r="A24" s="66">
        <v>4</v>
      </c>
      <c r="B24" s="204" t="s">
        <v>18</v>
      </c>
      <c r="C24" s="205"/>
      <c r="D24" s="205"/>
      <c r="E24" s="205"/>
      <c r="F24" s="205"/>
      <c r="G24" s="206"/>
      <c r="H24" s="55" t="s">
        <v>193</v>
      </c>
      <c r="I24" s="17"/>
      <c r="J24" s="17"/>
      <c r="K24" s="17"/>
    </row>
    <row r="25" spans="1:12" ht="13.5" customHeight="1">
      <c r="A25" s="63">
        <v>5</v>
      </c>
      <c r="B25" s="201" t="s">
        <v>19</v>
      </c>
      <c r="C25" s="202"/>
      <c r="D25" s="202"/>
      <c r="E25" s="202"/>
      <c r="F25" s="202"/>
      <c r="G25" s="203"/>
      <c r="H25" s="76">
        <v>44621</v>
      </c>
      <c r="I25" s="17"/>
      <c r="J25" s="17"/>
      <c r="K25" s="17"/>
    </row>
    <row r="26" spans="1:12" ht="13.5" customHeight="1">
      <c r="A26" s="63">
        <v>6</v>
      </c>
      <c r="B26" s="207" t="s">
        <v>176</v>
      </c>
      <c r="C26" s="207"/>
      <c r="D26" s="207"/>
      <c r="E26" s="207"/>
      <c r="F26" s="207"/>
      <c r="G26" s="207"/>
      <c r="H26" s="76" t="s">
        <v>177</v>
      </c>
      <c r="I26" s="17"/>
      <c r="J26" s="17"/>
      <c r="K26" s="17"/>
    </row>
    <row r="27" spans="1:12" ht="13.5" customHeight="1">
      <c r="A27" s="208"/>
      <c r="B27" s="208"/>
      <c r="C27" s="208"/>
      <c r="D27" s="208"/>
      <c r="E27" s="208"/>
      <c r="F27" s="208"/>
      <c r="G27" s="208"/>
      <c r="H27" s="208"/>
      <c r="I27" s="17"/>
      <c r="J27" s="17"/>
      <c r="K27" s="17"/>
      <c r="L27"/>
    </row>
    <row r="28" spans="1:12" ht="13.5" customHeight="1">
      <c r="A28" s="209" t="s">
        <v>117</v>
      </c>
      <c r="B28" s="209"/>
      <c r="C28" s="209"/>
      <c r="D28" s="209"/>
      <c r="E28" s="209"/>
      <c r="F28" s="209"/>
      <c r="G28" s="209"/>
      <c r="H28" s="209"/>
      <c r="I28" s="15"/>
      <c r="J28" s="15"/>
      <c r="K28" s="15"/>
    </row>
    <row r="29" spans="1:12" ht="13.5" customHeight="1">
      <c r="A29" s="37">
        <v>1</v>
      </c>
      <c r="B29" s="210" t="s">
        <v>157</v>
      </c>
      <c r="C29" s="211"/>
      <c r="D29" s="211"/>
      <c r="E29" s="211"/>
      <c r="F29" s="211"/>
      <c r="G29" s="211"/>
      <c r="H29" s="116" t="s">
        <v>111</v>
      </c>
      <c r="I29" s="14" t="s">
        <v>20</v>
      </c>
      <c r="J29" s="15"/>
      <c r="K29" s="15"/>
    </row>
    <row r="30" spans="1:12" ht="13.5" customHeight="1">
      <c r="A30" s="56" t="s">
        <v>1</v>
      </c>
      <c r="B30" s="201" t="s">
        <v>21</v>
      </c>
      <c r="C30" s="202"/>
      <c r="D30" s="202"/>
      <c r="E30" s="202"/>
      <c r="F30" s="202"/>
      <c r="G30" s="203"/>
      <c r="H30" s="38">
        <v>2949.38</v>
      </c>
      <c r="I30" s="16"/>
      <c r="J30" s="17"/>
      <c r="K30" s="17"/>
    </row>
    <row r="31" spans="1:12" ht="13.5" customHeight="1">
      <c r="A31" s="56" t="s">
        <v>3</v>
      </c>
      <c r="B31" s="201" t="s">
        <v>22</v>
      </c>
      <c r="C31" s="202"/>
      <c r="D31" s="202"/>
      <c r="E31" s="202"/>
      <c r="F31" s="202"/>
      <c r="G31" s="203"/>
      <c r="H31" s="38"/>
      <c r="I31" s="16"/>
      <c r="J31" s="17"/>
      <c r="K31" s="17"/>
    </row>
    <row r="32" spans="1:12" ht="13.5" customHeight="1">
      <c r="A32" s="56" t="s">
        <v>5</v>
      </c>
      <c r="B32" s="201" t="s">
        <v>23</v>
      </c>
      <c r="C32" s="202"/>
      <c r="D32" s="202"/>
      <c r="E32" s="202"/>
      <c r="F32" s="202"/>
      <c r="G32" s="203"/>
      <c r="H32" s="38"/>
      <c r="I32" s="16"/>
      <c r="J32" s="17"/>
      <c r="K32" s="17"/>
    </row>
    <row r="33" spans="1:12" ht="13.5" customHeight="1">
      <c r="A33" s="56" t="s">
        <v>7</v>
      </c>
      <c r="B33" s="201" t="s">
        <v>24</v>
      </c>
      <c r="C33" s="202"/>
      <c r="D33" s="202"/>
      <c r="E33" s="202"/>
      <c r="F33" s="202"/>
      <c r="G33" s="203"/>
      <c r="H33" s="38"/>
      <c r="I33" s="16"/>
      <c r="J33" s="17"/>
      <c r="K33" s="17"/>
    </row>
    <row r="34" spans="1:12" ht="13.5" customHeight="1">
      <c r="A34" s="56" t="s">
        <v>25</v>
      </c>
      <c r="B34" s="201" t="s">
        <v>26</v>
      </c>
      <c r="C34" s="202"/>
      <c r="D34" s="202"/>
      <c r="E34" s="202"/>
      <c r="F34" s="202"/>
      <c r="G34" s="203"/>
      <c r="H34" s="38"/>
      <c r="I34" s="16"/>
      <c r="J34" s="17"/>
      <c r="K34" s="17"/>
    </row>
    <row r="35" spans="1:12" ht="13.5" customHeight="1">
      <c r="A35" s="56" t="s">
        <v>27</v>
      </c>
      <c r="B35" s="201" t="s">
        <v>28</v>
      </c>
      <c r="C35" s="202"/>
      <c r="D35" s="202"/>
      <c r="E35" s="202"/>
      <c r="F35" s="202"/>
      <c r="G35" s="203"/>
      <c r="H35" s="38"/>
      <c r="I35" s="16"/>
      <c r="J35" s="17"/>
      <c r="K35" s="17"/>
    </row>
    <row r="36" spans="1:12" ht="13.5" customHeight="1">
      <c r="A36" s="56" t="s">
        <v>29</v>
      </c>
      <c r="B36" s="212" t="s">
        <v>105</v>
      </c>
      <c r="C36" s="202"/>
      <c r="D36" s="202"/>
      <c r="E36" s="202"/>
      <c r="F36" s="202"/>
      <c r="G36" s="203"/>
      <c r="H36" s="38"/>
      <c r="I36" s="16"/>
      <c r="J36" s="17"/>
      <c r="K36" s="17"/>
    </row>
    <row r="37" spans="1:12" ht="13.5" customHeight="1">
      <c r="A37" s="218" t="s">
        <v>156</v>
      </c>
      <c r="B37" s="218"/>
      <c r="C37" s="218"/>
      <c r="D37" s="218"/>
      <c r="E37" s="218"/>
      <c r="F37" s="218"/>
      <c r="G37" s="218"/>
      <c r="H37" s="110">
        <f>SUM(H30:H36)</f>
        <v>2949.38</v>
      </c>
      <c r="I37" s="11" t="s">
        <v>30</v>
      </c>
      <c r="J37" s="51"/>
      <c r="K37" s="52"/>
    </row>
    <row r="38" spans="1:12" ht="13.5" customHeight="1">
      <c r="A38" s="219"/>
      <c r="B38" s="219"/>
      <c r="C38" s="219"/>
      <c r="D38" s="219"/>
      <c r="E38" s="219"/>
      <c r="F38" s="219"/>
      <c r="G38" s="219"/>
      <c r="H38" s="219"/>
      <c r="I38" s="78"/>
      <c r="J38" s="79" t="s">
        <v>31</v>
      </c>
      <c r="K38" s="80"/>
      <c r="L38"/>
    </row>
    <row r="39" spans="1:12" ht="13.5" customHeight="1">
      <c r="A39" s="209" t="s">
        <v>118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</row>
    <row r="40" spans="1:12" ht="13.5" customHeight="1">
      <c r="A40" s="187" t="s">
        <v>100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88"/>
    </row>
    <row r="41" spans="1:12" ht="13.5" customHeight="1">
      <c r="A41" s="101" t="s">
        <v>103</v>
      </c>
      <c r="B41" s="210" t="s">
        <v>99</v>
      </c>
      <c r="C41" s="211"/>
      <c r="D41" s="211"/>
      <c r="E41" s="211"/>
      <c r="F41" s="217"/>
      <c r="G41" s="55" t="s">
        <v>147</v>
      </c>
      <c r="H41" s="115" t="s">
        <v>146</v>
      </c>
      <c r="I41" s="54" t="s">
        <v>32</v>
      </c>
      <c r="J41" s="201" t="s">
        <v>20</v>
      </c>
      <c r="K41" s="202"/>
    </row>
    <row r="42" spans="1:12" ht="13.5" customHeight="1">
      <c r="A42" s="56" t="s">
        <v>1</v>
      </c>
      <c r="B42" s="201" t="s">
        <v>33</v>
      </c>
      <c r="C42" s="202"/>
      <c r="D42" s="202"/>
      <c r="E42" s="202"/>
      <c r="F42" s="203"/>
      <c r="G42" s="39">
        <v>8.3299999999999999E-2</v>
      </c>
      <c r="H42" s="41">
        <f>H37*G42</f>
        <v>245.68335400000001</v>
      </c>
      <c r="I42" s="12"/>
      <c r="J42" s="59" t="s">
        <v>30</v>
      </c>
      <c r="K42" s="53" t="s">
        <v>31</v>
      </c>
    </row>
    <row r="43" spans="1:12" ht="13.5" customHeight="1">
      <c r="A43" s="56" t="s">
        <v>3</v>
      </c>
      <c r="B43" s="212" t="s">
        <v>98</v>
      </c>
      <c r="C43" s="213"/>
      <c r="D43" s="213"/>
      <c r="E43" s="213"/>
      <c r="F43" s="214"/>
      <c r="G43" s="39">
        <v>0.121</v>
      </c>
      <c r="H43" s="42">
        <f>H30*G43</f>
        <v>356.87497999999999</v>
      </c>
      <c r="I43" s="12"/>
      <c r="J43" s="59" t="s">
        <v>30</v>
      </c>
      <c r="K43" s="53" t="s">
        <v>31</v>
      </c>
    </row>
    <row r="44" spans="1:12" ht="15" customHeight="1">
      <c r="A44" s="215" t="s">
        <v>165</v>
      </c>
      <c r="B44" s="215"/>
      <c r="C44" s="215"/>
      <c r="D44" s="215"/>
      <c r="E44" s="215"/>
      <c r="F44" s="215"/>
      <c r="G44" s="81">
        <f>SUM(G42:G43)</f>
        <v>0.20429999999999998</v>
      </c>
      <c r="H44" s="110">
        <f>SUM(H42:H43)</f>
        <v>602.55833400000006</v>
      </c>
      <c r="I44" s="11" t="s">
        <v>30</v>
      </c>
      <c r="J44" s="51"/>
      <c r="K44" s="6" t="s">
        <v>31</v>
      </c>
    </row>
    <row r="45" spans="1:12" ht="13.5" customHeight="1">
      <c r="A45" s="216"/>
      <c r="B45" s="216"/>
      <c r="C45" s="216"/>
      <c r="D45" s="216"/>
      <c r="E45" s="216"/>
      <c r="F45" s="216"/>
      <c r="G45" s="216"/>
      <c r="H45" s="216"/>
      <c r="I45" s="67"/>
      <c r="J45" s="68"/>
      <c r="K45" s="69"/>
      <c r="L45"/>
    </row>
    <row r="46" spans="1:12" ht="13.5" customHeight="1">
      <c r="A46" s="215" t="s">
        <v>167</v>
      </c>
      <c r="B46" s="215"/>
      <c r="C46" s="215"/>
      <c r="D46" s="215"/>
      <c r="E46" s="215"/>
      <c r="F46" s="215"/>
      <c r="G46" s="215"/>
      <c r="H46" s="215"/>
      <c r="I46" s="19"/>
      <c r="J46" s="19"/>
      <c r="K46" s="19"/>
    </row>
    <row r="47" spans="1:12" ht="13.5" customHeight="1">
      <c r="A47" s="101" t="s">
        <v>102</v>
      </c>
      <c r="B47" s="210" t="s">
        <v>158</v>
      </c>
      <c r="C47" s="211"/>
      <c r="D47" s="211"/>
      <c r="E47" s="211"/>
      <c r="F47" s="217"/>
      <c r="G47" s="49" t="s">
        <v>147</v>
      </c>
      <c r="H47" s="114" t="s">
        <v>146</v>
      </c>
      <c r="I47" s="54" t="s">
        <v>32</v>
      </c>
      <c r="J47" s="14" t="s">
        <v>20</v>
      </c>
      <c r="K47" s="15"/>
    </row>
    <row r="48" spans="1:12" ht="13.5" customHeight="1">
      <c r="A48" s="56" t="s">
        <v>1</v>
      </c>
      <c r="B48" s="201" t="s">
        <v>35</v>
      </c>
      <c r="C48" s="202"/>
      <c r="D48" s="202"/>
      <c r="E48" s="202"/>
      <c r="F48" s="203"/>
      <c r="G48" s="39">
        <v>0.2</v>
      </c>
      <c r="H48" s="43">
        <f t="shared" ref="H48:H55" si="0">($H$37+$H$44)*G48</f>
        <v>710.38766680000015</v>
      </c>
      <c r="I48" s="12"/>
      <c r="J48" s="59" t="s">
        <v>30</v>
      </c>
      <c r="K48" s="53" t="s">
        <v>31</v>
      </c>
    </row>
    <row r="49" spans="1:14" ht="13.5" customHeight="1">
      <c r="A49" s="56" t="s">
        <v>3</v>
      </c>
      <c r="B49" s="212" t="s">
        <v>144</v>
      </c>
      <c r="C49" s="202"/>
      <c r="D49" s="202"/>
      <c r="E49" s="202"/>
      <c r="F49" s="203"/>
      <c r="G49" s="39">
        <v>2.5000000000000001E-2</v>
      </c>
      <c r="H49" s="44">
        <f t="shared" si="0"/>
        <v>88.798458350000018</v>
      </c>
      <c r="I49" s="12"/>
      <c r="J49" s="59" t="s">
        <v>30</v>
      </c>
      <c r="K49" s="53" t="s">
        <v>31</v>
      </c>
    </row>
    <row r="50" spans="1:14" ht="13.5" customHeight="1">
      <c r="A50" s="56" t="s">
        <v>5</v>
      </c>
      <c r="B50" s="212" t="s">
        <v>145</v>
      </c>
      <c r="C50" s="202"/>
      <c r="D50" s="202"/>
      <c r="E50" s="202"/>
      <c r="F50" s="203"/>
      <c r="G50" s="39"/>
      <c r="H50" s="44">
        <f t="shared" si="0"/>
        <v>0</v>
      </c>
      <c r="I50" s="12"/>
      <c r="J50" s="59" t="s">
        <v>30</v>
      </c>
      <c r="K50" s="53" t="s">
        <v>31</v>
      </c>
      <c r="L50" s="181" t="s">
        <v>238</v>
      </c>
    </row>
    <row r="51" spans="1:14" ht="13.5" customHeight="1">
      <c r="A51" s="56" t="s">
        <v>7</v>
      </c>
      <c r="B51" s="201" t="s">
        <v>36</v>
      </c>
      <c r="C51" s="202"/>
      <c r="D51" s="202"/>
      <c r="E51" s="202"/>
      <c r="F51" s="203"/>
      <c r="G51" s="40">
        <v>1.4999999999999999E-2</v>
      </c>
      <c r="H51" s="45">
        <f t="shared" si="0"/>
        <v>53.279075010000007</v>
      </c>
      <c r="I51" s="12"/>
      <c r="J51" s="59" t="s">
        <v>30</v>
      </c>
      <c r="K51" s="53" t="s">
        <v>31</v>
      </c>
    </row>
    <row r="52" spans="1:14" ht="13.5" customHeight="1">
      <c r="A52" s="56" t="s">
        <v>25</v>
      </c>
      <c r="B52" s="201" t="s">
        <v>37</v>
      </c>
      <c r="C52" s="202"/>
      <c r="D52" s="202"/>
      <c r="E52" s="202"/>
      <c r="F52" s="203"/>
      <c r="G52" s="39">
        <v>0.01</v>
      </c>
      <c r="H52" s="45">
        <f t="shared" si="0"/>
        <v>35.519383340000005</v>
      </c>
      <c r="I52" s="12"/>
      <c r="J52" s="59" t="s">
        <v>30</v>
      </c>
      <c r="K52" s="53" t="s">
        <v>31</v>
      </c>
    </row>
    <row r="53" spans="1:14" ht="13.5" customHeight="1">
      <c r="A53" s="56" t="s">
        <v>27</v>
      </c>
      <c r="B53" s="201" t="s">
        <v>38</v>
      </c>
      <c r="C53" s="202"/>
      <c r="D53" s="202"/>
      <c r="E53" s="202"/>
      <c r="F53" s="203"/>
      <c r="G53" s="39">
        <v>6.0000000000000001E-3</v>
      </c>
      <c r="H53" s="45">
        <f t="shared" si="0"/>
        <v>21.311630004000001</v>
      </c>
      <c r="I53" s="12"/>
      <c r="J53" s="59" t="s">
        <v>30</v>
      </c>
      <c r="K53" s="53" t="s">
        <v>31</v>
      </c>
    </row>
    <row r="54" spans="1:14" ht="13.5" customHeight="1">
      <c r="A54" s="56" t="s">
        <v>29</v>
      </c>
      <c r="B54" s="201" t="s">
        <v>39</v>
      </c>
      <c r="C54" s="202"/>
      <c r="D54" s="202"/>
      <c r="E54" s="202"/>
      <c r="F54" s="203"/>
      <c r="G54" s="39">
        <v>2E-3</v>
      </c>
      <c r="H54" s="45">
        <f t="shared" si="0"/>
        <v>7.1038766680000007</v>
      </c>
      <c r="I54" s="12"/>
      <c r="J54" s="59" t="s">
        <v>30</v>
      </c>
      <c r="K54" s="53" t="s">
        <v>31</v>
      </c>
    </row>
    <row r="55" spans="1:14" ht="13.5" customHeight="1">
      <c r="A55" s="56" t="s">
        <v>40</v>
      </c>
      <c r="B55" s="201" t="s">
        <v>41</v>
      </c>
      <c r="C55" s="202"/>
      <c r="D55" s="202"/>
      <c r="E55" s="202"/>
      <c r="F55" s="203"/>
      <c r="G55" s="39">
        <v>0.08</v>
      </c>
      <c r="H55" s="45">
        <f t="shared" si="0"/>
        <v>284.15506672000004</v>
      </c>
      <c r="I55" s="12"/>
      <c r="J55" s="3" t="s">
        <v>30</v>
      </c>
      <c r="K55" s="5" t="s">
        <v>31</v>
      </c>
    </row>
    <row r="56" spans="1:14" ht="13.5" customHeight="1">
      <c r="A56" s="215" t="s">
        <v>165</v>
      </c>
      <c r="B56" s="215"/>
      <c r="C56" s="215"/>
      <c r="D56" s="215"/>
      <c r="E56" s="215"/>
      <c r="F56" s="215"/>
      <c r="G56" s="82">
        <f>SUM(G48:G55)</f>
        <v>0.33800000000000002</v>
      </c>
      <c r="H56" s="110">
        <f>SUM(H48:H55)</f>
        <v>1200.5551568920002</v>
      </c>
      <c r="I56" s="54" t="s">
        <v>42</v>
      </c>
      <c r="J56" s="3" t="s">
        <v>30</v>
      </c>
      <c r="K56" s="5" t="s">
        <v>31</v>
      </c>
    </row>
    <row r="57" spans="1:14" ht="13.5" customHeight="1">
      <c r="A57" s="216"/>
      <c r="B57" s="216"/>
      <c r="C57" s="216"/>
      <c r="D57" s="216"/>
      <c r="E57" s="216"/>
      <c r="F57" s="216"/>
      <c r="G57" s="216"/>
      <c r="H57" s="216"/>
      <c r="I57" s="83"/>
      <c r="J57" s="84"/>
      <c r="K57" s="85"/>
      <c r="L57"/>
    </row>
    <row r="58" spans="1:14" ht="13.5" customHeight="1">
      <c r="A58" s="215" t="s">
        <v>166</v>
      </c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M58" s="46"/>
      <c r="N58" s="46"/>
    </row>
    <row r="59" spans="1:14">
      <c r="A59" s="101" t="s">
        <v>101</v>
      </c>
      <c r="B59" s="210" t="s">
        <v>109</v>
      </c>
      <c r="C59" s="211"/>
      <c r="D59" s="211"/>
      <c r="E59" s="211"/>
      <c r="F59" s="211"/>
      <c r="G59" s="217"/>
      <c r="H59" s="113" t="s">
        <v>148</v>
      </c>
      <c r="I59" s="220" t="s">
        <v>20</v>
      </c>
      <c r="J59" s="220"/>
      <c r="K59" s="221"/>
    </row>
    <row r="60" spans="1:14" ht="13.5" customHeight="1">
      <c r="A60" s="56" t="s">
        <v>1</v>
      </c>
      <c r="B60" s="212" t="s">
        <v>162</v>
      </c>
      <c r="C60" s="213"/>
      <c r="D60" s="213"/>
      <c r="E60" s="213"/>
      <c r="F60" s="213"/>
      <c r="G60" s="214"/>
      <c r="H60" s="47">
        <f>8.55*2*22-H37*6%</f>
        <v>199.23720000000006</v>
      </c>
      <c r="I60" s="222"/>
      <c r="J60" s="222"/>
      <c r="K60" s="223"/>
    </row>
    <row r="61" spans="1:14" ht="13.5" customHeight="1">
      <c r="A61" s="56" t="s">
        <v>3</v>
      </c>
      <c r="B61" s="212" t="s">
        <v>163</v>
      </c>
      <c r="C61" s="213"/>
      <c r="D61" s="213"/>
      <c r="E61" s="213"/>
      <c r="F61" s="213"/>
      <c r="G61" s="214"/>
      <c r="H61" s="48">
        <v>415.8</v>
      </c>
      <c r="I61" s="222"/>
      <c r="J61" s="222"/>
      <c r="K61" s="223"/>
    </row>
    <row r="62" spans="1:14" ht="13.5" customHeight="1">
      <c r="A62" s="56" t="s">
        <v>5</v>
      </c>
      <c r="B62" s="212" t="s">
        <v>104</v>
      </c>
      <c r="C62" s="213"/>
      <c r="D62" s="213"/>
      <c r="E62" s="213"/>
      <c r="F62" s="213"/>
      <c r="G62" s="214"/>
      <c r="H62" s="48">
        <v>0</v>
      </c>
      <c r="I62" s="222"/>
      <c r="J62" s="222"/>
      <c r="K62" s="223"/>
    </row>
    <row r="63" spans="1:14" ht="13.5" customHeight="1">
      <c r="A63" s="56" t="s">
        <v>7</v>
      </c>
      <c r="B63" s="212" t="s">
        <v>161</v>
      </c>
      <c r="C63" s="213"/>
      <c r="D63" s="213"/>
      <c r="E63" s="213"/>
      <c r="F63" s="213"/>
      <c r="G63" s="214"/>
      <c r="H63" s="48">
        <v>17</v>
      </c>
      <c r="I63" s="222"/>
      <c r="J63" s="222"/>
      <c r="K63" s="223"/>
    </row>
    <row r="64" spans="1:14" ht="13.5" customHeight="1">
      <c r="A64" s="215" t="s">
        <v>165</v>
      </c>
      <c r="B64" s="215"/>
      <c r="C64" s="215"/>
      <c r="D64" s="215"/>
      <c r="E64" s="215"/>
      <c r="F64" s="215"/>
      <c r="G64" s="215"/>
      <c r="H64" s="112">
        <f>SUM(H60:H63)</f>
        <v>632.0372000000001</v>
      </c>
      <c r="I64" s="11" t="s">
        <v>30</v>
      </c>
      <c r="J64" s="51"/>
      <c r="K64" s="5" t="s">
        <v>31</v>
      </c>
    </row>
    <row r="65" spans="1:35" ht="12.6" customHeight="1">
      <c r="A65" s="216"/>
      <c r="B65" s="216"/>
      <c r="C65" s="216"/>
      <c r="D65" s="216"/>
      <c r="E65" s="216"/>
      <c r="F65" s="216"/>
      <c r="G65" s="216"/>
      <c r="H65" s="216"/>
      <c r="I65" s="86"/>
      <c r="J65" s="87"/>
      <c r="K65" s="85"/>
      <c r="L65"/>
    </row>
    <row r="66" spans="1:35" ht="13.5" customHeight="1">
      <c r="A66" s="209" t="s">
        <v>106</v>
      </c>
      <c r="B66" s="209"/>
      <c r="C66" s="209"/>
      <c r="D66" s="209"/>
      <c r="E66" s="209"/>
      <c r="F66" s="209"/>
      <c r="G66" s="209"/>
      <c r="H66" s="209"/>
      <c r="I66" s="209"/>
      <c r="J66" s="209"/>
      <c r="K66" s="209"/>
    </row>
    <row r="67" spans="1:35" ht="13.5" customHeight="1">
      <c r="A67" s="224"/>
      <c r="B67" s="225"/>
      <c r="C67" s="225"/>
      <c r="D67" s="225"/>
      <c r="E67" s="225"/>
      <c r="F67" s="225"/>
      <c r="G67" s="225"/>
      <c r="H67" s="225"/>
      <c r="I67" s="225"/>
      <c r="J67" s="225"/>
      <c r="K67" s="226"/>
    </row>
    <row r="68" spans="1:35" ht="13.5" customHeight="1">
      <c r="A68" s="100">
        <v>2</v>
      </c>
      <c r="B68" s="210" t="s">
        <v>164</v>
      </c>
      <c r="C68" s="211"/>
      <c r="D68" s="211"/>
      <c r="E68" s="211"/>
      <c r="F68" s="211"/>
      <c r="G68" s="217"/>
      <c r="H68" s="113" t="s">
        <v>111</v>
      </c>
      <c r="I68" s="220" t="s">
        <v>20</v>
      </c>
      <c r="J68" s="220"/>
      <c r="K68" s="221"/>
    </row>
    <row r="69" spans="1:35" ht="13.5" customHeight="1">
      <c r="A69" s="65">
        <v>2.1</v>
      </c>
      <c r="B69" s="201" t="s">
        <v>107</v>
      </c>
      <c r="C69" s="202"/>
      <c r="D69" s="202"/>
      <c r="E69" s="202"/>
      <c r="F69" s="202"/>
      <c r="G69" s="203"/>
      <c r="H69" s="64">
        <f>H44</f>
        <v>602.55833400000006</v>
      </c>
      <c r="I69" s="54" t="s">
        <v>30</v>
      </c>
      <c r="J69" s="51"/>
      <c r="K69" s="7" t="s">
        <v>31</v>
      </c>
    </row>
    <row r="70" spans="1:35" ht="13.5" customHeight="1">
      <c r="A70" s="65">
        <v>2.2000000000000002</v>
      </c>
      <c r="B70" s="201" t="s">
        <v>108</v>
      </c>
      <c r="C70" s="202"/>
      <c r="D70" s="202"/>
      <c r="E70" s="202"/>
      <c r="F70" s="202"/>
      <c r="G70" s="203"/>
      <c r="H70" s="64">
        <f>H56</f>
        <v>1200.5551568920002</v>
      </c>
      <c r="I70" s="54" t="s">
        <v>30</v>
      </c>
      <c r="J70" s="51"/>
      <c r="K70" s="6" t="s">
        <v>31</v>
      </c>
    </row>
    <row r="71" spans="1:35" ht="15" customHeight="1">
      <c r="A71" s="65">
        <v>2.2999999999999998</v>
      </c>
      <c r="B71" s="204" t="s">
        <v>109</v>
      </c>
      <c r="C71" s="205"/>
      <c r="D71" s="205"/>
      <c r="E71" s="205"/>
      <c r="F71" s="205"/>
      <c r="G71" s="206"/>
      <c r="H71" s="77">
        <f>H64</f>
        <v>632.0372000000001</v>
      </c>
      <c r="I71" s="11" t="s">
        <v>30</v>
      </c>
      <c r="J71" s="51"/>
      <c r="K71" s="52"/>
    </row>
    <row r="72" spans="1:35" ht="15" customHeight="1">
      <c r="A72" s="215" t="s">
        <v>165</v>
      </c>
      <c r="B72" s="215"/>
      <c r="C72" s="215"/>
      <c r="D72" s="215"/>
      <c r="E72" s="215"/>
      <c r="F72" s="215"/>
      <c r="G72" s="215"/>
      <c r="H72" s="111">
        <f>SUM(H69:H71)</f>
        <v>2435.1506908920005</v>
      </c>
      <c r="I72" s="54" t="s">
        <v>30</v>
      </c>
      <c r="J72" s="51"/>
      <c r="K72" s="6" t="s">
        <v>31</v>
      </c>
    </row>
    <row r="73" spans="1:35" ht="15" customHeight="1">
      <c r="A73" s="216"/>
      <c r="B73" s="216"/>
      <c r="C73" s="216"/>
      <c r="D73" s="216"/>
      <c r="E73" s="216"/>
      <c r="F73" s="216"/>
      <c r="G73" s="216"/>
      <c r="H73" s="216"/>
      <c r="I73" s="83"/>
      <c r="J73" s="78"/>
      <c r="K73" s="6"/>
      <c r="L73"/>
    </row>
    <row r="74" spans="1:35" ht="15" customHeight="1">
      <c r="A74" s="215" t="s">
        <v>94</v>
      </c>
      <c r="B74" s="209"/>
      <c r="C74" s="209"/>
      <c r="D74" s="209"/>
      <c r="E74" s="209"/>
      <c r="F74" s="209"/>
      <c r="G74" s="209"/>
      <c r="H74" s="209"/>
      <c r="I74" s="209"/>
      <c r="J74" s="209"/>
      <c r="K74" s="8"/>
    </row>
    <row r="75" spans="1:35" ht="14.25" customHeight="1">
      <c r="A75" s="37">
        <v>3</v>
      </c>
      <c r="B75" s="184" t="s">
        <v>178</v>
      </c>
      <c r="C75" s="184"/>
      <c r="D75" s="184"/>
      <c r="E75" s="184"/>
      <c r="F75" s="184"/>
      <c r="G75" s="49" t="s">
        <v>149</v>
      </c>
      <c r="H75" s="49" t="s">
        <v>150</v>
      </c>
      <c r="I75" s="227" t="s">
        <v>20</v>
      </c>
      <c r="J75" s="227"/>
      <c r="K75" s="8"/>
    </row>
    <row r="76" spans="1:35" ht="14.25" customHeight="1">
      <c r="A76" s="56" t="s">
        <v>1</v>
      </c>
      <c r="B76" s="207" t="s">
        <v>43</v>
      </c>
      <c r="C76" s="207"/>
      <c r="D76" s="207"/>
      <c r="E76" s="207"/>
      <c r="F76" s="207"/>
      <c r="G76" s="89">
        <v>4.1999999999999997E-3</v>
      </c>
      <c r="H76" s="43">
        <f>$H$37*G76</f>
        <v>12.387395999999999</v>
      </c>
      <c r="I76" s="54" t="s">
        <v>30</v>
      </c>
      <c r="J76" s="56" t="s">
        <v>31</v>
      </c>
      <c r="K76" s="8"/>
    </row>
    <row r="77" spans="1:35" ht="14.25" customHeight="1">
      <c r="A77" s="56" t="s">
        <v>3</v>
      </c>
      <c r="B77" s="207" t="s">
        <v>44</v>
      </c>
      <c r="C77" s="207"/>
      <c r="D77" s="207"/>
      <c r="E77" s="207"/>
      <c r="F77" s="207"/>
      <c r="G77" s="89">
        <v>2.9999999999999997E-4</v>
      </c>
      <c r="H77" s="43">
        <f>$H$37*G77</f>
        <v>0.88481399999999999</v>
      </c>
      <c r="I77" s="54" t="s">
        <v>30</v>
      </c>
      <c r="J77" s="56" t="s">
        <v>31</v>
      </c>
      <c r="K77" s="8"/>
    </row>
    <row r="78" spans="1:35" ht="14.25" customHeight="1">
      <c r="A78" s="56" t="s">
        <v>5</v>
      </c>
      <c r="B78" s="207" t="s">
        <v>45</v>
      </c>
      <c r="C78" s="207"/>
      <c r="D78" s="207"/>
      <c r="E78" s="207"/>
      <c r="F78" s="207"/>
      <c r="G78" s="89">
        <v>0.04</v>
      </c>
      <c r="H78" s="43">
        <f>H76*G78</f>
        <v>0.49549583999999997</v>
      </c>
      <c r="I78" s="54" t="s">
        <v>30</v>
      </c>
      <c r="J78" s="56" t="s">
        <v>31</v>
      </c>
      <c r="K78" s="8"/>
    </row>
    <row r="79" spans="1:35" ht="14.25" customHeight="1">
      <c r="A79" s="56" t="s">
        <v>7</v>
      </c>
      <c r="B79" s="207" t="s">
        <v>46</v>
      </c>
      <c r="C79" s="207"/>
      <c r="D79" s="207"/>
      <c r="E79" s="207"/>
      <c r="F79" s="207"/>
      <c r="G79" s="89">
        <v>1.9400000000000001E-2</v>
      </c>
      <c r="H79" s="43">
        <f>$H$37*G79</f>
        <v>57.217972000000003</v>
      </c>
      <c r="I79" s="54" t="s">
        <v>30</v>
      </c>
      <c r="J79" s="56" t="s">
        <v>31</v>
      </c>
      <c r="K79" s="8"/>
    </row>
    <row r="80" spans="1:35" s="9" customFormat="1" ht="14.25" customHeight="1">
      <c r="A80" s="56" t="s">
        <v>25</v>
      </c>
      <c r="B80" s="207" t="s">
        <v>47</v>
      </c>
      <c r="C80" s="207"/>
      <c r="D80" s="207"/>
      <c r="E80" s="207"/>
      <c r="F80" s="207"/>
      <c r="G80" s="89">
        <v>6.8999999999999999E-3</v>
      </c>
      <c r="H80" s="43">
        <f>$H$37*G80</f>
        <v>20.350722000000001</v>
      </c>
      <c r="I80" s="54" t="s">
        <v>30</v>
      </c>
      <c r="J80" s="56" t="s">
        <v>31</v>
      </c>
      <c r="K80" s="8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</row>
    <row r="81" spans="1:35" s="9" customFormat="1" ht="14.25" customHeight="1">
      <c r="A81" s="56" t="s">
        <v>27</v>
      </c>
      <c r="B81" s="207" t="s">
        <v>48</v>
      </c>
      <c r="C81" s="207"/>
      <c r="D81" s="207"/>
      <c r="E81" s="207"/>
      <c r="F81" s="207"/>
      <c r="G81" s="89">
        <v>0.01</v>
      </c>
      <c r="H81" s="43">
        <f>H80*G81</f>
        <v>0.20350722000000002</v>
      </c>
      <c r="I81" s="11" t="s">
        <v>30</v>
      </c>
      <c r="J81" s="2" t="s">
        <v>31</v>
      </c>
      <c r="K81" s="8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</row>
    <row r="82" spans="1:35" s="9" customFormat="1">
      <c r="A82" s="215" t="s">
        <v>165</v>
      </c>
      <c r="B82" s="215"/>
      <c r="C82" s="215"/>
      <c r="D82" s="215"/>
      <c r="E82" s="215"/>
      <c r="F82" s="215"/>
      <c r="G82" s="81">
        <f>SUM(G76:G81)</f>
        <v>8.0799999999999997E-2</v>
      </c>
      <c r="H82" s="110">
        <f>SUM(H76:H81)</f>
        <v>91.539907060000019</v>
      </c>
      <c r="I82" s="12"/>
      <c r="J82" s="50" t="s">
        <v>31</v>
      </c>
      <c r="K82" s="8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</row>
    <row r="83" spans="1:35" s="9" customFormat="1">
      <c r="A83" s="239"/>
      <c r="B83" s="239"/>
      <c r="C83" s="239"/>
      <c r="D83" s="239"/>
      <c r="E83" s="239"/>
      <c r="F83" s="239"/>
      <c r="G83" s="239"/>
      <c r="H83" s="239"/>
      <c r="I83" s="87"/>
      <c r="J83" s="88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</row>
    <row r="84" spans="1:35" s="9" customFormat="1" ht="12.75" customHeight="1">
      <c r="A84" s="218" t="s">
        <v>49</v>
      </c>
      <c r="B84" s="218"/>
      <c r="C84" s="218"/>
      <c r="D84" s="218"/>
      <c r="E84" s="218"/>
      <c r="F84" s="218"/>
      <c r="G84" s="218"/>
      <c r="H84" s="218"/>
      <c r="I84" s="218"/>
      <c r="J84" s="218"/>
      <c r="K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</row>
    <row r="85" spans="1:35" s="9" customFormat="1">
      <c r="A85" s="333" t="s">
        <v>179</v>
      </c>
      <c r="B85" s="334"/>
      <c r="C85" s="334"/>
      <c r="D85" s="334"/>
      <c r="E85" s="334"/>
      <c r="F85" s="334"/>
      <c r="G85" s="334"/>
      <c r="H85" s="334"/>
      <c r="I85" s="334"/>
      <c r="J85" s="334"/>
      <c r="K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</row>
    <row r="86" spans="1:35" s="9" customFormat="1" ht="12.75" customHeight="1">
      <c r="A86" s="93" t="s">
        <v>96</v>
      </c>
      <c r="B86" s="271" t="s">
        <v>125</v>
      </c>
      <c r="C86" s="272"/>
      <c r="D86" s="272"/>
      <c r="E86" s="272"/>
      <c r="F86" s="335"/>
      <c r="G86" s="106" t="s">
        <v>151</v>
      </c>
      <c r="H86" s="105" t="s">
        <v>150</v>
      </c>
      <c r="I86" s="336" t="s">
        <v>126</v>
      </c>
      <c r="J86" s="337"/>
      <c r="K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</row>
    <row r="87" spans="1:35" s="9" customFormat="1" ht="12.75" customHeight="1">
      <c r="A87" s="94" t="s">
        <v>127</v>
      </c>
      <c r="B87" s="250" t="s">
        <v>128</v>
      </c>
      <c r="C87" s="251"/>
      <c r="D87" s="251"/>
      <c r="E87" s="251"/>
      <c r="F87" s="252"/>
      <c r="G87" s="102">
        <v>9.1999999999999998E-3</v>
      </c>
      <c r="H87" s="107">
        <f>$H$37*G87</f>
        <v>27.134295999999999</v>
      </c>
      <c r="I87" s="60" t="s">
        <v>129</v>
      </c>
      <c r="J87" s="57" t="s">
        <v>130</v>
      </c>
      <c r="K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5" s="9" customFormat="1" ht="12.75" customHeight="1">
      <c r="A88" s="94" t="s">
        <v>131</v>
      </c>
      <c r="B88" s="250" t="s">
        <v>132</v>
      </c>
      <c r="C88" s="251"/>
      <c r="D88" s="251"/>
      <c r="E88" s="251"/>
      <c r="F88" s="252"/>
      <c r="G88" s="102">
        <v>2.8E-3</v>
      </c>
      <c r="H88" s="107">
        <f t="shared" ref="H88:H94" si="1">$H$37*G88</f>
        <v>8.2582640000000005</v>
      </c>
      <c r="I88" s="60" t="s">
        <v>129</v>
      </c>
      <c r="J88" s="57" t="s">
        <v>130</v>
      </c>
      <c r="K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</row>
    <row r="89" spans="1:35" s="9" customFormat="1" ht="12.75" customHeight="1">
      <c r="A89" s="94" t="s">
        <v>133</v>
      </c>
      <c r="B89" s="250" t="s">
        <v>134</v>
      </c>
      <c r="C89" s="251"/>
      <c r="D89" s="251"/>
      <c r="E89" s="251"/>
      <c r="F89" s="252"/>
      <c r="G89" s="102">
        <v>2.0000000000000001E-4</v>
      </c>
      <c r="H89" s="107">
        <f t="shared" si="1"/>
        <v>0.58987600000000007</v>
      </c>
      <c r="I89" s="60" t="s">
        <v>129</v>
      </c>
      <c r="J89" s="57" t="s">
        <v>130</v>
      </c>
      <c r="K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pans="1:35" s="9" customFormat="1" ht="12.75" customHeight="1">
      <c r="A90" s="94" t="s">
        <v>135</v>
      </c>
      <c r="B90" s="250" t="s">
        <v>136</v>
      </c>
      <c r="C90" s="251"/>
      <c r="D90" s="251"/>
      <c r="E90" s="251"/>
      <c r="F90" s="252"/>
      <c r="G90" s="102">
        <v>2.9999999999999997E-4</v>
      </c>
      <c r="H90" s="107">
        <f t="shared" si="1"/>
        <v>0.88481399999999999</v>
      </c>
      <c r="I90" s="60" t="s">
        <v>129</v>
      </c>
      <c r="J90" s="57" t="s">
        <v>130</v>
      </c>
      <c r="K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</row>
    <row r="91" spans="1:35" ht="12.75" customHeight="1">
      <c r="A91" s="94" t="s">
        <v>137</v>
      </c>
      <c r="B91" s="250" t="s">
        <v>62</v>
      </c>
      <c r="C91" s="251"/>
      <c r="D91" s="251"/>
      <c r="E91" s="251"/>
      <c r="F91" s="252"/>
      <c r="G91" s="102">
        <v>1.5E-3</v>
      </c>
      <c r="H91" s="107">
        <f t="shared" si="1"/>
        <v>4.4240700000000004</v>
      </c>
      <c r="I91" s="60" t="s">
        <v>129</v>
      </c>
      <c r="J91" s="57" t="s">
        <v>130</v>
      </c>
    </row>
    <row r="92" spans="1:35" ht="14.25" customHeight="1">
      <c r="A92" s="94" t="s">
        <v>138</v>
      </c>
      <c r="B92" s="250" t="s">
        <v>139</v>
      </c>
      <c r="C92" s="251"/>
      <c r="D92" s="251"/>
      <c r="E92" s="251"/>
      <c r="F92" s="252"/>
      <c r="G92" s="102">
        <v>0</v>
      </c>
      <c r="H92" s="107">
        <f t="shared" si="1"/>
        <v>0</v>
      </c>
      <c r="I92" s="60" t="s">
        <v>129</v>
      </c>
      <c r="J92" s="58" t="s">
        <v>130</v>
      </c>
    </row>
    <row r="93" spans="1:35" ht="12.75" customHeight="1">
      <c r="A93" s="253" t="s">
        <v>140</v>
      </c>
      <c r="B93" s="254"/>
      <c r="C93" s="254"/>
      <c r="D93" s="254"/>
      <c r="E93" s="254"/>
      <c r="F93" s="255"/>
      <c r="G93" s="103">
        <f>SUM(G87:G92)</f>
        <v>1.4E-2</v>
      </c>
      <c r="H93" s="108">
        <f>SUM(H87:H92)</f>
        <v>41.291319999999999</v>
      </c>
      <c r="I93" s="60" t="s">
        <v>129</v>
      </c>
      <c r="J93" s="57" t="s">
        <v>130</v>
      </c>
    </row>
    <row r="94" spans="1:35" ht="12.75" customHeight="1">
      <c r="A94" s="95" t="s">
        <v>141</v>
      </c>
      <c r="B94" s="338" t="s">
        <v>142</v>
      </c>
      <c r="C94" s="339"/>
      <c r="D94" s="339"/>
      <c r="E94" s="339"/>
      <c r="F94" s="340"/>
      <c r="G94" s="104">
        <v>6.7000000000000002E-3</v>
      </c>
      <c r="H94" s="107">
        <f t="shared" si="1"/>
        <v>19.760846000000001</v>
      </c>
      <c r="I94" s="60" t="s">
        <v>129</v>
      </c>
      <c r="J94" s="57" t="s">
        <v>130</v>
      </c>
    </row>
    <row r="95" spans="1:35" ht="15" customHeight="1">
      <c r="A95" s="215" t="s">
        <v>143</v>
      </c>
      <c r="B95" s="215"/>
      <c r="C95" s="215"/>
      <c r="D95" s="215"/>
      <c r="E95" s="215"/>
      <c r="F95" s="215"/>
      <c r="G95" s="81">
        <f>G93+G94</f>
        <v>2.07E-2</v>
      </c>
      <c r="H95" s="109">
        <f>H93+H94</f>
        <v>61.052166</v>
      </c>
      <c r="I95" s="90"/>
      <c r="J95" s="91" t="s">
        <v>130</v>
      </c>
    </row>
    <row r="96" spans="1:35" ht="12.75" customHeight="1">
      <c r="A96" s="332"/>
      <c r="B96" s="332"/>
      <c r="C96" s="332"/>
      <c r="D96" s="332"/>
      <c r="E96" s="332"/>
      <c r="F96" s="332"/>
      <c r="G96" s="332"/>
      <c r="H96" s="332"/>
      <c r="I96" s="332"/>
      <c r="J96" s="332"/>
      <c r="L96"/>
    </row>
    <row r="97" spans="1:12" ht="12.75" customHeight="1">
      <c r="A97" s="184" t="s">
        <v>180</v>
      </c>
      <c r="B97" s="184"/>
      <c r="C97" s="184"/>
      <c r="D97" s="184"/>
      <c r="E97" s="184"/>
      <c r="F97" s="184"/>
      <c r="G97" s="184"/>
      <c r="H97" s="184"/>
      <c r="I97" s="184"/>
      <c r="J97" s="184"/>
    </row>
    <row r="98" spans="1:12" ht="12.75" customHeight="1">
      <c r="A98" s="96" t="s">
        <v>124</v>
      </c>
      <c r="B98" s="242" t="s">
        <v>67</v>
      </c>
      <c r="C98" s="243"/>
      <c r="D98" s="243"/>
      <c r="E98" s="243"/>
      <c r="F98" s="244"/>
      <c r="G98" s="92" t="s">
        <v>151</v>
      </c>
      <c r="H98" s="117" t="s">
        <v>152</v>
      </c>
      <c r="I98" s="245" t="s">
        <v>20</v>
      </c>
      <c r="J98" s="246"/>
    </row>
    <row r="99" spans="1:12" ht="12.75" customHeight="1">
      <c r="A99" s="121" t="s">
        <v>1</v>
      </c>
      <c r="B99" s="247" t="s">
        <v>68</v>
      </c>
      <c r="C99" s="248"/>
      <c r="D99" s="248"/>
      <c r="E99" s="248"/>
      <c r="F99" s="249"/>
      <c r="G99" s="122">
        <v>0</v>
      </c>
      <c r="H99" s="123">
        <v>0</v>
      </c>
      <c r="I99" s="250" t="s">
        <v>69</v>
      </c>
      <c r="J99" s="251"/>
    </row>
    <row r="100" spans="1:12" ht="12.75" customHeight="1">
      <c r="A100" s="265" t="s">
        <v>34</v>
      </c>
      <c r="B100" s="265"/>
      <c r="C100" s="265"/>
      <c r="D100" s="265"/>
      <c r="E100" s="265"/>
      <c r="F100" s="265"/>
      <c r="G100" s="89">
        <v>0</v>
      </c>
      <c r="H100" s="110">
        <v>0</v>
      </c>
      <c r="I100" s="118"/>
      <c r="J100" s="62" t="s">
        <v>31</v>
      </c>
    </row>
    <row r="101" spans="1:12" ht="12.75" customHeight="1">
      <c r="A101" s="266"/>
      <c r="B101" s="266"/>
      <c r="C101" s="266"/>
      <c r="D101" s="266"/>
      <c r="E101" s="266"/>
      <c r="F101" s="266"/>
      <c r="G101" s="266"/>
      <c r="H101" s="266"/>
      <c r="I101" s="120"/>
      <c r="J101" s="119"/>
      <c r="L101"/>
    </row>
    <row r="102" spans="1:12" ht="12.75" customHeight="1">
      <c r="A102" s="209" t="s">
        <v>119</v>
      </c>
      <c r="B102" s="209"/>
      <c r="C102" s="209"/>
      <c r="D102" s="209"/>
      <c r="E102" s="209"/>
      <c r="F102" s="209"/>
      <c r="G102" s="209"/>
      <c r="H102" s="209"/>
      <c r="I102" s="209"/>
      <c r="J102" s="209"/>
    </row>
    <row r="103" spans="1:12" s="125" customFormat="1" ht="12.75" customHeight="1">
      <c r="A103" s="124">
        <v>4</v>
      </c>
      <c r="B103" s="260" t="s">
        <v>181</v>
      </c>
      <c r="C103" s="261"/>
      <c r="D103" s="261"/>
      <c r="E103" s="261"/>
      <c r="F103" s="261"/>
      <c r="G103" s="262"/>
      <c r="H103" s="267" t="s">
        <v>126</v>
      </c>
      <c r="I103" s="268"/>
      <c r="J103" s="268"/>
      <c r="L103" s="126"/>
    </row>
    <row r="104" spans="1:12" ht="12.75" customHeight="1">
      <c r="A104" s="99" t="s">
        <v>96</v>
      </c>
      <c r="B104" s="250" t="s">
        <v>70</v>
      </c>
      <c r="C104" s="251"/>
      <c r="D104" s="251"/>
      <c r="E104" s="251"/>
      <c r="F104" s="251"/>
      <c r="G104" s="252"/>
      <c r="H104" s="127">
        <f>H95</f>
        <v>61.052166</v>
      </c>
      <c r="I104" s="61"/>
      <c r="J104" s="10" t="s">
        <v>31</v>
      </c>
    </row>
    <row r="105" spans="1:12" ht="12.75" customHeight="1">
      <c r="A105" s="130" t="s">
        <v>124</v>
      </c>
      <c r="B105" s="247" t="s">
        <v>70</v>
      </c>
      <c r="C105" s="248"/>
      <c r="D105" s="248"/>
      <c r="E105" s="248"/>
      <c r="F105" s="248"/>
      <c r="G105" s="249"/>
      <c r="H105" s="131">
        <f>H100</f>
        <v>0</v>
      </c>
      <c r="I105" s="61"/>
      <c r="J105" s="10" t="s">
        <v>31</v>
      </c>
    </row>
    <row r="106" spans="1:12" ht="14.25" customHeight="1">
      <c r="A106" s="218" t="s">
        <v>165</v>
      </c>
      <c r="B106" s="218"/>
      <c r="C106" s="218"/>
      <c r="D106" s="218"/>
      <c r="E106" s="218"/>
      <c r="F106" s="218"/>
      <c r="G106" s="218"/>
      <c r="H106" s="132">
        <f>SUM(H104:H105)</f>
        <v>61.052166</v>
      </c>
      <c r="I106" s="118"/>
      <c r="J106" s="128" t="s">
        <v>31</v>
      </c>
    </row>
    <row r="107" spans="1:12" ht="14.25" customHeight="1">
      <c r="A107" s="259"/>
      <c r="B107" s="259"/>
      <c r="C107" s="259"/>
      <c r="D107" s="259"/>
      <c r="E107" s="259"/>
      <c r="F107" s="259"/>
      <c r="G107" s="259"/>
      <c r="H107" s="259"/>
      <c r="I107" s="120"/>
      <c r="J107" s="129"/>
      <c r="L107"/>
    </row>
    <row r="108" spans="1:12" ht="12.75" customHeight="1">
      <c r="A108" s="209" t="s">
        <v>112</v>
      </c>
      <c r="B108" s="209"/>
      <c r="C108" s="209"/>
      <c r="D108" s="209"/>
      <c r="E108" s="209"/>
      <c r="F108" s="209"/>
      <c r="G108" s="209"/>
      <c r="H108" s="209"/>
      <c r="I108" s="209"/>
      <c r="J108" s="209"/>
    </row>
    <row r="109" spans="1:12" ht="12.75" customHeight="1">
      <c r="A109" s="179">
        <v>5</v>
      </c>
      <c r="B109" s="260" t="s">
        <v>237</v>
      </c>
      <c r="C109" s="261"/>
      <c r="D109" s="261"/>
      <c r="E109" s="261"/>
      <c r="F109" s="261"/>
      <c r="G109" s="262"/>
      <c r="H109" s="263" t="s">
        <v>111</v>
      </c>
      <c r="I109" s="264"/>
      <c r="J109" s="264"/>
    </row>
    <row r="110" spans="1:12" ht="12.75" customHeight="1">
      <c r="A110" s="97" t="s">
        <v>5</v>
      </c>
      <c r="B110" s="280" t="s">
        <v>233</v>
      </c>
      <c r="C110" s="251"/>
      <c r="D110" s="251"/>
      <c r="E110" s="251"/>
      <c r="F110" s="251"/>
      <c r="G110" s="252"/>
      <c r="H110" s="281">
        <f>UNIFORME!E24</f>
        <v>0</v>
      </c>
      <c r="I110" s="282"/>
      <c r="J110" s="282"/>
    </row>
    <row r="111" spans="1:12" ht="12.75" customHeight="1">
      <c r="A111" s="97" t="s">
        <v>7</v>
      </c>
      <c r="B111" s="250" t="s">
        <v>71</v>
      </c>
      <c r="C111" s="251"/>
      <c r="D111" s="251"/>
      <c r="E111" s="251"/>
      <c r="F111" s="251"/>
      <c r="G111" s="252"/>
      <c r="H111" s="281">
        <v>0</v>
      </c>
      <c r="I111" s="282"/>
      <c r="J111" s="282"/>
    </row>
    <row r="112" spans="1:12" ht="12.75" customHeight="1">
      <c r="A112" s="253" t="s">
        <v>165</v>
      </c>
      <c r="B112" s="254"/>
      <c r="C112" s="254"/>
      <c r="D112" s="254"/>
      <c r="E112" s="254"/>
      <c r="F112" s="254"/>
      <c r="G112" s="255"/>
      <c r="H112" s="283">
        <f>SUM(H110:J111)</f>
        <v>0</v>
      </c>
      <c r="I112" s="284"/>
      <c r="J112" s="284"/>
    </row>
    <row r="113" spans="1:12" ht="12.75" customHeight="1">
      <c r="A113" s="269" t="s">
        <v>113</v>
      </c>
      <c r="B113" s="270"/>
      <c r="C113" s="270"/>
      <c r="D113" s="270"/>
      <c r="E113" s="270"/>
      <c r="F113" s="270"/>
      <c r="G113" s="270"/>
      <c r="H113" s="270"/>
      <c r="I113" s="270"/>
      <c r="J113" s="270"/>
    </row>
    <row r="114" spans="1:12">
      <c r="A114" s="98">
        <v>6</v>
      </c>
      <c r="B114" s="271" t="s">
        <v>182</v>
      </c>
      <c r="C114" s="272"/>
      <c r="D114" s="272"/>
      <c r="E114" s="272"/>
      <c r="F114" s="273"/>
      <c r="G114" s="55" t="s">
        <v>153</v>
      </c>
      <c r="H114" s="134" t="s">
        <v>111</v>
      </c>
      <c r="I114" s="274" t="s">
        <v>20</v>
      </c>
      <c r="J114" s="275"/>
    </row>
    <row r="115" spans="1:12">
      <c r="A115" s="97" t="s">
        <v>1</v>
      </c>
      <c r="B115" s="250" t="s">
        <v>72</v>
      </c>
      <c r="C115" s="251"/>
      <c r="D115" s="251"/>
      <c r="E115" s="251"/>
      <c r="F115" s="276"/>
      <c r="G115" s="89"/>
      <c r="H115" s="133">
        <f>H131*G115</f>
        <v>0</v>
      </c>
      <c r="I115" s="277" t="s">
        <v>73</v>
      </c>
      <c r="J115" s="278"/>
      <c r="L115" s="181" t="s">
        <v>238</v>
      </c>
    </row>
    <row r="116" spans="1:12">
      <c r="A116" s="97" t="s">
        <v>3</v>
      </c>
      <c r="B116" s="247" t="s">
        <v>74</v>
      </c>
      <c r="C116" s="248"/>
      <c r="D116" s="248"/>
      <c r="E116" s="248"/>
      <c r="F116" s="279"/>
      <c r="G116" s="89"/>
      <c r="H116" s="133">
        <f>(H131+H115)*G116</f>
        <v>0</v>
      </c>
      <c r="I116" s="277" t="s">
        <v>73</v>
      </c>
      <c r="J116" s="278"/>
      <c r="L116" s="181" t="s">
        <v>238</v>
      </c>
    </row>
    <row r="117" spans="1:12">
      <c r="A117" s="141" t="s">
        <v>5</v>
      </c>
      <c r="B117" s="215" t="s">
        <v>186</v>
      </c>
      <c r="C117" s="215"/>
      <c r="D117" s="215"/>
      <c r="E117" s="215"/>
      <c r="F117" s="215"/>
      <c r="G117" s="55" t="s">
        <v>153</v>
      </c>
      <c r="H117" s="134" t="s">
        <v>111</v>
      </c>
      <c r="I117" s="285"/>
      <c r="J117" s="286"/>
    </row>
    <row r="118" spans="1:12" ht="14.25" customHeight="1">
      <c r="A118" s="287" t="s">
        <v>75</v>
      </c>
      <c r="B118" s="244"/>
      <c r="C118" s="288" t="s">
        <v>76</v>
      </c>
      <c r="D118" s="242" t="s">
        <v>77</v>
      </c>
      <c r="E118" s="243"/>
      <c r="F118" s="290"/>
      <c r="G118" s="89">
        <v>6.4999999999999997E-3</v>
      </c>
      <c r="H118" s="133">
        <f>H133*G119</f>
        <v>181.8431121166503</v>
      </c>
      <c r="I118" s="277" t="s">
        <v>73</v>
      </c>
      <c r="J118" s="278"/>
    </row>
    <row r="119" spans="1:12">
      <c r="A119" s="287" t="s">
        <v>78</v>
      </c>
      <c r="B119" s="291"/>
      <c r="C119" s="289"/>
      <c r="D119" s="287" t="s">
        <v>79</v>
      </c>
      <c r="E119" s="292"/>
      <c r="F119" s="293"/>
      <c r="G119" s="89">
        <v>0.03</v>
      </c>
      <c r="H119" s="133">
        <f>H133*G119</f>
        <v>181.8431121166503</v>
      </c>
      <c r="I119" s="277" t="s">
        <v>73</v>
      </c>
      <c r="J119" s="278"/>
    </row>
    <row r="120" spans="1:12">
      <c r="A120" s="298" t="s">
        <v>80</v>
      </c>
      <c r="B120" s="299"/>
      <c r="C120" s="121" t="s">
        <v>81</v>
      </c>
      <c r="D120" s="298" t="s">
        <v>82</v>
      </c>
      <c r="E120" s="300"/>
      <c r="F120" s="301"/>
      <c r="G120" s="137">
        <v>0.05</v>
      </c>
      <c r="H120" s="138">
        <f>H133*G120</f>
        <v>303.07185352775053</v>
      </c>
      <c r="I120" s="277" t="s">
        <v>73</v>
      </c>
      <c r="J120" s="278"/>
    </row>
    <row r="121" spans="1:12" ht="15" customHeight="1">
      <c r="A121" s="218" t="s">
        <v>187</v>
      </c>
      <c r="B121" s="218"/>
      <c r="C121" s="218"/>
      <c r="D121" s="218"/>
      <c r="E121" s="218"/>
      <c r="F121" s="218"/>
      <c r="G121" s="81">
        <f>G118+G119+G120</f>
        <v>8.6499999999999994E-2</v>
      </c>
      <c r="H121" s="135">
        <f>SUM(H118:H120)</f>
        <v>666.75807776105114</v>
      </c>
      <c r="I121" s="302" t="s">
        <v>73</v>
      </c>
      <c r="J121" s="303"/>
    </row>
    <row r="122" spans="1:12" ht="15" customHeight="1">
      <c r="A122" s="218" t="s">
        <v>188</v>
      </c>
      <c r="B122" s="218"/>
      <c r="C122" s="218"/>
      <c r="D122" s="218"/>
      <c r="E122" s="218"/>
      <c r="F122" s="218"/>
      <c r="G122" s="218"/>
      <c r="H122" s="135">
        <f>H115++H116+H121</f>
        <v>666.75807776105114</v>
      </c>
      <c r="I122" s="136"/>
      <c r="J122" s="136"/>
      <c r="L122"/>
    </row>
    <row r="123" spans="1:12">
      <c r="A123" s="294"/>
      <c r="B123" s="294"/>
      <c r="C123" s="294"/>
      <c r="D123" s="294"/>
      <c r="E123" s="294"/>
      <c r="F123" s="294"/>
      <c r="G123" s="294"/>
      <c r="H123" s="294"/>
      <c r="I123" s="136"/>
      <c r="J123" s="136"/>
      <c r="L123"/>
    </row>
    <row r="124" spans="1:12" ht="12.75" customHeight="1">
      <c r="A124" s="209" t="s">
        <v>121</v>
      </c>
      <c r="B124" s="209"/>
      <c r="C124" s="209"/>
      <c r="D124" s="209"/>
      <c r="E124" s="209"/>
      <c r="F124" s="209"/>
      <c r="G124" s="209"/>
      <c r="H124" s="209"/>
      <c r="I124" s="209"/>
      <c r="J124" s="209"/>
    </row>
    <row r="125" spans="1:12" ht="12.75" customHeight="1">
      <c r="A125" s="187" t="s">
        <v>183</v>
      </c>
      <c r="B125" s="191"/>
      <c r="C125" s="191"/>
      <c r="D125" s="191"/>
      <c r="E125" s="191"/>
      <c r="F125" s="191"/>
      <c r="G125" s="188"/>
      <c r="H125" s="295" t="s">
        <v>111</v>
      </c>
      <c r="I125" s="296"/>
      <c r="J125" s="297"/>
    </row>
    <row r="126" spans="1:12" ht="12.75" customHeight="1">
      <c r="A126" s="56" t="s">
        <v>1</v>
      </c>
      <c r="B126" s="201" t="s">
        <v>83</v>
      </c>
      <c r="C126" s="202"/>
      <c r="D126" s="202"/>
      <c r="E126" s="202"/>
      <c r="F126" s="202"/>
      <c r="G126" s="203"/>
      <c r="H126" s="139">
        <f>H37</f>
        <v>2949.38</v>
      </c>
      <c r="I126" s="51"/>
      <c r="J126" s="56" t="s">
        <v>31</v>
      </c>
    </row>
    <row r="127" spans="1:12" ht="12.75" customHeight="1">
      <c r="A127" s="56" t="s">
        <v>3</v>
      </c>
      <c r="B127" s="201" t="s">
        <v>84</v>
      </c>
      <c r="C127" s="202"/>
      <c r="D127" s="202"/>
      <c r="E127" s="202"/>
      <c r="F127" s="202"/>
      <c r="G127" s="203"/>
      <c r="H127" s="139">
        <f>H72</f>
        <v>2435.1506908920005</v>
      </c>
      <c r="I127" s="51"/>
      <c r="J127" s="56" t="s">
        <v>31</v>
      </c>
    </row>
    <row r="128" spans="1:12" ht="12.75" customHeight="1">
      <c r="A128" s="56" t="s">
        <v>5</v>
      </c>
      <c r="B128" s="212" t="s">
        <v>115</v>
      </c>
      <c r="C128" s="213"/>
      <c r="D128" s="213"/>
      <c r="E128" s="213"/>
      <c r="F128" s="213"/>
      <c r="G128" s="214"/>
      <c r="H128" s="140">
        <f>H82</f>
        <v>91.539907060000019</v>
      </c>
      <c r="I128" s="51"/>
      <c r="J128" s="56" t="s">
        <v>31</v>
      </c>
    </row>
    <row r="129" spans="1:14" ht="12.75" customHeight="1">
      <c r="A129" s="21" t="s">
        <v>97</v>
      </c>
      <c r="B129" s="308" t="s">
        <v>116</v>
      </c>
      <c r="C129" s="309"/>
      <c r="D129" s="309"/>
      <c r="E129" s="309"/>
      <c r="F129" s="309"/>
      <c r="G129" s="310"/>
      <c r="H129" s="44">
        <f>H106</f>
        <v>61.052166</v>
      </c>
      <c r="I129" s="51"/>
      <c r="J129" s="56"/>
    </row>
    <row r="130" spans="1:14" ht="12.75" customHeight="1">
      <c r="A130" s="4" t="s">
        <v>114</v>
      </c>
      <c r="B130" s="201" t="s">
        <v>85</v>
      </c>
      <c r="C130" s="202"/>
      <c r="D130" s="202"/>
      <c r="E130" s="202"/>
      <c r="F130" s="202"/>
      <c r="G130" s="203"/>
      <c r="H130" s="139">
        <f>H112</f>
        <v>0</v>
      </c>
      <c r="I130" s="51"/>
      <c r="J130" s="1" t="s">
        <v>31</v>
      </c>
    </row>
    <row r="131" spans="1:14" ht="12.75" customHeight="1">
      <c r="A131" s="311" t="s">
        <v>184</v>
      </c>
      <c r="B131" s="294"/>
      <c r="C131" s="294"/>
      <c r="D131" s="294"/>
      <c r="E131" s="294"/>
      <c r="F131" s="294"/>
      <c r="G131" s="312"/>
      <c r="H131" s="75">
        <f>SUM(H126:H130)</f>
        <v>5537.1227639520012</v>
      </c>
      <c r="I131" s="51"/>
      <c r="J131" s="1" t="s">
        <v>31</v>
      </c>
      <c r="N131" s="46"/>
    </row>
    <row r="132" spans="1:14" ht="12.75" customHeight="1">
      <c r="A132" s="56" t="s">
        <v>27</v>
      </c>
      <c r="B132" s="201" t="s">
        <v>86</v>
      </c>
      <c r="C132" s="202"/>
      <c r="D132" s="202"/>
      <c r="E132" s="202"/>
      <c r="F132" s="202"/>
      <c r="G132" s="203"/>
      <c r="H132" s="139">
        <f>H121</f>
        <v>666.75807776105114</v>
      </c>
      <c r="I132" s="51"/>
      <c r="J132" s="50" t="s">
        <v>31</v>
      </c>
    </row>
    <row r="133" spans="1:14" ht="12.75" customHeight="1">
      <c r="A133" s="187" t="s">
        <v>185</v>
      </c>
      <c r="B133" s="191"/>
      <c r="C133" s="191"/>
      <c r="D133" s="191"/>
      <c r="E133" s="191"/>
      <c r="F133" s="191"/>
      <c r="G133" s="188"/>
      <c r="H133" s="110">
        <f>(H131+H115+H116)/(1-G121)</f>
        <v>6061.43707055501</v>
      </c>
      <c r="I133" s="51"/>
      <c r="J133" s="1" t="s">
        <v>31</v>
      </c>
    </row>
    <row r="134" spans="1:14" ht="12.75" customHeight="1">
      <c r="A134" s="304" t="s">
        <v>120</v>
      </c>
      <c r="B134" s="305"/>
      <c r="C134" s="305"/>
      <c r="D134" s="305"/>
      <c r="E134" s="305"/>
      <c r="F134" s="305"/>
      <c r="G134" s="305"/>
      <c r="H134" s="305"/>
      <c r="I134" s="305"/>
      <c r="J134" s="306"/>
    </row>
    <row r="135" spans="1:14" ht="48" customHeight="1">
      <c r="A135" s="313" t="s">
        <v>212</v>
      </c>
      <c r="B135" s="314"/>
      <c r="C135" s="315"/>
      <c r="D135" s="313" t="s">
        <v>213</v>
      </c>
      <c r="E135" s="314"/>
      <c r="F135" s="158" t="s">
        <v>214</v>
      </c>
      <c r="G135" s="313" t="s">
        <v>215</v>
      </c>
      <c r="H135" s="321"/>
      <c r="I135" s="321"/>
      <c r="J135" s="322"/>
    </row>
    <row r="136" spans="1:14" ht="22.5" customHeight="1">
      <c r="A136" s="316" t="str">
        <f>H24</f>
        <v>RECEPCIONISTA BILINGUE ESP. LIBRAS</v>
      </c>
      <c r="B136" s="317"/>
      <c r="C136" s="318"/>
      <c r="D136" s="319">
        <f>H133</f>
        <v>6061.43707055501</v>
      </c>
      <c r="E136" s="320"/>
      <c r="F136" s="157">
        <v>3</v>
      </c>
      <c r="G136" s="323">
        <f>D136*F136</f>
        <v>18184.31121166503</v>
      </c>
      <c r="H136" s="324"/>
      <c r="I136" s="20"/>
      <c r="J136" s="20"/>
    </row>
    <row r="137" spans="1:14" ht="12.75" customHeight="1">
      <c r="A137" s="265" t="s">
        <v>87</v>
      </c>
      <c r="B137" s="265"/>
      <c r="C137" s="265"/>
      <c r="D137" s="265"/>
      <c r="E137" s="265"/>
      <c r="F137" s="307">
        <f>G136</f>
        <v>18184.31121166503</v>
      </c>
      <c r="G137" s="307"/>
      <c r="H137" s="307"/>
      <c r="I137" s="20"/>
      <c r="J137" s="20"/>
    </row>
    <row r="138" spans="1:14" ht="12.75" customHeight="1">
      <c r="A138" s="328" t="s">
        <v>88</v>
      </c>
      <c r="B138" s="328"/>
      <c r="C138" s="328"/>
      <c r="D138" s="328"/>
      <c r="E138" s="328"/>
      <c r="F138" s="329">
        <v>0</v>
      </c>
      <c r="G138" s="329"/>
      <c r="H138" s="330"/>
      <c r="I138" s="20"/>
      <c r="J138" s="20"/>
    </row>
    <row r="139" spans="1:14" ht="12.75" customHeight="1">
      <c r="A139" s="331" t="s">
        <v>122</v>
      </c>
      <c r="B139" s="331"/>
      <c r="C139" s="331"/>
      <c r="D139" s="331"/>
      <c r="E139" s="331"/>
      <c r="F139" s="326">
        <f>F137</f>
        <v>18184.31121166503</v>
      </c>
      <c r="G139" s="326"/>
      <c r="H139" s="326"/>
      <c r="I139" s="20"/>
      <c r="J139" s="20"/>
    </row>
    <row r="140" spans="1:14" ht="12.75" customHeight="1">
      <c r="A140" s="209" t="s">
        <v>110</v>
      </c>
      <c r="B140" s="209"/>
      <c r="C140" s="209"/>
      <c r="D140" s="209"/>
      <c r="E140" s="209"/>
      <c r="F140" s="209"/>
      <c r="G140" s="209"/>
      <c r="H140" s="209"/>
      <c r="I140" s="20"/>
      <c r="J140" s="20"/>
    </row>
    <row r="141" spans="1:14" ht="12.75" customHeight="1">
      <c r="A141" s="209" t="s">
        <v>123</v>
      </c>
      <c r="B141" s="209"/>
      <c r="C141" s="209"/>
      <c r="D141" s="209"/>
      <c r="E141" s="209"/>
      <c r="F141" s="209"/>
      <c r="G141" s="209"/>
      <c r="H141" s="209"/>
      <c r="I141" s="20"/>
      <c r="J141" s="20"/>
    </row>
    <row r="142" spans="1:14" ht="12.75" customHeight="1">
      <c r="A142" s="265" t="s">
        <v>89</v>
      </c>
      <c r="B142" s="265"/>
      <c r="C142" s="265"/>
      <c r="D142" s="265"/>
      <c r="E142" s="265"/>
      <c r="F142" s="265" t="s">
        <v>90</v>
      </c>
      <c r="G142" s="265"/>
      <c r="H142" s="265"/>
      <c r="I142" s="20"/>
      <c r="J142" s="20"/>
    </row>
    <row r="143" spans="1:14" ht="12.75" customHeight="1">
      <c r="A143" s="325" t="s">
        <v>91</v>
      </c>
      <c r="B143" s="325"/>
      <c r="C143" s="325"/>
      <c r="D143" s="325"/>
      <c r="E143" s="325"/>
      <c r="F143" s="326">
        <f>F137</f>
        <v>18184.31121166503</v>
      </c>
      <c r="G143" s="326"/>
      <c r="H143" s="326"/>
      <c r="I143" s="20"/>
      <c r="J143" s="20"/>
    </row>
    <row r="144" spans="1:14" ht="12.75" customHeight="1">
      <c r="A144" s="325" t="s">
        <v>92</v>
      </c>
      <c r="B144" s="325"/>
      <c r="C144" s="325"/>
      <c r="D144" s="325"/>
      <c r="E144" s="325"/>
      <c r="F144" s="327">
        <v>12</v>
      </c>
      <c r="G144" s="327"/>
      <c r="H144" s="327"/>
      <c r="I144" s="20"/>
      <c r="J144" s="20"/>
    </row>
    <row r="145" spans="1:12" ht="12.75" customHeight="1">
      <c r="A145" s="325" t="s">
        <v>93</v>
      </c>
      <c r="B145" s="325"/>
      <c r="C145" s="325"/>
      <c r="D145" s="325"/>
      <c r="E145" s="325"/>
      <c r="F145" s="326">
        <f>F143*F144</f>
        <v>218211.73453998036</v>
      </c>
      <c r="G145" s="326"/>
      <c r="H145" s="326"/>
      <c r="I145" s="20"/>
      <c r="J145" s="20"/>
      <c r="L145"/>
    </row>
    <row r="146" spans="1:12">
      <c r="A146" s="325"/>
      <c r="B146" s="325"/>
      <c r="C146" s="325"/>
      <c r="D146" s="325"/>
      <c r="E146" s="325"/>
      <c r="F146" s="326"/>
      <c r="G146" s="326"/>
      <c r="H146" s="326"/>
      <c r="I146" s="20"/>
      <c r="J146" s="20"/>
      <c r="L146"/>
    </row>
    <row r="147" spans="1:12">
      <c r="H147"/>
      <c r="L147"/>
    </row>
    <row r="148" spans="1:12">
      <c r="H148"/>
      <c r="L148"/>
    </row>
    <row r="149" spans="1:12">
      <c r="H149"/>
      <c r="L149"/>
    </row>
    <row r="150" spans="1:12">
      <c r="H150"/>
      <c r="L150"/>
    </row>
    <row r="151" spans="1:12">
      <c r="H151"/>
      <c r="L151"/>
    </row>
    <row r="152" spans="1:12">
      <c r="H152"/>
      <c r="L152"/>
    </row>
    <row r="153" spans="1:12">
      <c r="H153"/>
      <c r="L153"/>
    </row>
    <row r="154" spans="1:12">
      <c r="H154"/>
      <c r="L154"/>
    </row>
    <row r="155" spans="1:12">
      <c r="H155"/>
      <c r="L155"/>
    </row>
    <row r="156" spans="1:12">
      <c r="H156"/>
      <c r="L156"/>
    </row>
    <row r="157" spans="1:12">
      <c r="H157"/>
      <c r="L157"/>
    </row>
    <row r="158" spans="1:12">
      <c r="H158"/>
      <c r="L158"/>
    </row>
    <row r="159" spans="1:12">
      <c r="H159"/>
      <c r="L159"/>
    </row>
    <row r="160" spans="1:12">
      <c r="H160"/>
      <c r="L160"/>
    </row>
    <row r="161" spans="8:12">
      <c r="H161"/>
      <c r="L161"/>
    </row>
    <row r="162" spans="8:12">
      <c r="H162"/>
      <c r="L162"/>
    </row>
    <row r="163" spans="8:12">
      <c r="H163"/>
      <c r="L163"/>
    </row>
    <row r="164" spans="8:12">
      <c r="H164"/>
      <c r="L164"/>
    </row>
    <row r="165" spans="8:12">
      <c r="H165"/>
      <c r="L165"/>
    </row>
    <row r="166" spans="8:12">
      <c r="H166"/>
      <c r="L166"/>
    </row>
    <row r="167" spans="8:12">
      <c r="H167"/>
      <c r="L167"/>
    </row>
    <row r="168" spans="8:12">
      <c r="H168"/>
      <c r="L168"/>
    </row>
    <row r="169" spans="8:12">
      <c r="H169"/>
      <c r="L169"/>
    </row>
    <row r="170" spans="8:12">
      <c r="H170"/>
      <c r="L170"/>
    </row>
    <row r="171" spans="8:12">
      <c r="H171"/>
      <c r="L171"/>
    </row>
    <row r="172" spans="8:12">
      <c r="H172"/>
      <c r="L172"/>
    </row>
    <row r="173" spans="8:12">
      <c r="H173"/>
      <c r="L173"/>
    </row>
    <row r="174" spans="8:12">
      <c r="H174"/>
      <c r="L174"/>
    </row>
    <row r="175" spans="8:12">
      <c r="H175"/>
      <c r="L175"/>
    </row>
    <row r="176" spans="8:12">
      <c r="H176"/>
      <c r="L176"/>
    </row>
    <row r="177" spans="8:12">
      <c r="H177"/>
      <c r="L177"/>
    </row>
    <row r="178" spans="8:12">
      <c r="H178"/>
      <c r="L178"/>
    </row>
    <row r="179" spans="8:12">
      <c r="H179"/>
      <c r="L179"/>
    </row>
    <row r="180" spans="8:12">
      <c r="H180"/>
      <c r="L180"/>
    </row>
    <row r="181" spans="8:12">
      <c r="H181"/>
      <c r="L181"/>
    </row>
    <row r="182" spans="8:12">
      <c r="H182"/>
      <c r="L182"/>
    </row>
    <row r="183" spans="8:12">
      <c r="H183"/>
      <c r="L183"/>
    </row>
    <row r="184" spans="8:12">
      <c r="H184"/>
      <c r="L184"/>
    </row>
    <row r="185" spans="8:12">
      <c r="H185"/>
      <c r="L185"/>
    </row>
    <row r="186" spans="8:12">
      <c r="H186"/>
      <c r="L186"/>
    </row>
    <row r="187" spans="8:12">
      <c r="H187"/>
      <c r="L187"/>
    </row>
    <row r="188" spans="8:12">
      <c r="H188"/>
      <c r="L188"/>
    </row>
    <row r="189" spans="8:12">
      <c r="H189"/>
      <c r="L189"/>
    </row>
    <row r="190" spans="8:12">
      <c r="H190"/>
      <c r="L190"/>
    </row>
    <row r="191" spans="8:12">
      <c r="H191"/>
      <c r="L191"/>
    </row>
    <row r="192" spans="8:12">
      <c r="H192"/>
      <c r="L192"/>
    </row>
    <row r="193" spans="8:12">
      <c r="H193"/>
      <c r="L193"/>
    </row>
    <row r="194" spans="8:12">
      <c r="H194"/>
      <c r="L194"/>
    </row>
    <row r="195" spans="8:12">
      <c r="H195"/>
      <c r="L195"/>
    </row>
    <row r="196" spans="8:12">
      <c r="H196"/>
      <c r="L196"/>
    </row>
    <row r="197" spans="8:12">
      <c r="H197"/>
      <c r="L197"/>
    </row>
    <row r="198" spans="8:12">
      <c r="H198"/>
      <c r="L198"/>
    </row>
    <row r="199" spans="8:12">
      <c r="H199"/>
      <c r="L199"/>
    </row>
    <row r="200" spans="8:12">
      <c r="H200"/>
      <c r="L200"/>
    </row>
    <row r="201" spans="8:12">
      <c r="H201"/>
      <c r="L201"/>
    </row>
    <row r="202" spans="8:12">
      <c r="H202"/>
      <c r="L202"/>
    </row>
    <row r="203" spans="8:12">
      <c r="H203"/>
      <c r="L203"/>
    </row>
    <row r="204" spans="8:12">
      <c r="H204"/>
      <c r="L204"/>
    </row>
    <row r="205" spans="8:12">
      <c r="H205"/>
      <c r="L205"/>
    </row>
    <row r="206" spans="8:12">
      <c r="H206"/>
      <c r="L206"/>
    </row>
    <row r="207" spans="8:12">
      <c r="H207"/>
      <c r="L207"/>
    </row>
    <row r="208" spans="8:12">
      <c r="H208"/>
      <c r="L208"/>
    </row>
    <row r="209" spans="8:12">
      <c r="H209"/>
      <c r="L209"/>
    </row>
    <row r="210" spans="8:12">
      <c r="H210"/>
      <c r="L210"/>
    </row>
    <row r="211" spans="8:12">
      <c r="H211"/>
      <c r="L211"/>
    </row>
    <row r="212" spans="8:12">
      <c r="H212"/>
      <c r="L212"/>
    </row>
    <row r="213" spans="8:12">
      <c r="H213"/>
      <c r="L213"/>
    </row>
    <row r="214" spans="8:12">
      <c r="H214"/>
      <c r="L214"/>
    </row>
    <row r="215" spans="8:12">
      <c r="H215"/>
      <c r="L215"/>
    </row>
    <row r="216" spans="8:12">
      <c r="H216"/>
      <c r="L216"/>
    </row>
    <row r="217" spans="8:12">
      <c r="H217"/>
      <c r="L217"/>
    </row>
    <row r="218" spans="8:12">
      <c r="H218"/>
      <c r="L218"/>
    </row>
    <row r="219" spans="8:12">
      <c r="H219"/>
      <c r="L219"/>
    </row>
    <row r="220" spans="8:12">
      <c r="H220"/>
      <c r="L220"/>
    </row>
    <row r="221" spans="8:12">
      <c r="H221"/>
      <c r="L221"/>
    </row>
    <row r="222" spans="8:12">
      <c r="H222"/>
      <c r="L222"/>
    </row>
    <row r="223" spans="8:12">
      <c r="H223"/>
      <c r="L223"/>
    </row>
    <row r="224" spans="8:12">
      <c r="H224"/>
      <c r="L224"/>
    </row>
    <row r="225" spans="8:12">
      <c r="H225"/>
      <c r="L225"/>
    </row>
    <row r="226" spans="8:12">
      <c r="H226"/>
      <c r="L226"/>
    </row>
    <row r="227" spans="8:12">
      <c r="H227"/>
      <c r="L227"/>
    </row>
    <row r="228" spans="8:12">
      <c r="H228"/>
      <c r="L228"/>
    </row>
    <row r="229" spans="8:12">
      <c r="H229"/>
      <c r="L229"/>
    </row>
    <row r="230" spans="8:12">
      <c r="H230"/>
      <c r="L230"/>
    </row>
    <row r="231" spans="8:12">
      <c r="H231"/>
      <c r="L231"/>
    </row>
    <row r="232" spans="8:12">
      <c r="H232"/>
      <c r="L232"/>
    </row>
    <row r="233" spans="8:12">
      <c r="H233"/>
      <c r="L233"/>
    </row>
    <row r="234" spans="8:12">
      <c r="H234"/>
      <c r="L234"/>
    </row>
    <row r="235" spans="8:12">
      <c r="H235"/>
      <c r="L235"/>
    </row>
    <row r="236" spans="8:12">
      <c r="H236"/>
      <c r="L236"/>
    </row>
    <row r="237" spans="8:12">
      <c r="H237"/>
      <c r="L237"/>
    </row>
    <row r="238" spans="8:12">
      <c r="H238"/>
      <c r="L238"/>
    </row>
    <row r="239" spans="8:12">
      <c r="H239"/>
      <c r="L239"/>
    </row>
    <row r="240" spans="8:12">
      <c r="H240"/>
      <c r="L240"/>
    </row>
    <row r="241" spans="8:12">
      <c r="H241"/>
      <c r="L241"/>
    </row>
    <row r="242" spans="8:12">
      <c r="H242"/>
      <c r="L242"/>
    </row>
    <row r="243" spans="8:12">
      <c r="H243"/>
      <c r="L243"/>
    </row>
    <row r="244" spans="8:12">
      <c r="H244"/>
      <c r="L244"/>
    </row>
    <row r="245" spans="8:12">
      <c r="H245"/>
      <c r="L245"/>
    </row>
    <row r="246" spans="8:12">
      <c r="H246"/>
      <c r="L246"/>
    </row>
    <row r="247" spans="8:12">
      <c r="H247"/>
      <c r="L247"/>
    </row>
    <row r="248" spans="8:12">
      <c r="H248"/>
      <c r="L248"/>
    </row>
    <row r="249" spans="8:12">
      <c r="H249"/>
      <c r="L249"/>
    </row>
    <row r="250" spans="8:12">
      <c r="H250"/>
      <c r="L250"/>
    </row>
    <row r="251" spans="8:12">
      <c r="H251"/>
      <c r="L251"/>
    </row>
    <row r="252" spans="8:12">
      <c r="H252"/>
    </row>
    <row r="253" spans="8:12">
      <c r="H253"/>
    </row>
    <row r="254" spans="8:12">
      <c r="H254"/>
    </row>
    <row r="255" spans="8:12">
      <c r="H255"/>
    </row>
    <row r="256" spans="8:12">
      <c r="H256"/>
    </row>
    <row r="257" spans="8:8">
      <c r="H257"/>
    </row>
    <row r="258" spans="8:8">
      <c r="H258"/>
    </row>
    <row r="259" spans="8:8">
      <c r="H259"/>
    </row>
    <row r="260" spans="8:8">
      <c r="H260"/>
    </row>
    <row r="261" spans="8:8">
      <c r="H261"/>
    </row>
    <row r="262" spans="8:8">
      <c r="H262"/>
    </row>
    <row r="263" spans="8:8">
      <c r="H263"/>
    </row>
    <row r="264" spans="8:8">
      <c r="H264"/>
    </row>
    <row r="265" spans="8:8">
      <c r="H265"/>
    </row>
    <row r="266" spans="8:8">
      <c r="H266"/>
    </row>
    <row r="267" spans="8:8">
      <c r="H267"/>
    </row>
    <row r="268" spans="8:8">
      <c r="H268"/>
    </row>
    <row r="269" spans="8:8">
      <c r="H269"/>
    </row>
    <row r="270" spans="8:8">
      <c r="H270"/>
    </row>
    <row r="271" spans="8:8">
      <c r="H271"/>
    </row>
    <row r="272" spans="8:8">
      <c r="H272"/>
    </row>
    <row r="273" spans="8:8">
      <c r="H273"/>
    </row>
    <row r="274" spans="8:8">
      <c r="H274"/>
    </row>
    <row r="275" spans="8:8">
      <c r="H275"/>
    </row>
    <row r="276" spans="8:8">
      <c r="H276"/>
    </row>
    <row r="277" spans="8:8">
      <c r="H277"/>
    </row>
    <row r="278" spans="8:8">
      <c r="H278"/>
    </row>
  </sheetData>
  <mergeCells count="187">
    <mergeCell ref="A145:E146"/>
    <mergeCell ref="F145:H146"/>
    <mergeCell ref="A142:E142"/>
    <mergeCell ref="F142:H142"/>
    <mergeCell ref="A143:E143"/>
    <mergeCell ref="F143:H143"/>
    <mergeCell ref="A144:E144"/>
    <mergeCell ref="F144:H144"/>
    <mergeCell ref="A138:E138"/>
    <mergeCell ref="F138:H138"/>
    <mergeCell ref="A139:E139"/>
    <mergeCell ref="F139:H139"/>
    <mergeCell ref="A140:H140"/>
    <mergeCell ref="A141:H141"/>
    <mergeCell ref="A134:J134"/>
    <mergeCell ref="A137:E137"/>
    <mergeCell ref="F137:H137"/>
    <mergeCell ref="B128:G128"/>
    <mergeCell ref="B129:G129"/>
    <mergeCell ref="B130:G130"/>
    <mergeCell ref="A131:G131"/>
    <mergeCell ref="B132:G132"/>
    <mergeCell ref="A133:G133"/>
    <mergeCell ref="A135:C135"/>
    <mergeCell ref="D135:E135"/>
    <mergeCell ref="G135:J135"/>
    <mergeCell ref="A136:C136"/>
    <mergeCell ref="D136:E136"/>
    <mergeCell ref="G136:H136"/>
    <mergeCell ref="A123:H123"/>
    <mergeCell ref="A124:J124"/>
    <mergeCell ref="A125:G125"/>
    <mergeCell ref="H125:J125"/>
    <mergeCell ref="B126:G126"/>
    <mergeCell ref="B127:G127"/>
    <mergeCell ref="A120:B120"/>
    <mergeCell ref="D120:F120"/>
    <mergeCell ref="I120:J120"/>
    <mergeCell ref="A121:F121"/>
    <mergeCell ref="I121:J121"/>
    <mergeCell ref="A122:G122"/>
    <mergeCell ref="B117:F117"/>
    <mergeCell ref="I117:J117"/>
    <mergeCell ref="A118:B118"/>
    <mergeCell ref="C118:C119"/>
    <mergeCell ref="D118:F118"/>
    <mergeCell ref="I118:J118"/>
    <mergeCell ref="A119:B119"/>
    <mergeCell ref="D119:F119"/>
    <mergeCell ref="I119:J119"/>
    <mergeCell ref="A113:J113"/>
    <mergeCell ref="B114:F114"/>
    <mergeCell ref="I114:J114"/>
    <mergeCell ref="B115:F115"/>
    <mergeCell ref="I115:J115"/>
    <mergeCell ref="B116:F116"/>
    <mergeCell ref="I116:J116"/>
    <mergeCell ref="B110:G110"/>
    <mergeCell ref="H110:J110"/>
    <mergeCell ref="B111:G111"/>
    <mergeCell ref="H111:J111"/>
    <mergeCell ref="A112:G112"/>
    <mergeCell ref="H112:J112"/>
    <mergeCell ref="B105:G105"/>
    <mergeCell ref="A106:G106"/>
    <mergeCell ref="A107:H107"/>
    <mergeCell ref="A108:J108"/>
    <mergeCell ref="B109:G109"/>
    <mergeCell ref="H109:J109"/>
    <mergeCell ref="A100:F100"/>
    <mergeCell ref="A101:H101"/>
    <mergeCell ref="A102:J102"/>
    <mergeCell ref="B103:G103"/>
    <mergeCell ref="H103:J103"/>
    <mergeCell ref="B104:G104"/>
    <mergeCell ref="A95:F95"/>
    <mergeCell ref="A96:J96"/>
    <mergeCell ref="A97:J97"/>
    <mergeCell ref="B98:F98"/>
    <mergeCell ref="I98:J98"/>
    <mergeCell ref="B99:F99"/>
    <mergeCell ref="I99:J99"/>
    <mergeCell ref="B89:F89"/>
    <mergeCell ref="B90:F90"/>
    <mergeCell ref="B91:F91"/>
    <mergeCell ref="B92:F92"/>
    <mergeCell ref="A93:F93"/>
    <mergeCell ref="B94:F94"/>
    <mergeCell ref="A84:J84"/>
    <mergeCell ref="A85:J85"/>
    <mergeCell ref="B86:F86"/>
    <mergeCell ref="I86:J86"/>
    <mergeCell ref="B87:F87"/>
    <mergeCell ref="B88:F88"/>
    <mergeCell ref="B78:F78"/>
    <mergeCell ref="B79:F79"/>
    <mergeCell ref="B80:F80"/>
    <mergeCell ref="B81:F81"/>
    <mergeCell ref="A82:F82"/>
    <mergeCell ref="A83:H83"/>
    <mergeCell ref="A73:H73"/>
    <mergeCell ref="A74:J74"/>
    <mergeCell ref="B75:F75"/>
    <mergeCell ref="I75:J75"/>
    <mergeCell ref="B76:F76"/>
    <mergeCell ref="B77:F77"/>
    <mergeCell ref="B68:G68"/>
    <mergeCell ref="I68:K68"/>
    <mergeCell ref="B69:G69"/>
    <mergeCell ref="B70:G70"/>
    <mergeCell ref="B71:G71"/>
    <mergeCell ref="A72:G72"/>
    <mergeCell ref="B63:G63"/>
    <mergeCell ref="I63:K63"/>
    <mergeCell ref="A64:G64"/>
    <mergeCell ref="A65:H65"/>
    <mergeCell ref="A66:K66"/>
    <mergeCell ref="A67:K67"/>
    <mergeCell ref="B60:G60"/>
    <mergeCell ref="I60:K60"/>
    <mergeCell ref="B61:G61"/>
    <mergeCell ref="I61:K61"/>
    <mergeCell ref="B62:G62"/>
    <mergeCell ref="I62:K62"/>
    <mergeCell ref="B54:F54"/>
    <mergeCell ref="B55:F55"/>
    <mergeCell ref="A56:F56"/>
    <mergeCell ref="A57:H57"/>
    <mergeCell ref="A58:K58"/>
    <mergeCell ref="B59:G59"/>
    <mergeCell ref="I59:K59"/>
    <mergeCell ref="B48:F48"/>
    <mergeCell ref="B49:F49"/>
    <mergeCell ref="B50:F50"/>
    <mergeCell ref="B51:F51"/>
    <mergeCell ref="B52:F52"/>
    <mergeCell ref="B53:F53"/>
    <mergeCell ref="B42:F42"/>
    <mergeCell ref="B43:F43"/>
    <mergeCell ref="A44:F44"/>
    <mergeCell ref="A45:H45"/>
    <mergeCell ref="A46:H46"/>
    <mergeCell ref="B47:F47"/>
    <mergeCell ref="B36:G36"/>
    <mergeCell ref="A37:G37"/>
    <mergeCell ref="A38:H38"/>
    <mergeCell ref="A39:K39"/>
    <mergeCell ref="A40:K40"/>
    <mergeCell ref="B41:F41"/>
    <mergeCell ref="J41:K41"/>
    <mergeCell ref="B30:G30"/>
    <mergeCell ref="B31:G31"/>
    <mergeCell ref="B32:G32"/>
    <mergeCell ref="B33:G33"/>
    <mergeCell ref="B34:G34"/>
    <mergeCell ref="B35:G35"/>
    <mergeCell ref="B24:G24"/>
    <mergeCell ref="B25:G25"/>
    <mergeCell ref="B26:G26"/>
    <mergeCell ref="A27:H27"/>
    <mergeCell ref="A28:H28"/>
    <mergeCell ref="B29:G29"/>
    <mergeCell ref="A18:H18"/>
    <mergeCell ref="A19:H19"/>
    <mergeCell ref="A20:H20"/>
    <mergeCell ref="B21:G21"/>
    <mergeCell ref="B22:G22"/>
    <mergeCell ref="B23:G23"/>
    <mergeCell ref="B12:G12"/>
    <mergeCell ref="B13:G13"/>
    <mergeCell ref="B14:G14"/>
    <mergeCell ref="A15:H15"/>
    <mergeCell ref="B16:G16"/>
    <mergeCell ref="B17:G17"/>
    <mergeCell ref="A9:B9"/>
    <mergeCell ref="C9:D9"/>
    <mergeCell ref="E9:F9"/>
    <mergeCell ref="G9:H9"/>
    <mergeCell ref="A10:K10"/>
    <mergeCell ref="B11:H11"/>
    <mergeCell ref="A1:H4"/>
    <mergeCell ref="A5:H5"/>
    <mergeCell ref="A6:K6"/>
    <mergeCell ref="A7:B7"/>
    <mergeCell ref="C7:H7"/>
    <mergeCell ref="A8:B8"/>
    <mergeCell ref="C8:H8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8"/>
  <sheetViews>
    <sheetView topLeftCell="A115" workbookViewId="0">
      <selection activeCell="G116" sqref="G116"/>
    </sheetView>
  </sheetViews>
  <sheetFormatPr defaultRowHeight="12.75"/>
  <cols>
    <col min="1" max="1" width="3.83203125" customWidth="1"/>
    <col min="2" max="2" width="16.83203125" customWidth="1"/>
    <col min="3" max="3" width="20.6640625" customWidth="1"/>
    <col min="4" max="4" width="20.83203125" customWidth="1"/>
    <col min="5" max="5" width="11.83203125" customWidth="1"/>
    <col min="6" max="6" width="15.6640625" customWidth="1"/>
    <col min="7" max="7" width="10.83203125" customWidth="1"/>
    <col min="8" max="8" width="21.1640625" style="13" customWidth="1"/>
    <col min="9" max="9" width="0.1640625" hidden="1" customWidth="1"/>
    <col min="10" max="10" width="16" hidden="1" customWidth="1"/>
    <col min="11" max="11" width="8.83203125" hidden="1" customWidth="1"/>
    <col min="12" max="12" width="9.33203125" style="9" customWidth="1"/>
  </cols>
  <sheetData>
    <row r="1" spans="1:11">
      <c r="A1" s="193" t="s">
        <v>169</v>
      </c>
      <c r="B1" s="194"/>
      <c r="C1" s="194"/>
      <c r="D1" s="194"/>
      <c r="E1" s="194"/>
      <c r="F1" s="194"/>
      <c r="G1" s="194"/>
      <c r="H1" s="194"/>
    </row>
    <row r="2" spans="1:11" ht="13.5" customHeight="1">
      <c r="A2" s="194"/>
      <c r="B2" s="194"/>
      <c r="C2" s="194"/>
      <c r="D2" s="194"/>
      <c r="E2" s="194"/>
      <c r="F2" s="194"/>
      <c r="G2" s="194"/>
      <c r="H2" s="194"/>
    </row>
    <row r="3" spans="1:11" ht="13.5" customHeight="1">
      <c r="A3" s="194"/>
      <c r="B3" s="194"/>
      <c r="C3" s="194"/>
      <c r="D3" s="194"/>
      <c r="E3" s="194"/>
      <c r="F3" s="194"/>
      <c r="G3" s="194"/>
      <c r="H3" s="194"/>
    </row>
    <row r="4" spans="1:11" ht="13.5" customHeight="1">
      <c r="A4" s="194"/>
      <c r="B4" s="194"/>
      <c r="C4" s="194"/>
      <c r="D4" s="194"/>
      <c r="E4" s="194"/>
      <c r="F4" s="194"/>
      <c r="G4" s="194"/>
      <c r="H4" s="194"/>
    </row>
    <row r="5" spans="1:11" ht="13.5" customHeight="1">
      <c r="A5" s="195"/>
      <c r="B5" s="195"/>
      <c r="C5" s="195"/>
      <c r="D5" s="195"/>
      <c r="E5" s="195"/>
      <c r="F5" s="195"/>
      <c r="G5" s="195"/>
      <c r="H5" s="195"/>
    </row>
    <row r="6" spans="1:11" ht="13.5" customHeight="1">
      <c r="A6" s="196" t="s">
        <v>95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</row>
    <row r="7" spans="1:11" ht="13.5" customHeight="1">
      <c r="A7" s="184" t="s">
        <v>174</v>
      </c>
      <c r="B7" s="184"/>
      <c r="C7" s="197" t="s">
        <v>170</v>
      </c>
      <c r="D7" s="198"/>
      <c r="E7" s="198"/>
      <c r="F7" s="198"/>
      <c r="G7" s="198"/>
      <c r="H7" s="198"/>
      <c r="I7" s="71"/>
      <c r="J7" s="71"/>
      <c r="K7" s="72"/>
    </row>
    <row r="8" spans="1:11" ht="13.5" customHeight="1">
      <c r="A8" s="184" t="s">
        <v>173</v>
      </c>
      <c r="B8" s="184"/>
      <c r="C8" s="199" t="s">
        <v>172</v>
      </c>
      <c r="D8" s="200"/>
      <c r="E8" s="200"/>
      <c r="F8" s="200"/>
      <c r="G8" s="200"/>
      <c r="H8" s="200"/>
      <c r="I8" s="73"/>
      <c r="J8" s="73"/>
      <c r="K8" s="74"/>
    </row>
    <row r="9" spans="1:11" ht="13.5" customHeight="1">
      <c r="A9" s="184" t="s">
        <v>175</v>
      </c>
      <c r="B9" s="184"/>
      <c r="C9" s="185" t="s">
        <v>168</v>
      </c>
      <c r="D9" s="186"/>
      <c r="E9" s="187" t="s">
        <v>171</v>
      </c>
      <c r="F9" s="188"/>
      <c r="G9" s="189"/>
      <c r="H9" s="190"/>
      <c r="I9" s="17"/>
      <c r="J9" s="17"/>
      <c r="K9" s="70"/>
    </row>
    <row r="10" spans="1:11" ht="13.5" customHeight="1">
      <c r="A10" s="187" t="s">
        <v>0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88"/>
    </row>
    <row r="11" spans="1:11" ht="13.5" customHeight="1">
      <c r="A11" s="56" t="s">
        <v>1</v>
      </c>
      <c r="B11" s="189" t="s">
        <v>2</v>
      </c>
      <c r="C11" s="190"/>
      <c r="D11" s="190"/>
      <c r="E11" s="190"/>
      <c r="F11" s="190"/>
      <c r="G11" s="190"/>
      <c r="H11" s="192"/>
      <c r="I11" s="16"/>
      <c r="J11" s="17"/>
      <c r="K11" s="17"/>
    </row>
    <row r="12" spans="1:11" ht="13.5" customHeight="1">
      <c r="A12" s="56" t="s">
        <v>3</v>
      </c>
      <c r="B12" s="201" t="s">
        <v>4</v>
      </c>
      <c r="C12" s="202"/>
      <c r="D12" s="202"/>
      <c r="E12" s="202"/>
      <c r="F12" s="202"/>
      <c r="G12" s="203"/>
      <c r="H12" s="56" t="s">
        <v>154</v>
      </c>
      <c r="I12" s="16"/>
      <c r="J12" s="17"/>
      <c r="K12" s="17"/>
    </row>
    <row r="13" spans="1:11" ht="13.5" customHeight="1">
      <c r="A13" s="56" t="s">
        <v>5</v>
      </c>
      <c r="B13" s="201" t="s">
        <v>6</v>
      </c>
      <c r="C13" s="202"/>
      <c r="D13" s="202"/>
      <c r="E13" s="202"/>
      <c r="F13" s="202"/>
      <c r="G13" s="203"/>
      <c r="H13" s="56">
        <v>2022</v>
      </c>
      <c r="I13" s="16"/>
      <c r="J13" s="17"/>
      <c r="K13" s="17"/>
    </row>
    <row r="14" spans="1:11" ht="13.5" customHeight="1">
      <c r="A14" s="56" t="s">
        <v>7</v>
      </c>
      <c r="B14" s="201" t="s">
        <v>8</v>
      </c>
      <c r="C14" s="202"/>
      <c r="D14" s="202"/>
      <c r="E14" s="202"/>
      <c r="F14" s="202"/>
      <c r="G14" s="203"/>
      <c r="H14" s="56">
        <v>12</v>
      </c>
      <c r="I14" s="16"/>
      <c r="J14" s="17"/>
      <c r="K14" s="17"/>
    </row>
    <row r="15" spans="1:11" ht="13.5" customHeight="1">
      <c r="A15" s="187" t="s">
        <v>9</v>
      </c>
      <c r="B15" s="191"/>
      <c r="C15" s="191"/>
      <c r="D15" s="191"/>
      <c r="E15" s="191"/>
      <c r="F15" s="191"/>
      <c r="G15" s="191"/>
      <c r="H15" s="191"/>
      <c r="I15" s="18"/>
      <c r="J15" s="18"/>
      <c r="K15" s="18"/>
    </row>
    <row r="16" spans="1:11" ht="13.5" customHeight="1">
      <c r="A16" s="63">
        <v>1</v>
      </c>
      <c r="B16" s="201" t="s">
        <v>10</v>
      </c>
      <c r="C16" s="202"/>
      <c r="D16" s="202"/>
      <c r="E16" s="202"/>
      <c r="F16" s="202"/>
      <c r="G16" s="203"/>
      <c r="H16" s="49" t="s">
        <v>155</v>
      </c>
      <c r="I16" s="16"/>
      <c r="J16" s="17"/>
      <c r="K16" s="17"/>
    </row>
    <row r="17" spans="1:12" ht="13.5" customHeight="1">
      <c r="A17" s="63">
        <v>2</v>
      </c>
      <c r="B17" s="201" t="s">
        <v>11</v>
      </c>
      <c r="C17" s="202"/>
      <c r="D17" s="202"/>
      <c r="E17" s="202"/>
      <c r="F17" s="202"/>
      <c r="G17" s="203"/>
      <c r="H17" s="49">
        <v>5</v>
      </c>
      <c r="I17" s="16"/>
      <c r="J17" s="17"/>
      <c r="K17" s="17"/>
    </row>
    <row r="18" spans="1:12" ht="13.5" customHeight="1">
      <c r="A18" s="189" t="s">
        <v>12</v>
      </c>
      <c r="B18" s="190"/>
      <c r="C18" s="190"/>
      <c r="D18" s="190"/>
      <c r="E18" s="190"/>
      <c r="F18" s="190"/>
      <c r="G18" s="190"/>
      <c r="H18" s="190"/>
      <c r="I18" s="15"/>
      <c r="J18" s="15"/>
      <c r="K18" s="15"/>
    </row>
    <row r="19" spans="1:12">
      <c r="A19" s="189" t="s">
        <v>13</v>
      </c>
      <c r="B19" s="190"/>
      <c r="C19" s="190"/>
      <c r="D19" s="190"/>
      <c r="E19" s="190"/>
      <c r="F19" s="190"/>
      <c r="G19" s="190"/>
      <c r="H19" s="190"/>
      <c r="I19" s="15"/>
      <c r="J19" s="15"/>
      <c r="K19" s="15"/>
    </row>
    <row r="20" spans="1:12" ht="13.5" customHeight="1">
      <c r="A20" s="189" t="s">
        <v>14</v>
      </c>
      <c r="B20" s="190"/>
      <c r="C20" s="190"/>
      <c r="D20" s="190"/>
      <c r="E20" s="190"/>
      <c r="F20" s="190"/>
      <c r="G20" s="190"/>
      <c r="H20" s="190"/>
      <c r="I20" s="15"/>
      <c r="J20" s="15"/>
      <c r="K20" s="15"/>
    </row>
    <row r="21" spans="1:12" ht="13.5" customHeight="1">
      <c r="A21" s="63">
        <v>1</v>
      </c>
      <c r="B21" s="201" t="s">
        <v>15</v>
      </c>
      <c r="C21" s="202"/>
      <c r="D21" s="202"/>
      <c r="E21" s="202"/>
      <c r="F21" s="202"/>
      <c r="G21" s="203"/>
      <c r="H21" s="49" t="s">
        <v>159</v>
      </c>
      <c r="I21" s="17"/>
      <c r="J21" s="17"/>
      <c r="K21" s="17"/>
    </row>
    <row r="22" spans="1:12">
      <c r="A22" s="63">
        <v>2</v>
      </c>
      <c r="B22" s="201" t="s">
        <v>16</v>
      </c>
      <c r="C22" s="202"/>
      <c r="D22" s="202"/>
      <c r="E22" s="202"/>
      <c r="F22" s="202"/>
      <c r="G22" s="203"/>
      <c r="H22" s="55" t="s">
        <v>205</v>
      </c>
      <c r="I22" s="17"/>
      <c r="J22" s="17"/>
      <c r="K22" s="17"/>
    </row>
    <row r="23" spans="1:12" ht="13.5" customHeight="1">
      <c r="A23" s="63">
        <v>3</v>
      </c>
      <c r="B23" s="201" t="s">
        <v>17</v>
      </c>
      <c r="C23" s="202"/>
      <c r="D23" s="202"/>
      <c r="E23" s="202"/>
      <c r="F23" s="202"/>
      <c r="G23" s="203"/>
      <c r="H23" s="75">
        <v>2444.6</v>
      </c>
      <c r="I23" s="17"/>
      <c r="J23" s="17"/>
      <c r="K23" s="17"/>
    </row>
    <row r="24" spans="1:12" ht="24">
      <c r="A24" s="66">
        <v>4</v>
      </c>
      <c r="B24" s="204" t="s">
        <v>18</v>
      </c>
      <c r="C24" s="205"/>
      <c r="D24" s="205"/>
      <c r="E24" s="205"/>
      <c r="F24" s="205"/>
      <c r="G24" s="206"/>
      <c r="H24" s="55" t="s">
        <v>194</v>
      </c>
      <c r="I24" s="17"/>
      <c r="J24" s="17"/>
      <c r="K24" s="17"/>
    </row>
    <row r="25" spans="1:12" ht="13.5" customHeight="1">
      <c r="A25" s="63">
        <v>5</v>
      </c>
      <c r="B25" s="201" t="s">
        <v>19</v>
      </c>
      <c r="C25" s="202"/>
      <c r="D25" s="202"/>
      <c r="E25" s="202"/>
      <c r="F25" s="202"/>
      <c r="G25" s="203"/>
      <c r="H25" s="76">
        <v>44621</v>
      </c>
      <c r="I25" s="17"/>
      <c r="J25" s="17"/>
      <c r="K25" s="17"/>
    </row>
    <row r="26" spans="1:12" ht="13.5" customHeight="1">
      <c r="A26" s="63">
        <v>6</v>
      </c>
      <c r="B26" s="207" t="s">
        <v>176</v>
      </c>
      <c r="C26" s="207"/>
      <c r="D26" s="207"/>
      <c r="E26" s="207"/>
      <c r="F26" s="207"/>
      <c r="G26" s="207"/>
      <c r="H26" s="76" t="s">
        <v>177</v>
      </c>
      <c r="I26" s="17"/>
      <c r="J26" s="17"/>
      <c r="K26" s="17"/>
    </row>
    <row r="27" spans="1:12" ht="13.5" customHeight="1">
      <c r="A27" s="208"/>
      <c r="B27" s="208"/>
      <c r="C27" s="208"/>
      <c r="D27" s="208"/>
      <c r="E27" s="208"/>
      <c r="F27" s="208"/>
      <c r="G27" s="208"/>
      <c r="H27" s="208"/>
      <c r="I27" s="17"/>
      <c r="J27" s="17"/>
      <c r="K27" s="17"/>
      <c r="L27"/>
    </row>
    <row r="28" spans="1:12" ht="13.5" customHeight="1">
      <c r="A28" s="209" t="s">
        <v>117</v>
      </c>
      <c r="B28" s="209"/>
      <c r="C28" s="209"/>
      <c r="D28" s="209"/>
      <c r="E28" s="209"/>
      <c r="F28" s="209"/>
      <c r="G28" s="209"/>
      <c r="H28" s="209"/>
      <c r="I28" s="15"/>
      <c r="J28" s="15"/>
      <c r="K28" s="15"/>
    </row>
    <row r="29" spans="1:12" ht="13.5" customHeight="1">
      <c r="A29" s="37">
        <v>1</v>
      </c>
      <c r="B29" s="210" t="s">
        <v>157</v>
      </c>
      <c r="C29" s="211"/>
      <c r="D29" s="211"/>
      <c r="E29" s="211"/>
      <c r="F29" s="211"/>
      <c r="G29" s="211"/>
      <c r="H29" s="116" t="s">
        <v>111</v>
      </c>
      <c r="I29" s="14" t="s">
        <v>20</v>
      </c>
      <c r="J29" s="15"/>
      <c r="K29" s="15"/>
    </row>
    <row r="30" spans="1:12" ht="13.5" customHeight="1">
      <c r="A30" s="56" t="s">
        <v>1</v>
      </c>
      <c r="B30" s="201" t="s">
        <v>21</v>
      </c>
      <c r="C30" s="202"/>
      <c r="D30" s="202"/>
      <c r="E30" s="202"/>
      <c r="F30" s="202"/>
      <c r="G30" s="203"/>
      <c r="H30" s="38">
        <v>2444.6</v>
      </c>
      <c r="I30" s="16"/>
      <c r="J30" s="17"/>
      <c r="K30" s="17"/>
    </row>
    <row r="31" spans="1:12" ht="13.5" customHeight="1">
      <c r="A31" s="56" t="s">
        <v>3</v>
      </c>
      <c r="B31" s="201" t="s">
        <v>22</v>
      </c>
      <c r="C31" s="202"/>
      <c r="D31" s="202"/>
      <c r="E31" s="202"/>
      <c r="F31" s="202"/>
      <c r="G31" s="203"/>
      <c r="H31" s="38"/>
      <c r="I31" s="16"/>
      <c r="J31" s="17"/>
      <c r="K31" s="17"/>
    </row>
    <row r="32" spans="1:12" ht="13.5" customHeight="1">
      <c r="A32" s="56" t="s">
        <v>5</v>
      </c>
      <c r="B32" s="201" t="s">
        <v>23</v>
      </c>
      <c r="C32" s="202"/>
      <c r="D32" s="202"/>
      <c r="E32" s="202"/>
      <c r="F32" s="202"/>
      <c r="G32" s="203"/>
      <c r="H32" s="38"/>
      <c r="I32" s="16"/>
      <c r="J32" s="17"/>
      <c r="K32" s="17"/>
    </row>
    <row r="33" spans="1:12" ht="13.5" customHeight="1">
      <c r="A33" s="56" t="s">
        <v>7</v>
      </c>
      <c r="B33" s="201" t="s">
        <v>24</v>
      </c>
      <c r="C33" s="202"/>
      <c r="D33" s="202"/>
      <c r="E33" s="202"/>
      <c r="F33" s="202"/>
      <c r="G33" s="203"/>
      <c r="H33" s="38"/>
      <c r="I33" s="16"/>
      <c r="J33" s="17"/>
      <c r="K33" s="17"/>
    </row>
    <row r="34" spans="1:12" ht="13.5" customHeight="1">
      <c r="A34" s="56" t="s">
        <v>25</v>
      </c>
      <c r="B34" s="201" t="s">
        <v>26</v>
      </c>
      <c r="C34" s="202"/>
      <c r="D34" s="202"/>
      <c r="E34" s="202"/>
      <c r="F34" s="202"/>
      <c r="G34" s="203"/>
      <c r="H34" s="38"/>
      <c r="I34" s="16"/>
      <c r="J34" s="17"/>
      <c r="K34" s="17"/>
    </row>
    <row r="35" spans="1:12" ht="13.5" customHeight="1">
      <c r="A35" s="56" t="s">
        <v>27</v>
      </c>
      <c r="B35" s="201" t="s">
        <v>28</v>
      </c>
      <c r="C35" s="202"/>
      <c r="D35" s="202"/>
      <c r="E35" s="202"/>
      <c r="F35" s="202"/>
      <c r="G35" s="203"/>
      <c r="H35" s="38"/>
      <c r="I35" s="16"/>
      <c r="J35" s="17"/>
      <c r="K35" s="17"/>
    </row>
    <row r="36" spans="1:12" ht="13.5" customHeight="1">
      <c r="A36" s="56" t="s">
        <v>29</v>
      </c>
      <c r="B36" s="212" t="s">
        <v>105</v>
      </c>
      <c r="C36" s="202"/>
      <c r="D36" s="202"/>
      <c r="E36" s="202"/>
      <c r="F36" s="202"/>
      <c r="G36" s="203"/>
      <c r="H36" s="38"/>
      <c r="I36" s="16"/>
      <c r="J36" s="17"/>
      <c r="K36" s="17"/>
    </row>
    <row r="37" spans="1:12" ht="13.5" customHeight="1">
      <c r="A37" s="218" t="s">
        <v>156</v>
      </c>
      <c r="B37" s="218"/>
      <c r="C37" s="218"/>
      <c r="D37" s="218"/>
      <c r="E37" s="218"/>
      <c r="F37" s="218"/>
      <c r="G37" s="218"/>
      <c r="H37" s="110">
        <f>SUM(H30:H36)</f>
        <v>2444.6</v>
      </c>
      <c r="I37" s="11" t="s">
        <v>30</v>
      </c>
      <c r="J37" s="51"/>
      <c r="K37" s="52"/>
    </row>
    <row r="38" spans="1:12" ht="13.5" customHeight="1">
      <c r="A38" s="219"/>
      <c r="B38" s="219"/>
      <c r="C38" s="219"/>
      <c r="D38" s="219"/>
      <c r="E38" s="219"/>
      <c r="F38" s="219"/>
      <c r="G38" s="219"/>
      <c r="H38" s="219"/>
      <c r="I38" s="78"/>
      <c r="J38" s="79" t="s">
        <v>31</v>
      </c>
      <c r="K38" s="80"/>
      <c r="L38"/>
    </row>
    <row r="39" spans="1:12" ht="13.5" customHeight="1">
      <c r="A39" s="209" t="s">
        <v>118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</row>
    <row r="40" spans="1:12" ht="13.5" customHeight="1">
      <c r="A40" s="187" t="s">
        <v>100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88"/>
    </row>
    <row r="41" spans="1:12" ht="13.5" customHeight="1">
      <c r="A41" s="101" t="s">
        <v>103</v>
      </c>
      <c r="B41" s="210" t="s">
        <v>99</v>
      </c>
      <c r="C41" s="211"/>
      <c r="D41" s="211"/>
      <c r="E41" s="211"/>
      <c r="F41" s="217"/>
      <c r="G41" s="55" t="s">
        <v>147</v>
      </c>
      <c r="H41" s="115" t="s">
        <v>146</v>
      </c>
      <c r="I41" s="54" t="s">
        <v>32</v>
      </c>
      <c r="J41" s="201" t="s">
        <v>20</v>
      </c>
      <c r="K41" s="202"/>
    </row>
    <row r="42" spans="1:12" ht="13.5" customHeight="1">
      <c r="A42" s="56" t="s">
        <v>1</v>
      </c>
      <c r="B42" s="201" t="s">
        <v>33</v>
      </c>
      <c r="C42" s="202"/>
      <c r="D42" s="202"/>
      <c r="E42" s="202"/>
      <c r="F42" s="203"/>
      <c r="G42" s="39">
        <v>8.3299999999999999E-2</v>
      </c>
      <c r="H42" s="41">
        <f>H37*G42</f>
        <v>203.63517999999999</v>
      </c>
      <c r="I42" s="12"/>
      <c r="J42" s="59" t="s">
        <v>30</v>
      </c>
      <c r="K42" s="53" t="s">
        <v>31</v>
      </c>
    </row>
    <row r="43" spans="1:12" ht="13.5" customHeight="1">
      <c r="A43" s="56" t="s">
        <v>3</v>
      </c>
      <c r="B43" s="212" t="s">
        <v>98</v>
      </c>
      <c r="C43" s="213"/>
      <c r="D43" s="213"/>
      <c r="E43" s="213"/>
      <c r="F43" s="214"/>
      <c r="G43" s="39">
        <v>0.121</v>
      </c>
      <c r="H43" s="42">
        <f>H30*G43</f>
        <v>295.79659999999996</v>
      </c>
      <c r="I43" s="12"/>
      <c r="J43" s="59" t="s">
        <v>30</v>
      </c>
      <c r="K43" s="53" t="s">
        <v>31</v>
      </c>
    </row>
    <row r="44" spans="1:12" ht="15" customHeight="1">
      <c r="A44" s="215" t="s">
        <v>165</v>
      </c>
      <c r="B44" s="215"/>
      <c r="C44" s="215"/>
      <c r="D44" s="215"/>
      <c r="E44" s="215"/>
      <c r="F44" s="215"/>
      <c r="G44" s="81">
        <f>SUM(G42:G43)</f>
        <v>0.20429999999999998</v>
      </c>
      <c r="H44" s="110">
        <f>SUM(H42:H43)</f>
        <v>499.43177999999995</v>
      </c>
      <c r="I44" s="11" t="s">
        <v>30</v>
      </c>
      <c r="J44" s="51"/>
      <c r="K44" s="6" t="s">
        <v>31</v>
      </c>
    </row>
    <row r="45" spans="1:12" ht="13.5" customHeight="1">
      <c r="A45" s="216"/>
      <c r="B45" s="216"/>
      <c r="C45" s="216"/>
      <c r="D45" s="216"/>
      <c r="E45" s="216"/>
      <c r="F45" s="216"/>
      <c r="G45" s="216"/>
      <c r="H45" s="216"/>
      <c r="I45" s="67"/>
      <c r="J45" s="68"/>
      <c r="K45" s="69"/>
      <c r="L45"/>
    </row>
    <row r="46" spans="1:12" ht="13.5" customHeight="1">
      <c r="A46" s="215" t="s">
        <v>167</v>
      </c>
      <c r="B46" s="215"/>
      <c r="C46" s="215"/>
      <c r="D46" s="215"/>
      <c r="E46" s="215"/>
      <c r="F46" s="215"/>
      <c r="G46" s="215"/>
      <c r="H46" s="215"/>
      <c r="I46" s="19"/>
      <c r="J46" s="19"/>
      <c r="K46" s="19"/>
    </row>
    <row r="47" spans="1:12" ht="13.5" customHeight="1">
      <c r="A47" s="101" t="s">
        <v>102</v>
      </c>
      <c r="B47" s="210" t="s">
        <v>158</v>
      </c>
      <c r="C47" s="211"/>
      <c r="D47" s="211"/>
      <c r="E47" s="211"/>
      <c r="F47" s="217"/>
      <c r="G47" s="49" t="s">
        <v>147</v>
      </c>
      <c r="H47" s="114" t="s">
        <v>146</v>
      </c>
      <c r="I47" s="54" t="s">
        <v>32</v>
      </c>
      <c r="J47" s="14" t="s">
        <v>20</v>
      </c>
      <c r="K47" s="15"/>
    </row>
    <row r="48" spans="1:12" ht="13.5" customHeight="1">
      <c r="A48" s="56" t="s">
        <v>1</v>
      </c>
      <c r="B48" s="201" t="s">
        <v>35</v>
      </c>
      <c r="C48" s="202"/>
      <c r="D48" s="202"/>
      <c r="E48" s="202"/>
      <c r="F48" s="203"/>
      <c r="G48" s="39">
        <v>0.2</v>
      </c>
      <c r="H48" s="43">
        <f t="shared" ref="H48:H55" si="0">($H$37+$H$44)*G48</f>
        <v>588.80635599999994</v>
      </c>
      <c r="I48" s="12"/>
      <c r="J48" s="59" t="s">
        <v>30</v>
      </c>
      <c r="K48" s="53" t="s">
        <v>31</v>
      </c>
    </row>
    <row r="49" spans="1:14" ht="13.5" customHeight="1">
      <c r="A49" s="56" t="s">
        <v>3</v>
      </c>
      <c r="B49" s="212" t="s">
        <v>144</v>
      </c>
      <c r="C49" s="202"/>
      <c r="D49" s="202"/>
      <c r="E49" s="202"/>
      <c r="F49" s="203"/>
      <c r="G49" s="39">
        <v>2.5000000000000001E-2</v>
      </c>
      <c r="H49" s="44">
        <f t="shared" si="0"/>
        <v>73.600794499999992</v>
      </c>
      <c r="I49" s="12"/>
      <c r="J49" s="59" t="s">
        <v>30</v>
      </c>
      <c r="K49" s="53" t="s">
        <v>31</v>
      </c>
    </row>
    <row r="50" spans="1:14" ht="13.5" customHeight="1">
      <c r="A50" s="56" t="s">
        <v>5</v>
      </c>
      <c r="B50" s="212" t="s">
        <v>145</v>
      </c>
      <c r="C50" s="202"/>
      <c r="D50" s="202"/>
      <c r="E50" s="202"/>
      <c r="F50" s="203"/>
      <c r="G50" s="39"/>
      <c r="H50" s="44">
        <f t="shared" si="0"/>
        <v>0</v>
      </c>
      <c r="I50" s="12"/>
      <c r="J50" s="59" t="s">
        <v>30</v>
      </c>
      <c r="K50" s="53" t="s">
        <v>31</v>
      </c>
      <c r="L50" s="181" t="s">
        <v>238</v>
      </c>
    </row>
    <row r="51" spans="1:14" ht="13.5" customHeight="1">
      <c r="A51" s="56" t="s">
        <v>7</v>
      </c>
      <c r="B51" s="201" t="s">
        <v>36</v>
      </c>
      <c r="C51" s="202"/>
      <c r="D51" s="202"/>
      <c r="E51" s="202"/>
      <c r="F51" s="203"/>
      <c r="G51" s="40">
        <v>1.4999999999999999E-2</v>
      </c>
      <c r="H51" s="45">
        <f t="shared" si="0"/>
        <v>44.160476699999997</v>
      </c>
      <c r="I51" s="12"/>
      <c r="J51" s="59" t="s">
        <v>30</v>
      </c>
      <c r="K51" s="53" t="s">
        <v>31</v>
      </c>
    </row>
    <row r="52" spans="1:14" ht="13.5" customHeight="1">
      <c r="A52" s="56" t="s">
        <v>25</v>
      </c>
      <c r="B52" s="201" t="s">
        <v>37</v>
      </c>
      <c r="C52" s="202"/>
      <c r="D52" s="202"/>
      <c r="E52" s="202"/>
      <c r="F52" s="203"/>
      <c r="G52" s="39">
        <v>0.01</v>
      </c>
      <c r="H52" s="45">
        <f t="shared" si="0"/>
        <v>29.440317799999999</v>
      </c>
      <c r="I52" s="12"/>
      <c r="J52" s="59" t="s">
        <v>30</v>
      </c>
      <c r="K52" s="53" t="s">
        <v>31</v>
      </c>
    </row>
    <row r="53" spans="1:14" ht="13.5" customHeight="1">
      <c r="A53" s="56" t="s">
        <v>27</v>
      </c>
      <c r="B53" s="201" t="s">
        <v>38</v>
      </c>
      <c r="C53" s="202"/>
      <c r="D53" s="202"/>
      <c r="E53" s="202"/>
      <c r="F53" s="203"/>
      <c r="G53" s="39">
        <v>6.0000000000000001E-3</v>
      </c>
      <c r="H53" s="45">
        <f t="shared" si="0"/>
        <v>17.664190680000001</v>
      </c>
      <c r="I53" s="12"/>
      <c r="J53" s="59" t="s">
        <v>30</v>
      </c>
      <c r="K53" s="53" t="s">
        <v>31</v>
      </c>
    </row>
    <row r="54" spans="1:14" ht="13.5" customHeight="1">
      <c r="A54" s="56" t="s">
        <v>29</v>
      </c>
      <c r="B54" s="201" t="s">
        <v>39</v>
      </c>
      <c r="C54" s="202"/>
      <c r="D54" s="202"/>
      <c r="E54" s="202"/>
      <c r="F54" s="203"/>
      <c r="G54" s="39">
        <v>2E-3</v>
      </c>
      <c r="H54" s="45">
        <f t="shared" si="0"/>
        <v>5.88806356</v>
      </c>
      <c r="I54" s="12"/>
      <c r="J54" s="59" t="s">
        <v>30</v>
      </c>
      <c r="K54" s="53" t="s">
        <v>31</v>
      </c>
    </row>
    <row r="55" spans="1:14" ht="13.5" customHeight="1">
      <c r="A55" s="56" t="s">
        <v>40</v>
      </c>
      <c r="B55" s="201" t="s">
        <v>41</v>
      </c>
      <c r="C55" s="202"/>
      <c r="D55" s="202"/>
      <c r="E55" s="202"/>
      <c r="F55" s="203"/>
      <c r="G55" s="39">
        <v>0.08</v>
      </c>
      <c r="H55" s="45">
        <f t="shared" si="0"/>
        <v>235.52254239999999</v>
      </c>
      <c r="I55" s="12"/>
      <c r="J55" s="3" t="s">
        <v>30</v>
      </c>
      <c r="K55" s="5" t="s">
        <v>31</v>
      </c>
    </row>
    <row r="56" spans="1:14" ht="13.5" customHeight="1">
      <c r="A56" s="215" t="s">
        <v>165</v>
      </c>
      <c r="B56" s="215"/>
      <c r="C56" s="215"/>
      <c r="D56" s="215"/>
      <c r="E56" s="215"/>
      <c r="F56" s="215"/>
      <c r="G56" s="82">
        <f>SUM(G48:G55)</f>
        <v>0.33800000000000002</v>
      </c>
      <c r="H56" s="110">
        <f>SUM(H48:H55)</f>
        <v>995.08274163999999</v>
      </c>
      <c r="I56" s="54" t="s">
        <v>42</v>
      </c>
      <c r="J56" s="3" t="s">
        <v>30</v>
      </c>
      <c r="K56" s="5" t="s">
        <v>31</v>
      </c>
    </row>
    <row r="57" spans="1:14" ht="13.5" customHeight="1">
      <c r="A57" s="216"/>
      <c r="B57" s="216"/>
      <c r="C57" s="216"/>
      <c r="D57" s="216"/>
      <c r="E57" s="216"/>
      <c r="F57" s="216"/>
      <c r="G57" s="216"/>
      <c r="H57" s="216"/>
      <c r="I57" s="83"/>
      <c r="J57" s="84"/>
      <c r="K57" s="85"/>
      <c r="L57"/>
    </row>
    <row r="58" spans="1:14" ht="13.5" customHeight="1">
      <c r="A58" s="215" t="s">
        <v>166</v>
      </c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M58" s="46"/>
      <c r="N58" s="46"/>
    </row>
    <row r="59" spans="1:14">
      <c r="A59" s="101" t="s">
        <v>101</v>
      </c>
      <c r="B59" s="210" t="s">
        <v>109</v>
      </c>
      <c r="C59" s="211"/>
      <c r="D59" s="211"/>
      <c r="E59" s="211"/>
      <c r="F59" s="211"/>
      <c r="G59" s="217"/>
      <c r="H59" s="113" t="s">
        <v>148</v>
      </c>
      <c r="I59" s="220" t="s">
        <v>20</v>
      </c>
      <c r="J59" s="220"/>
      <c r="K59" s="221"/>
    </row>
    <row r="60" spans="1:14" ht="13.5" customHeight="1">
      <c r="A60" s="56" t="s">
        <v>1</v>
      </c>
      <c r="B60" s="212" t="s">
        <v>162</v>
      </c>
      <c r="C60" s="213"/>
      <c r="D60" s="213"/>
      <c r="E60" s="213"/>
      <c r="F60" s="213"/>
      <c r="G60" s="214"/>
      <c r="H60" s="47">
        <f>8.55*2*22-H37*6%</f>
        <v>229.52400000000006</v>
      </c>
      <c r="I60" s="222"/>
      <c r="J60" s="222"/>
      <c r="K60" s="223"/>
    </row>
    <row r="61" spans="1:14" ht="13.5" customHeight="1">
      <c r="A61" s="56" t="s">
        <v>3</v>
      </c>
      <c r="B61" s="212" t="s">
        <v>163</v>
      </c>
      <c r="C61" s="213"/>
      <c r="D61" s="213"/>
      <c r="E61" s="213"/>
      <c r="F61" s="213"/>
      <c r="G61" s="214"/>
      <c r="H61" s="48">
        <v>415.8</v>
      </c>
      <c r="I61" s="222"/>
      <c r="J61" s="222"/>
      <c r="K61" s="223"/>
    </row>
    <row r="62" spans="1:14" ht="13.5" customHeight="1">
      <c r="A62" s="56" t="s">
        <v>5</v>
      </c>
      <c r="B62" s="212" t="s">
        <v>104</v>
      </c>
      <c r="C62" s="213"/>
      <c r="D62" s="213"/>
      <c r="E62" s="213"/>
      <c r="F62" s="213"/>
      <c r="G62" s="214"/>
      <c r="H62" s="48">
        <v>0</v>
      </c>
      <c r="I62" s="222"/>
      <c r="J62" s="222"/>
      <c r="K62" s="223"/>
    </row>
    <row r="63" spans="1:14" ht="13.5" customHeight="1">
      <c r="A63" s="56" t="s">
        <v>7</v>
      </c>
      <c r="B63" s="212" t="s">
        <v>161</v>
      </c>
      <c r="C63" s="213"/>
      <c r="D63" s="213"/>
      <c r="E63" s="213"/>
      <c r="F63" s="213"/>
      <c r="G63" s="214"/>
      <c r="H63" s="48">
        <v>17</v>
      </c>
      <c r="I63" s="222"/>
      <c r="J63" s="222"/>
      <c r="K63" s="223"/>
    </row>
    <row r="64" spans="1:14" ht="13.5" customHeight="1">
      <c r="A64" s="215" t="s">
        <v>165</v>
      </c>
      <c r="B64" s="215"/>
      <c r="C64" s="215"/>
      <c r="D64" s="215"/>
      <c r="E64" s="215"/>
      <c r="F64" s="215"/>
      <c r="G64" s="215"/>
      <c r="H64" s="112">
        <f>SUM(H60:H63)</f>
        <v>662.32400000000007</v>
      </c>
      <c r="I64" s="11" t="s">
        <v>30</v>
      </c>
      <c r="J64" s="51"/>
      <c r="K64" s="5" t="s">
        <v>31</v>
      </c>
    </row>
    <row r="65" spans="1:35" ht="12.6" customHeight="1">
      <c r="A65" s="216"/>
      <c r="B65" s="216"/>
      <c r="C65" s="216"/>
      <c r="D65" s="216"/>
      <c r="E65" s="216"/>
      <c r="F65" s="216"/>
      <c r="G65" s="216"/>
      <c r="H65" s="216"/>
      <c r="I65" s="86"/>
      <c r="J65" s="87"/>
      <c r="K65" s="85"/>
      <c r="L65"/>
    </row>
    <row r="66" spans="1:35" ht="13.5" customHeight="1">
      <c r="A66" s="209" t="s">
        <v>106</v>
      </c>
      <c r="B66" s="209"/>
      <c r="C66" s="209"/>
      <c r="D66" s="209"/>
      <c r="E66" s="209"/>
      <c r="F66" s="209"/>
      <c r="G66" s="209"/>
      <c r="H66" s="209"/>
      <c r="I66" s="209"/>
      <c r="J66" s="209"/>
      <c r="K66" s="209"/>
    </row>
    <row r="67" spans="1:35" ht="13.5" customHeight="1">
      <c r="A67" s="224"/>
      <c r="B67" s="225"/>
      <c r="C67" s="225"/>
      <c r="D67" s="225"/>
      <c r="E67" s="225"/>
      <c r="F67" s="225"/>
      <c r="G67" s="225"/>
      <c r="H67" s="225"/>
      <c r="I67" s="225"/>
      <c r="J67" s="225"/>
      <c r="K67" s="226"/>
    </row>
    <row r="68" spans="1:35" ht="13.5" customHeight="1">
      <c r="A68" s="100">
        <v>2</v>
      </c>
      <c r="B68" s="210" t="s">
        <v>164</v>
      </c>
      <c r="C68" s="211"/>
      <c r="D68" s="211"/>
      <c r="E68" s="211"/>
      <c r="F68" s="211"/>
      <c r="G68" s="217"/>
      <c r="H68" s="113" t="s">
        <v>111</v>
      </c>
      <c r="I68" s="220" t="s">
        <v>20</v>
      </c>
      <c r="J68" s="220"/>
      <c r="K68" s="221"/>
    </row>
    <row r="69" spans="1:35" ht="13.5" customHeight="1">
      <c r="A69" s="65">
        <v>2.1</v>
      </c>
      <c r="B69" s="201" t="s">
        <v>107</v>
      </c>
      <c r="C69" s="202"/>
      <c r="D69" s="202"/>
      <c r="E69" s="202"/>
      <c r="F69" s="202"/>
      <c r="G69" s="203"/>
      <c r="H69" s="64">
        <f>H44</f>
        <v>499.43177999999995</v>
      </c>
      <c r="I69" s="54" t="s">
        <v>30</v>
      </c>
      <c r="J69" s="51"/>
      <c r="K69" s="7" t="s">
        <v>31</v>
      </c>
    </row>
    <row r="70" spans="1:35" ht="13.5" customHeight="1">
      <c r="A70" s="65">
        <v>2.2000000000000002</v>
      </c>
      <c r="B70" s="201" t="s">
        <v>108</v>
      </c>
      <c r="C70" s="202"/>
      <c r="D70" s="202"/>
      <c r="E70" s="202"/>
      <c r="F70" s="202"/>
      <c r="G70" s="203"/>
      <c r="H70" s="64">
        <f>H56</f>
        <v>995.08274163999999</v>
      </c>
      <c r="I70" s="54" t="s">
        <v>30</v>
      </c>
      <c r="J70" s="51"/>
      <c r="K70" s="6" t="s">
        <v>31</v>
      </c>
    </row>
    <row r="71" spans="1:35" ht="15" customHeight="1">
      <c r="A71" s="65">
        <v>2.2999999999999998</v>
      </c>
      <c r="B71" s="204" t="s">
        <v>109</v>
      </c>
      <c r="C71" s="205"/>
      <c r="D71" s="205"/>
      <c r="E71" s="205"/>
      <c r="F71" s="205"/>
      <c r="G71" s="206"/>
      <c r="H71" s="77">
        <f>H64</f>
        <v>662.32400000000007</v>
      </c>
      <c r="I71" s="11" t="s">
        <v>30</v>
      </c>
      <c r="J71" s="51"/>
      <c r="K71" s="52"/>
    </row>
    <row r="72" spans="1:35" ht="15" customHeight="1">
      <c r="A72" s="215" t="s">
        <v>165</v>
      </c>
      <c r="B72" s="215"/>
      <c r="C72" s="215"/>
      <c r="D72" s="215"/>
      <c r="E72" s="215"/>
      <c r="F72" s="215"/>
      <c r="G72" s="215"/>
      <c r="H72" s="111">
        <f>SUM(H69:H71)</f>
        <v>2156.8385216400002</v>
      </c>
      <c r="I72" s="54" t="s">
        <v>30</v>
      </c>
      <c r="J72" s="51"/>
      <c r="K72" s="6" t="s">
        <v>31</v>
      </c>
    </row>
    <row r="73" spans="1:35" ht="15" customHeight="1">
      <c r="A73" s="216"/>
      <c r="B73" s="216"/>
      <c r="C73" s="216"/>
      <c r="D73" s="216"/>
      <c r="E73" s="216"/>
      <c r="F73" s="216"/>
      <c r="G73" s="216"/>
      <c r="H73" s="216"/>
      <c r="I73" s="83"/>
      <c r="J73" s="78"/>
      <c r="K73" s="6"/>
      <c r="L73"/>
    </row>
    <row r="74" spans="1:35" ht="15" customHeight="1">
      <c r="A74" s="215" t="s">
        <v>94</v>
      </c>
      <c r="B74" s="209"/>
      <c r="C74" s="209"/>
      <c r="D74" s="209"/>
      <c r="E74" s="209"/>
      <c r="F74" s="209"/>
      <c r="G74" s="209"/>
      <c r="H74" s="209"/>
      <c r="I74" s="209"/>
      <c r="J74" s="209"/>
      <c r="K74" s="8"/>
    </row>
    <row r="75" spans="1:35" ht="14.25" customHeight="1">
      <c r="A75" s="37">
        <v>3</v>
      </c>
      <c r="B75" s="184" t="s">
        <v>178</v>
      </c>
      <c r="C75" s="184"/>
      <c r="D75" s="184"/>
      <c r="E75" s="184"/>
      <c r="F75" s="184"/>
      <c r="G75" s="49" t="s">
        <v>149</v>
      </c>
      <c r="H75" s="49" t="s">
        <v>150</v>
      </c>
      <c r="I75" s="227" t="s">
        <v>20</v>
      </c>
      <c r="J75" s="227"/>
      <c r="K75" s="8"/>
    </row>
    <row r="76" spans="1:35" ht="14.25" customHeight="1">
      <c r="A76" s="56" t="s">
        <v>1</v>
      </c>
      <c r="B76" s="207" t="s">
        <v>43</v>
      </c>
      <c r="C76" s="207"/>
      <c r="D76" s="207"/>
      <c r="E76" s="207"/>
      <c r="F76" s="207"/>
      <c r="G76" s="89">
        <v>4.1999999999999997E-3</v>
      </c>
      <c r="H76" s="43">
        <f>$H$37*G76</f>
        <v>10.26732</v>
      </c>
      <c r="I76" s="54" t="s">
        <v>30</v>
      </c>
      <c r="J76" s="56" t="s">
        <v>31</v>
      </c>
      <c r="K76" s="8"/>
    </row>
    <row r="77" spans="1:35" ht="14.25" customHeight="1">
      <c r="A77" s="56" t="s">
        <v>3</v>
      </c>
      <c r="B77" s="207" t="s">
        <v>44</v>
      </c>
      <c r="C77" s="207"/>
      <c r="D77" s="207"/>
      <c r="E77" s="207"/>
      <c r="F77" s="207"/>
      <c r="G77" s="89">
        <v>2.9999999999999997E-4</v>
      </c>
      <c r="H77" s="43">
        <f>$H$37*G77</f>
        <v>0.73337999999999992</v>
      </c>
      <c r="I77" s="54" t="s">
        <v>30</v>
      </c>
      <c r="J77" s="56" t="s">
        <v>31</v>
      </c>
      <c r="K77" s="8"/>
    </row>
    <row r="78" spans="1:35" ht="14.25" customHeight="1">
      <c r="A78" s="56" t="s">
        <v>5</v>
      </c>
      <c r="B78" s="207" t="s">
        <v>45</v>
      </c>
      <c r="C78" s="207"/>
      <c r="D78" s="207"/>
      <c r="E78" s="207"/>
      <c r="F78" s="207"/>
      <c r="G78" s="89">
        <v>0.04</v>
      </c>
      <c r="H78" s="43">
        <f>H76*G78</f>
        <v>0.41069280000000002</v>
      </c>
      <c r="I78" s="54" t="s">
        <v>30</v>
      </c>
      <c r="J78" s="56" t="s">
        <v>31</v>
      </c>
      <c r="K78" s="8"/>
    </row>
    <row r="79" spans="1:35" ht="14.25" customHeight="1">
      <c r="A79" s="56" t="s">
        <v>7</v>
      </c>
      <c r="B79" s="207" t="s">
        <v>46</v>
      </c>
      <c r="C79" s="207"/>
      <c r="D79" s="207"/>
      <c r="E79" s="207"/>
      <c r="F79" s="207"/>
      <c r="G79" s="89">
        <v>1.9400000000000001E-2</v>
      </c>
      <c r="H79" s="43">
        <f>$H$37*G79</f>
        <v>47.425240000000002</v>
      </c>
      <c r="I79" s="54" t="s">
        <v>30</v>
      </c>
      <c r="J79" s="56" t="s">
        <v>31</v>
      </c>
      <c r="K79" s="8"/>
    </row>
    <row r="80" spans="1:35" s="9" customFormat="1" ht="14.25" customHeight="1">
      <c r="A80" s="56" t="s">
        <v>25</v>
      </c>
      <c r="B80" s="207" t="s">
        <v>47</v>
      </c>
      <c r="C80" s="207"/>
      <c r="D80" s="207"/>
      <c r="E80" s="207"/>
      <c r="F80" s="207"/>
      <c r="G80" s="89">
        <v>6.8999999999999999E-3</v>
      </c>
      <c r="H80" s="43">
        <f>$H$37*G80</f>
        <v>16.867739999999998</v>
      </c>
      <c r="I80" s="54" t="s">
        <v>30</v>
      </c>
      <c r="J80" s="56" t="s">
        <v>31</v>
      </c>
      <c r="K80" s="8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</row>
    <row r="81" spans="1:35" s="9" customFormat="1" ht="14.25" customHeight="1">
      <c r="A81" s="56" t="s">
        <v>27</v>
      </c>
      <c r="B81" s="207" t="s">
        <v>48</v>
      </c>
      <c r="C81" s="207"/>
      <c r="D81" s="207"/>
      <c r="E81" s="207"/>
      <c r="F81" s="207"/>
      <c r="G81" s="89">
        <v>0.01</v>
      </c>
      <c r="H81" s="43">
        <f>H80*G81</f>
        <v>0.16867739999999998</v>
      </c>
      <c r="I81" s="11" t="s">
        <v>30</v>
      </c>
      <c r="J81" s="2" t="s">
        <v>31</v>
      </c>
      <c r="K81" s="8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</row>
    <row r="82" spans="1:35" s="9" customFormat="1">
      <c r="A82" s="215" t="s">
        <v>165</v>
      </c>
      <c r="B82" s="215"/>
      <c r="C82" s="215"/>
      <c r="D82" s="215"/>
      <c r="E82" s="215"/>
      <c r="F82" s="215"/>
      <c r="G82" s="81">
        <f>SUM(G76:G81)</f>
        <v>8.0799999999999997E-2</v>
      </c>
      <c r="H82" s="110">
        <f>SUM(H76:H81)</f>
        <v>75.873050199999994</v>
      </c>
      <c r="I82" s="12"/>
      <c r="J82" s="50" t="s">
        <v>31</v>
      </c>
      <c r="K82" s="8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</row>
    <row r="83" spans="1:35" s="9" customFormat="1">
      <c r="A83" s="239"/>
      <c r="B83" s="239"/>
      <c r="C83" s="239"/>
      <c r="D83" s="239"/>
      <c r="E83" s="239"/>
      <c r="F83" s="239"/>
      <c r="G83" s="239"/>
      <c r="H83" s="239"/>
      <c r="I83" s="87"/>
      <c r="J83" s="88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</row>
    <row r="84" spans="1:35" s="9" customFormat="1" ht="12.75" customHeight="1">
      <c r="A84" s="218" t="s">
        <v>49</v>
      </c>
      <c r="B84" s="218"/>
      <c r="C84" s="218"/>
      <c r="D84" s="218"/>
      <c r="E84" s="218"/>
      <c r="F84" s="218"/>
      <c r="G84" s="218"/>
      <c r="H84" s="218"/>
      <c r="I84" s="218"/>
      <c r="J84" s="218"/>
      <c r="K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</row>
    <row r="85" spans="1:35" s="9" customFormat="1">
      <c r="A85" s="333" t="s">
        <v>179</v>
      </c>
      <c r="B85" s="334"/>
      <c r="C85" s="334"/>
      <c r="D85" s="334"/>
      <c r="E85" s="334"/>
      <c r="F85" s="334"/>
      <c r="G85" s="334"/>
      <c r="H85" s="334"/>
      <c r="I85" s="334"/>
      <c r="J85" s="334"/>
      <c r="K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</row>
    <row r="86" spans="1:35" s="9" customFormat="1" ht="12.75" customHeight="1">
      <c r="A86" s="93" t="s">
        <v>96</v>
      </c>
      <c r="B86" s="271" t="s">
        <v>125</v>
      </c>
      <c r="C86" s="272"/>
      <c r="D86" s="272"/>
      <c r="E86" s="272"/>
      <c r="F86" s="335"/>
      <c r="G86" s="106" t="s">
        <v>151</v>
      </c>
      <c r="H86" s="105" t="s">
        <v>150</v>
      </c>
      <c r="I86" s="336" t="s">
        <v>126</v>
      </c>
      <c r="J86" s="337"/>
      <c r="K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</row>
    <row r="87" spans="1:35" s="9" customFormat="1" ht="12.75" customHeight="1">
      <c r="A87" s="94" t="s">
        <v>127</v>
      </c>
      <c r="B87" s="250" t="s">
        <v>128</v>
      </c>
      <c r="C87" s="251"/>
      <c r="D87" s="251"/>
      <c r="E87" s="251"/>
      <c r="F87" s="252"/>
      <c r="G87" s="102">
        <v>9.1999999999999998E-3</v>
      </c>
      <c r="H87" s="107">
        <f>$H$37*G87</f>
        <v>22.490320000000001</v>
      </c>
      <c r="I87" s="60" t="s">
        <v>129</v>
      </c>
      <c r="J87" s="57" t="s">
        <v>130</v>
      </c>
      <c r="K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5" s="9" customFormat="1" ht="12.75" customHeight="1">
      <c r="A88" s="94" t="s">
        <v>131</v>
      </c>
      <c r="B88" s="250" t="s">
        <v>132</v>
      </c>
      <c r="C88" s="251"/>
      <c r="D88" s="251"/>
      <c r="E88" s="251"/>
      <c r="F88" s="252"/>
      <c r="G88" s="102">
        <v>2.8E-3</v>
      </c>
      <c r="H88" s="107">
        <f t="shared" ref="H88:H94" si="1">$H$37*G88</f>
        <v>6.8448799999999999</v>
      </c>
      <c r="I88" s="60" t="s">
        <v>129</v>
      </c>
      <c r="J88" s="57" t="s">
        <v>130</v>
      </c>
      <c r="K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</row>
    <row r="89" spans="1:35" s="9" customFormat="1" ht="12.75" customHeight="1">
      <c r="A89" s="94" t="s">
        <v>133</v>
      </c>
      <c r="B89" s="250" t="s">
        <v>134</v>
      </c>
      <c r="C89" s="251"/>
      <c r="D89" s="251"/>
      <c r="E89" s="251"/>
      <c r="F89" s="252"/>
      <c r="G89" s="102">
        <v>2.0000000000000001E-4</v>
      </c>
      <c r="H89" s="107">
        <f t="shared" si="1"/>
        <v>0.48892000000000002</v>
      </c>
      <c r="I89" s="60" t="s">
        <v>129</v>
      </c>
      <c r="J89" s="57" t="s">
        <v>130</v>
      </c>
      <c r="K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pans="1:35" s="9" customFormat="1" ht="12.75" customHeight="1">
      <c r="A90" s="94" t="s">
        <v>135</v>
      </c>
      <c r="B90" s="250" t="s">
        <v>136</v>
      </c>
      <c r="C90" s="251"/>
      <c r="D90" s="251"/>
      <c r="E90" s="251"/>
      <c r="F90" s="252"/>
      <c r="G90" s="102">
        <v>2.9999999999999997E-4</v>
      </c>
      <c r="H90" s="107">
        <f t="shared" si="1"/>
        <v>0.73337999999999992</v>
      </c>
      <c r="I90" s="60" t="s">
        <v>129</v>
      </c>
      <c r="J90" s="57" t="s">
        <v>130</v>
      </c>
      <c r="K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</row>
    <row r="91" spans="1:35" ht="12.75" customHeight="1">
      <c r="A91" s="94" t="s">
        <v>137</v>
      </c>
      <c r="B91" s="250" t="s">
        <v>62</v>
      </c>
      <c r="C91" s="251"/>
      <c r="D91" s="251"/>
      <c r="E91" s="251"/>
      <c r="F91" s="252"/>
      <c r="G91" s="102">
        <v>1.5E-3</v>
      </c>
      <c r="H91" s="107">
        <f t="shared" si="1"/>
        <v>3.6669</v>
      </c>
      <c r="I91" s="60" t="s">
        <v>129</v>
      </c>
      <c r="J91" s="57" t="s">
        <v>130</v>
      </c>
    </row>
    <row r="92" spans="1:35" ht="14.25" customHeight="1">
      <c r="A92" s="94" t="s">
        <v>138</v>
      </c>
      <c r="B92" s="250" t="s">
        <v>139</v>
      </c>
      <c r="C92" s="251"/>
      <c r="D92" s="251"/>
      <c r="E92" s="251"/>
      <c r="F92" s="252"/>
      <c r="G92" s="102">
        <v>0</v>
      </c>
      <c r="H92" s="107">
        <f t="shared" si="1"/>
        <v>0</v>
      </c>
      <c r="I92" s="60" t="s">
        <v>129</v>
      </c>
      <c r="J92" s="58" t="s">
        <v>130</v>
      </c>
    </row>
    <row r="93" spans="1:35" ht="12.75" customHeight="1">
      <c r="A93" s="253" t="s">
        <v>140</v>
      </c>
      <c r="B93" s="254"/>
      <c r="C93" s="254"/>
      <c r="D93" s="254"/>
      <c r="E93" s="254"/>
      <c r="F93" s="255"/>
      <c r="G93" s="103">
        <f>SUM(G87:G92)</f>
        <v>1.4E-2</v>
      </c>
      <c r="H93" s="108">
        <f>SUM(H87:H92)</f>
        <v>34.224400000000003</v>
      </c>
      <c r="I93" s="60" t="s">
        <v>129</v>
      </c>
      <c r="J93" s="57" t="s">
        <v>130</v>
      </c>
    </row>
    <row r="94" spans="1:35" ht="12.75" customHeight="1">
      <c r="A94" s="95" t="s">
        <v>141</v>
      </c>
      <c r="B94" s="338" t="s">
        <v>142</v>
      </c>
      <c r="C94" s="339"/>
      <c r="D94" s="339"/>
      <c r="E94" s="339"/>
      <c r="F94" s="340"/>
      <c r="G94" s="104">
        <v>6.7000000000000002E-3</v>
      </c>
      <c r="H94" s="107">
        <f t="shared" si="1"/>
        <v>16.378820000000001</v>
      </c>
      <c r="I94" s="60" t="s">
        <v>129</v>
      </c>
      <c r="J94" s="57" t="s">
        <v>130</v>
      </c>
    </row>
    <row r="95" spans="1:35" ht="15" customHeight="1">
      <c r="A95" s="215" t="s">
        <v>143</v>
      </c>
      <c r="B95" s="215"/>
      <c r="C95" s="215"/>
      <c r="D95" s="215"/>
      <c r="E95" s="215"/>
      <c r="F95" s="215"/>
      <c r="G95" s="81">
        <f>G93+G94</f>
        <v>2.07E-2</v>
      </c>
      <c r="H95" s="109">
        <f>H93+H94</f>
        <v>50.603220000000007</v>
      </c>
      <c r="I95" s="90"/>
      <c r="J95" s="91" t="s">
        <v>130</v>
      </c>
    </row>
    <row r="96" spans="1:35" ht="12.75" customHeight="1">
      <c r="A96" s="332"/>
      <c r="B96" s="332"/>
      <c r="C96" s="332"/>
      <c r="D96" s="332"/>
      <c r="E96" s="332"/>
      <c r="F96" s="332"/>
      <c r="G96" s="332"/>
      <c r="H96" s="332"/>
      <c r="I96" s="332"/>
      <c r="J96" s="332"/>
      <c r="L96"/>
    </row>
    <row r="97" spans="1:12" ht="12.75" customHeight="1">
      <c r="A97" s="184" t="s">
        <v>180</v>
      </c>
      <c r="B97" s="184"/>
      <c r="C97" s="184"/>
      <c r="D97" s="184"/>
      <c r="E97" s="184"/>
      <c r="F97" s="184"/>
      <c r="G97" s="184"/>
      <c r="H97" s="184"/>
      <c r="I97" s="184"/>
      <c r="J97" s="184"/>
    </row>
    <row r="98" spans="1:12" ht="12.75" customHeight="1">
      <c r="A98" s="96" t="s">
        <v>124</v>
      </c>
      <c r="B98" s="242" t="s">
        <v>67</v>
      </c>
      <c r="C98" s="243"/>
      <c r="D98" s="243"/>
      <c r="E98" s="243"/>
      <c r="F98" s="244"/>
      <c r="G98" s="92" t="s">
        <v>151</v>
      </c>
      <c r="H98" s="117" t="s">
        <v>152</v>
      </c>
      <c r="I98" s="245" t="s">
        <v>20</v>
      </c>
      <c r="J98" s="246"/>
    </row>
    <row r="99" spans="1:12" ht="12.75" customHeight="1">
      <c r="A99" s="121" t="s">
        <v>1</v>
      </c>
      <c r="B99" s="247" t="s">
        <v>68</v>
      </c>
      <c r="C99" s="248"/>
      <c r="D99" s="248"/>
      <c r="E99" s="248"/>
      <c r="F99" s="249"/>
      <c r="G99" s="122">
        <v>0</v>
      </c>
      <c r="H99" s="123">
        <v>0</v>
      </c>
      <c r="I99" s="250" t="s">
        <v>69</v>
      </c>
      <c r="J99" s="251"/>
    </row>
    <row r="100" spans="1:12" ht="12.75" customHeight="1">
      <c r="A100" s="265" t="s">
        <v>34</v>
      </c>
      <c r="B100" s="265"/>
      <c r="C100" s="265"/>
      <c r="D100" s="265"/>
      <c r="E100" s="265"/>
      <c r="F100" s="265"/>
      <c r="G100" s="89">
        <v>0</v>
      </c>
      <c r="H100" s="110">
        <v>0</v>
      </c>
      <c r="I100" s="118"/>
      <c r="J100" s="62" t="s">
        <v>31</v>
      </c>
    </row>
    <row r="101" spans="1:12" ht="12.75" customHeight="1">
      <c r="A101" s="266"/>
      <c r="B101" s="266"/>
      <c r="C101" s="266"/>
      <c r="D101" s="266"/>
      <c r="E101" s="266"/>
      <c r="F101" s="266"/>
      <c r="G101" s="266"/>
      <c r="H101" s="266"/>
      <c r="I101" s="120"/>
      <c r="J101" s="119"/>
      <c r="L101"/>
    </row>
    <row r="102" spans="1:12" ht="12.75" customHeight="1">
      <c r="A102" s="209" t="s">
        <v>119</v>
      </c>
      <c r="B102" s="209"/>
      <c r="C102" s="209"/>
      <c r="D102" s="209"/>
      <c r="E102" s="209"/>
      <c r="F102" s="209"/>
      <c r="G102" s="209"/>
      <c r="H102" s="209"/>
      <c r="I102" s="209"/>
      <c r="J102" s="209"/>
    </row>
    <row r="103" spans="1:12" s="125" customFormat="1" ht="12.75" customHeight="1">
      <c r="A103" s="124">
        <v>4</v>
      </c>
      <c r="B103" s="260" t="s">
        <v>181</v>
      </c>
      <c r="C103" s="261"/>
      <c r="D103" s="261"/>
      <c r="E103" s="261"/>
      <c r="F103" s="261"/>
      <c r="G103" s="262"/>
      <c r="H103" s="267" t="s">
        <v>126</v>
      </c>
      <c r="I103" s="268"/>
      <c r="J103" s="268"/>
      <c r="L103" s="126"/>
    </row>
    <row r="104" spans="1:12" ht="12.75" customHeight="1">
      <c r="A104" s="99" t="s">
        <v>96</v>
      </c>
      <c r="B104" s="250" t="s">
        <v>70</v>
      </c>
      <c r="C104" s="251"/>
      <c r="D104" s="251"/>
      <c r="E104" s="251"/>
      <c r="F104" s="251"/>
      <c r="G104" s="252"/>
      <c r="H104" s="127">
        <f>H95</f>
        <v>50.603220000000007</v>
      </c>
      <c r="I104" s="61"/>
      <c r="J104" s="10" t="s">
        <v>31</v>
      </c>
    </row>
    <row r="105" spans="1:12" ht="12.75" customHeight="1">
      <c r="A105" s="130" t="s">
        <v>124</v>
      </c>
      <c r="B105" s="247" t="s">
        <v>70</v>
      </c>
      <c r="C105" s="248"/>
      <c r="D105" s="248"/>
      <c r="E105" s="248"/>
      <c r="F105" s="248"/>
      <c r="G105" s="249"/>
      <c r="H105" s="131">
        <f>H100</f>
        <v>0</v>
      </c>
      <c r="I105" s="61"/>
      <c r="J105" s="10" t="s">
        <v>31</v>
      </c>
    </row>
    <row r="106" spans="1:12" ht="14.25" customHeight="1">
      <c r="A106" s="218" t="s">
        <v>165</v>
      </c>
      <c r="B106" s="218"/>
      <c r="C106" s="218"/>
      <c r="D106" s="218"/>
      <c r="E106" s="218"/>
      <c r="F106" s="218"/>
      <c r="G106" s="218"/>
      <c r="H106" s="132">
        <f>SUM(H104:H105)</f>
        <v>50.603220000000007</v>
      </c>
      <c r="I106" s="118"/>
      <c r="J106" s="128" t="s">
        <v>31</v>
      </c>
    </row>
    <row r="107" spans="1:12" ht="14.25" customHeight="1">
      <c r="A107" s="259"/>
      <c r="B107" s="259"/>
      <c r="C107" s="259"/>
      <c r="D107" s="259"/>
      <c r="E107" s="259"/>
      <c r="F107" s="259"/>
      <c r="G107" s="259"/>
      <c r="H107" s="259"/>
      <c r="I107" s="120"/>
      <c r="J107" s="129"/>
      <c r="L107"/>
    </row>
    <row r="108" spans="1:12" ht="12.75" customHeight="1">
      <c r="A108" s="209" t="s">
        <v>112</v>
      </c>
      <c r="B108" s="209"/>
      <c r="C108" s="209"/>
      <c r="D108" s="209"/>
      <c r="E108" s="209"/>
      <c r="F108" s="209"/>
      <c r="G108" s="209"/>
      <c r="H108" s="209"/>
      <c r="I108" s="209"/>
      <c r="J108" s="209"/>
    </row>
    <row r="109" spans="1:12" ht="12.75" customHeight="1">
      <c r="A109" s="179">
        <v>5</v>
      </c>
      <c r="B109" s="260" t="s">
        <v>237</v>
      </c>
      <c r="C109" s="261"/>
      <c r="D109" s="261"/>
      <c r="E109" s="261"/>
      <c r="F109" s="261"/>
      <c r="G109" s="262"/>
      <c r="H109" s="263" t="s">
        <v>111</v>
      </c>
      <c r="I109" s="264"/>
      <c r="J109" s="264"/>
    </row>
    <row r="110" spans="1:12" ht="12.75" customHeight="1">
      <c r="A110" s="97" t="s">
        <v>5</v>
      </c>
      <c r="B110" s="280" t="s">
        <v>233</v>
      </c>
      <c r="C110" s="251"/>
      <c r="D110" s="251"/>
      <c r="E110" s="251"/>
      <c r="F110" s="251"/>
      <c r="G110" s="252"/>
      <c r="H110" s="281">
        <f>UNIFORME!E24</f>
        <v>0</v>
      </c>
      <c r="I110" s="282"/>
      <c r="J110" s="282"/>
    </row>
    <row r="111" spans="1:12" ht="12.75" customHeight="1">
      <c r="A111" s="97" t="s">
        <v>7</v>
      </c>
      <c r="B111" s="250" t="s">
        <v>71</v>
      </c>
      <c r="C111" s="251"/>
      <c r="D111" s="251"/>
      <c r="E111" s="251"/>
      <c r="F111" s="251"/>
      <c r="G111" s="252"/>
      <c r="H111" s="281">
        <v>0</v>
      </c>
      <c r="I111" s="282"/>
      <c r="J111" s="282"/>
    </row>
    <row r="112" spans="1:12" ht="12.75" customHeight="1">
      <c r="A112" s="253" t="s">
        <v>165</v>
      </c>
      <c r="B112" s="254"/>
      <c r="C112" s="254"/>
      <c r="D112" s="254"/>
      <c r="E112" s="254"/>
      <c r="F112" s="254"/>
      <c r="G112" s="255"/>
      <c r="H112" s="283">
        <f>SUM(H110:J111)</f>
        <v>0</v>
      </c>
      <c r="I112" s="284"/>
      <c r="J112" s="284"/>
    </row>
    <row r="113" spans="1:12" ht="12.75" customHeight="1">
      <c r="A113" s="269" t="s">
        <v>113</v>
      </c>
      <c r="B113" s="270"/>
      <c r="C113" s="270"/>
      <c r="D113" s="270"/>
      <c r="E113" s="270"/>
      <c r="F113" s="270"/>
      <c r="G113" s="270"/>
      <c r="H113" s="270"/>
      <c r="I113" s="270"/>
      <c r="J113" s="270"/>
    </row>
    <row r="114" spans="1:12">
      <c r="A114" s="98">
        <v>6</v>
      </c>
      <c r="B114" s="271" t="s">
        <v>182</v>
      </c>
      <c r="C114" s="272"/>
      <c r="D114" s="272"/>
      <c r="E114" s="272"/>
      <c r="F114" s="273"/>
      <c r="G114" s="55" t="s">
        <v>153</v>
      </c>
      <c r="H114" s="134" t="s">
        <v>111</v>
      </c>
      <c r="I114" s="274" t="s">
        <v>20</v>
      </c>
      <c r="J114" s="275"/>
    </row>
    <row r="115" spans="1:12">
      <c r="A115" s="97" t="s">
        <v>1</v>
      </c>
      <c r="B115" s="250" t="s">
        <v>72</v>
      </c>
      <c r="C115" s="251"/>
      <c r="D115" s="251"/>
      <c r="E115" s="251"/>
      <c r="F115" s="276"/>
      <c r="G115" s="89"/>
      <c r="H115" s="133">
        <f>H131*G115</f>
        <v>0</v>
      </c>
      <c r="I115" s="277" t="s">
        <v>73</v>
      </c>
      <c r="J115" s="278"/>
      <c r="L115" s="181" t="s">
        <v>238</v>
      </c>
    </row>
    <row r="116" spans="1:12">
      <c r="A116" s="97" t="s">
        <v>3</v>
      </c>
      <c r="B116" s="247" t="s">
        <v>74</v>
      </c>
      <c r="C116" s="248"/>
      <c r="D116" s="248"/>
      <c r="E116" s="248"/>
      <c r="F116" s="279"/>
      <c r="G116" s="89"/>
      <c r="H116" s="133">
        <f>(H131+H115)*G116</f>
        <v>0</v>
      </c>
      <c r="I116" s="277" t="s">
        <v>73</v>
      </c>
      <c r="J116" s="278"/>
      <c r="L116" s="181" t="s">
        <v>238</v>
      </c>
    </row>
    <row r="117" spans="1:12">
      <c r="A117" s="141" t="s">
        <v>5</v>
      </c>
      <c r="B117" s="215" t="s">
        <v>186</v>
      </c>
      <c r="C117" s="215"/>
      <c r="D117" s="215"/>
      <c r="E117" s="215"/>
      <c r="F117" s="215"/>
      <c r="G117" s="55" t="s">
        <v>153</v>
      </c>
      <c r="H117" s="134" t="s">
        <v>111</v>
      </c>
      <c r="I117" s="285"/>
      <c r="J117" s="286"/>
    </row>
    <row r="118" spans="1:12" ht="14.25" customHeight="1">
      <c r="A118" s="287" t="s">
        <v>75</v>
      </c>
      <c r="B118" s="244"/>
      <c r="C118" s="288" t="s">
        <v>76</v>
      </c>
      <c r="D118" s="242" t="s">
        <v>77</v>
      </c>
      <c r="E118" s="243"/>
      <c r="F118" s="290"/>
      <c r="G118" s="89">
        <v>6.4999999999999997E-3</v>
      </c>
      <c r="H118" s="133">
        <f>H133*G119</f>
        <v>155.26813766305418</v>
      </c>
      <c r="I118" s="277" t="s">
        <v>73</v>
      </c>
      <c r="J118" s="278"/>
    </row>
    <row r="119" spans="1:12">
      <c r="A119" s="287" t="s">
        <v>78</v>
      </c>
      <c r="B119" s="291"/>
      <c r="C119" s="289"/>
      <c r="D119" s="287" t="s">
        <v>79</v>
      </c>
      <c r="E119" s="292"/>
      <c r="F119" s="293"/>
      <c r="G119" s="89">
        <v>0.03</v>
      </c>
      <c r="H119" s="133">
        <f>H133*G119</f>
        <v>155.26813766305418</v>
      </c>
      <c r="I119" s="277" t="s">
        <v>73</v>
      </c>
      <c r="J119" s="278"/>
    </row>
    <row r="120" spans="1:12">
      <c r="A120" s="298" t="s">
        <v>80</v>
      </c>
      <c r="B120" s="299"/>
      <c r="C120" s="121" t="s">
        <v>81</v>
      </c>
      <c r="D120" s="298" t="s">
        <v>82</v>
      </c>
      <c r="E120" s="300"/>
      <c r="F120" s="301"/>
      <c r="G120" s="137">
        <v>0.05</v>
      </c>
      <c r="H120" s="138">
        <f>H133*G120</f>
        <v>258.78022943842365</v>
      </c>
      <c r="I120" s="277" t="s">
        <v>73</v>
      </c>
      <c r="J120" s="278"/>
    </row>
    <row r="121" spans="1:12" ht="15" customHeight="1">
      <c r="A121" s="218" t="s">
        <v>187</v>
      </c>
      <c r="B121" s="218"/>
      <c r="C121" s="218"/>
      <c r="D121" s="218"/>
      <c r="E121" s="218"/>
      <c r="F121" s="218"/>
      <c r="G121" s="81">
        <f>G118+G119+G120</f>
        <v>8.6499999999999994E-2</v>
      </c>
      <c r="H121" s="135">
        <f>SUM(H118:H120)</f>
        <v>569.31650476453206</v>
      </c>
      <c r="I121" s="302" t="s">
        <v>73</v>
      </c>
      <c r="J121" s="303"/>
    </row>
    <row r="122" spans="1:12" ht="15" customHeight="1">
      <c r="A122" s="218" t="s">
        <v>188</v>
      </c>
      <c r="B122" s="218"/>
      <c r="C122" s="218"/>
      <c r="D122" s="218"/>
      <c r="E122" s="218"/>
      <c r="F122" s="218"/>
      <c r="G122" s="218"/>
      <c r="H122" s="135">
        <f>H115++H116+H121</f>
        <v>569.31650476453206</v>
      </c>
      <c r="I122" s="136"/>
      <c r="J122" s="136"/>
      <c r="L122"/>
    </row>
    <row r="123" spans="1:12">
      <c r="A123" s="294"/>
      <c r="B123" s="294"/>
      <c r="C123" s="294"/>
      <c r="D123" s="294"/>
      <c r="E123" s="294"/>
      <c r="F123" s="294"/>
      <c r="G123" s="294"/>
      <c r="H123" s="294"/>
      <c r="I123" s="136"/>
      <c r="J123" s="136"/>
      <c r="L123"/>
    </row>
    <row r="124" spans="1:12" ht="12.75" customHeight="1">
      <c r="A124" s="209" t="s">
        <v>121</v>
      </c>
      <c r="B124" s="209"/>
      <c r="C124" s="209"/>
      <c r="D124" s="209"/>
      <c r="E124" s="209"/>
      <c r="F124" s="209"/>
      <c r="G124" s="209"/>
      <c r="H124" s="209"/>
      <c r="I124" s="209"/>
      <c r="J124" s="209"/>
    </row>
    <row r="125" spans="1:12" ht="12.75" customHeight="1">
      <c r="A125" s="187" t="s">
        <v>183</v>
      </c>
      <c r="B125" s="191"/>
      <c r="C125" s="191"/>
      <c r="D125" s="191"/>
      <c r="E125" s="191"/>
      <c r="F125" s="191"/>
      <c r="G125" s="188"/>
      <c r="H125" s="295" t="s">
        <v>111</v>
      </c>
      <c r="I125" s="296"/>
      <c r="J125" s="297"/>
    </row>
    <row r="126" spans="1:12" ht="12.75" customHeight="1">
      <c r="A126" s="56" t="s">
        <v>1</v>
      </c>
      <c r="B126" s="201" t="s">
        <v>83</v>
      </c>
      <c r="C126" s="202"/>
      <c r="D126" s="202"/>
      <c r="E126" s="202"/>
      <c r="F126" s="202"/>
      <c r="G126" s="203"/>
      <c r="H126" s="139">
        <f>H37</f>
        <v>2444.6</v>
      </c>
      <c r="I126" s="51"/>
      <c r="J126" s="56" t="s">
        <v>31</v>
      </c>
    </row>
    <row r="127" spans="1:12" ht="12.75" customHeight="1">
      <c r="A127" s="56" t="s">
        <v>3</v>
      </c>
      <c r="B127" s="201" t="s">
        <v>84</v>
      </c>
      <c r="C127" s="202"/>
      <c r="D127" s="202"/>
      <c r="E127" s="202"/>
      <c r="F127" s="202"/>
      <c r="G127" s="203"/>
      <c r="H127" s="139">
        <f>H72</f>
        <v>2156.8385216400002</v>
      </c>
      <c r="I127" s="51"/>
      <c r="J127" s="56" t="s">
        <v>31</v>
      </c>
    </row>
    <row r="128" spans="1:12" ht="12.75" customHeight="1">
      <c r="A128" s="56" t="s">
        <v>5</v>
      </c>
      <c r="B128" s="212" t="s">
        <v>115</v>
      </c>
      <c r="C128" s="213"/>
      <c r="D128" s="213"/>
      <c r="E128" s="213"/>
      <c r="F128" s="213"/>
      <c r="G128" s="214"/>
      <c r="H128" s="140">
        <f>H82</f>
        <v>75.873050199999994</v>
      </c>
      <c r="I128" s="51"/>
      <c r="J128" s="56" t="s">
        <v>31</v>
      </c>
    </row>
    <row r="129" spans="1:14" ht="12.75" customHeight="1">
      <c r="A129" s="21" t="s">
        <v>97</v>
      </c>
      <c r="B129" s="308" t="s">
        <v>116</v>
      </c>
      <c r="C129" s="309"/>
      <c r="D129" s="309"/>
      <c r="E129" s="309"/>
      <c r="F129" s="309"/>
      <c r="G129" s="310"/>
      <c r="H129" s="44">
        <f>H106</f>
        <v>50.603220000000007</v>
      </c>
      <c r="I129" s="51"/>
      <c r="J129" s="56"/>
    </row>
    <row r="130" spans="1:14" ht="12.75" customHeight="1">
      <c r="A130" s="4" t="s">
        <v>114</v>
      </c>
      <c r="B130" s="201" t="s">
        <v>85</v>
      </c>
      <c r="C130" s="202"/>
      <c r="D130" s="202"/>
      <c r="E130" s="202"/>
      <c r="F130" s="202"/>
      <c r="G130" s="203"/>
      <c r="H130" s="139">
        <f>H112</f>
        <v>0</v>
      </c>
      <c r="I130" s="51"/>
      <c r="J130" s="1" t="s">
        <v>31</v>
      </c>
    </row>
    <row r="131" spans="1:14" ht="12.75" customHeight="1">
      <c r="A131" s="311" t="s">
        <v>184</v>
      </c>
      <c r="B131" s="294"/>
      <c r="C131" s="294"/>
      <c r="D131" s="294"/>
      <c r="E131" s="294"/>
      <c r="F131" s="294"/>
      <c r="G131" s="312"/>
      <c r="H131" s="75">
        <f>SUM(H126:H130)</f>
        <v>4727.9147918400004</v>
      </c>
      <c r="I131" s="51"/>
      <c r="J131" s="1" t="s">
        <v>31</v>
      </c>
      <c r="N131" s="46"/>
    </row>
    <row r="132" spans="1:14" ht="12.75" customHeight="1">
      <c r="A132" s="56" t="s">
        <v>27</v>
      </c>
      <c r="B132" s="201" t="s">
        <v>86</v>
      </c>
      <c r="C132" s="202"/>
      <c r="D132" s="202"/>
      <c r="E132" s="202"/>
      <c r="F132" s="202"/>
      <c r="G132" s="203"/>
      <c r="H132" s="139">
        <f>H121</f>
        <v>569.31650476453206</v>
      </c>
      <c r="I132" s="51"/>
      <c r="J132" s="50" t="s">
        <v>31</v>
      </c>
    </row>
    <row r="133" spans="1:14" ht="12.75" customHeight="1">
      <c r="A133" s="187" t="s">
        <v>185</v>
      </c>
      <c r="B133" s="191"/>
      <c r="C133" s="191"/>
      <c r="D133" s="191"/>
      <c r="E133" s="191"/>
      <c r="F133" s="191"/>
      <c r="G133" s="188"/>
      <c r="H133" s="110">
        <f>(H131+H115+H116)/(1-G121)</f>
        <v>5175.6045887684731</v>
      </c>
      <c r="I133" s="51"/>
      <c r="J133" s="1" t="s">
        <v>31</v>
      </c>
    </row>
    <row r="134" spans="1:14" ht="12.75" customHeight="1">
      <c r="A134" s="304" t="s">
        <v>120</v>
      </c>
      <c r="B134" s="305"/>
      <c r="C134" s="305"/>
      <c r="D134" s="305"/>
      <c r="E134" s="305"/>
      <c r="F134" s="305"/>
      <c r="G134" s="305"/>
      <c r="H134" s="305"/>
      <c r="I134" s="305"/>
      <c r="J134" s="306"/>
    </row>
    <row r="135" spans="1:14" ht="48" customHeight="1">
      <c r="A135" s="313" t="s">
        <v>212</v>
      </c>
      <c r="B135" s="314"/>
      <c r="C135" s="315"/>
      <c r="D135" s="313" t="s">
        <v>213</v>
      </c>
      <c r="E135" s="314"/>
      <c r="F135" s="158" t="s">
        <v>214</v>
      </c>
      <c r="G135" s="313" t="s">
        <v>215</v>
      </c>
      <c r="H135" s="321"/>
      <c r="I135" s="321"/>
      <c r="J135" s="322"/>
    </row>
    <row r="136" spans="1:14" ht="22.5" customHeight="1">
      <c r="A136" s="316" t="str">
        <f>H24</f>
        <v>RECEPCIONISTA BILINGUE</v>
      </c>
      <c r="B136" s="317"/>
      <c r="C136" s="318"/>
      <c r="D136" s="319">
        <f>H133</f>
        <v>5175.6045887684731</v>
      </c>
      <c r="E136" s="320"/>
      <c r="F136" s="157">
        <v>5</v>
      </c>
      <c r="G136" s="323">
        <f>D136*F136</f>
        <v>25878.022943842367</v>
      </c>
      <c r="H136" s="324"/>
      <c r="I136" s="20"/>
      <c r="J136" s="20"/>
    </row>
    <row r="137" spans="1:14" ht="12.75" customHeight="1">
      <c r="A137" s="265" t="s">
        <v>87</v>
      </c>
      <c r="B137" s="265"/>
      <c r="C137" s="265"/>
      <c r="D137" s="265"/>
      <c r="E137" s="265"/>
      <c r="F137" s="307">
        <f>G136</f>
        <v>25878.022943842367</v>
      </c>
      <c r="G137" s="307"/>
      <c r="H137" s="307"/>
      <c r="I137" s="20"/>
      <c r="J137" s="20"/>
    </row>
    <row r="138" spans="1:14" ht="12.75" customHeight="1">
      <c r="A138" s="328" t="s">
        <v>88</v>
      </c>
      <c r="B138" s="328"/>
      <c r="C138" s="328"/>
      <c r="D138" s="328"/>
      <c r="E138" s="328"/>
      <c r="F138" s="329">
        <v>0</v>
      </c>
      <c r="G138" s="329"/>
      <c r="H138" s="330"/>
      <c r="I138" s="20"/>
      <c r="J138" s="20"/>
    </row>
    <row r="139" spans="1:14" ht="12.75" customHeight="1">
      <c r="A139" s="331" t="s">
        <v>122</v>
      </c>
      <c r="B139" s="331"/>
      <c r="C139" s="331"/>
      <c r="D139" s="331"/>
      <c r="E139" s="331"/>
      <c r="F139" s="326">
        <f>F137</f>
        <v>25878.022943842367</v>
      </c>
      <c r="G139" s="326"/>
      <c r="H139" s="326"/>
      <c r="I139" s="20"/>
      <c r="J139" s="20"/>
    </row>
    <row r="140" spans="1:14" ht="12.75" customHeight="1">
      <c r="A140" s="209" t="s">
        <v>110</v>
      </c>
      <c r="B140" s="209"/>
      <c r="C140" s="209"/>
      <c r="D140" s="209"/>
      <c r="E140" s="209"/>
      <c r="F140" s="209"/>
      <c r="G140" s="209"/>
      <c r="H140" s="209"/>
      <c r="I140" s="20"/>
      <c r="J140" s="20"/>
    </row>
    <row r="141" spans="1:14" ht="12.75" customHeight="1">
      <c r="A141" s="209" t="s">
        <v>123</v>
      </c>
      <c r="B141" s="209"/>
      <c r="C141" s="209"/>
      <c r="D141" s="209"/>
      <c r="E141" s="209"/>
      <c r="F141" s="209"/>
      <c r="G141" s="209"/>
      <c r="H141" s="209"/>
      <c r="I141" s="20"/>
      <c r="J141" s="20"/>
    </row>
    <row r="142" spans="1:14" ht="12.75" customHeight="1">
      <c r="A142" s="265" t="s">
        <v>89</v>
      </c>
      <c r="B142" s="265"/>
      <c r="C142" s="265"/>
      <c r="D142" s="265"/>
      <c r="E142" s="265"/>
      <c r="F142" s="265" t="s">
        <v>90</v>
      </c>
      <c r="G142" s="265"/>
      <c r="H142" s="265"/>
      <c r="I142" s="20"/>
      <c r="J142" s="20"/>
    </row>
    <row r="143" spans="1:14" ht="12.75" customHeight="1">
      <c r="A143" s="325" t="s">
        <v>91</v>
      </c>
      <c r="B143" s="325"/>
      <c r="C143" s="325"/>
      <c r="D143" s="325"/>
      <c r="E143" s="325"/>
      <c r="F143" s="326">
        <f>F137</f>
        <v>25878.022943842367</v>
      </c>
      <c r="G143" s="326"/>
      <c r="H143" s="326"/>
      <c r="I143" s="20"/>
      <c r="J143" s="20"/>
    </row>
    <row r="144" spans="1:14" ht="12.75" customHeight="1">
      <c r="A144" s="325" t="s">
        <v>92</v>
      </c>
      <c r="B144" s="325"/>
      <c r="C144" s="325"/>
      <c r="D144" s="325"/>
      <c r="E144" s="325"/>
      <c r="F144" s="327">
        <v>12</v>
      </c>
      <c r="G144" s="327"/>
      <c r="H144" s="327"/>
      <c r="I144" s="20"/>
      <c r="J144" s="20"/>
    </row>
    <row r="145" spans="1:12" ht="12.75" customHeight="1">
      <c r="A145" s="325" t="s">
        <v>93</v>
      </c>
      <c r="B145" s="325"/>
      <c r="C145" s="325"/>
      <c r="D145" s="325"/>
      <c r="E145" s="325"/>
      <c r="F145" s="326">
        <f>F143*F144</f>
        <v>310536.27532610839</v>
      </c>
      <c r="G145" s="326"/>
      <c r="H145" s="326"/>
      <c r="I145" s="20"/>
      <c r="J145" s="20"/>
      <c r="L145"/>
    </row>
    <row r="146" spans="1:12">
      <c r="A146" s="325"/>
      <c r="B146" s="325"/>
      <c r="C146" s="325"/>
      <c r="D146" s="325"/>
      <c r="E146" s="325"/>
      <c r="F146" s="326"/>
      <c r="G146" s="326"/>
      <c r="H146" s="326"/>
      <c r="I146" s="20"/>
      <c r="J146" s="20"/>
      <c r="L146"/>
    </row>
    <row r="147" spans="1:12">
      <c r="H147"/>
      <c r="L147"/>
    </row>
    <row r="148" spans="1:12">
      <c r="H148"/>
      <c r="L148"/>
    </row>
    <row r="149" spans="1:12">
      <c r="H149"/>
      <c r="L149"/>
    </row>
    <row r="150" spans="1:12">
      <c r="H150"/>
      <c r="L150"/>
    </row>
    <row r="151" spans="1:12">
      <c r="H151"/>
      <c r="L151"/>
    </row>
    <row r="152" spans="1:12">
      <c r="H152"/>
      <c r="L152"/>
    </row>
    <row r="153" spans="1:12">
      <c r="H153"/>
      <c r="L153"/>
    </row>
    <row r="154" spans="1:12">
      <c r="H154"/>
      <c r="L154"/>
    </row>
    <row r="155" spans="1:12">
      <c r="H155"/>
      <c r="L155"/>
    </row>
    <row r="156" spans="1:12">
      <c r="H156"/>
      <c r="L156"/>
    </row>
    <row r="157" spans="1:12">
      <c r="H157"/>
      <c r="L157"/>
    </row>
    <row r="158" spans="1:12">
      <c r="H158"/>
      <c r="L158"/>
    </row>
    <row r="159" spans="1:12">
      <c r="H159"/>
      <c r="L159"/>
    </row>
    <row r="160" spans="1:12">
      <c r="H160"/>
      <c r="L160"/>
    </row>
    <row r="161" spans="8:12">
      <c r="H161"/>
      <c r="L161"/>
    </row>
    <row r="162" spans="8:12">
      <c r="H162"/>
      <c r="L162"/>
    </row>
    <row r="163" spans="8:12">
      <c r="H163"/>
      <c r="L163"/>
    </row>
    <row r="164" spans="8:12">
      <c r="H164"/>
      <c r="L164"/>
    </row>
    <row r="165" spans="8:12">
      <c r="H165"/>
      <c r="L165"/>
    </row>
    <row r="166" spans="8:12">
      <c r="H166"/>
      <c r="L166"/>
    </row>
    <row r="167" spans="8:12">
      <c r="H167"/>
      <c r="L167"/>
    </row>
    <row r="168" spans="8:12">
      <c r="H168"/>
      <c r="L168"/>
    </row>
    <row r="169" spans="8:12">
      <c r="H169"/>
      <c r="L169"/>
    </row>
    <row r="170" spans="8:12">
      <c r="H170"/>
      <c r="L170"/>
    </row>
    <row r="171" spans="8:12">
      <c r="H171"/>
      <c r="L171"/>
    </row>
    <row r="172" spans="8:12">
      <c r="H172"/>
      <c r="L172"/>
    </row>
    <row r="173" spans="8:12">
      <c r="H173"/>
      <c r="L173"/>
    </row>
    <row r="174" spans="8:12">
      <c r="H174"/>
      <c r="L174"/>
    </row>
    <row r="175" spans="8:12">
      <c r="H175"/>
      <c r="L175"/>
    </row>
    <row r="176" spans="8:12">
      <c r="H176"/>
      <c r="L176"/>
    </row>
    <row r="177" spans="8:12">
      <c r="H177"/>
      <c r="L177"/>
    </row>
    <row r="178" spans="8:12">
      <c r="H178"/>
      <c r="L178"/>
    </row>
    <row r="179" spans="8:12">
      <c r="H179"/>
      <c r="L179"/>
    </row>
    <row r="180" spans="8:12">
      <c r="H180"/>
      <c r="L180"/>
    </row>
    <row r="181" spans="8:12">
      <c r="H181"/>
      <c r="L181"/>
    </row>
    <row r="182" spans="8:12">
      <c r="H182"/>
      <c r="L182"/>
    </row>
    <row r="183" spans="8:12">
      <c r="H183"/>
      <c r="L183"/>
    </row>
    <row r="184" spans="8:12">
      <c r="H184"/>
      <c r="L184"/>
    </row>
    <row r="185" spans="8:12">
      <c r="H185"/>
      <c r="L185"/>
    </row>
    <row r="186" spans="8:12">
      <c r="H186"/>
      <c r="L186"/>
    </row>
    <row r="187" spans="8:12">
      <c r="H187"/>
      <c r="L187"/>
    </row>
    <row r="188" spans="8:12">
      <c r="H188"/>
      <c r="L188"/>
    </row>
    <row r="189" spans="8:12">
      <c r="H189"/>
      <c r="L189"/>
    </row>
    <row r="190" spans="8:12">
      <c r="H190"/>
      <c r="L190"/>
    </row>
    <row r="191" spans="8:12">
      <c r="H191"/>
      <c r="L191"/>
    </row>
    <row r="192" spans="8:12">
      <c r="H192"/>
      <c r="L192"/>
    </row>
    <row r="193" spans="8:12">
      <c r="H193"/>
      <c r="L193"/>
    </row>
    <row r="194" spans="8:12">
      <c r="H194"/>
      <c r="L194"/>
    </row>
    <row r="195" spans="8:12">
      <c r="H195"/>
      <c r="L195"/>
    </row>
    <row r="196" spans="8:12">
      <c r="H196"/>
      <c r="L196"/>
    </row>
    <row r="197" spans="8:12">
      <c r="H197"/>
      <c r="L197"/>
    </row>
    <row r="198" spans="8:12">
      <c r="H198"/>
      <c r="L198"/>
    </row>
    <row r="199" spans="8:12">
      <c r="H199"/>
      <c r="L199"/>
    </row>
    <row r="200" spans="8:12">
      <c r="H200"/>
      <c r="L200"/>
    </row>
    <row r="201" spans="8:12">
      <c r="H201"/>
      <c r="L201"/>
    </row>
    <row r="202" spans="8:12">
      <c r="H202"/>
      <c r="L202"/>
    </row>
    <row r="203" spans="8:12">
      <c r="H203"/>
      <c r="L203"/>
    </row>
    <row r="204" spans="8:12">
      <c r="H204"/>
      <c r="L204"/>
    </row>
    <row r="205" spans="8:12">
      <c r="H205"/>
      <c r="L205"/>
    </row>
    <row r="206" spans="8:12">
      <c r="H206"/>
      <c r="L206"/>
    </row>
    <row r="207" spans="8:12">
      <c r="H207"/>
      <c r="L207"/>
    </row>
    <row r="208" spans="8:12">
      <c r="H208"/>
      <c r="L208"/>
    </row>
    <row r="209" spans="8:12">
      <c r="H209"/>
      <c r="L209"/>
    </row>
    <row r="210" spans="8:12">
      <c r="H210"/>
      <c r="L210"/>
    </row>
    <row r="211" spans="8:12">
      <c r="H211"/>
      <c r="L211"/>
    </row>
    <row r="212" spans="8:12">
      <c r="H212"/>
      <c r="L212"/>
    </row>
    <row r="213" spans="8:12">
      <c r="H213"/>
      <c r="L213"/>
    </row>
    <row r="214" spans="8:12">
      <c r="H214"/>
      <c r="L214"/>
    </row>
    <row r="215" spans="8:12">
      <c r="H215"/>
      <c r="L215"/>
    </row>
    <row r="216" spans="8:12">
      <c r="H216"/>
      <c r="L216"/>
    </row>
    <row r="217" spans="8:12">
      <c r="H217"/>
      <c r="L217"/>
    </row>
    <row r="218" spans="8:12">
      <c r="H218"/>
      <c r="L218"/>
    </row>
    <row r="219" spans="8:12">
      <c r="H219"/>
      <c r="L219"/>
    </row>
    <row r="220" spans="8:12">
      <c r="H220"/>
      <c r="L220"/>
    </row>
    <row r="221" spans="8:12">
      <c r="H221"/>
      <c r="L221"/>
    </row>
    <row r="222" spans="8:12">
      <c r="H222"/>
      <c r="L222"/>
    </row>
    <row r="223" spans="8:12">
      <c r="H223"/>
      <c r="L223"/>
    </row>
    <row r="224" spans="8:12">
      <c r="H224"/>
      <c r="L224"/>
    </row>
    <row r="225" spans="8:12">
      <c r="H225"/>
      <c r="L225"/>
    </row>
    <row r="226" spans="8:12">
      <c r="H226"/>
      <c r="L226"/>
    </row>
    <row r="227" spans="8:12">
      <c r="H227"/>
      <c r="L227"/>
    </row>
    <row r="228" spans="8:12">
      <c r="H228"/>
      <c r="L228"/>
    </row>
    <row r="229" spans="8:12">
      <c r="H229"/>
      <c r="L229"/>
    </row>
    <row r="230" spans="8:12">
      <c r="H230"/>
      <c r="L230"/>
    </row>
    <row r="231" spans="8:12">
      <c r="H231"/>
      <c r="L231"/>
    </row>
    <row r="232" spans="8:12">
      <c r="H232"/>
      <c r="L232"/>
    </row>
    <row r="233" spans="8:12">
      <c r="H233"/>
      <c r="L233"/>
    </row>
    <row r="234" spans="8:12">
      <c r="H234"/>
      <c r="L234"/>
    </row>
    <row r="235" spans="8:12">
      <c r="H235"/>
      <c r="L235"/>
    </row>
    <row r="236" spans="8:12">
      <c r="H236"/>
      <c r="L236"/>
    </row>
    <row r="237" spans="8:12">
      <c r="H237"/>
      <c r="L237"/>
    </row>
    <row r="238" spans="8:12">
      <c r="H238"/>
      <c r="L238"/>
    </row>
    <row r="239" spans="8:12">
      <c r="H239"/>
      <c r="L239"/>
    </row>
    <row r="240" spans="8:12">
      <c r="H240"/>
      <c r="L240"/>
    </row>
    <row r="241" spans="8:12">
      <c r="H241"/>
      <c r="L241"/>
    </row>
    <row r="242" spans="8:12">
      <c r="H242"/>
      <c r="L242"/>
    </row>
    <row r="243" spans="8:12">
      <c r="H243"/>
      <c r="L243"/>
    </row>
    <row r="244" spans="8:12">
      <c r="H244"/>
      <c r="L244"/>
    </row>
    <row r="245" spans="8:12">
      <c r="H245"/>
      <c r="L245"/>
    </row>
    <row r="246" spans="8:12">
      <c r="H246"/>
      <c r="L246"/>
    </row>
    <row r="247" spans="8:12">
      <c r="H247"/>
      <c r="L247"/>
    </row>
    <row r="248" spans="8:12">
      <c r="H248"/>
      <c r="L248"/>
    </row>
    <row r="249" spans="8:12">
      <c r="H249"/>
      <c r="L249"/>
    </row>
    <row r="250" spans="8:12">
      <c r="H250"/>
      <c r="L250"/>
    </row>
    <row r="251" spans="8:12">
      <c r="H251"/>
      <c r="L251"/>
    </row>
    <row r="252" spans="8:12">
      <c r="H252"/>
    </row>
    <row r="253" spans="8:12">
      <c r="H253"/>
    </row>
    <row r="254" spans="8:12">
      <c r="H254"/>
    </row>
    <row r="255" spans="8:12">
      <c r="H255"/>
    </row>
    <row r="256" spans="8:12">
      <c r="H256"/>
    </row>
    <row r="257" spans="8:8">
      <c r="H257"/>
    </row>
    <row r="258" spans="8:8">
      <c r="H258"/>
    </row>
    <row r="259" spans="8:8">
      <c r="H259"/>
    </row>
    <row r="260" spans="8:8">
      <c r="H260"/>
    </row>
    <row r="261" spans="8:8">
      <c r="H261"/>
    </row>
    <row r="262" spans="8:8">
      <c r="H262"/>
    </row>
    <row r="263" spans="8:8">
      <c r="H263"/>
    </row>
    <row r="264" spans="8:8">
      <c r="H264"/>
    </row>
    <row r="265" spans="8:8">
      <c r="H265"/>
    </row>
    <row r="266" spans="8:8">
      <c r="H266"/>
    </row>
    <row r="267" spans="8:8">
      <c r="H267"/>
    </row>
    <row r="268" spans="8:8">
      <c r="H268"/>
    </row>
    <row r="269" spans="8:8">
      <c r="H269"/>
    </row>
    <row r="270" spans="8:8">
      <c r="H270"/>
    </row>
    <row r="271" spans="8:8">
      <c r="H271"/>
    </row>
    <row r="272" spans="8:8">
      <c r="H272"/>
    </row>
    <row r="273" spans="8:8">
      <c r="H273"/>
    </row>
    <row r="274" spans="8:8">
      <c r="H274"/>
    </row>
    <row r="275" spans="8:8">
      <c r="H275"/>
    </row>
    <row r="276" spans="8:8">
      <c r="H276"/>
    </row>
    <row r="277" spans="8:8">
      <c r="H277"/>
    </row>
    <row r="278" spans="8:8">
      <c r="H278"/>
    </row>
  </sheetData>
  <mergeCells count="187">
    <mergeCell ref="A145:E146"/>
    <mergeCell ref="F145:H146"/>
    <mergeCell ref="A142:E142"/>
    <mergeCell ref="F142:H142"/>
    <mergeCell ref="A143:E143"/>
    <mergeCell ref="F143:H143"/>
    <mergeCell ref="A144:E144"/>
    <mergeCell ref="F144:H144"/>
    <mergeCell ref="A138:E138"/>
    <mergeCell ref="F138:H138"/>
    <mergeCell ref="A139:E139"/>
    <mergeCell ref="F139:H139"/>
    <mergeCell ref="A140:H140"/>
    <mergeCell ref="A141:H141"/>
    <mergeCell ref="A134:J134"/>
    <mergeCell ref="A137:E137"/>
    <mergeCell ref="F137:H137"/>
    <mergeCell ref="B128:G128"/>
    <mergeCell ref="B129:G129"/>
    <mergeCell ref="B130:G130"/>
    <mergeCell ref="A131:G131"/>
    <mergeCell ref="B132:G132"/>
    <mergeCell ref="A133:G133"/>
    <mergeCell ref="A135:C135"/>
    <mergeCell ref="D135:E135"/>
    <mergeCell ref="G135:J135"/>
    <mergeCell ref="A136:C136"/>
    <mergeCell ref="D136:E136"/>
    <mergeCell ref="G136:H136"/>
    <mergeCell ref="A123:H123"/>
    <mergeCell ref="A124:J124"/>
    <mergeCell ref="A125:G125"/>
    <mergeCell ref="H125:J125"/>
    <mergeCell ref="B126:G126"/>
    <mergeCell ref="B127:G127"/>
    <mergeCell ref="A120:B120"/>
    <mergeCell ref="D120:F120"/>
    <mergeCell ref="I120:J120"/>
    <mergeCell ref="A121:F121"/>
    <mergeCell ref="I121:J121"/>
    <mergeCell ref="A122:G122"/>
    <mergeCell ref="B117:F117"/>
    <mergeCell ref="I117:J117"/>
    <mergeCell ref="A118:B118"/>
    <mergeCell ref="C118:C119"/>
    <mergeCell ref="D118:F118"/>
    <mergeCell ref="I118:J118"/>
    <mergeCell ref="A119:B119"/>
    <mergeCell ref="D119:F119"/>
    <mergeCell ref="I119:J119"/>
    <mergeCell ref="A113:J113"/>
    <mergeCell ref="B114:F114"/>
    <mergeCell ref="I114:J114"/>
    <mergeCell ref="B115:F115"/>
    <mergeCell ref="I115:J115"/>
    <mergeCell ref="B116:F116"/>
    <mergeCell ref="I116:J116"/>
    <mergeCell ref="B110:G110"/>
    <mergeCell ref="H110:J110"/>
    <mergeCell ref="B111:G111"/>
    <mergeCell ref="H111:J111"/>
    <mergeCell ref="A112:G112"/>
    <mergeCell ref="H112:J112"/>
    <mergeCell ref="B105:G105"/>
    <mergeCell ref="A106:G106"/>
    <mergeCell ref="A107:H107"/>
    <mergeCell ref="A108:J108"/>
    <mergeCell ref="B109:G109"/>
    <mergeCell ref="H109:J109"/>
    <mergeCell ref="A100:F100"/>
    <mergeCell ref="A101:H101"/>
    <mergeCell ref="A102:J102"/>
    <mergeCell ref="B103:G103"/>
    <mergeCell ref="H103:J103"/>
    <mergeCell ref="B104:G104"/>
    <mergeCell ref="A95:F95"/>
    <mergeCell ref="A96:J96"/>
    <mergeCell ref="A97:J97"/>
    <mergeCell ref="B98:F98"/>
    <mergeCell ref="I98:J98"/>
    <mergeCell ref="B99:F99"/>
    <mergeCell ref="I99:J99"/>
    <mergeCell ref="B89:F89"/>
    <mergeCell ref="B90:F90"/>
    <mergeCell ref="B91:F91"/>
    <mergeCell ref="B92:F92"/>
    <mergeCell ref="A93:F93"/>
    <mergeCell ref="B94:F94"/>
    <mergeCell ref="A84:J84"/>
    <mergeCell ref="A85:J85"/>
    <mergeCell ref="B86:F86"/>
    <mergeCell ref="I86:J86"/>
    <mergeCell ref="B87:F87"/>
    <mergeCell ref="B88:F88"/>
    <mergeCell ref="B78:F78"/>
    <mergeCell ref="B79:F79"/>
    <mergeCell ref="B80:F80"/>
    <mergeCell ref="B81:F81"/>
    <mergeCell ref="A82:F82"/>
    <mergeCell ref="A83:H83"/>
    <mergeCell ref="A73:H73"/>
    <mergeCell ref="A74:J74"/>
    <mergeCell ref="B75:F75"/>
    <mergeCell ref="I75:J75"/>
    <mergeCell ref="B76:F76"/>
    <mergeCell ref="B77:F77"/>
    <mergeCell ref="B68:G68"/>
    <mergeCell ref="I68:K68"/>
    <mergeCell ref="B69:G69"/>
    <mergeCell ref="B70:G70"/>
    <mergeCell ref="B71:G71"/>
    <mergeCell ref="A72:G72"/>
    <mergeCell ref="B63:G63"/>
    <mergeCell ref="I63:K63"/>
    <mergeCell ref="A64:G64"/>
    <mergeCell ref="A65:H65"/>
    <mergeCell ref="A66:K66"/>
    <mergeCell ref="A67:K67"/>
    <mergeCell ref="B60:G60"/>
    <mergeCell ref="I60:K60"/>
    <mergeCell ref="B61:G61"/>
    <mergeCell ref="I61:K61"/>
    <mergeCell ref="B62:G62"/>
    <mergeCell ref="I62:K62"/>
    <mergeCell ref="B54:F54"/>
    <mergeCell ref="B55:F55"/>
    <mergeCell ref="A56:F56"/>
    <mergeCell ref="A57:H57"/>
    <mergeCell ref="A58:K58"/>
    <mergeCell ref="B59:G59"/>
    <mergeCell ref="I59:K59"/>
    <mergeCell ref="B48:F48"/>
    <mergeCell ref="B49:F49"/>
    <mergeCell ref="B50:F50"/>
    <mergeCell ref="B51:F51"/>
    <mergeCell ref="B52:F52"/>
    <mergeCell ref="B53:F53"/>
    <mergeCell ref="B42:F42"/>
    <mergeCell ref="B43:F43"/>
    <mergeCell ref="A44:F44"/>
    <mergeCell ref="A45:H45"/>
    <mergeCell ref="A46:H46"/>
    <mergeCell ref="B47:F47"/>
    <mergeCell ref="B36:G36"/>
    <mergeCell ref="A37:G37"/>
    <mergeCell ref="A38:H38"/>
    <mergeCell ref="A39:K39"/>
    <mergeCell ref="A40:K40"/>
    <mergeCell ref="B41:F41"/>
    <mergeCell ref="J41:K41"/>
    <mergeCell ref="B30:G30"/>
    <mergeCell ref="B31:G31"/>
    <mergeCell ref="B32:G32"/>
    <mergeCell ref="B33:G33"/>
    <mergeCell ref="B34:G34"/>
    <mergeCell ref="B35:G35"/>
    <mergeCell ref="B24:G24"/>
    <mergeCell ref="B25:G25"/>
    <mergeCell ref="B26:G26"/>
    <mergeCell ref="A27:H27"/>
    <mergeCell ref="A28:H28"/>
    <mergeCell ref="B29:G29"/>
    <mergeCell ref="A18:H18"/>
    <mergeCell ref="A19:H19"/>
    <mergeCell ref="A20:H20"/>
    <mergeCell ref="B21:G21"/>
    <mergeCell ref="B22:G22"/>
    <mergeCell ref="B23:G23"/>
    <mergeCell ref="B12:G12"/>
    <mergeCell ref="B13:G13"/>
    <mergeCell ref="B14:G14"/>
    <mergeCell ref="A15:H15"/>
    <mergeCell ref="B16:G16"/>
    <mergeCell ref="B17:G17"/>
    <mergeCell ref="A9:B9"/>
    <mergeCell ref="C9:D9"/>
    <mergeCell ref="E9:F9"/>
    <mergeCell ref="G9:H9"/>
    <mergeCell ref="A10:K10"/>
    <mergeCell ref="B11:H11"/>
    <mergeCell ref="A1:H4"/>
    <mergeCell ref="A5:H5"/>
    <mergeCell ref="A6:K6"/>
    <mergeCell ref="A7:B7"/>
    <mergeCell ref="C7:H7"/>
    <mergeCell ref="A8:B8"/>
    <mergeCell ref="C8:H8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8"/>
  <sheetViews>
    <sheetView topLeftCell="A97" workbookViewId="0">
      <selection activeCell="G115" sqref="G115:G116"/>
    </sheetView>
  </sheetViews>
  <sheetFormatPr defaultRowHeight="12.75"/>
  <cols>
    <col min="1" max="1" width="3.83203125" customWidth="1"/>
    <col min="2" max="2" width="16.83203125" customWidth="1"/>
    <col min="3" max="3" width="20.6640625" customWidth="1"/>
    <col min="4" max="4" width="20.83203125" customWidth="1"/>
    <col min="5" max="5" width="11.83203125" customWidth="1"/>
    <col min="6" max="6" width="15.6640625" customWidth="1"/>
    <col min="7" max="7" width="10.83203125" customWidth="1"/>
    <col min="8" max="8" width="21.1640625" style="13" customWidth="1"/>
    <col min="9" max="9" width="0.1640625" hidden="1" customWidth="1"/>
    <col min="10" max="10" width="16" hidden="1" customWidth="1"/>
    <col min="11" max="11" width="8.83203125" hidden="1" customWidth="1"/>
    <col min="12" max="12" width="9.33203125" style="9" customWidth="1"/>
  </cols>
  <sheetData>
    <row r="1" spans="1:11">
      <c r="A1" s="193" t="s">
        <v>169</v>
      </c>
      <c r="B1" s="194"/>
      <c r="C1" s="194"/>
      <c r="D1" s="194"/>
      <c r="E1" s="194"/>
      <c r="F1" s="194"/>
      <c r="G1" s="194"/>
      <c r="H1" s="194"/>
    </row>
    <row r="2" spans="1:11" ht="13.5" customHeight="1">
      <c r="A2" s="194"/>
      <c r="B2" s="194"/>
      <c r="C2" s="194"/>
      <c r="D2" s="194"/>
      <c r="E2" s="194"/>
      <c r="F2" s="194"/>
      <c r="G2" s="194"/>
      <c r="H2" s="194"/>
    </row>
    <row r="3" spans="1:11" ht="13.5" customHeight="1">
      <c r="A3" s="194"/>
      <c r="B3" s="194"/>
      <c r="C3" s="194"/>
      <c r="D3" s="194"/>
      <c r="E3" s="194"/>
      <c r="F3" s="194"/>
      <c r="G3" s="194"/>
      <c r="H3" s="194"/>
    </row>
    <row r="4" spans="1:11" ht="13.5" customHeight="1">
      <c r="A4" s="194"/>
      <c r="B4" s="194"/>
      <c r="C4" s="194"/>
      <c r="D4" s="194"/>
      <c r="E4" s="194"/>
      <c r="F4" s="194"/>
      <c r="G4" s="194"/>
      <c r="H4" s="194"/>
    </row>
    <row r="5" spans="1:11" ht="13.5" customHeight="1">
      <c r="A5" s="195"/>
      <c r="B5" s="195"/>
      <c r="C5" s="195"/>
      <c r="D5" s="195"/>
      <c r="E5" s="195"/>
      <c r="F5" s="195"/>
      <c r="G5" s="195"/>
      <c r="H5" s="195"/>
    </row>
    <row r="6" spans="1:11" ht="13.5" customHeight="1">
      <c r="A6" s="196" t="s">
        <v>95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</row>
    <row r="7" spans="1:11" ht="13.5" customHeight="1">
      <c r="A7" s="184" t="s">
        <v>174</v>
      </c>
      <c r="B7" s="184"/>
      <c r="C7" s="197" t="s">
        <v>170</v>
      </c>
      <c r="D7" s="198"/>
      <c r="E7" s="198"/>
      <c r="F7" s="198"/>
      <c r="G7" s="198"/>
      <c r="H7" s="198"/>
      <c r="I7" s="71"/>
      <c r="J7" s="71"/>
      <c r="K7" s="72"/>
    </row>
    <row r="8" spans="1:11" ht="13.5" customHeight="1">
      <c r="A8" s="184" t="s">
        <v>173</v>
      </c>
      <c r="B8" s="184"/>
      <c r="C8" s="199" t="s">
        <v>172</v>
      </c>
      <c r="D8" s="200"/>
      <c r="E8" s="200"/>
      <c r="F8" s="200"/>
      <c r="G8" s="200"/>
      <c r="H8" s="200"/>
      <c r="I8" s="73"/>
      <c r="J8" s="73"/>
      <c r="K8" s="74"/>
    </row>
    <row r="9" spans="1:11" ht="13.5" customHeight="1">
      <c r="A9" s="184" t="s">
        <v>175</v>
      </c>
      <c r="B9" s="184"/>
      <c r="C9" s="185" t="s">
        <v>168</v>
      </c>
      <c r="D9" s="186"/>
      <c r="E9" s="187" t="s">
        <v>171</v>
      </c>
      <c r="F9" s="188"/>
      <c r="G9" s="189"/>
      <c r="H9" s="190"/>
      <c r="I9" s="17"/>
      <c r="J9" s="17"/>
      <c r="K9" s="70"/>
    </row>
    <row r="10" spans="1:11" ht="13.5" customHeight="1">
      <c r="A10" s="187" t="s">
        <v>0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88"/>
    </row>
    <row r="11" spans="1:11" ht="13.5" customHeight="1">
      <c r="A11" s="56" t="s">
        <v>1</v>
      </c>
      <c r="B11" s="189" t="s">
        <v>2</v>
      </c>
      <c r="C11" s="190"/>
      <c r="D11" s="190"/>
      <c r="E11" s="190"/>
      <c r="F11" s="190"/>
      <c r="G11" s="190"/>
      <c r="H11" s="192"/>
      <c r="I11" s="16"/>
      <c r="J11" s="17"/>
      <c r="K11" s="17"/>
    </row>
    <row r="12" spans="1:11" ht="13.5" customHeight="1">
      <c r="A12" s="56" t="s">
        <v>3</v>
      </c>
      <c r="B12" s="201" t="s">
        <v>4</v>
      </c>
      <c r="C12" s="202"/>
      <c r="D12" s="202"/>
      <c r="E12" s="202"/>
      <c r="F12" s="202"/>
      <c r="G12" s="203"/>
      <c r="H12" s="56" t="s">
        <v>154</v>
      </c>
      <c r="I12" s="16"/>
      <c r="J12" s="17"/>
      <c r="K12" s="17"/>
    </row>
    <row r="13" spans="1:11" ht="13.5" customHeight="1">
      <c r="A13" s="56" t="s">
        <v>5</v>
      </c>
      <c r="B13" s="201" t="s">
        <v>6</v>
      </c>
      <c r="C13" s="202"/>
      <c r="D13" s="202"/>
      <c r="E13" s="202"/>
      <c r="F13" s="202"/>
      <c r="G13" s="203"/>
      <c r="H13" s="56">
        <v>2022</v>
      </c>
      <c r="I13" s="16"/>
      <c r="J13" s="17"/>
      <c r="K13" s="17"/>
    </row>
    <row r="14" spans="1:11" ht="13.5" customHeight="1">
      <c r="A14" s="56" t="s">
        <v>7</v>
      </c>
      <c r="B14" s="201" t="s">
        <v>8</v>
      </c>
      <c r="C14" s="202"/>
      <c r="D14" s="202"/>
      <c r="E14" s="202"/>
      <c r="F14" s="202"/>
      <c r="G14" s="203"/>
      <c r="H14" s="56">
        <v>12</v>
      </c>
      <c r="I14" s="16"/>
      <c r="J14" s="17"/>
      <c r="K14" s="17"/>
    </row>
    <row r="15" spans="1:11" ht="13.5" customHeight="1">
      <c r="A15" s="187" t="s">
        <v>9</v>
      </c>
      <c r="B15" s="191"/>
      <c r="C15" s="191"/>
      <c r="D15" s="191"/>
      <c r="E15" s="191"/>
      <c r="F15" s="191"/>
      <c r="G15" s="191"/>
      <c r="H15" s="191"/>
      <c r="I15" s="18"/>
      <c r="J15" s="18"/>
      <c r="K15" s="18"/>
    </row>
    <row r="16" spans="1:11" ht="13.5" customHeight="1">
      <c r="A16" s="63">
        <v>1</v>
      </c>
      <c r="B16" s="201" t="s">
        <v>10</v>
      </c>
      <c r="C16" s="202"/>
      <c r="D16" s="202"/>
      <c r="E16" s="202"/>
      <c r="F16" s="202"/>
      <c r="G16" s="203"/>
      <c r="H16" s="49" t="s">
        <v>155</v>
      </c>
      <c r="I16" s="16"/>
      <c r="J16" s="17"/>
      <c r="K16" s="17"/>
    </row>
    <row r="17" spans="1:12" ht="13.5" customHeight="1">
      <c r="A17" s="63">
        <v>2</v>
      </c>
      <c r="B17" s="201" t="s">
        <v>11</v>
      </c>
      <c r="C17" s="202"/>
      <c r="D17" s="202"/>
      <c r="E17" s="202"/>
      <c r="F17" s="202"/>
      <c r="G17" s="203"/>
      <c r="H17" s="49">
        <v>4</v>
      </c>
      <c r="I17" s="16"/>
      <c r="J17" s="17"/>
      <c r="K17" s="17"/>
    </row>
    <row r="18" spans="1:12" ht="13.5" customHeight="1">
      <c r="A18" s="189" t="s">
        <v>12</v>
      </c>
      <c r="B18" s="190"/>
      <c r="C18" s="190"/>
      <c r="D18" s="190"/>
      <c r="E18" s="190"/>
      <c r="F18" s="190"/>
      <c r="G18" s="190"/>
      <c r="H18" s="190"/>
      <c r="I18" s="15"/>
      <c r="J18" s="15"/>
      <c r="K18" s="15"/>
    </row>
    <row r="19" spans="1:12">
      <c r="A19" s="189" t="s">
        <v>13</v>
      </c>
      <c r="B19" s="190"/>
      <c r="C19" s="190"/>
      <c r="D19" s="190"/>
      <c r="E19" s="190"/>
      <c r="F19" s="190"/>
      <c r="G19" s="190"/>
      <c r="H19" s="190"/>
      <c r="I19" s="15"/>
      <c r="J19" s="15"/>
      <c r="K19" s="15"/>
    </row>
    <row r="20" spans="1:12" ht="13.5" customHeight="1">
      <c r="A20" s="189" t="s">
        <v>14</v>
      </c>
      <c r="B20" s="190"/>
      <c r="C20" s="190"/>
      <c r="D20" s="190"/>
      <c r="E20" s="190"/>
      <c r="F20" s="190"/>
      <c r="G20" s="190"/>
      <c r="H20" s="190"/>
      <c r="I20" s="15"/>
      <c r="J20" s="15"/>
      <c r="K20" s="15"/>
    </row>
    <row r="21" spans="1:12" ht="13.5" customHeight="1">
      <c r="A21" s="63">
        <v>1</v>
      </c>
      <c r="B21" s="201" t="s">
        <v>15</v>
      </c>
      <c r="C21" s="202"/>
      <c r="D21" s="202"/>
      <c r="E21" s="202"/>
      <c r="F21" s="202"/>
      <c r="G21" s="203"/>
      <c r="H21" s="49" t="s">
        <v>159</v>
      </c>
      <c r="I21" s="17"/>
      <c r="J21" s="17"/>
      <c r="K21" s="17"/>
    </row>
    <row r="22" spans="1:12">
      <c r="A22" s="63">
        <v>2</v>
      </c>
      <c r="B22" s="201" t="s">
        <v>16</v>
      </c>
      <c r="C22" s="202"/>
      <c r="D22" s="202"/>
      <c r="E22" s="202"/>
      <c r="F22" s="202"/>
      <c r="G22" s="203"/>
      <c r="H22" s="55" t="s">
        <v>205</v>
      </c>
      <c r="I22" s="17"/>
      <c r="J22" s="17"/>
      <c r="K22" s="17"/>
    </row>
    <row r="23" spans="1:12" ht="13.5" customHeight="1">
      <c r="A23" s="63">
        <v>3</v>
      </c>
      <c r="B23" s="201" t="s">
        <v>17</v>
      </c>
      <c r="C23" s="202"/>
      <c r="D23" s="202"/>
      <c r="E23" s="202"/>
      <c r="F23" s="202"/>
      <c r="G23" s="203"/>
      <c r="H23" s="75">
        <v>1518.57</v>
      </c>
      <c r="I23" s="17"/>
      <c r="J23" s="17"/>
      <c r="K23" s="17"/>
    </row>
    <row r="24" spans="1:12">
      <c r="A24" s="66">
        <v>4</v>
      </c>
      <c r="B24" s="204" t="s">
        <v>18</v>
      </c>
      <c r="C24" s="205"/>
      <c r="D24" s="205"/>
      <c r="E24" s="205"/>
      <c r="F24" s="205"/>
      <c r="G24" s="206"/>
      <c r="H24" s="55" t="s">
        <v>195</v>
      </c>
      <c r="I24" s="17"/>
      <c r="J24" s="17"/>
      <c r="K24" s="17"/>
    </row>
    <row r="25" spans="1:12" ht="13.5" customHeight="1">
      <c r="A25" s="63">
        <v>5</v>
      </c>
      <c r="B25" s="201" t="s">
        <v>19</v>
      </c>
      <c r="C25" s="202"/>
      <c r="D25" s="202"/>
      <c r="E25" s="202"/>
      <c r="F25" s="202"/>
      <c r="G25" s="203"/>
      <c r="H25" s="76">
        <v>44621</v>
      </c>
      <c r="I25" s="17"/>
      <c r="J25" s="17"/>
      <c r="K25" s="17"/>
    </row>
    <row r="26" spans="1:12" ht="13.5" customHeight="1">
      <c r="A26" s="63">
        <v>6</v>
      </c>
      <c r="B26" s="207" t="s">
        <v>176</v>
      </c>
      <c r="C26" s="207"/>
      <c r="D26" s="207"/>
      <c r="E26" s="207"/>
      <c r="F26" s="207"/>
      <c r="G26" s="207"/>
      <c r="H26" s="76" t="s">
        <v>177</v>
      </c>
      <c r="I26" s="17"/>
      <c r="J26" s="17"/>
      <c r="K26" s="17"/>
    </row>
    <row r="27" spans="1:12" ht="13.5" customHeight="1">
      <c r="A27" s="208"/>
      <c r="B27" s="208"/>
      <c r="C27" s="208"/>
      <c r="D27" s="208"/>
      <c r="E27" s="208"/>
      <c r="F27" s="208"/>
      <c r="G27" s="208"/>
      <c r="H27" s="208"/>
      <c r="I27" s="17"/>
      <c r="J27" s="17"/>
      <c r="K27" s="17"/>
      <c r="L27"/>
    </row>
    <row r="28" spans="1:12" ht="13.5" customHeight="1">
      <c r="A28" s="209" t="s">
        <v>117</v>
      </c>
      <c r="B28" s="209"/>
      <c r="C28" s="209"/>
      <c r="D28" s="209"/>
      <c r="E28" s="209"/>
      <c r="F28" s="209"/>
      <c r="G28" s="209"/>
      <c r="H28" s="209"/>
      <c r="I28" s="15"/>
      <c r="J28" s="15"/>
      <c r="K28" s="15"/>
    </row>
    <row r="29" spans="1:12" ht="13.5" customHeight="1">
      <c r="A29" s="37">
        <v>1</v>
      </c>
      <c r="B29" s="210" t="s">
        <v>157</v>
      </c>
      <c r="C29" s="211"/>
      <c r="D29" s="211"/>
      <c r="E29" s="211"/>
      <c r="F29" s="211"/>
      <c r="G29" s="211"/>
      <c r="H29" s="116" t="s">
        <v>111</v>
      </c>
      <c r="I29" s="14" t="s">
        <v>20</v>
      </c>
      <c r="J29" s="15"/>
      <c r="K29" s="15"/>
    </row>
    <row r="30" spans="1:12" ht="13.5" customHeight="1">
      <c r="A30" s="56" t="s">
        <v>1</v>
      </c>
      <c r="B30" s="201" t="s">
        <v>21</v>
      </c>
      <c r="C30" s="202"/>
      <c r="D30" s="202"/>
      <c r="E30" s="202"/>
      <c r="F30" s="202"/>
      <c r="G30" s="203"/>
      <c r="H30" s="38">
        <v>1518.57</v>
      </c>
      <c r="I30" s="16"/>
      <c r="J30" s="17"/>
      <c r="K30" s="17"/>
    </row>
    <row r="31" spans="1:12" ht="13.5" customHeight="1">
      <c r="A31" s="56" t="s">
        <v>3</v>
      </c>
      <c r="B31" s="201" t="s">
        <v>22</v>
      </c>
      <c r="C31" s="202"/>
      <c r="D31" s="202"/>
      <c r="E31" s="202"/>
      <c r="F31" s="202"/>
      <c r="G31" s="203"/>
      <c r="H31" s="38"/>
      <c r="I31" s="16"/>
      <c r="J31" s="17"/>
      <c r="K31" s="17"/>
    </row>
    <row r="32" spans="1:12" ht="13.5" customHeight="1">
      <c r="A32" s="56" t="s">
        <v>5</v>
      </c>
      <c r="B32" s="201" t="s">
        <v>23</v>
      </c>
      <c r="C32" s="202"/>
      <c r="D32" s="202"/>
      <c r="E32" s="202"/>
      <c r="F32" s="202"/>
      <c r="G32" s="203"/>
      <c r="H32" s="38"/>
      <c r="I32" s="16"/>
      <c r="J32" s="17"/>
      <c r="K32" s="17"/>
    </row>
    <row r="33" spans="1:12" ht="13.5" customHeight="1">
      <c r="A33" s="56" t="s">
        <v>7</v>
      </c>
      <c r="B33" s="201" t="s">
        <v>24</v>
      </c>
      <c r="C33" s="202"/>
      <c r="D33" s="202"/>
      <c r="E33" s="202"/>
      <c r="F33" s="202"/>
      <c r="G33" s="203"/>
      <c r="H33" s="38"/>
      <c r="I33" s="16"/>
      <c r="J33" s="17"/>
      <c r="K33" s="17"/>
    </row>
    <row r="34" spans="1:12" ht="13.5" customHeight="1">
      <c r="A34" s="56" t="s">
        <v>25</v>
      </c>
      <c r="B34" s="201" t="s">
        <v>26</v>
      </c>
      <c r="C34" s="202"/>
      <c r="D34" s="202"/>
      <c r="E34" s="202"/>
      <c r="F34" s="202"/>
      <c r="G34" s="203"/>
      <c r="H34" s="38"/>
      <c r="I34" s="16"/>
      <c r="J34" s="17"/>
      <c r="K34" s="17"/>
    </row>
    <row r="35" spans="1:12" ht="13.5" customHeight="1">
      <c r="A35" s="56" t="s">
        <v>27</v>
      </c>
      <c r="B35" s="201" t="s">
        <v>28</v>
      </c>
      <c r="C35" s="202"/>
      <c r="D35" s="202"/>
      <c r="E35" s="202"/>
      <c r="F35" s="202"/>
      <c r="G35" s="203"/>
      <c r="H35" s="38"/>
      <c r="I35" s="16"/>
      <c r="J35" s="17"/>
      <c r="K35" s="17"/>
    </row>
    <row r="36" spans="1:12" ht="13.5" customHeight="1">
      <c r="A36" s="56" t="s">
        <v>29</v>
      </c>
      <c r="B36" s="212" t="s">
        <v>105</v>
      </c>
      <c r="C36" s="202"/>
      <c r="D36" s="202"/>
      <c r="E36" s="202"/>
      <c r="F36" s="202"/>
      <c r="G36" s="203"/>
      <c r="H36" s="38"/>
      <c r="I36" s="16"/>
      <c r="J36" s="17"/>
      <c r="K36" s="17"/>
    </row>
    <row r="37" spans="1:12" ht="13.5" customHeight="1">
      <c r="A37" s="218" t="s">
        <v>156</v>
      </c>
      <c r="B37" s="218"/>
      <c r="C37" s="218"/>
      <c r="D37" s="218"/>
      <c r="E37" s="218"/>
      <c r="F37" s="218"/>
      <c r="G37" s="218"/>
      <c r="H37" s="110">
        <f>SUM(H30:H36)</f>
        <v>1518.57</v>
      </c>
      <c r="I37" s="11" t="s">
        <v>30</v>
      </c>
      <c r="J37" s="51"/>
      <c r="K37" s="52"/>
    </row>
    <row r="38" spans="1:12" ht="13.5" customHeight="1">
      <c r="A38" s="219"/>
      <c r="B38" s="219"/>
      <c r="C38" s="219"/>
      <c r="D38" s="219"/>
      <c r="E38" s="219"/>
      <c r="F38" s="219"/>
      <c r="G38" s="219"/>
      <c r="H38" s="219"/>
      <c r="I38" s="78"/>
      <c r="J38" s="79" t="s">
        <v>31</v>
      </c>
      <c r="K38" s="80"/>
      <c r="L38"/>
    </row>
    <row r="39" spans="1:12" ht="13.5" customHeight="1">
      <c r="A39" s="209" t="s">
        <v>118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</row>
    <row r="40" spans="1:12" ht="13.5" customHeight="1">
      <c r="A40" s="187" t="s">
        <v>100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88"/>
    </row>
    <row r="41" spans="1:12" ht="13.5" customHeight="1">
      <c r="A41" s="101" t="s">
        <v>103</v>
      </c>
      <c r="B41" s="210" t="s">
        <v>99</v>
      </c>
      <c r="C41" s="211"/>
      <c r="D41" s="211"/>
      <c r="E41" s="211"/>
      <c r="F41" s="217"/>
      <c r="G41" s="55" t="s">
        <v>147</v>
      </c>
      <c r="H41" s="115" t="s">
        <v>146</v>
      </c>
      <c r="I41" s="54" t="s">
        <v>32</v>
      </c>
      <c r="J41" s="201" t="s">
        <v>20</v>
      </c>
      <c r="K41" s="202"/>
    </row>
    <row r="42" spans="1:12" ht="13.5" customHeight="1">
      <c r="A42" s="56" t="s">
        <v>1</v>
      </c>
      <c r="B42" s="201" t="s">
        <v>33</v>
      </c>
      <c r="C42" s="202"/>
      <c r="D42" s="202"/>
      <c r="E42" s="202"/>
      <c r="F42" s="203"/>
      <c r="G42" s="39">
        <v>8.3299999999999999E-2</v>
      </c>
      <c r="H42" s="41">
        <f>H37*G42</f>
        <v>126.49688099999999</v>
      </c>
      <c r="I42" s="12"/>
      <c r="J42" s="59" t="s">
        <v>30</v>
      </c>
      <c r="K42" s="53" t="s">
        <v>31</v>
      </c>
    </row>
    <row r="43" spans="1:12" ht="13.5" customHeight="1">
      <c r="A43" s="56" t="s">
        <v>3</v>
      </c>
      <c r="B43" s="212" t="s">
        <v>98</v>
      </c>
      <c r="C43" s="213"/>
      <c r="D43" s="213"/>
      <c r="E43" s="213"/>
      <c r="F43" s="214"/>
      <c r="G43" s="39">
        <v>0.121</v>
      </c>
      <c r="H43" s="42">
        <f>H30*G43</f>
        <v>183.74696999999998</v>
      </c>
      <c r="I43" s="12"/>
      <c r="J43" s="59" t="s">
        <v>30</v>
      </c>
      <c r="K43" s="53" t="s">
        <v>31</v>
      </c>
    </row>
    <row r="44" spans="1:12" ht="15" customHeight="1">
      <c r="A44" s="215" t="s">
        <v>165</v>
      </c>
      <c r="B44" s="215"/>
      <c r="C44" s="215"/>
      <c r="D44" s="215"/>
      <c r="E44" s="215"/>
      <c r="F44" s="215"/>
      <c r="G44" s="81">
        <f>SUM(G42:G43)</f>
        <v>0.20429999999999998</v>
      </c>
      <c r="H44" s="110">
        <f>SUM(H42:H43)</f>
        <v>310.24385099999995</v>
      </c>
      <c r="I44" s="11" t="s">
        <v>30</v>
      </c>
      <c r="J44" s="51"/>
      <c r="K44" s="6" t="s">
        <v>31</v>
      </c>
    </row>
    <row r="45" spans="1:12" ht="13.5" customHeight="1">
      <c r="A45" s="216"/>
      <c r="B45" s="216"/>
      <c r="C45" s="216"/>
      <c r="D45" s="216"/>
      <c r="E45" s="216"/>
      <c r="F45" s="216"/>
      <c r="G45" s="216"/>
      <c r="H45" s="216"/>
      <c r="I45" s="67"/>
      <c r="J45" s="68"/>
      <c r="K45" s="69"/>
      <c r="L45"/>
    </row>
    <row r="46" spans="1:12" ht="13.5" customHeight="1">
      <c r="A46" s="215" t="s">
        <v>167</v>
      </c>
      <c r="B46" s="215"/>
      <c r="C46" s="215"/>
      <c r="D46" s="215"/>
      <c r="E46" s="215"/>
      <c r="F46" s="215"/>
      <c r="G46" s="215"/>
      <c r="H46" s="215"/>
      <c r="I46" s="19"/>
      <c r="J46" s="19"/>
      <c r="K46" s="19"/>
    </row>
    <row r="47" spans="1:12" ht="13.5" customHeight="1">
      <c r="A47" s="101" t="s">
        <v>102</v>
      </c>
      <c r="B47" s="210" t="s">
        <v>158</v>
      </c>
      <c r="C47" s="211"/>
      <c r="D47" s="211"/>
      <c r="E47" s="211"/>
      <c r="F47" s="217"/>
      <c r="G47" s="49" t="s">
        <v>147</v>
      </c>
      <c r="H47" s="114" t="s">
        <v>146</v>
      </c>
      <c r="I47" s="54" t="s">
        <v>32</v>
      </c>
      <c r="J47" s="14" t="s">
        <v>20</v>
      </c>
      <c r="K47" s="15"/>
    </row>
    <row r="48" spans="1:12" ht="13.5" customHeight="1">
      <c r="A48" s="56" t="s">
        <v>1</v>
      </c>
      <c r="B48" s="201" t="s">
        <v>35</v>
      </c>
      <c r="C48" s="202"/>
      <c r="D48" s="202"/>
      <c r="E48" s="202"/>
      <c r="F48" s="203"/>
      <c r="G48" s="39">
        <v>0.2</v>
      </c>
      <c r="H48" s="43">
        <f t="shared" ref="H48:H55" si="0">($H$37+$H$44)*G48</f>
        <v>365.76277019999998</v>
      </c>
      <c r="I48" s="12"/>
      <c r="J48" s="59" t="s">
        <v>30</v>
      </c>
      <c r="K48" s="53" t="s">
        <v>31</v>
      </c>
    </row>
    <row r="49" spans="1:14" ht="13.5" customHeight="1">
      <c r="A49" s="56" t="s">
        <v>3</v>
      </c>
      <c r="B49" s="212" t="s">
        <v>144</v>
      </c>
      <c r="C49" s="202"/>
      <c r="D49" s="202"/>
      <c r="E49" s="202"/>
      <c r="F49" s="203"/>
      <c r="G49" s="39">
        <v>2.5000000000000001E-2</v>
      </c>
      <c r="H49" s="44">
        <f t="shared" si="0"/>
        <v>45.720346274999997</v>
      </c>
      <c r="I49" s="12"/>
      <c r="J49" s="59" t="s">
        <v>30</v>
      </c>
      <c r="K49" s="53" t="s">
        <v>31</v>
      </c>
    </row>
    <row r="50" spans="1:14" ht="13.5" customHeight="1">
      <c r="A50" s="56" t="s">
        <v>5</v>
      </c>
      <c r="B50" s="212" t="s">
        <v>145</v>
      </c>
      <c r="C50" s="202"/>
      <c r="D50" s="202"/>
      <c r="E50" s="202"/>
      <c r="F50" s="203"/>
      <c r="G50" s="39"/>
      <c r="H50" s="44">
        <f t="shared" si="0"/>
        <v>0</v>
      </c>
      <c r="I50" s="12"/>
      <c r="J50" s="59" t="s">
        <v>30</v>
      </c>
      <c r="K50" s="53" t="s">
        <v>31</v>
      </c>
      <c r="L50" s="181" t="s">
        <v>238</v>
      </c>
    </row>
    <row r="51" spans="1:14" ht="13.5" customHeight="1">
      <c r="A51" s="56" t="s">
        <v>7</v>
      </c>
      <c r="B51" s="201" t="s">
        <v>36</v>
      </c>
      <c r="C51" s="202"/>
      <c r="D51" s="202"/>
      <c r="E51" s="202"/>
      <c r="F51" s="203"/>
      <c r="G51" s="40">
        <v>1.4999999999999999E-2</v>
      </c>
      <c r="H51" s="45">
        <f t="shared" si="0"/>
        <v>27.432207764999998</v>
      </c>
      <c r="I51" s="12"/>
      <c r="J51" s="59" t="s">
        <v>30</v>
      </c>
      <c r="K51" s="53" t="s">
        <v>31</v>
      </c>
    </row>
    <row r="52" spans="1:14" ht="13.5" customHeight="1">
      <c r="A52" s="56" t="s">
        <v>25</v>
      </c>
      <c r="B52" s="201" t="s">
        <v>37</v>
      </c>
      <c r="C52" s="202"/>
      <c r="D52" s="202"/>
      <c r="E52" s="202"/>
      <c r="F52" s="203"/>
      <c r="G52" s="39">
        <v>0.01</v>
      </c>
      <c r="H52" s="45">
        <f t="shared" si="0"/>
        <v>18.28813851</v>
      </c>
      <c r="I52" s="12"/>
      <c r="J52" s="59" t="s">
        <v>30</v>
      </c>
      <c r="K52" s="53" t="s">
        <v>31</v>
      </c>
    </row>
    <row r="53" spans="1:14" ht="13.5" customHeight="1">
      <c r="A53" s="56" t="s">
        <v>27</v>
      </c>
      <c r="B53" s="201" t="s">
        <v>38</v>
      </c>
      <c r="C53" s="202"/>
      <c r="D53" s="202"/>
      <c r="E53" s="202"/>
      <c r="F53" s="203"/>
      <c r="G53" s="39">
        <v>6.0000000000000001E-3</v>
      </c>
      <c r="H53" s="45">
        <f t="shared" si="0"/>
        <v>10.972883105999999</v>
      </c>
      <c r="I53" s="12"/>
      <c r="J53" s="59" t="s">
        <v>30</v>
      </c>
      <c r="K53" s="53" t="s">
        <v>31</v>
      </c>
    </row>
    <row r="54" spans="1:14" ht="13.5" customHeight="1">
      <c r="A54" s="56" t="s">
        <v>29</v>
      </c>
      <c r="B54" s="201" t="s">
        <v>39</v>
      </c>
      <c r="C54" s="202"/>
      <c r="D54" s="202"/>
      <c r="E54" s="202"/>
      <c r="F54" s="203"/>
      <c r="G54" s="39">
        <v>2E-3</v>
      </c>
      <c r="H54" s="45">
        <f t="shared" si="0"/>
        <v>3.6576277019999996</v>
      </c>
      <c r="I54" s="12"/>
      <c r="J54" s="59" t="s">
        <v>30</v>
      </c>
      <c r="K54" s="53" t="s">
        <v>31</v>
      </c>
    </row>
    <row r="55" spans="1:14" ht="13.5" customHeight="1">
      <c r="A55" s="56" t="s">
        <v>40</v>
      </c>
      <c r="B55" s="201" t="s">
        <v>41</v>
      </c>
      <c r="C55" s="202"/>
      <c r="D55" s="202"/>
      <c r="E55" s="202"/>
      <c r="F55" s="203"/>
      <c r="G55" s="39">
        <v>0.08</v>
      </c>
      <c r="H55" s="45">
        <f t="shared" si="0"/>
        <v>146.30510808</v>
      </c>
      <c r="I55" s="12"/>
      <c r="J55" s="3" t="s">
        <v>30</v>
      </c>
      <c r="K55" s="5" t="s">
        <v>31</v>
      </c>
    </row>
    <row r="56" spans="1:14" ht="13.5" customHeight="1">
      <c r="A56" s="215" t="s">
        <v>165</v>
      </c>
      <c r="B56" s="215"/>
      <c r="C56" s="215"/>
      <c r="D56" s="215"/>
      <c r="E56" s="215"/>
      <c r="F56" s="215"/>
      <c r="G56" s="82">
        <f>SUM(G48:G55)</f>
        <v>0.33800000000000002</v>
      </c>
      <c r="H56" s="110">
        <f>SUM(H48:H55)</f>
        <v>618.13908163799999</v>
      </c>
      <c r="I56" s="54" t="s">
        <v>42</v>
      </c>
      <c r="J56" s="3" t="s">
        <v>30</v>
      </c>
      <c r="K56" s="5" t="s">
        <v>31</v>
      </c>
    </row>
    <row r="57" spans="1:14" ht="13.5" customHeight="1">
      <c r="A57" s="216"/>
      <c r="B57" s="216"/>
      <c r="C57" s="216"/>
      <c r="D57" s="216"/>
      <c r="E57" s="216"/>
      <c r="F57" s="216"/>
      <c r="G57" s="216"/>
      <c r="H57" s="216"/>
      <c r="I57" s="83"/>
      <c r="J57" s="84"/>
      <c r="K57" s="85"/>
      <c r="L57"/>
    </row>
    <row r="58" spans="1:14" ht="13.5" customHeight="1">
      <c r="A58" s="215" t="s">
        <v>166</v>
      </c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M58" s="46"/>
      <c r="N58" s="46"/>
    </row>
    <row r="59" spans="1:14">
      <c r="A59" s="101" t="s">
        <v>101</v>
      </c>
      <c r="B59" s="210" t="s">
        <v>109</v>
      </c>
      <c r="C59" s="211"/>
      <c r="D59" s="211"/>
      <c r="E59" s="211"/>
      <c r="F59" s="211"/>
      <c r="G59" s="217"/>
      <c r="H59" s="113" t="s">
        <v>148</v>
      </c>
      <c r="I59" s="220" t="s">
        <v>20</v>
      </c>
      <c r="J59" s="220"/>
      <c r="K59" s="221"/>
    </row>
    <row r="60" spans="1:14" ht="13.5" customHeight="1">
      <c r="A60" s="56" t="s">
        <v>1</v>
      </c>
      <c r="B60" s="212" t="s">
        <v>162</v>
      </c>
      <c r="C60" s="213"/>
      <c r="D60" s="213"/>
      <c r="E60" s="213"/>
      <c r="F60" s="213"/>
      <c r="G60" s="214"/>
      <c r="H60" s="47">
        <f>8.55*2*22-H37*6%</f>
        <v>285.08580000000006</v>
      </c>
      <c r="I60" s="222"/>
      <c r="J60" s="222"/>
      <c r="K60" s="223"/>
    </row>
    <row r="61" spans="1:14" ht="13.5" customHeight="1">
      <c r="A61" s="56" t="s">
        <v>3</v>
      </c>
      <c r="B61" s="212" t="s">
        <v>163</v>
      </c>
      <c r="C61" s="213"/>
      <c r="D61" s="213"/>
      <c r="E61" s="213"/>
      <c r="F61" s="213"/>
      <c r="G61" s="214"/>
      <c r="H61" s="48">
        <v>415.8</v>
      </c>
      <c r="I61" s="222"/>
      <c r="J61" s="222"/>
      <c r="K61" s="223"/>
    </row>
    <row r="62" spans="1:14" ht="13.5" customHeight="1">
      <c r="A62" s="56" t="s">
        <v>5</v>
      </c>
      <c r="B62" s="212" t="s">
        <v>104</v>
      </c>
      <c r="C62" s="213"/>
      <c r="D62" s="213"/>
      <c r="E62" s="213"/>
      <c r="F62" s="213"/>
      <c r="G62" s="214"/>
      <c r="H62" s="48">
        <v>0</v>
      </c>
      <c r="I62" s="222"/>
      <c r="J62" s="222"/>
      <c r="K62" s="223"/>
    </row>
    <row r="63" spans="1:14" ht="13.5" customHeight="1">
      <c r="A63" s="56" t="s">
        <v>7</v>
      </c>
      <c r="B63" s="212" t="s">
        <v>161</v>
      </c>
      <c r="C63" s="213"/>
      <c r="D63" s="213"/>
      <c r="E63" s="213"/>
      <c r="F63" s="213"/>
      <c r="G63" s="214"/>
      <c r="H63" s="48">
        <v>17</v>
      </c>
      <c r="I63" s="222"/>
      <c r="J63" s="222"/>
      <c r="K63" s="223"/>
    </row>
    <row r="64" spans="1:14" ht="13.5" customHeight="1">
      <c r="A64" s="215" t="s">
        <v>165</v>
      </c>
      <c r="B64" s="215"/>
      <c r="C64" s="215"/>
      <c r="D64" s="215"/>
      <c r="E64" s="215"/>
      <c r="F64" s="215"/>
      <c r="G64" s="215"/>
      <c r="H64" s="112">
        <f>SUM(H60:H63)</f>
        <v>717.88580000000002</v>
      </c>
      <c r="I64" s="11" t="s">
        <v>30</v>
      </c>
      <c r="J64" s="51"/>
      <c r="K64" s="5" t="s">
        <v>31</v>
      </c>
    </row>
    <row r="65" spans="1:35" ht="12.6" customHeight="1">
      <c r="A65" s="216"/>
      <c r="B65" s="216"/>
      <c r="C65" s="216"/>
      <c r="D65" s="216"/>
      <c r="E65" s="216"/>
      <c r="F65" s="216"/>
      <c r="G65" s="216"/>
      <c r="H65" s="216"/>
      <c r="I65" s="86"/>
      <c r="J65" s="87"/>
      <c r="K65" s="85"/>
      <c r="L65"/>
    </row>
    <row r="66" spans="1:35" ht="13.5" customHeight="1">
      <c r="A66" s="209" t="s">
        <v>106</v>
      </c>
      <c r="B66" s="209"/>
      <c r="C66" s="209"/>
      <c r="D66" s="209"/>
      <c r="E66" s="209"/>
      <c r="F66" s="209"/>
      <c r="G66" s="209"/>
      <c r="H66" s="209"/>
      <c r="I66" s="209"/>
      <c r="J66" s="209"/>
      <c r="K66" s="209"/>
    </row>
    <row r="67" spans="1:35" ht="13.5" customHeight="1">
      <c r="A67" s="224"/>
      <c r="B67" s="225"/>
      <c r="C67" s="225"/>
      <c r="D67" s="225"/>
      <c r="E67" s="225"/>
      <c r="F67" s="225"/>
      <c r="G67" s="225"/>
      <c r="H67" s="225"/>
      <c r="I67" s="225"/>
      <c r="J67" s="225"/>
      <c r="K67" s="226"/>
    </row>
    <row r="68" spans="1:35" ht="13.5" customHeight="1">
      <c r="A68" s="100">
        <v>2</v>
      </c>
      <c r="B68" s="210" t="s">
        <v>164</v>
      </c>
      <c r="C68" s="211"/>
      <c r="D68" s="211"/>
      <c r="E68" s="211"/>
      <c r="F68" s="211"/>
      <c r="G68" s="217"/>
      <c r="H68" s="113" t="s">
        <v>111</v>
      </c>
      <c r="I68" s="220" t="s">
        <v>20</v>
      </c>
      <c r="J68" s="220"/>
      <c r="K68" s="221"/>
    </row>
    <row r="69" spans="1:35" ht="13.5" customHeight="1">
      <c r="A69" s="65">
        <v>2.1</v>
      </c>
      <c r="B69" s="201" t="s">
        <v>107</v>
      </c>
      <c r="C69" s="202"/>
      <c r="D69" s="202"/>
      <c r="E69" s="202"/>
      <c r="F69" s="202"/>
      <c r="G69" s="203"/>
      <c r="H69" s="64">
        <f>H44</f>
        <v>310.24385099999995</v>
      </c>
      <c r="I69" s="54" t="s">
        <v>30</v>
      </c>
      <c r="J69" s="51"/>
      <c r="K69" s="7" t="s">
        <v>31</v>
      </c>
    </row>
    <row r="70" spans="1:35" ht="13.5" customHeight="1">
      <c r="A70" s="65">
        <v>2.2000000000000002</v>
      </c>
      <c r="B70" s="201" t="s">
        <v>108</v>
      </c>
      <c r="C70" s="202"/>
      <c r="D70" s="202"/>
      <c r="E70" s="202"/>
      <c r="F70" s="202"/>
      <c r="G70" s="203"/>
      <c r="H70" s="64">
        <f>H56</f>
        <v>618.13908163799999</v>
      </c>
      <c r="I70" s="54" t="s">
        <v>30</v>
      </c>
      <c r="J70" s="51"/>
      <c r="K70" s="6" t="s">
        <v>31</v>
      </c>
    </row>
    <row r="71" spans="1:35" ht="15" customHeight="1">
      <c r="A71" s="65">
        <v>2.2999999999999998</v>
      </c>
      <c r="B71" s="204" t="s">
        <v>109</v>
      </c>
      <c r="C71" s="205"/>
      <c r="D71" s="205"/>
      <c r="E71" s="205"/>
      <c r="F71" s="205"/>
      <c r="G71" s="206"/>
      <c r="H71" s="77">
        <f>H64</f>
        <v>717.88580000000002</v>
      </c>
      <c r="I71" s="11" t="s">
        <v>30</v>
      </c>
      <c r="J71" s="51"/>
      <c r="K71" s="52"/>
    </row>
    <row r="72" spans="1:35" ht="15" customHeight="1">
      <c r="A72" s="215" t="s">
        <v>165</v>
      </c>
      <c r="B72" s="215"/>
      <c r="C72" s="215"/>
      <c r="D72" s="215"/>
      <c r="E72" s="215"/>
      <c r="F72" s="215"/>
      <c r="G72" s="215"/>
      <c r="H72" s="111">
        <f>SUM(H69:H71)</f>
        <v>1646.2687326380001</v>
      </c>
      <c r="I72" s="54" t="s">
        <v>30</v>
      </c>
      <c r="J72" s="51"/>
      <c r="K72" s="6" t="s">
        <v>31</v>
      </c>
    </row>
    <row r="73" spans="1:35" ht="15" customHeight="1">
      <c r="A73" s="216"/>
      <c r="B73" s="216"/>
      <c r="C73" s="216"/>
      <c r="D73" s="216"/>
      <c r="E73" s="216"/>
      <c r="F73" s="216"/>
      <c r="G73" s="216"/>
      <c r="H73" s="216"/>
      <c r="I73" s="83"/>
      <c r="J73" s="78"/>
      <c r="K73" s="6"/>
      <c r="L73"/>
    </row>
    <row r="74" spans="1:35" ht="15" customHeight="1">
      <c r="A74" s="215" t="s">
        <v>94</v>
      </c>
      <c r="B74" s="209"/>
      <c r="C74" s="209"/>
      <c r="D74" s="209"/>
      <c r="E74" s="209"/>
      <c r="F74" s="209"/>
      <c r="G74" s="209"/>
      <c r="H74" s="209"/>
      <c r="I74" s="209"/>
      <c r="J74" s="209"/>
      <c r="K74" s="8"/>
    </row>
    <row r="75" spans="1:35" ht="14.25" customHeight="1">
      <c r="A75" s="37">
        <v>3</v>
      </c>
      <c r="B75" s="184" t="s">
        <v>178</v>
      </c>
      <c r="C75" s="184"/>
      <c r="D75" s="184"/>
      <c r="E75" s="184"/>
      <c r="F75" s="184"/>
      <c r="G75" s="49" t="s">
        <v>149</v>
      </c>
      <c r="H75" s="49" t="s">
        <v>150</v>
      </c>
      <c r="I75" s="227" t="s">
        <v>20</v>
      </c>
      <c r="J75" s="227"/>
      <c r="K75" s="8"/>
    </row>
    <row r="76" spans="1:35" ht="14.25" customHeight="1">
      <c r="A76" s="56" t="s">
        <v>1</v>
      </c>
      <c r="B76" s="207" t="s">
        <v>43</v>
      </c>
      <c r="C76" s="207"/>
      <c r="D76" s="207"/>
      <c r="E76" s="207"/>
      <c r="F76" s="207"/>
      <c r="G76" s="89">
        <v>4.1999999999999997E-3</v>
      </c>
      <c r="H76" s="43">
        <f>$H$37*G76</f>
        <v>6.3779939999999993</v>
      </c>
      <c r="I76" s="54" t="s">
        <v>30</v>
      </c>
      <c r="J76" s="56" t="s">
        <v>31</v>
      </c>
      <c r="K76" s="8"/>
    </row>
    <row r="77" spans="1:35" ht="14.25" customHeight="1">
      <c r="A77" s="56" t="s">
        <v>3</v>
      </c>
      <c r="B77" s="207" t="s">
        <v>44</v>
      </c>
      <c r="C77" s="207"/>
      <c r="D77" s="207"/>
      <c r="E77" s="207"/>
      <c r="F77" s="207"/>
      <c r="G77" s="89">
        <v>2.9999999999999997E-4</v>
      </c>
      <c r="H77" s="43">
        <f>$H$37*G77</f>
        <v>0.45557099999999995</v>
      </c>
      <c r="I77" s="54" t="s">
        <v>30</v>
      </c>
      <c r="J77" s="56" t="s">
        <v>31</v>
      </c>
      <c r="K77" s="8"/>
    </row>
    <row r="78" spans="1:35" ht="14.25" customHeight="1">
      <c r="A78" s="56" t="s">
        <v>5</v>
      </c>
      <c r="B78" s="207" t="s">
        <v>45</v>
      </c>
      <c r="C78" s="207"/>
      <c r="D78" s="207"/>
      <c r="E78" s="207"/>
      <c r="F78" s="207"/>
      <c r="G78" s="89">
        <v>0.04</v>
      </c>
      <c r="H78" s="43">
        <f>H76*G78</f>
        <v>0.25511975999999997</v>
      </c>
      <c r="I78" s="54" t="s">
        <v>30</v>
      </c>
      <c r="J78" s="56" t="s">
        <v>31</v>
      </c>
      <c r="K78" s="8"/>
    </row>
    <row r="79" spans="1:35" ht="14.25" customHeight="1">
      <c r="A79" s="56" t="s">
        <v>7</v>
      </c>
      <c r="B79" s="207" t="s">
        <v>46</v>
      </c>
      <c r="C79" s="207"/>
      <c r="D79" s="207"/>
      <c r="E79" s="207"/>
      <c r="F79" s="207"/>
      <c r="G79" s="89">
        <v>1.9400000000000001E-2</v>
      </c>
      <c r="H79" s="43">
        <f>$H$37*G79</f>
        <v>29.460258</v>
      </c>
      <c r="I79" s="54" t="s">
        <v>30</v>
      </c>
      <c r="J79" s="56" t="s">
        <v>31</v>
      </c>
      <c r="K79" s="8"/>
    </row>
    <row r="80" spans="1:35" s="9" customFormat="1" ht="14.25" customHeight="1">
      <c r="A80" s="56" t="s">
        <v>25</v>
      </c>
      <c r="B80" s="207" t="s">
        <v>47</v>
      </c>
      <c r="C80" s="207"/>
      <c r="D80" s="207"/>
      <c r="E80" s="207"/>
      <c r="F80" s="207"/>
      <c r="G80" s="89">
        <v>6.8999999999999999E-3</v>
      </c>
      <c r="H80" s="43">
        <f>$H$37*G80</f>
        <v>10.478133</v>
      </c>
      <c r="I80" s="54" t="s">
        <v>30</v>
      </c>
      <c r="J80" s="56" t="s">
        <v>31</v>
      </c>
      <c r="K80" s="8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</row>
    <row r="81" spans="1:35" s="9" customFormat="1" ht="14.25" customHeight="1">
      <c r="A81" s="56" t="s">
        <v>27</v>
      </c>
      <c r="B81" s="207" t="s">
        <v>48</v>
      </c>
      <c r="C81" s="207"/>
      <c r="D81" s="207"/>
      <c r="E81" s="207"/>
      <c r="F81" s="207"/>
      <c r="G81" s="89">
        <v>0.01</v>
      </c>
      <c r="H81" s="43">
        <f>H80*G81</f>
        <v>0.10478133000000001</v>
      </c>
      <c r="I81" s="11" t="s">
        <v>30</v>
      </c>
      <c r="J81" s="2" t="s">
        <v>31</v>
      </c>
      <c r="K81" s="8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</row>
    <row r="82" spans="1:35" s="9" customFormat="1">
      <c r="A82" s="215" t="s">
        <v>165</v>
      </c>
      <c r="B82" s="215"/>
      <c r="C82" s="215"/>
      <c r="D82" s="215"/>
      <c r="E82" s="215"/>
      <c r="F82" s="215"/>
      <c r="G82" s="81">
        <f>SUM(G76:G81)</f>
        <v>8.0799999999999997E-2</v>
      </c>
      <c r="H82" s="110">
        <f>SUM(H76:H81)</f>
        <v>47.131857090000004</v>
      </c>
      <c r="I82" s="12"/>
      <c r="J82" s="50" t="s">
        <v>31</v>
      </c>
      <c r="K82" s="8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</row>
    <row r="83" spans="1:35" s="9" customFormat="1">
      <c r="A83" s="239"/>
      <c r="B83" s="239"/>
      <c r="C83" s="239"/>
      <c r="D83" s="239"/>
      <c r="E83" s="239"/>
      <c r="F83" s="239"/>
      <c r="G83" s="239"/>
      <c r="H83" s="239"/>
      <c r="I83" s="87"/>
      <c r="J83" s="88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</row>
    <row r="84" spans="1:35" s="9" customFormat="1" ht="12.75" customHeight="1">
      <c r="A84" s="218" t="s">
        <v>49</v>
      </c>
      <c r="B84" s="218"/>
      <c r="C84" s="218"/>
      <c r="D84" s="218"/>
      <c r="E84" s="218"/>
      <c r="F84" s="218"/>
      <c r="G84" s="218"/>
      <c r="H84" s="218"/>
      <c r="I84" s="218"/>
      <c r="J84" s="218"/>
      <c r="K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</row>
    <row r="85" spans="1:35" s="9" customFormat="1">
      <c r="A85" s="333" t="s">
        <v>179</v>
      </c>
      <c r="B85" s="334"/>
      <c r="C85" s="334"/>
      <c r="D85" s="334"/>
      <c r="E85" s="334"/>
      <c r="F85" s="334"/>
      <c r="G85" s="334"/>
      <c r="H85" s="334"/>
      <c r="I85" s="334"/>
      <c r="J85" s="334"/>
      <c r="K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</row>
    <row r="86" spans="1:35" s="9" customFormat="1" ht="12.75" customHeight="1">
      <c r="A86" s="93" t="s">
        <v>96</v>
      </c>
      <c r="B86" s="271" t="s">
        <v>125</v>
      </c>
      <c r="C86" s="272"/>
      <c r="D86" s="272"/>
      <c r="E86" s="272"/>
      <c r="F86" s="335"/>
      <c r="G86" s="106" t="s">
        <v>151</v>
      </c>
      <c r="H86" s="105" t="s">
        <v>150</v>
      </c>
      <c r="I86" s="336" t="s">
        <v>126</v>
      </c>
      <c r="J86" s="337"/>
      <c r="K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</row>
    <row r="87" spans="1:35" s="9" customFormat="1" ht="12.75" customHeight="1">
      <c r="A87" s="94" t="s">
        <v>127</v>
      </c>
      <c r="B87" s="250" t="s">
        <v>128</v>
      </c>
      <c r="C87" s="251"/>
      <c r="D87" s="251"/>
      <c r="E87" s="251"/>
      <c r="F87" s="252"/>
      <c r="G87" s="102">
        <v>9.1999999999999998E-3</v>
      </c>
      <c r="H87" s="107">
        <f>$H$37*G87</f>
        <v>13.970844</v>
      </c>
      <c r="I87" s="60" t="s">
        <v>129</v>
      </c>
      <c r="J87" s="57" t="s">
        <v>130</v>
      </c>
      <c r="K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5" s="9" customFormat="1" ht="12.75" customHeight="1">
      <c r="A88" s="94" t="s">
        <v>131</v>
      </c>
      <c r="B88" s="250" t="s">
        <v>132</v>
      </c>
      <c r="C88" s="251"/>
      <c r="D88" s="251"/>
      <c r="E88" s="251"/>
      <c r="F88" s="252"/>
      <c r="G88" s="102">
        <v>2.8E-3</v>
      </c>
      <c r="H88" s="107">
        <f t="shared" ref="H88:H94" si="1">$H$37*G88</f>
        <v>4.2519960000000001</v>
      </c>
      <c r="I88" s="60" t="s">
        <v>129</v>
      </c>
      <c r="J88" s="57" t="s">
        <v>130</v>
      </c>
      <c r="K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</row>
    <row r="89" spans="1:35" s="9" customFormat="1" ht="12.75" customHeight="1">
      <c r="A89" s="94" t="s">
        <v>133</v>
      </c>
      <c r="B89" s="250" t="s">
        <v>134</v>
      </c>
      <c r="C89" s="251"/>
      <c r="D89" s="251"/>
      <c r="E89" s="251"/>
      <c r="F89" s="252"/>
      <c r="G89" s="102">
        <v>2.0000000000000001E-4</v>
      </c>
      <c r="H89" s="107">
        <f t="shared" si="1"/>
        <v>0.30371399999999998</v>
      </c>
      <c r="I89" s="60" t="s">
        <v>129</v>
      </c>
      <c r="J89" s="57" t="s">
        <v>130</v>
      </c>
      <c r="K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pans="1:35" s="9" customFormat="1" ht="12.75" customHeight="1">
      <c r="A90" s="94" t="s">
        <v>135</v>
      </c>
      <c r="B90" s="250" t="s">
        <v>136</v>
      </c>
      <c r="C90" s="251"/>
      <c r="D90" s="251"/>
      <c r="E90" s="251"/>
      <c r="F90" s="252"/>
      <c r="G90" s="102">
        <v>2.9999999999999997E-4</v>
      </c>
      <c r="H90" s="107">
        <f t="shared" si="1"/>
        <v>0.45557099999999995</v>
      </c>
      <c r="I90" s="60" t="s">
        <v>129</v>
      </c>
      <c r="J90" s="57" t="s">
        <v>130</v>
      </c>
      <c r="K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</row>
    <row r="91" spans="1:35" ht="12.75" customHeight="1">
      <c r="A91" s="94" t="s">
        <v>137</v>
      </c>
      <c r="B91" s="250" t="s">
        <v>62</v>
      </c>
      <c r="C91" s="251"/>
      <c r="D91" s="251"/>
      <c r="E91" s="251"/>
      <c r="F91" s="252"/>
      <c r="G91" s="102">
        <v>1.5E-3</v>
      </c>
      <c r="H91" s="107">
        <f t="shared" si="1"/>
        <v>2.2778549999999997</v>
      </c>
      <c r="I91" s="60" t="s">
        <v>129</v>
      </c>
      <c r="J91" s="57" t="s">
        <v>130</v>
      </c>
    </row>
    <row r="92" spans="1:35" ht="14.25" customHeight="1">
      <c r="A92" s="94" t="s">
        <v>138</v>
      </c>
      <c r="B92" s="250" t="s">
        <v>139</v>
      </c>
      <c r="C92" s="251"/>
      <c r="D92" s="251"/>
      <c r="E92" s="251"/>
      <c r="F92" s="252"/>
      <c r="G92" s="102">
        <v>0</v>
      </c>
      <c r="H92" s="107">
        <f t="shared" si="1"/>
        <v>0</v>
      </c>
      <c r="I92" s="60" t="s">
        <v>129</v>
      </c>
      <c r="J92" s="58" t="s">
        <v>130</v>
      </c>
    </row>
    <row r="93" spans="1:35" ht="12.75" customHeight="1">
      <c r="A93" s="253" t="s">
        <v>140</v>
      </c>
      <c r="B93" s="254"/>
      <c r="C93" s="254"/>
      <c r="D93" s="254"/>
      <c r="E93" s="254"/>
      <c r="F93" s="255"/>
      <c r="G93" s="103">
        <f>SUM(G87:G92)</f>
        <v>1.4E-2</v>
      </c>
      <c r="H93" s="108">
        <f>SUM(H87:H92)</f>
        <v>21.259979999999995</v>
      </c>
      <c r="I93" s="60" t="s">
        <v>129</v>
      </c>
      <c r="J93" s="57" t="s">
        <v>130</v>
      </c>
    </row>
    <row r="94" spans="1:35" ht="12.75" customHeight="1">
      <c r="A94" s="95" t="s">
        <v>141</v>
      </c>
      <c r="B94" s="338" t="s">
        <v>142</v>
      </c>
      <c r="C94" s="339"/>
      <c r="D94" s="339"/>
      <c r="E94" s="339"/>
      <c r="F94" s="340"/>
      <c r="G94" s="104">
        <v>6.7000000000000002E-3</v>
      </c>
      <c r="H94" s="107">
        <f t="shared" si="1"/>
        <v>10.174419</v>
      </c>
      <c r="I94" s="60" t="s">
        <v>129</v>
      </c>
      <c r="J94" s="57" t="s">
        <v>130</v>
      </c>
    </row>
    <row r="95" spans="1:35" ht="15" customHeight="1">
      <c r="A95" s="215" t="s">
        <v>143</v>
      </c>
      <c r="B95" s="215"/>
      <c r="C95" s="215"/>
      <c r="D95" s="215"/>
      <c r="E95" s="215"/>
      <c r="F95" s="215"/>
      <c r="G95" s="81">
        <f>G93+G94</f>
        <v>2.07E-2</v>
      </c>
      <c r="H95" s="109">
        <f>H93+H94</f>
        <v>31.434398999999996</v>
      </c>
      <c r="I95" s="90"/>
      <c r="J95" s="91" t="s">
        <v>130</v>
      </c>
    </row>
    <row r="96" spans="1:35" ht="12.75" customHeight="1">
      <c r="A96" s="332"/>
      <c r="B96" s="332"/>
      <c r="C96" s="332"/>
      <c r="D96" s="332"/>
      <c r="E96" s="332"/>
      <c r="F96" s="332"/>
      <c r="G96" s="332"/>
      <c r="H96" s="332"/>
      <c r="I96" s="332"/>
      <c r="J96" s="332"/>
      <c r="L96"/>
    </row>
    <row r="97" spans="1:12" ht="12.75" customHeight="1">
      <c r="A97" s="184" t="s">
        <v>180</v>
      </c>
      <c r="B97" s="184"/>
      <c r="C97" s="184"/>
      <c r="D97" s="184"/>
      <c r="E97" s="184"/>
      <c r="F97" s="184"/>
      <c r="G97" s="184"/>
      <c r="H97" s="184"/>
      <c r="I97" s="184"/>
      <c r="J97" s="184"/>
    </row>
    <row r="98" spans="1:12" ht="12.75" customHeight="1">
      <c r="A98" s="96" t="s">
        <v>124</v>
      </c>
      <c r="B98" s="242" t="s">
        <v>67</v>
      </c>
      <c r="C98" s="243"/>
      <c r="D98" s="243"/>
      <c r="E98" s="243"/>
      <c r="F98" s="244"/>
      <c r="G98" s="92" t="s">
        <v>151</v>
      </c>
      <c r="H98" s="117" t="s">
        <v>152</v>
      </c>
      <c r="I98" s="245" t="s">
        <v>20</v>
      </c>
      <c r="J98" s="246"/>
    </row>
    <row r="99" spans="1:12" ht="12.75" customHeight="1">
      <c r="A99" s="121" t="s">
        <v>1</v>
      </c>
      <c r="B99" s="247" t="s">
        <v>68</v>
      </c>
      <c r="C99" s="248"/>
      <c r="D99" s="248"/>
      <c r="E99" s="248"/>
      <c r="F99" s="249"/>
      <c r="G99" s="122">
        <v>0</v>
      </c>
      <c r="H99" s="123">
        <v>0</v>
      </c>
      <c r="I99" s="250" t="s">
        <v>69</v>
      </c>
      <c r="J99" s="251"/>
    </row>
    <row r="100" spans="1:12" ht="12.75" customHeight="1">
      <c r="A100" s="265" t="s">
        <v>34</v>
      </c>
      <c r="B100" s="265"/>
      <c r="C100" s="265"/>
      <c r="D100" s="265"/>
      <c r="E100" s="265"/>
      <c r="F100" s="265"/>
      <c r="G100" s="89">
        <v>0</v>
      </c>
      <c r="H100" s="110">
        <v>0</v>
      </c>
      <c r="I100" s="118"/>
      <c r="J100" s="62" t="s">
        <v>31</v>
      </c>
    </row>
    <row r="101" spans="1:12" ht="12.75" customHeight="1">
      <c r="A101" s="266"/>
      <c r="B101" s="266"/>
      <c r="C101" s="266"/>
      <c r="D101" s="266"/>
      <c r="E101" s="266"/>
      <c r="F101" s="266"/>
      <c r="G101" s="266"/>
      <c r="H101" s="266"/>
      <c r="I101" s="120"/>
      <c r="J101" s="119"/>
      <c r="L101"/>
    </row>
    <row r="102" spans="1:12" ht="12.75" customHeight="1">
      <c r="A102" s="209" t="s">
        <v>119</v>
      </c>
      <c r="B102" s="209"/>
      <c r="C102" s="209"/>
      <c r="D102" s="209"/>
      <c r="E102" s="209"/>
      <c r="F102" s="209"/>
      <c r="G102" s="209"/>
      <c r="H102" s="209"/>
      <c r="I102" s="209"/>
      <c r="J102" s="209"/>
    </row>
    <row r="103" spans="1:12" s="125" customFormat="1" ht="12.75" customHeight="1">
      <c r="A103" s="124">
        <v>4</v>
      </c>
      <c r="B103" s="260" t="s">
        <v>181</v>
      </c>
      <c r="C103" s="261"/>
      <c r="D103" s="261"/>
      <c r="E103" s="261"/>
      <c r="F103" s="261"/>
      <c r="G103" s="262"/>
      <c r="H103" s="267" t="s">
        <v>126</v>
      </c>
      <c r="I103" s="268"/>
      <c r="J103" s="268"/>
      <c r="L103" s="126"/>
    </row>
    <row r="104" spans="1:12" ht="12.75" customHeight="1">
      <c r="A104" s="99" t="s">
        <v>96</v>
      </c>
      <c r="B104" s="250" t="s">
        <v>70</v>
      </c>
      <c r="C104" s="251"/>
      <c r="D104" s="251"/>
      <c r="E104" s="251"/>
      <c r="F104" s="251"/>
      <c r="G104" s="252"/>
      <c r="H104" s="127">
        <f>H95</f>
        <v>31.434398999999996</v>
      </c>
      <c r="I104" s="61"/>
      <c r="J104" s="10" t="s">
        <v>31</v>
      </c>
    </row>
    <row r="105" spans="1:12" ht="12.75" customHeight="1">
      <c r="A105" s="130" t="s">
        <v>124</v>
      </c>
      <c r="B105" s="247" t="s">
        <v>70</v>
      </c>
      <c r="C105" s="248"/>
      <c r="D105" s="248"/>
      <c r="E105" s="248"/>
      <c r="F105" s="248"/>
      <c r="G105" s="249"/>
      <c r="H105" s="131">
        <f>H100</f>
        <v>0</v>
      </c>
      <c r="I105" s="61"/>
      <c r="J105" s="10" t="s">
        <v>31</v>
      </c>
    </row>
    <row r="106" spans="1:12" ht="14.25" customHeight="1">
      <c r="A106" s="218" t="s">
        <v>165</v>
      </c>
      <c r="B106" s="218"/>
      <c r="C106" s="218"/>
      <c r="D106" s="218"/>
      <c r="E106" s="218"/>
      <c r="F106" s="218"/>
      <c r="G106" s="218"/>
      <c r="H106" s="132">
        <f>SUM(H104:H105)</f>
        <v>31.434398999999996</v>
      </c>
      <c r="I106" s="118"/>
      <c r="J106" s="128" t="s">
        <v>31</v>
      </c>
    </row>
    <row r="107" spans="1:12" ht="14.25" customHeight="1">
      <c r="A107" s="259"/>
      <c r="B107" s="259"/>
      <c r="C107" s="259"/>
      <c r="D107" s="259"/>
      <c r="E107" s="259"/>
      <c r="F107" s="259"/>
      <c r="G107" s="259"/>
      <c r="H107" s="259"/>
      <c r="I107" s="120"/>
      <c r="J107" s="129"/>
      <c r="L107"/>
    </row>
    <row r="108" spans="1:12" ht="12.75" customHeight="1">
      <c r="A108" s="209" t="s">
        <v>112</v>
      </c>
      <c r="B108" s="209"/>
      <c r="C108" s="209"/>
      <c r="D108" s="209"/>
      <c r="E108" s="209"/>
      <c r="F108" s="209"/>
      <c r="G108" s="209"/>
      <c r="H108" s="209"/>
      <c r="I108" s="209"/>
      <c r="J108" s="209"/>
    </row>
    <row r="109" spans="1:12" ht="12.75" customHeight="1">
      <c r="A109" s="179">
        <v>5</v>
      </c>
      <c r="B109" s="260" t="s">
        <v>237</v>
      </c>
      <c r="C109" s="261"/>
      <c r="D109" s="261"/>
      <c r="E109" s="261"/>
      <c r="F109" s="261"/>
      <c r="G109" s="262"/>
      <c r="H109" s="263" t="s">
        <v>111</v>
      </c>
      <c r="I109" s="264"/>
      <c r="J109" s="264"/>
    </row>
    <row r="110" spans="1:12" ht="12.75" customHeight="1">
      <c r="A110" s="97" t="s">
        <v>5</v>
      </c>
      <c r="B110" s="280" t="s">
        <v>233</v>
      </c>
      <c r="C110" s="251"/>
      <c r="D110" s="251"/>
      <c r="E110" s="251"/>
      <c r="F110" s="251"/>
      <c r="G110" s="252"/>
      <c r="H110" s="281">
        <f>UNIFORME!E24</f>
        <v>0</v>
      </c>
      <c r="I110" s="282"/>
      <c r="J110" s="282"/>
    </row>
    <row r="111" spans="1:12" ht="12.75" customHeight="1">
      <c r="A111" s="97" t="s">
        <v>7</v>
      </c>
      <c r="B111" s="250" t="s">
        <v>71</v>
      </c>
      <c r="C111" s="251"/>
      <c r="D111" s="251"/>
      <c r="E111" s="251"/>
      <c r="F111" s="251"/>
      <c r="G111" s="252"/>
      <c r="H111" s="281">
        <v>0</v>
      </c>
      <c r="I111" s="282"/>
      <c r="J111" s="282"/>
    </row>
    <row r="112" spans="1:12" ht="12.75" customHeight="1">
      <c r="A112" s="253" t="s">
        <v>165</v>
      </c>
      <c r="B112" s="254"/>
      <c r="C112" s="254"/>
      <c r="D112" s="254"/>
      <c r="E112" s="254"/>
      <c r="F112" s="254"/>
      <c r="G112" s="255"/>
      <c r="H112" s="283">
        <f>SUM(H110:J111)</f>
        <v>0</v>
      </c>
      <c r="I112" s="284"/>
      <c r="J112" s="284"/>
    </row>
    <row r="113" spans="1:12" ht="12.75" customHeight="1">
      <c r="A113" s="269" t="s">
        <v>113</v>
      </c>
      <c r="B113" s="270"/>
      <c r="C113" s="270"/>
      <c r="D113" s="270"/>
      <c r="E113" s="270"/>
      <c r="F113" s="270"/>
      <c r="G113" s="270"/>
      <c r="H113" s="270"/>
      <c r="I113" s="270"/>
      <c r="J113" s="270"/>
    </row>
    <row r="114" spans="1:12">
      <c r="A114" s="98">
        <v>6</v>
      </c>
      <c r="B114" s="271" t="s">
        <v>182</v>
      </c>
      <c r="C114" s="272"/>
      <c r="D114" s="272"/>
      <c r="E114" s="272"/>
      <c r="F114" s="273"/>
      <c r="G114" s="55" t="s">
        <v>153</v>
      </c>
      <c r="H114" s="134" t="s">
        <v>111</v>
      </c>
      <c r="I114" s="274" t="s">
        <v>20</v>
      </c>
      <c r="J114" s="275"/>
    </row>
    <row r="115" spans="1:12">
      <c r="A115" s="97" t="s">
        <v>1</v>
      </c>
      <c r="B115" s="250" t="s">
        <v>72</v>
      </c>
      <c r="C115" s="251"/>
      <c r="D115" s="251"/>
      <c r="E115" s="251"/>
      <c r="F115" s="276"/>
      <c r="G115" s="89"/>
      <c r="H115" s="133">
        <f>H131*G115</f>
        <v>0</v>
      </c>
      <c r="I115" s="277" t="s">
        <v>73</v>
      </c>
      <c r="J115" s="278"/>
      <c r="L115" s="181" t="s">
        <v>238</v>
      </c>
    </row>
    <row r="116" spans="1:12">
      <c r="A116" s="97" t="s">
        <v>3</v>
      </c>
      <c r="B116" s="247" t="s">
        <v>74</v>
      </c>
      <c r="C116" s="248"/>
      <c r="D116" s="248"/>
      <c r="E116" s="248"/>
      <c r="F116" s="279"/>
      <c r="G116" s="89"/>
      <c r="H116" s="133">
        <f>(H131+H115)*G116</f>
        <v>0</v>
      </c>
      <c r="I116" s="277" t="s">
        <v>73</v>
      </c>
      <c r="J116" s="278"/>
      <c r="L116" s="181" t="s">
        <v>238</v>
      </c>
    </row>
    <row r="117" spans="1:12">
      <c r="A117" s="141" t="s">
        <v>5</v>
      </c>
      <c r="B117" s="215" t="s">
        <v>186</v>
      </c>
      <c r="C117" s="215"/>
      <c r="D117" s="215"/>
      <c r="E117" s="215"/>
      <c r="F117" s="215"/>
      <c r="G117" s="55" t="s">
        <v>153</v>
      </c>
      <c r="H117" s="134" t="s">
        <v>111</v>
      </c>
      <c r="I117" s="285"/>
      <c r="J117" s="286"/>
    </row>
    <row r="118" spans="1:12" ht="14.25" customHeight="1">
      <c r="A118" s="287" t="s">
        <v>75</v>
      </c>
      <c r="B118" s="244"/>
      <c r="C118" s="288" t="s">
        <v>76</v>
      </c>
      <c r="D118" s="242" t="s">
        <v>77</v>
      </c>
      <c r="E118" s="243"/>
      <c r="F118" s="290"/>
      <c r="G118" s="89">
        <v>6.4999999999999997E-3</v>
      </c>
      <c r="H118" s="133">
        <f>H133*G119</f>
        <v>106.5157631766174</v>
      </c>
      <c r="I118" s="277" t="s">
        <v>73</v>
      </c>
      <c r="J118" s="278"/>
    </row>
    <row r="119" spans="1:12">
      <c r="A119" s="287" t="s">
        <v>78</v>
      </c>
      <c r="B119" s="291"/>
      <c r="C119" s="289"/>
      <c r="D119" s="287" t="s">
        <v>79</v>
      </c>
      <c r="E119" s="292"/>
      <c r="F119" s="293"/>
      <c r="G119" s="89">
        <v>0.03</v>
      </c>
      <c r="H119" s="133">
        <f>H133*G119</f>
        <v>106.5157631766174</v>
      </c>
      <c r="I119" s="277" t="s">
        <v>73</v>
      </c>
      <c r="J119" s="278"/>
    </row>
    <row r="120" spans="1:12">
      <c r="A120" s="298" t="s">
        <v>80</v>
      </c>
      <c r="B120" s="299"/>
      <c r="C120" s="121" t="s">
        <v>81</v>
      </c>
      <c r="D120" s="298" t="s">
        <v>82</v>
      </c>
      <c r="E120" s="300"/>
      <c r="F120" s="301"/>
      <c r="G120" s="137">
        <v>0.05</v>
      </c>
      <c r="H120" s="138">
        <f>H133*G120</f>
        <v>177.52627196102901</v>
      </c>
      <c r="I120" s="277" t="s">
        <v>73</v>
      </c>
      <c r="J120" s="278"/>
    </row>
    <row r="121" spans="1:12" ht="15" customHeight="1">
      <c r="A121" s="218" t="s">
        <v>187</v>
      </c>
      <c r="B121" s="218"/>
      <c r="C121" s="218"/>
      <c r="D121" s="218"/>
      <c r="E121" s="218"/>
      <c r="F121" s="218"/>
      <c r="G121" s="81">
        <f>G118+G119+G120</f>
        <v>8.6499999999999994E-2</v>
      </c>
      <c r="H121" s="135">
        <f>SUM(H118:H120)</f>
        <v>390.55779831426378</v>
      </c>
      <c r="I121" s="302" t="s">
        <v>73</v>
      </c>
      <c r="J121" s="303"/>
    </row>
    <row r="122" spans="1:12" ht="15" customHeight="1">
      <c r="A122" s="218" t="s">
        <v>188</v>
      </c>
      <c r="B122" s="218"/>
      <c r="C122" s="218"/>
      <c r="D122" s="218"/>
      <c r="E122" s="218"/>
      <c r="F122" s="218"/>
      <c r="G122" s="218"/>
      <c r="H122" s="135">
        <f>H115++H116+H121</f>
        <v>390.55779831426378</v>
      </c>
      <c r="I122" s="136"/>
      <c r="J122" s="136"/>
      <c r="L122"/>
    </row>
    <row r="123" spans="1:12">
      <c r="A123" s="294"/>
      <c r="B123" s="294"/>
      <c r="C123" s="294"/>
      <c r="D123" s="294"/>
      <c r="E123" s="294"/>
      <c r="F123" s="294"/>
      <c r="G123" s="294"/>
      <c r="H123" s="294"/>
      <c r="I123" s="136"/>
      <c r="J123" s="136"/>
      <c r="L123"/>
    </row>
    <row r="124" spans="1:12" ht="12.75" customHeight="1">
      <c r="A124" s="209" t="s">
        <v>121</v>
      </c>
      <c r="B124" s="209"/>
      <c r="C124" s="209"/>
      <c r="D124" s="209"/>
      <c r="E124" s="209"/>
      <c r="F124" s="209"/>
      <c r="G124" s="209"/>
      <c r="H124" s="209"/>
      <c r="I124" s="209"/>
      <c r="J124" s="209"/>
    </row>
    <row r="125" spans="1:12" ht="12.75" customHeight="1">
      <c r="A125" s="187" t="s">
        <v>183</v>
      </c>
      <c r="B125" s="191"/>
      <c r="C125" s="191"/>
      <c r="D125" s="191"/>
      <c r="E125" s="191"/>
      <c r="F125" s="191"/>
      <c r="G125" s="188"/>
      <c r="H125" s="295" t="s">
        <v>111</v>
      </c>
      <c r="I125" s="296"/>
      <c r="J125" s="297"/>
    </row>
    <row r="126" spans="1:12" ht="12.75" customHeight="1">
      <c r="A126" s="56" t="s">
        <v>1</v>
      </c>
      <c r="B126" s="201" t="s">
        <v>83</v>
      </c>
      <c r="C126" s="202"/>
      <c r="D126" s="202"/>
      <c r="E126" s="202"/>
      <c r="F126" s="202"/>
      <c r="G126" s="203"/>
      <c r="H126" s="139">
        <f>H37</f>
        <v>1518.57</v>
      </c>
      <c r="I126" s="51"/>
      <c r="J126" s="56" t="s">
        <v>31</v>
      </c>
    </row>
    <row r="127" spans="1:12" ht="12.75" customHeight="1">
      <c r="A127" s="56" t="s">
        <v>3</v>
      </c>
      <c r="B127" s="201" t="s">
        <v>84</v>
      </c>
      <c r="C127" s="202"/>
      <c r="D127" s="202"/>
      <c r="E127" s="202"/>
      <c r="F127" s="202"/>
      <c r="G127" s="203"/>
      <c r="H127" s="139">
        <f>H72</f>
        <v>1646.2687326380001</v>
      </c>
      <c r="I127" s="51"/>
      <c r="J127" s="56" t="s">
        <v>31</v>
      </c>
    </row>
    <row r="128" spans="1:12" ht="12.75" customHeight="1">
      <c r="A128" s="56" t="s">
        <v>5</v>
      </c>
      <c r="B128" s="212" t="s">
        <v>115</v>
      </c>
      <c r="C128" s="213"/>
      <c r="D128" s="213"/>
      <c r="E128" s="213"/>
      <c r="F128" s="213"/>
      <c r="G128" s="214"/>
      <c r="H128" s="140">
        <f>H82</f>
        <v>47.131857090000004</v>
      </c>
      <c r="I128" s="51"/>
      <c r="J128" s="56" t="s">
        <v>31</v>
      </c>
    </row>
    <row r="129" spans="1:14" ht="12.75" customHeight="1">
      <c r="A129" s="21" t="s">
        <v>97</v>
      </c>
      <c r="B129" s="308" t="s">
        <v>116</v>
      </c>
      <c r="C129" s="309"/>
      <c r="D129" s="309"/>
      <c r="E129" s="309"/>
      <c r="F129" s="309"/>
      <c r="G129" s="310"/>
      <c r="H129" s="44">
        <f>H106</f>
        <v>31.434398999999996</v>
      </c>
      <c r="I129" s="51"/>
      <c r="J129" s="56"/>
    </row>
    <row r="130" spans="1:14" ht="12.75" customHeight="1">
      <c r="A130" s="4" t="s">
        <v>114</v>
      </c>
      <c r="B130" s="201" t="s">
        <v>85</v>
      </c>
      <c r="C130" s="202"/>
      <c r="D130" s="202"/>
      <c r="E130" s="202"/>
      <c r="F130" s="202"/>
      <c r="G130" s="203"/>
      <c r="H130" s="139">
        <f>H112</f>
        <v>0</v>
      </c>
      <c r="I130" s="51"/>
      <c r="J130" s="1" t="s">
        <v>31</v>
      </c>
    </row>
    <row r="131" spans="1:14" ht="12.75" customHeight="1">
      <c r="A131" s="311" t="s">
        <v>184</v>
      </c>
      <c r="B131" s="294"/>
      <c r="C131" s="294"/>
      <c r="D131" s="294"/>
      <c r="E131" s="294"/>
      <c r="F131" s="294"/>
      <c r="G131" s="312"/>
      <c r="H131" s="75">
        <f>SUM(H126:H130)</f>
        <v>3243.4049887279998</v>
      </c>
      <c r="I131" s="51"/>
      <c r="J131" s="1" t="s">
        <v>31</v>
      </c>
      <c r="N131" s="46"/>
    </row>
    <row r="132" spans="1:14" ht="12.75" customHeight="1">
      <c r="A132" s="56" t="s">
        <v>27</v>
      </c>
      <c r="B132" s="201" t="s">
        <v>86</v>
      </c>
      <c r="C132" s="202"/>
      <c r="D132" s="202"/>
      <c r="E132" s="202"/>
      <c r="F132" s="202"/>
      <c r="G132" s="203"/>
      <c r="H132" s="139">
        <f>H121</f>
        <v>390.55779831426378</v>
      </c>
      <c r="I132" s="51"/>
      <c r="J132" s="50" t="s">
        <v>31</v>
      </c>
    </row>
    <row r="133" spans="1:14" ht="12.75" customHeight="1">
      <c r="A133" s="187" t="s">
        <v>185</v>
      </c>
      <c r="B133" s="191"/>
      <c r="C133" s="191"/>
      <c r="D133" s="191"/>
      <c r="E133" s="191"/>
      <c r="F133" s="191"/>
      <c r="G133" s="188"/>
      <c r="H133" s="110">
        <f>(H131+H115+H116)/(1-G121)</f>
        <v>3550.5254392205802</v>
      </c>
      <c r="I133" s="51"/>
      <c r="J133" s="1" t="s">
        <v>31</v>
      </c>
    </row>
    <row r="134" spans="1:14" ht="12.75" customHeight="1">
      <c r="A134" s="304" t="s">
        <v>120</v>
      </c>
      <c r="B134" s="305"/>
      <c r="C134" s="305"/>
      <c r="D134" s="305"/>
      <c r="E134" s="305"/>
      <c r="F134" s="305"/>
      <c r="G134" s="305"/>
      <c r="H134" s="305"/>
      <c r="I134" s="305"/>
      <c r="J134" s="306"/>
    </row>
    <row r="135" spans="1:14" ht="48" customHeight="1">
      <c r="A135" s="313" t="s">
        <v>212</v>
      </c>
      <c r="B135" s="314"/>
      <c r="C135" s="315"/>
      <c r="D135" s="313" t="s">
        <v>213</v>
      </c>
      <c r="E135" s="314"/>
      <c r="F135" s="158" t="s">
        <v>214</v>
      </c>
      <c r="G135" s="313" t="s">
        <v>215</v>
      </c>
      <c r="H135" s="321"/>
      <c r="I135" s="321"/>
      <c r="J135" s="322"/>
    </row>
    <row r="136" spans="1:14" ht="22.5" customHeight="1">
      <c r="A136" s="316" t="str">
        <f>H24</f>
        <v xml:space="preserve">RECEPCIONISTA </v>
      </c>
      <c r="B136" s="317"/>
      <c r="C136" s="318"/>
      <c r="D136" s="319">
        <f>H133</f>
        <v>3550.5254392205802</v>
      </c>
      <c r="E136" s="320"/>
      <c r="F136" s="157">
        <v>4</v>
      </c>
      <c r="G136" s="323">
        <f>D136*F136</f>
        <v>14202.101756882321</v>
      </c>
      <c r="H136" s="324"/>
      <c r="I136" s="20"/>
      <c r="J136" s="20"/>
    </row>
    <row r="137" spans="1:14" ht="12.75" customHeight="1">
      <c r="A137" s="265" t="s">
        <v>87</v>
      </c>
      <c r="B137" s="265"/>
      <c r="C137" s="265"/>
      <c r="D137" s="265"/>
      <c r="E137" s="265"/>
      <c r="F137" s="307">
        <f>G136</f>
        <v>14202.101756882321</v>
      </c>
      <c r="G137" s="307"/>
      <c r="H137" s="307"/>
      <c r="I137" s="20"/>
      <c r="J137" s="20"/>
    </row>
    <row r="138" spans="1:14" ht="12.75" customHeight="1">
      <c r="A138" s="328" t="s">
        <v>88</v>
      </c>
      <c r="B138" s="328"/>
      <c r="C138" s="328"/>
      <c r="D138" s="328"/>
      <c r="E138" s="328"/>
      <c r="F138" s="329">
        <v>0</v>
      </c>
      <c r="G138" s="329"/>
      <c r="H138" s="330"/>
      <c r="I138" s="20"/>
      <c r="J138" s="20"/>
    </row>
    <row r="139" spans="1:14" ht="12.75" customHeight="1">
      <c r="A139" s="331" t="s">
        <v>122</v>
      </c>
      <c r="B139" s="331"/>
      <c r="C139" s="331"/>
      <c r="D139" s="331"/>
      <c r="E139" s="331"/>
      <c r="F139" s="326">
        <f>F137</f>
        <v>14202.101756882321</v>
      </c>
      <c r="G139" s="326"/>
      <c r="H139" s="326"/>
      <c r="I139" s="20"/>
      <c r="J139" s="20"/>
    </row>
    <row r="140" spans="1:14" ht="12.75" customHeight="1">
      <c r="A140" s="209" t="s">
        <v>110</v>
      </c>
      <c r="B140" s="209"/>
      <c r="C140" s="209"/>
      <c r="D140" s="209"/>
      <c r="E140" s="209"/>
      <c r="F140" s="209"/>
      <c r="G140" s="209"/>
      <c r="H140" s="209"/>
      <c r="I140" s="20"/>
      <c r="J140" s="20"/>
    </row>
    <row r="141" spans="1:14" ht="12.75" customHeight="1">
      <c r="A141" s="209" t="s">
        <v>123</v>
      </c>
      <c r="B141" s="209"/>
      <c r="C141" s="209"/>
      <c r="D141" s="209"/>
      <c r="E141" s="209"/>
      <c r="F141" s="209"/>
      <c r="G141" s="209"/>
      <c r="H141" s="209"/>
      <c r="I141" s="20"/>
      <c r="J141" s="20"/>
    </row>
    <row r="142" spans="1:14" ht="12.75" customHeight="1">
      <c r="A142" s="265" t="s">
        <v>89</v>
      </c>
      <c r="B142" s="265"/>
      <c r="C142" s="265"/>
      <c r="D142" s="265"/>
      <c r="E142" s="265"/>
      <c r="F142" s="265" t="s">
        <v>90</v>
      </c>
      <c r="G142" s="265"/>
      <c r="H142" s="265"/>
      <c r="I142" s="20"/>
      <c r="J142" s="20"/>
    </row>
    <row r="143" spans="1:14" ht="12.75" customHeight="1">
      <c r="A143" s="325" t="s">
        <v>91</v>
      </c>
      <c r="B143" s="325"/>
      <c r="C143" s="325"/>
      <c r="D143" s="325"/>
      <c r="E143" s="325"/>
      <c r="F143" s="326">
        <f>F137</f>
        <v>14202.101756882321</v>
      </c>
      <c r="G143" s="326"/>
      <c r="H143" s="326"/>
      <c r="I143" s="20"/>
      <c r="J143" s="20"/>
    </row>
    <row r="144" spans="1:14" ht="12.75" customHeight="1">
      <c r="A144" s="325" t="s">
        <v>92</v>
      </c>
      <c r="B144" s="325"/>
      <c r="C144" s="325"/>
      <c r="D144" s="325"/>
      <c r="E144" s="325"/>
      <c r="F144" s="327">
        <v>12</v>
      </c>
      <c r="G144" s="327"/>
      <c r="H144" s="327"/>
      <c r="I144" s="20"/>
      <c r="J144" s="20"/>
    </row>
    <row r="145" spans="1:12" ht="12.75" customHeight="1">
      <c r="A145" s="325" t="s">
        <v>93</v>
      </c>
      <c r="B145" s="325"/>
      <c r="C145" s="325"/>
      <c r="D145" s="325"/>
      <c r="E145" s="325"/>
      <c r="F145" s="326">
        <f>F143*F144</f>
        <v>170425.22108258784</v>
      </c>
      <c r="G145" s="326"/>
      <c r="H145" s="326"/>
      <c r="I145" s="20"/>
      <c r="J145" s="20"/>
      <c r="L145"/>
    </row>
    <row r="146" spans="1:12">
      <c r="A146" s="325"/>
      <c r="B146" s="325"/>
      <c r="C146" s="325"/>
      <c r="D146" s="325"/>
      <c r="E146" s="325"/>
      <c r="F146" s="326"/>
      <c r="G146" s="326"/>
      <c r="H146" s="326"/>
      <c r="I146" s="20"/>
      <c r="J146" s="20"/>
      <c r="L146"/>
    </row>
    <row r="147" spans="1:12">
      <c r="H147"/>
      <c r="L147"/>
    </row>
    <row r="148" spans="1:12">
      <c r="H148"/>
      <c r="L148"/>
    </row>
    <row r="149" spans="1:12">
      <c r="H149"/>
      <c r="L149"/>
    </row>
    <row r="150" spans="1:12">
      <c r="H150"/>
      <c r="L150"/>
    </row>
    <row r="151" spans="1:12">
      <c r="H151"/>
      <c r="L151"/>
    </row>
    <row r="152" spans="1:12">
      <c r="H152"/>
      <c r="L152"/>
    </row>
    <row r="153" spans="1:12">
      <c r="H153"/>
      <c r="L153"/>
    </row>
    <row r="154" spans="1:12">
      <c r="H154"/>
      <c r="L154"/>
    </row>
    <row r="155" spans="1:12">
      <c r="H155"/>
      <c r="L155"/>
    </row>
    <row r="156" spans="1:12">
      <c r="H156"/>
      <c r="L156"/>
    </row>
    <row r="157" spans="1:12">
      <c r="H157"/>
      <c r="L157"/>
    </row>
    <row r="158" spans="1:12">
      <c r="H158"/>
      <c r="L158"/>
    </row>
    <row r="159" spans="1:12">
      <c r="H159"/>
      <c r="L159"/>
    </row>
    <row r="160" spans="1:12">
      <c r="H160"/>
      <c r="L160"/>
    </row>
    <row r="161" spans="8:12">
      <c r="H161"/>
      <c r="L161"/>
    </row>
    <row r="162" spans="8:12">
      <c r="H162"/>
      <c r="L162"/>
    </row>
    <row r="163" spans="8:12">
      <c r="H163"/>
      <c r="L163"/>
    </row>
    <row r="164" spans="8:12">
      <c r="H164"/>
      <c r="L164"/>
    </row>
    <row r="165" spans="8:12">
      <c r="H165"/>
      <c r="L165"/>
    </row>
    <row r="166" spans="8:12">
      <c r="H166"/>
      <c r="L166"/>
    </row>
    <row r="167" spans="8:12">
      <c r="H167"/>
      <c r="L167"/>
    </row>
    <row r="168" spans="8:12">
      <c r="H168"/>
      <c r="L168"/>
    </row>
    <row r="169" spans="8:12">
      <c r="H169"/>
      <c r="L169"/>
    </row>
    <row r="170" spans="8:12">
      <c r="H170"/>
      <c r="L170"/>
    </row>
    <row r="171" spans="8:12">
      <c r="H171"/>
      <c r="L171"/>
    </row>
    <row r="172" spans="8:12">
      <c r="H172"/>
      <c r="L172"/>
    </row>
    <row r="173" spans="8:12">
      <c r="H173"/>
      <c r="L173"/>
    </row>
    <row r="174" spans="8:12">
      <c r="H174"/>
      <c r="L174"/>
    </row>
    <row r="175" spans="8:12">
      <c r="H175"/>
      <c r="L175"/>
    </row>
    <row r="176" spans="8:12">
      <c r="H176"/>
      <c r="L176"/>
    </row>
    <row r="177" spans="8:12">
      <c r="H177"/>
      <c r="L177"/>
    </row>
    <row r="178" spans="8:12">
      <c r="H178"/>
      <c r="L178"/>
    </row>
    <row r="179" spans="8:12">
      <c r="H179"/>
      <c r="L179"/>
    </row>
    <row r="180" spans="8:12">
      <c r="H180"/>
      <c r="L180"/>
    </row>
    <row r="181" spans="8:12">
      <c r="H181"/>
      <c r="L181"/>
    </row>
    <row r="182" spans="8:12">
      <c r="H182"/>
      <c r="L182"/>
    </row>
    <row r="183" spans="8:12">
      <c r="H183"/>
      <c r="L183"/>
    </row>
    <row r="184" spans="8:12">
      <c r="H184"/>
      <c r="L184"/>
    </row>
    <row r="185" spans="8:12">
      <c r="H185"/>
      <c r="L185"/>
    </row>
    <row r="186" spans="8:12">
      <c r="H186"/>
      <c r="L186"/>
    </row>
    <row r="187" spans="8:12">
      <c r="H187"/>
      <c r="L187"/>
    </row>
    <row r="188" spans="8:12">
      <c r="H188"/>
      <c r="L188"/>
    </row>
    <row r="189" spans="8:12">
      <c r="H189"/>
      <c r="L189"/>
    </row>
    <row r="190" spans="8:12">
      <c r="H190"/>
      <c r="L190"/>
    </row>
    <row r="191" spans="8:12">
      <c r="H191"/>
      <c r="L191"/>
    </row>
    <row r="192" spans="8:12">
      <c r="H192"/>
      <c r="L192"/>
    </row>
    <row r="193" spans="8:12">
      <c r="H193"/>
      <c r="L193"/>
    </row>
    <row r="194" spans="8:12">
      <c r="H194"/>
      <c r="L194"/>
    </row>
    <row r="195" spans="8:12">
      <c r="H195"/>
      <c r="L195"/>
    </row>
    <row r="196" spans="8:12">
      <c r="H196"/>
      <c r="L196"/>
    </row>
    <row r="197" spans="8:12">
      <c r="H197"/>
      <c r="L197"/>
    </row>
    <row r="198" spans="8:12">
      <c r="H198"/>
      <c r="L198"/>
    </row>
    <row r="199" spans="8:12">
      <c r="H199"/>
      <c r="L199"/>
    </row>
    <row r="200" spans="8:12">
      <c r="H200"/>
      <c r="L200"/>
    </row>
    <row r="201" spans="8:12">
      <c r="H201"/>
      <c r="L201"/>
    </row>
    <row r="202" spans="8:12">
      <c r="H202"/>
      <c r="L202"/>
    </row>
    <row r="203" spans="8:12">
      <c r="H203"/>
      <c r="L203"/>
    </row>
    <row r="204" spans="8:12">
      <c r="H204"/>
      <c r="L204"/>
    </row>
    <row r="205" spans="8:12">
      <c r="H205"/>
      <c r="L205"/>
    </row>
    <row r="206" spans="8:12">
      <c r="H206"/>
      <c r="L206"/>
    </row>
    <row r="207" spans="8:12">
      <c r="H207"/>
      <c r="L207"/>
    </row>
    <row r="208" spans="8:12">
      <c r="H208"/>
      <c r="L208"/>
    </row>
    <row r="209" spans="8:12">
      <c r="H209"/>
      <c r="L209"/>
    </row>
    <row r="210" spans="8:12">
      <c r="H210"/>
      <c r="L210"/>
    </row>
    <row r="211" spans="8:12">
      <c r="H211"/>
      <c r="L211"/>
    </row>
    <row r="212" spans="8:12">
      <c r="H212"/>
      <c r="L212"/>
    </row>
    <row r="213" spans="8:12">
      <c r="H213"/>
      <c r="L213"/>
    </row>
    <row r="214" spans="8:12">
      <c r="H214"/>
      <c r="L214"/>
    </row>
    <row r="215" spans="8:12">
      <c r="H215"/>
      <c r="L215"/>
    </row>
    <row r="216" spans="8:12">
      <c r="H216"/>
      <c r="L216"/>
    </row>
    <row r="217" spans="8:12">
      <c r="H217"/>
      <c r="L217"/>
    </row>
    <row r="218" spans="8:12">
      <c r="H218"/>
      <c r="L218"/>
    </row>
    <row r="219" spans="8:12">
      <c r="H219"/>
      <c r="L219"/>
    </row>
    <row r="220" spans="8:12">
      <c r="H220"/>
      <c r="L220"/>
    </row>
    <row r="221" spans="8:12">
      <c r="H221"/>
      <c r="L221"/>
    </row>
    <row r="222" spans="8:12">
      <c r="H222"/>
      <c r="L222"/>
    </row>
    <row r="223" spans="8:12">
      <c r="H223"/>
      <c r="L223"/>
    </row>
    <row r="224" spans="8:12">
      <c r="H224"/>
      <c r="L224"/>
    </row>
    <row r="225" spans="8:12">
      <c r="H225"/>
      <c r="L225"/>
    </row>
    <row r="226" spans="8:12">
      <c r="H226"/>
      <c r="L226"/>
    </row>
    <row r="227" spans="8:12">
      <c r="H227"/>
      <c r="L227"/>
    </row>
    <row r="228" spans="8:12">
      <c r="H228"/>
      <c r="L228"/>
    </row>
    <row r="229" spans="8:12">
      <c r="H229"/>
      <c r="L229"/>
    </row>
    <row r="230" spans="8:12">
      <c r="H230"/>
      <c r="L230"/>
    </row>
    <row r="231" spans="8:12">
      <c r="H231"/>
      <c r="L231"/>
    </row>
    <row r="232" spans="8:12">
      <c r="H232"/>
      <c r="L232"/>
    </row>
    <row r="233" spans="8:12">
      <c r="H233"/>
      <c r="L233"/>
    </row>
    <row r="234" spans="8:12">
      <c r="H234"/>
      <c r="L234"/>
    </row>
    <row r="235" spans="8:12">
      <c r="H235"/>
      <c r="L235"/>
    </row>
    <row r="236" spans="8:12">
      <c r="H236"/>
      <c r="L236"/>
    </row>
    <row r="237" spans="8:12">
      <c r="H237"/>
      <c r="L237"/>
    </row>
    <row r="238" spans="8:12">
      <c r="H238"/>
      <c r="L238"/>
    </row>
    <row r="239" spans="8:12">
      <c r="H239"/>
      <c r="L239"/>
    </row>
    <row r="240" spans="8:12">
      <c r="H240"/>
      <c r="L240"/>
    </row>
    <row r="241" spans="8:12">
      <c r="H241"/>
      <c r="L241"/>
    </row>
    <row r="242" spans="8:12">
      <c r="H242"/>
      <c r="L242"/>
    </row>
    <row r="243" spans="8:12">
      <c r="H243"/>
      <c r="L243"/>
    </row>
    <row r="244" spans="8:12">
      <c r="H244"/>
      <c r="L244"/>
    </row>
    <row r="245" spans="8:12">
      <c r="H245"/>
      <c r="L245"/>
    </row>
    <row r="246" spans="8:12">
      <c r="H246"/>
      <c r="L246"/>
    </row>
    <row r="247" spans="8:12">
      <c r="H247"/>
      <c r="L247"/>
    </row>
    <row r="248" spans="8:12">
      <c r="H248"/>
      <c r="L248"/>
    </row>
    <row r="249" spans="8:12">
      <c r="H249"/>
      <c r="L249"/>
    </row>
    <row r="250" spans="8:12">
      <c r="H250"/>
      <c r="L250"/>
    </row>
    <row r="251" spans="8:12">
      <c r="H251"/>
      <c r="L251"/>
    </row>
    <row r="252" spans="8:12">
      <c r="H252"/>
    </row>
    <row r="253" spans="8:12">
      <c r="H253"/>
    </row>
    <row r="254" spans="8:12">
      <c r="H254"/>
    </row>
    <row r="255" spans="8:12">
      <c r="H255"/>
    </row>
    <row r="256" spans="8:12">
      <c r="H256"/>
    </row>
    <row r="257" spans="8:8">
      <c r="H257"/>
    </row>
    <row r="258" spans="8:8">
      <c r="H258"/>
    </row>
    <row r="259" spans="8:8">
      <c r="H259"/>
    </row>
    <row r="260" spans="8:8">
      <c r="H260"/>
    </row>
    <row r="261" spans="8:8">
      <c r="H261"/>
    </row>
    <row r="262" spans="8:8">
      <c r="H262"/>
    </row>
    <row r="263" spans="8:8">
      <c r="H263"/>
    </row>
    <row r="264" spans="8:8">
      <c r="H264"/>
    </row>
    <row r="265" spans="8:8">
      <c r="H265"/>
    </row>
    <row r="266" spans="8:8">
      <c r="H266"/>
    </row>
    <row r="267" spans="8:8">
      <c r="H267"/>
    </row>
    <row r="268" spans="8:8">
      <c r="H268"/>
    </row>
    <row r="269" spans="8:8">
      <c r="H269"/>
    </row>
    <row r="270" spans="8:8">
      <c r="H270"/>
    </row>
    <row r="271" spans="8:8">
      <c r="H271"/>
    </row>
    <row r="272" spans="8:8">
      <c r="H272"/>
    </row>
    <row r="273" spans="8:8">
      <c r="H273"/>
    </row>
    <row r="274" spans="8:8">
      <c r="H274"/>
    </row>
    <row r="275" spans="8:8">
      <c r="H275"/>
    </row>
    <row r="276" spans="8:8">
      <c r="H276"/>
    </row>
    <row r="277" spans="8:8">
      <c r="H277"/>
    </row>
    <row r="278" spans="8:8">
      <c r="H278"/>
    </row>
  </sheetData>
  <mergeCells count="187">
    <mergeCell ref="A145:E146"/>
    <mergeCell ref="F145:H146"/>
    <mergeCell ref="A142:E142"/>
    <mergeCell ref="F142:H142"/>
    <mergeCell ref="A143:E143"/>
    <mergeCell ref="F143:H143"/>
    <mergeCell ref="A144:E144"/>
    <mergeCell ref="F144:H144"/>
    <mergeCell ref="A138:E138"/>
    <mergeCell ref="F138:H138"/>
    <mergeCell ref="A139:E139"/>
    <mergeCell ref="F139:H139"/>
    <mergeCell ref="A140:H140"/>
    <mergeCell ref="A141:H141"/>
    <mergeCell ref="A134:J134"/>
    <mergeCell ref="A137:E137"/>
    <mergeCell ref="F137:H137"/>
    <mergeCell ref="B128:G128"/>
    <mergeCell ref="B129:G129"/>
    <mergeCell ref="B130:G130"/>
    <mergeCell ref="A131:G131"/>
    <mergeCell ref="B132:G132"/>
    <mergeCell ref="A133:G133"/>
    <mergeCell ref="A135:C135"/>
    <mergeCell ref="D135:E135"/>
    <mergeCell ref="G135:J135"/>
    <mergeCell ref="A136:C136"/>
    <mergeCell ref="D136:E136"/>
    <mergeCell ref="G136:H136"/>
    <mergeCell ref="A123:H123"/>
    <mergeCell ref="A124:J124"/>
    <mergeCell ref="A125:G125"/>
    <mergeCell ref="H125:J125"/>
    <mergeCell ref="B126:G126"/>
    <mergeCell ref="B127:G127"/>
    <mergeCell ref="A120:B120"/>
    <mergeCell ref="D120:F120"/>
    <mergeCell ref="I120:J120"/>
    <mergeCell ref="A121:F121"/>
    <mergeCell ref="I121:J121"/>
    <mergeCell ref="A122:G122"/>
    <mergeCell ref="B117:F117"/>
    <mergeCell ref="I117:J117"/>
    <mergeCell ref="A118:B118"/>
    <mergeCell ref="C118:C119"/>
    <mergeCell ref="D118:F118"/>
    <mergeCell ref="I118:J118"/>
    <mergeCell ref="A119:B119"/>
    <mergeCell ref="D119:F119"/>
    <mergeCell ref="I119:J119"/>
    <mergeCell ref="A113:J113"/>
    <mergeCell ref="B114:F114"/>
    <mergeCell ref="I114:J114"/>
    <mergeCell ref="B115:F115"/>
    <mergeCell ref="I115:J115"/>
    <mergeCell ref="B116:F116"/>
    <mergeCell ref="I116:J116"/>
    <mergeCell ref="B110:G110"/>
    <mergeCell ref="H110:J110"/>
    <mergeCell ref="B111:G111"/>
    <mergeCell ref="H111:J111"/>
    <mergeCell ref="A112:G112"/>
    <mergeCell ref="H112:J112"/>
    <mergeCell ref="B105:G105"/>
    <mergeCell ref="A106:G106"/>
    <mergeCell ref="A107:H107"/>
    <mergeCell ref="A108:J108"/>
    <mergeCell ref="B109:G109"/>
    <mergeCell ref="H109:J109"/>
    <mergeCell ref="A100:F100"/>
    <mergeCell ref="A101:H101"/>
    <mergeCell ref="A102:J102"/>
    <mergeCell ref="B103:G103"/>
    <mergeCell ref="H103:J103"/>
    <mergeCell ref="B104:G104"/>
    <mergeCell ref="A95:F95"/>
    <mergeCell ref="A96:J96"/>
    <mergeCell ref="A97:J97"/>
    <mergeCell ref="B98:F98"/>
    <mergeCell ref="I98:J98"/>
    <mergeCell ref="B99:F99"/>
    <mergeCell ref="I99:J99"/>
    <mergeCell ref="B89:F89"/>
    <mergeCell ref="B90:F90"/>
    <mergeCell ref="B91:F91"/>
    <mergeCell ref="B92:F92"/>
    <mergeCell ref="A93:F93"/>
    <mergeCell ref="B94:F94"/>
    <mergeCell ref="A84:J84"/>
    <mergeCell ref="A85:J85"/>
    <mergeCell ref="B86:F86"/>
    <mergeCell ref="I86:J86"/>
    <mergeCell ref="B87:F87"/>
    <mergeCell ref="B88:F88"/>
    <mergeCell ref="B78:F78"/>
    <mergeCell ref="B79:F79"/>
    <mergeCell ref="B80:F80"/>
    <mergeCell ref="B81:F81"/>
    <mergeCell ref="A82:F82"/>
    <mergeCell ref="A83:H83"/>
    <mergeCell ref="A73:H73"/>
    <mergeCell ref="A74:J74"/>
    <mergeCell ref="B75:F75"/>
    <mergeCell ref="I75:J75"/>
    <mergeCell ref="B76:F76"/>
    <mergeCell ref="B77:F77"/>
    <mergeCell ref="B68:G68"/>
    <mergeCell ref="I68:K68"/>
    <mergeCell ref="B69:G69"/>
    <mergeCell ref="B70:G70"/>
    <mergeCell ref="B71:G71"/>
    <mergeCell ref="A72:G72"/>
    <mergeCell ref="B63:G63"/>
    <mergeCell ref="I63:K63"/>
    <mergeCell ref="A64:G64"/>
    <mergeCell ref="A65:H65"/>
    <mergeCell ref="A66:K66"/>
    <mergeCell ref="A67:K67"/>
    <mergeCell ref="B60:G60"/>
    <mergeCell ref="I60:K60"/>
    <mergeCell ref="B61:G61"/>
    <mergeCell ref="I61:K61"/>
    <mergeCell ref="B62:G62"/>
    <mergeCell ref="I62:K62"/>
    <mergeCell ref="B54:F54"/>
    <mergeCell ref="B55:F55"/>
    <mergeCell ref="A56:F56"/>
    <mergeCell ref="A57:H57"/>
    <mergeCell ref="A58:K58"/>
    <mergeCell ref="B59:G59"/>
    <mergeCell ref="I59:K59"/>
    <mergeCell ref="B48:F48"/>
    <mergeCell ref="B49:F49"/>
    <mergeCell ref="B50:F50"/>
    <mergeCell ref="B51:F51"/>
    <mergeCell ref="B52:F52"/>
    <mergeCell ref="B53:F53"/>
    <mergeCell ref="B42:F42"/>
    <mergeCell ref="B43:F43"/>
    <mergeCell ref="A44:F44"/>
    <mergeCell ref="A45:H45"/>
    <mergeCell ref="A46:H46"/>
    <mergeCell ref="B47:F47"/>
    <mergeCell ref="B36:G36"/>
    <mergeCell ref="A37:G37"/>
    <mergeCell ref="A38:H38"/>
    <mergeCell ref="A39:K39"/>
    <mergeCell ref="A40:K40"/>
    <mergeCell ref="B41:F41"/>
    <mergeCell ref="J41:K41"/>
    <mergeCell ref="B30:G30"/>
    <mergeCell ref="B31:G31"/>
    <mergeCell ref="B32:G32"/>
    <mergeCell ref="B33:G33"/>
    <mergeCell ref="B34:G34"/>
    <mergeCell ref="B35:G35"/>
    <mergeCell ref="B24:G24"/>
    <mergeCell ref="B25:G25"/>
    <mergeCell ref="B26:G26"/>
    <mergeCell ref="A27:H27"/>
    <mergeCell ref="A28:H28"/>
    <mergeCell ref="B29:G29"/>
    <mergeCell ref="A18:H18"/>
    <mergeCell ref="A19:H19"/>
    <mergeCell ref="A20:H20"/>
    <mergeCell ref="B21:G21"/>
    <mergeCell ref="B22:G22"/>
    <mergeCell ref="B23:G23"/>
    <mergeCell ref="B12:G12"/>
    <mergeCell ref="B13:G13"/>
    <mergeCell ref="B14:G14"/>
    <mergeCell ref="A15:H15"/>
    <mergeCell ref="B16:G16"/>
    <mergeCell ref="B17:G17"/>
    <mergeCell ref="A9:B9"/>
    <mergeCell ref="C9:D9"/>
    <mergeCell ref="E9:F9"/>
    <mergeCell ref="G9:H9"/>
    <mergeCell ref="A10:K10"/>
    <mergeCell ref="B11:H11"/>
    <mergeCell ref="A1:H4"/>
    <mergeCell ref="A5:H5"/>
    <mergeCell ref="A6:K6"/>
    <mergeCell ref="A7:B7"/>
    <mergeCell ref="C7:H7"/>
    <mergeCell ref="A8:B8"/>
    <mergeCell ref="C8:H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AUX. ADM. SC E SU</vt:lpstr>
      <vt:lpstr>ASS. ADM. N I SC SU</vt:lpstr>
      <vt:lpstr>ASS. ADM. N II SC SU </vt:lpstr>
      <vt:lpstr>AN. TÉC. ESP. JR. NS. SC SU</vt:lpstr>
      <vt:lpstr>A. TEC. ESP. P. NS SC SU</vt:lpstr>
      <vt:lpstr>SEC. EXE. BIL. CC SU </vt:lpstr>
      <vt:lpstr>RECEP. LIBRAS CC CU</vt:lpstr>
      <vt:lpstr>RECEP. BIL. CC CU </vt:lpstr>
      <vt:lpstr>RECEP.CC CU </vt:lpstr>
      <vt:lpstr>BILHETEIRO CC CU </vt:lpstr>
      <vt:lpstr>COPEIRA CC CU </vt:lpstr>
      <vt:lpstr>MOTORISTA CC CU</vt:lpstr>
      <vt:lpstr>UNIFORME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Garbim</dc:creator>
  <cp:lastModifiedBy>Administrador</cp:lastModifiedBy>
  <cp:lastPrinted>2022-06-09T12:34:25Z</cp:lastPrinted>
  <dcterms:created xsi:type="dcterms:W3CDTF">2022-05-17T19:25:08Z</dcterms:created>
  <dcterms:modified xsi:type="dcterms:W3CDTF">2022-08-31T17:02:45Z</dcterms:modified>
</cp:coreProperties>
</file>