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W:\Contratações\MDO\2017\Reforma Muro\"/>
    </mc:Choice>
  </mc:AlternateContent>
  <bookViews>
    <workbookView xWindow="0" yWindow="0" windowWidth="19200" windowHeight="10995" activeTab="3"/>
  </bookViews>
  <sheets>
    <sheet name="VENDA" sheetId="1" r:id="rId1"/>
    <sheet name="CPU" sheetId="14" r:id="rId2"/>
    <sheet name="BDI " sheetId="11" r:id="rId3"/>
    <sheet name="CRONOGRAMA (18 meses)" sheetId="15" r:id="rId4"/>
  </sheets>
  <definedNames>
    <definedName name="_BDI1" localSheetId="2">#REF!</definedName>
    <definedName name="_BDI1" localSheetId="1">#REF!</definedName>
    <definedName name="_BDI1" localSheetId="3">#REF!</definedName>
    <definedName name="_BDI1">#REF!</definedName>
    <definedName name="_BDI2" localSheetId="3">#REF!</definedName>
    <definedName name="_BDI2">#REF!</definedName>
    <definedName name="AA" localSheetId="2">#REF!</definedName>
    <definedName name="AA" localSheetId="1">#REF!</definedName>
    <definedName name="AA" localSheetId="3">#REF!</definedName>
    <definedName name="AA">#REF!</definedName>
    <definedName name="acabamento">#REF!</definedName>
    <definedName name="_xlnm.Print_Area" localSheetId="2">'BDI '!$A$1:$C$35</definedName>
    <definedName name="_xlnm.Print_Area" localSheetId="1">CPU!$A$1:$H$30</definedName>
    <definedName name="_xlnm.Print_Area" localSheetId="0">VENDA!$A$1:$G$46</definedName>
    <definedName name="aterro" localSheetId="1">#REF!</definedName>
    <definedName name="aterro">#REF!</definedName>
    <definedName name="_xlnm.Database" localSheetId="1">#REF!</definedName>
    <definedName name="_xlnm.Database">#REF!</definedName>
    <definedName name="BDI" localSheetId="2">#REF!</definedName>
    <definedName name="BDI" localSheetId="3">#REF!</definedName>
    <definedName name="BDI">#REF!</definedName>
    <definedName name="Cadista_SABESP" localSheetId="2">#REF!</definedName>
    <definedName name="Cadista_SABESP" localSheetId="3">#REF!</definedName>
    <definedName name="Cadista_SABESP">#REF!</definedName>
    <definedName name="capina">#REF!</definedName>
    <definedName name="corte">#REF!</definedName>
    <definedName name="desmat">#REF!</definedName>
    <definedName name="Excel_BuiltIn__FilterDatabase_1" localSheetId="2">#REF!</definedName>
    <definedName name="Excel_BuiltIn__FilterDatabase_1" localSheetId="1">#REF!</definedName>
    <definedName name="Excel_BuiltIn__FilterDatabase_1" localSheetId="3">#REF!</definedName>
    <definedName name="Excel_BuiltIn__FilterDatabase_1">#REF!</definedName>
    <definedName name="Excel_BuiltIn_Database" localSheetId="2">#REF!</definedName>
    <definedName name="Excel_BuiltIn_Database" localSheetId="3">#REF!</definedName>
    <definedName name="Excel_BuiltIn_Database">#REF!</definedName>
    <definedName name="Excel_BuiltIn_Print_Area_1_1" localSheetId="2">#REF!</definedName>
    <definedName name="Excel_BuiltIn_Print_Area_1_1">#REF!</definedName>
    <definedName name="Excel_BuiltIn_Print_Titles_1" localSheetId="2">#REF!</definedName>
    <definedName name="Excel_BuiltIn_Print_Titles_1" localSheetId="3">#REF!</definedName>
    <definedName name="Excel_BuiltIn_Print_Titles_1">#REF!</definedName>
    <definedName name="função">#REF!</definedName>
    <definedName name="inic_aterro" localSheetId="1">#REF!</definedName>
    <definedName name="inic_aterro">#REF!</definedName>
    <definedName name="inic_capina">#REF!</definedName>
    <definedName name="inic_corte">#REF!</definedName>
    <definedName name="inic_desmat">#REF!</definedName>
    <definedName name="inic_reaterro">#REF!</definedName>
    <definedName name="inic_reg_placa">#REF!</definedName>
    <definedName name="inic_reg_rolo">#REF!</definedName>
    <definedName name="ir_032305">#REF!</definedName>
    <definedName name="IR_ABCE" localSheetId="2">#REF!</definedName>
    <definedName name="IR_ABCE" localSheetId="3">#REF!</definedName>
    <definedName name="IR_ABCE">#REF!</definedName>
    <definedName name="IR_DER_SSO" localSheetId="2">#REF!</definedName>
    <definedName name="IR_DER_SSO" localSheetId="3">#REF!</definedName>
    <definedName name="IR_DER_SSO">#REF!</definedName>
    <definedName name="IR_RD" localSheetId="2">#REF!</definedName>
    <definedName name="IR_RD" localSheetId="3">#REF!</definedName>
    <definedName name="IR_RD">#REF!</definedName>
    <definedName name="IR_SB" localSheetId="2">#REF!</definedName>
    <definedName name="IR_SB" localSheetId="3">#REF!</definedName>
    <definedName name="IR_SB">#REF!</definedName>
    <definedName name="IR_SIURB" localSheetId="2">#REF!</definedName>
    <definedName name="IR_SIURB" localSheetId="3">#REF!</definedName>
    <definedName name="IR_SIURB">#REF!</definedName>
    <definedName name="lista_corteaterro">#REF!</definedName>
    <definedName name="Mult" localSheetId="2">#REF!</definedName>
    <definedName name="Mult" localSheetId="3">#REF!</definedName>
    <definedName name="Mult">#REF!</definedName>
    <definedName name="Payment_Needed">"Pagamento necessário"</definedName>
    <definedName name="planilha_01" localSheetId="1">#REF!</definedName>
    <definedName name="planilha_01">#REF!</definedName>
    <definedName name="Print_Area_MI" localSheetId="1">#REF!</definedName>
    <definedName name="Print_Area_MI">#REF!</definedName>
    <definedName name="ramp">#REF!</definedName>
    <definedName name="reaterro">#REF!</definedName>
    <definedName name="reg_placa">#REF!</definedName>
    <definedName name="reg_rolo">#REF!</definedName>
    <definedName name="Reimbursement">"Reembolso"</definedName>
    <definedName name="setop.12" localSheetId="2">#REF!</definedName>
    <definedName name="setop.12" localSheetId="1">#REF!</definedName>
    <definedName name="setop.12" localSheetId="3">#REF!</definedName>
    <definedName name="setop.12">#REF!</definedName>
    <definedName name="tbalvenaria">#REF!</definedName>
    <definedName name="tbalvenaria2">#REF!</definedName>
    <definedName name="tbalvenaria3">#REF!</definedName>
    <definedName name="tela_032303">#REF!</definedName>
    <definedName name="teste">#REF!</definedName>
    <definedName name="teste_planilha">#REF!</definedName>
    <definedName name="tipoTijolo">#REF!</definedName>
    <definedName name="_xlnm.Print_Titles" localSheetId="1">CPU!$5:$11</definedName>
    <definedName name="_xlnm.Print_Titles" localSheetId="0">VENDA!$5:$11</definedName>
  </definedNames>
  <calcPr calcId="152511"/>
</workbook>
</file>

<file path=xl/calcChain.xml><?xml version="1.0" encoding="utf-8"?>
<calcChain xmlns="http://schemas.openxmlformats.org/spreadsheetml/2006/main">
  <c r="B25" i="11" l="1"/>
  <c r="B27" i="11"/>
  <c r="F33" i="1" l="1"/>
  <c r="F32" i="1"/>
  <c r="F31" i="1"/>
  <c r="F14" i="1" l="1"/>
  <c r="F16" i="1" l="1"/>
  <c r="G14" i="14" l="1"/>
  <c r="F26" i="1" l="1"/>
  <c r="F25" i="1"/>
  <c r="F18" i="1"/>
  <c r="F24" i="1" l="1"/>
  <c r="C14" i="11" l="1"/>
  <c r="C18" i="11"/>
  <c r="G15" i="14" l="1"/>
  <c r="G16" i="14"/>
  <c r="G17" i="14" s="1"/>
  <c r="G18" i="14" l="1"/>
  <c r="F15" i="1" s="1"/>
  <c r="F30" i="1" l="1"/>
  <c r="A14" i="15"/>
  <c r="A12" i="15"/>
  <c r="F34" i="1" l="1"/>
  <c r="B16" i="15" l="1"/>
  <c r="B14" i="15"/>
  <c r="B12" i="15"/>
  <c r="F23" i="1" l="1"/>
  <c r="F27" i="1" s="1"/>
  <c r="C14" i="15" l="1"/>
  <c r="C25" i="11"/>
  <c r="B24" i="11"/>
  <c r="C24" i="11" s="1"/>
  <c r="G21" i="14"/>
  <c r="G22" i="14"/>
  <c r="G23" i="14"/>
  <c r="G24" i="14" l="1"/>
  <c r="G25" i="14" s="1"/>
  <c r="F19" i="1" s="1"/>
  <c r="C27" i="11"/>
  <c r="C29" i="11" s="1"/>
  <c r="F17" i="1"/>
  <c r="F20" i="1" l="1"/>
  <c r="F35" i="1"/>
  <c r="F37" i="1" l="1"/>
  <c r="C12" i="15"/>
  <c r="C16" i="15" l="1"/>
  <c r="E18" i="15" s="1"/>
  <c r="D18" i="15" l="1"/>
  <c r="D19" i="15" s="1"/>
  <c r="C17" i="15"/>
  <c r="E19" i="15" l="1"/>
</calcChain>
</file>

<file path=xl/sharedStrings.xml><?xml version="1.0" encoding="utf-8"?>
<sst xmlns="http://schemas.openxmlformats.org/spreadsheetml/2006/main" count="200" uniqueCount="139">
  <si>
    <t>4. Legenda: m (metro linear); m2 (metro quadrado); m3 (metro cúbico); un. (unidade); kg (kilograma); pç (peça); cj (conjunto); pto. (ponto); h (hora); oe (orçamento específico)</t>
  </si>
  <si>
    <t>ITEM</t>
  </si>
  <si>
    <t>SERVIÇO</t>
  </si>
  <si>
    <t>UNID.</t>
  </si>
  <si>
    <t>01.</t>
  </si>
  <si>
    <t>01.01</t>
  </si>
  <si>
    <t>un.</t>
  </si>
  <si>
    <t>01.02</t>
  </si>
  <si>
    <t>02.01</t>
  </si>
  <si>
    <t>03.</t>
  </si>
  <si>
    <t>04.</t>
  </si>
  <si>
    <t>SERVIÇOS PRELIMINARES</t>
  </si>
  <si>
    <t>04.01</t>
  </si>
  <si>
    <t>m</t>
  </si>
  <si>
    <t>Limpeza geral e final da obra</t>
  </si>
  <si>
    <t>ELABORAÇÃO:</t>
  </si>
  <si>
    <t>02.04</t>
  </si>
  <si>
    <t>h</t>
  </si>
  <si>
    <t>DESCRIÇÃO</t>
  </si>
  <si>
    <t>TAXA</t>
  </si>
  <si>
    <t>PIS</t>
  </si>
  <si>
    <t>COFINS</t>
  </si>
  <si>
    <t>ISS</t>
  </si>
  <si>
    <t>I</t>
  </si>
  <si>
    <t>PLANILHA – COMPOSIÇÃO ANALÍTICA DAS TAXAS DE  BONIFICAÇÃO E DESPESA (BDI)</t>
  </si>
  <si>
    <t>SIGLA</t>
  </si>
  <si>
    <t>ADMINISTRAÇÃO CENTRAL</t>
  </si>
  <si>
    <t>AC</t>
  </si>
  <si>
    <t>LUCRO</t>
  </si>
  <si>
    <t>LC</t>
  </si>
  <si>
    <t>DESPESAS FINANCEIRAS</t>
  </si>
  <si>
    <t>DF</t>
  </si>
  <si>
    <t>SEGUROS, GARANTIAS E RISCO</t>
  </si>
  <si>
    <t>Seguros</t>
  </si>
  <si>
    <t>S</t>
  </si>
  <si>
    <t>Garantias</t>
  </si>
  <si>
    <t>G</t>
  </si>
  <si>
    <t>Risco(*)</t>
  </si>
  <si>
    <t>R</t>
  </si>
  <si>
    <t>TRIBUTOS</t>
  </si>
  <si>
    <t xml:space="preserve">ISS </t>
  </si>
  <si>
    <t>BDI (denominador)                       (1 - (I + CPRB))</t>
  </si>
  <si>
    <t>TOTAL DE BDI</t>
  </si>
  <si>
    <t>TAXA BDI ADOTADA</t>
  </si>
  <si>
    <t>Prospecções arquitetônicas e estruturais, testes e análises laboratoriais, conforme determinação da Fiscalização, para identificação de materiais, características e traços dos seguintes elementos construtivos: alvenarias, argamassas e rebocos</t>
  </si>
  <si>
    <t>QUANT.</t>
  </si>
  <si>
    <t>R$ CUSTO</t>
  </si>
  <si>
    <t>REFERÊNCIA PREÇO</t>
  </si>
  <si>
    <t>PREÇO UNIT</t>
  </si>
  <si>
    <t>INDICE</t>
  </si>
  <si>
    <t>PREÇO TOTAL</t>
  </si>
  <si>
    <t>UN.</t>
  </si>
  <si>
    <t>COMPOSIÇÃO ANEXA</t>
  </si>
  <si>
    <t>TOTAL</t>
  </si>
  <si>
    <t>013805</t>
  </si>
  <si>
    <t>099237</t>
  </si>
  <si>
    <t>ENSAIO AGREGADOS COMPOSICAO GRANULOMETRICA NBR 7217</t>
  </si>
  <si>
    <t>ENGENHEIRO CIVIL PLENO</t>
  </si>
  <si>
    <t>ENCARREGADO SERVICO DE OBRAS</t>
  </si>
  <si>
    <t>072592</t>
  </si>
  <si>
    <t>LONA PARA PROTECAO EM PLASTICO PRETO TIPO FERREIRO</t>
  </si>
  <si>
    <t>R$ TOTAL</t>
  </si>
  <si>
    <t>DESCRIÇÃO DOS SERVIÇOS</t>
  </si>
  <si>
    <r>
      <t xml:space="preserve">DISTRITO:  </t>
    </r>
    <r>
      <rPr>
        <sz val="11"/>
        <rFont val="Myriad Pro"/>
        <family val="2"/>
      </rPr>
      <t>SEDE</t>
    </r>
  </si>
  <si>
    <r>
      <t>m</t>
    </r>
    <r>
      <rPr>
        <vertAlign val="superscript"/>
        <sz val="12"/>
        <rFont val="Myriad Pro"/>
        <family val="2"/>
      </rPr>
      <t>2</t>
    </r>
  </si>
  <si>
    <r>
      <t>M</t>
    </r>
    <r>
      <rPr>
        <b/>
        <vertAlign val="superscript"/>
        <sz val="10"/>
        <rFont val="Myriad Pro"/>
        <family val="2"/>
      </rPr>
      <t>2</t>
    </r>
  </si>
  <si>
    <r>
      <t xml:space="preserve">BDI (numerador)     </t>
    </r>
    <r>
      <rPr>
        <b/>
        <u/>
        <sz val="10"/>
        <rFont val="Myriad Pro"/>
        <family val="2"/>
      </rPr>
      <t>(1 + (AC + S + G + R)) x (1 + DF) x (1 + L)</t>
    </r>
  </si>
  <si>
    <t>VALOR DA ETAPA</t>
  </si>
  <si>
    <t xml:space="preserve">TOTAL   ACUMULADO       </t>
  </si>
  <si>
    <t>CRONOGRAMA FÍSICO FINANCEIRO</t>
  </si>
  <si>
    <t>IBRAM/MinC</t>
  </si>
  <si>
    <t>Coordenação de Espaços Museais, Arquitetura e Expografia</t>
  </si>
  <si>
    <t>Serviço:</t>
  </si>
  <si>
    <t>COMPLEMENTARES</t>
  </si>
  <si>
    <t>Venda</t>
  </si>
  <si>
    <t>30 DIAS</t>
  </si>
  <si>
    <r>
      <t xml:space="preserve">DISTRITO:  </t>
    </r>
    <r>
      <rPr>
        <sz val="10"/>
        <rFont val="Myriad Pro"/>
        <family val="2"/>
      </rPr>
      <t>SEDE</t>
    </r>
  </si>
  <si>
    <t>Composição BDI</t>
  </si>
  <si>
    <t>PLANILHA ORÇAMENTÁRIA</t>
  </si>
  <si>
    <t>006647</t>
  </si>
  <si>
    <t>FITA ADESIVA ANTICORROSIVA 3M N.50 SCOTCHRAP 75mm x 30m</t>
  </si>
  <si>
    <t>rl</t>
  </si>
  <si>
    <t xml:space="preserve">DESEMBOLSO MENSAL +  B.D.I.   24,38%     </t>
  </si>
  <si>
    <t>TOTAL    GERAL    DO     PROJETO  +  B.D.I    24,38%</t>
  </si>
  <si>
    <t>3. Fontes de consulta para referência de B.D.I (Bonificações e Despesas Indiretas): 24,38%</t>
  </si>
  <si>
    <t xml:space="preserve">ELABORAÇÃO: </t>
  </si>
  <si>
    <t>TOTAL DO ITEM 02 + B.D.I  24,38%</t>
  </si>
  <si>
    <t>MUSEU REGIONAL DO OURO</t>
  </si>
  <si>
    <r>
      <t xml:space="preserve">MONUMENTO:  </t>
    </r>
    <r>
      <rPr>
        <sz val="11"/>
        <rFont val="Myriad Pro"/>
        <family val="2"/>
      </rPr>
      <t xml:space="preserve"> MUSEU DO OURO</t>
    </r>
  </si>
  <si>
    <t>CONTRATAÇÃO DE EMPRESA ESPECIALIZADA PARA RECUPERAÇÃO PARCIAL DO MURO DA DIVISA POSTERIOR DO TERRENO DO MUSEU DO OURO</t>
  </si>
  <si>
    <r>
      <t xml:space="preserve">DATA: </t>
    </r>
    <r>
      <rPr>
        <sz val="11"/>
        <rFont val="Myriad Pro"/>
        <family val="2"/>
      </rPr>
      <t>08/2017</t>
    </r>
  </si>
  <si>
    <r>
      <t>ENDEREÇO:</t>
    </r>
    <r>
      <rPr>
        <sz val="11"/>
        <rFont val="Myriad Pro"/>
        <family val="2"/>
      </rPr>
      <t xml:space="preserve">  RUA DA INTENDÊNCIA, S/N° – CENTRO </t>
    </r>
  </si>
  <si>
    <r>
      <t xml:space="preserve">MUNICÍPIO: </t>
    </r>
    <r>
      <rPr>
        <sz val="11"/>
        <rFont val="Myriad Pro"/>
      </rPr>
      <t>SABARÁ/MG</t>
    </r>
  </si>
  <si>
    <t>CONSOLIDAÇÃO</t>
  </si>
  <si>
    <t>Proteção de bens integrados em lona plástica</t>
  </si>
  <si>
    <t>Construção de tapume</t>
  </si>
  <si>
    <t>AJUDANTE DE MARCENEIRO</t>
  </si>
  <si>
    <t>02.02</t>
  </si>
  <si>
    <t>Proteção de bens integrados</t>
  </si>
  <si>
    <t>Execução de escoramento</t>
  </si>
  <si>
    <t>LEIS SOCIAIS (120.37%)</t>
  </si>
  <si>
    <t>LEIS SOCIAIS (120,37%)</t>
  </si>
  <si>
    <t>Prospecções arquitetônica com análise laboratorial, conforme determinação da Fiscalização, para identificação de material e características ds elemento construtivo tijolo de adobe</t>
  </si>
  <si>
    <t>02.03</t>
  </si>
  <si>
    <t>01.03</t>
  </si>
  <si>
    <t>01.04</t>
  </si>
  <si>
    <t>01.05</t>
  </si>
  <si>
    <t>02.</t>
  </si>
  <si>
    <t>01.06</t>
  </si>
  <si>
    <t>Remoção das camadas superficiais degradadas de pintura, de todo o reboco degradado e das reintegrações inadequadas sem reaproveitamento</t>
  </si>
  <si>
    <t>TOTAL DO ITEM 01 + B.D.I  24,38%</t>
  </si>
  <si>
    <t>Execução de chapisco e reboco aplicado diretamente sobre a alvenaria, no traço compatível ao existente de acordo com os seguintes procedimentos: A espessura e o tratamento dado às superfícies deverão seguir o padrão encontrado na edificação; O acabamento final deverá ser executado com desempenadeira revestida com feltro, camurça ou esponja; A espessura máxima será de 2cm</t>
  </si>
  <si>
    <t>Relatório final</t>
  </si>
  <si>
    <t>04.03</t>
  </si>
  <si>
    <t>2. Fontes de consulta para referência de Encargos Sociais (Leis Sociais): INFORMATIVO SBC-MG = 120,37%</t>
  </si>
  <si>
    <t>Caiação aplicada diretamente sobre o reboco, em duas demãos</t>
  </si>
  <si>
    <t>1. Fontes de consulta para referência de preços de serviços e insumos:  SINAPI-MG / INFORMATIVO SBC-MG / CONFEA</t>
  </si>
  <si>
    <t>Composição de preços unitários</t>
  </si>
  <si>
    <t>Coordenação de Espaços Museais e Arquitetura</t>
  </si>
  <si>
    <t>MUSEU DO OURO</t>
  </si>
  <si>
    <t>Edificação:</t>
  </si>
  <si>
    <r>
      <t xml:space="preserve">MUNICÍPIO: </t>
    </r>
    <r>
      <rPr>
        <sz val="10"/>
        <rFont val="Myriad Pro"/>
        <family val="2"/>
      </rPr>
      <t>SABARÁ/MG</t>
    </r>
  </si>
  <si>
    <t>MONUMENTO: MUSEU DO OURO</t>
  </si>
  <si>
    <r>
      <t xml:space="preserve">OBRA/SERVIÇO: </t>
    </r>
    <r>
      <rPr>
        <sz val="11"/>
        <rFont val="Myriad Pro"/>
      </rPr>
      <t>RECUPERAÇÃO PARCIAL DO MURO DA DIVISA POSTERIOR DO TERRENO DO MUSEU</t>
    </r>
  </si>
  <si>
    <r>
      <t xml:space="preserve">OBRA/SERVIÇO: </t>
    </r>
    <r>
      <rPr>
        <sz val="10"/>
        <rFont val="Myriad Pro"/>
        <family val="2"/>
      </rPr>
      <t>RECUPERAÇÃO PARCIAL DO MURO DA DIVISA POSTERIOR DO TERRENO DO MUSEU</t>
    </r>
  </si>
  <si>
    <r>
      <t>ENDEREÇO:</t>
    </r>
    <r>
      <rPr>
        <sz val="10"/>
        <rFont val="Myriad Pro"/>
        <family val="2"/>
      </rPr>
      <t xml:space="preserve"> RUA DA INTENDÊNCIA, S/N° – CENTRO </t>
    </r>
  </si>
  <si>
    <t>60 DIAS</t>
  </si>
  <si>
    <t>Medições</t>
  </si>
  <si>
    <t>Fornecimento e instalação das placas da obra em chapa galvanizada (1,00 X 1,5m para CAU ou CREA) e (0,625 x 1,00m para Governo Federal) - em chapa galvanizada nº 26, pintadas na frente e verso com fundo anticorrosivo e tinta automotiva (frente: pintura automotiva  fundo azul , texto: plotter de recorte película branca  e parte inferior: aplicação das marcas em cor conforme manual de identidade visual do Governo Federal e CAU ou CREA)</t>
  </si>
  <si>
    <t>04.02</t>
  </si>
  <si>
    <t>04.04</t>
  </si>
  <si>
    <t>Desmontagem e remoção de tapume</t>
  </si>
  <si>
    <r>
      <t>m</t>
    </r>
    <r>
      <rPr>
        <vertAlign val="superscript"/>
        <sz val="12"/>
        <color theme="1"/>
        <rFont val="Myriad Pro"/>
        <family val="2"/>
      </rPr>
      <t>2</t>
    </r>
  </si>
  <si>
    <t>Ensacamento de entulho de obra com remoção até 10,0m</t>
  </si>
  <si>
    <t>m³</t>
  </si>
  <si>
    <t>Aluguel de caçamba 48horas com retirada</t>
  </si>
  <si>
    <t>Recuperação de blocos de adobe erodidos e com sinais de infiltração e, se necessário, deverão se realizadas as recomposições dos locais degradados, mantendo o mesmo aspecto visual e as mesmas características físicas, através da inserção de blocos de terra das mesmas dimensões dos existentes - Previsão 70%</t>
  </si>
  <si>
    <t>ART/RRT</t>
  </si>
  <si>
    <t>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</si>
</sst>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_);\(&quot;R$ &quot;#,##0\)"/>
    <numFmt numFmtId="165" formatCode="&quot;R$ &quot;#,##0_);[Red]\(&quot;R$ &quot;#,##0\)"/>
    <numFmt numFmtId="166" formatCode="_(&quot;R$ &quot;* #,##0.00_);_(&quot;R$ &quot;* \(#,##0.00\);_(&quot;R$ &quot;* &quot;-&quot;??_);_(@_)"/>
    <numFmt numFmtId="167" formatCode="_(* #,##0.00_);_(* \(#,##0.00\);_(* &quot;-&quot;??_);_(@_)"/>
    <numFmt numFmtId="168" formatCode="General_)"/>
    <numFmt numFmtId="169" formatCode="_(* #,##0.00_);_(* \(#,##0.00\);_(* \-??_);_(@_)"/>
    <numFmt numFmtId="170" formatCode="#,##0.00;[Red]#,##0.00"/>
    <numFmt numFmtId="171" formatCode="0.0000"/>
    <numFmt numFmtId="172" formatCode="_(&quot;$&quot;* #,##0.00_);_(&quot;$&quot;* \(#,##0.00\);_(&quot;$&quot;* &quot;-&quot;??_);_(@_)"/>
  </numFmts>
  <fonts count="44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  <charset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sz val="10"/>
      <name val="Courier"/>
      <family val="3"/>
    </font>
    <font>
      <sz val="10"/>
      <name val="Myriad Pro"/>
      <family val="2"/>
    </font>
    <font>
      <b/>
      <sz val="10"/>
      <name val="Myriad Pro"/>
      <family val="2"/>
    </font>
    <font>
      <sz val="11"/>
      <name val="Myriad Pro"/>
      <family val="2"/>
    </font>
    <font>
      <b/>
      <sz val="11"/>
      <name val="Myriad Pro"/>
      <family val="2"/>
    </font>
    <font>
      <sz val="8"/>
      <name val="Myriad Pro"/>
      <family val="2"/>
    </font>
    <font>
      <b/>
      <i/>
      <sz val="9"/>
      <name val="Myriad Pro"/>
      <family val="2"/>
    </font>
    <font>
      <sz val="9"/>
      <name val="Myriad Pro"/>
      <family val="2"/>
    </font>
    <font>
      <vertAlign val="superscript"/>
      <sz val="12"/>
      <name val="Myriad Pro"/>
      <family val="2"/>
    </font>
    <font>
      <b/>
      <i/>
      <sz val="10"/>
      <name val="Myriad Pro"/>
      <family val="2"/>
    </font>
    <font>
      <b/>
      <sz val="12"/>
      <name val="Myriad Pro"/>
      <family val="2"/>
    </font>
    <font>
      <sz val="10"/>
      <color indexed="8"/>
      <name val="Myriad Pro"/>
      <family val="2"/>
    </font>
    <font>
      <b/>
      <sz val="8"/>
      <name val="Myriad Pro"/>
      <family val="2"/>
    </font>
    <font>
      <sz val="9"/>
      <color indexed="8"/>
      <name val="Myriad Pro"/>
      <family val="2"/>
    </font>
    <font>
      <b/>
      <i/>
      <sz val="9"/>
      <color indexed="8"/>
      <name val="Myriad Pro"/>
      <family val="2"/>
    </font>
    <font>
      <b/>
      <vertAlign val="superscript"/>
      <sz val="10"/>
      <name val="Myriad Pro"/>
      <family val="2"/>
    </font>
    <font>
      <b/>
      <u/>
      <sz val="10"/>
      <name val="Myriad Pro"/>
      <family val="2"/>
    </font>
    <font>
      <sz val="11"/>
      <color indexed="8"/>
      <name val="Myriad Pro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9"/>
      <color indexed="8"/>
      <name val="Arial"/>
      <family val="2"/>
    </font>
    <font>
      <b/>
      <sz val="12"/>
      <color rgb="FF000000"/>
      <name val="Myriad Pro"/>
      <family val="2"/>
    </font>
    <font>
      <b/>
      <sz val="10"/>
      <color rgb="FF000000"/>
      <name val="Myriad Pro"/>
      <family val="2"/>
    </font>
    <font>
      <b/>
      <sz val="10"/>
      <color rgb="FFFF0000"/>
      <name val="Myriad Pro"/>
      <family val="2"/>
    </font>
    <font>
      <i/>
      <sz val="9"/>
      <name val="Myriad Pro"/>
      <family val="2"/>
    </font>
    <font>
      <b/>
      <sz val="10"/>
      <color rgb="FF0070C0"/>
      <name val="Myriad Pro"/>
      <family val="2"/>
    </font>
    <font>
      <b/>
      <sz val="10"/>
      <color theme="9" tint="-0.249977111117893"/>
      <name val="Myriad Pro"/>
      <family val="2"/>
    </font>
    <font>
      <b/>
      <sz val="11"/>
      <name val="Myriad Pro"/>
    </font>
    <font>
      <sz val="11"/>
      <name val="Myriad Pro"/>
    </font>
    <font>
      <b/>
      <sz val="10"/>
      <name val="Myriad Pro"/>
    </font>
    <font>
      <sz val="10"/>
      <color theme="1"/>
      <name val="Myriad Pro"/>
      <family val="2"/>
    </font>
    <font>
      <vertAlign val="superscript"/>
      <sz val="12"/>
      <color theme="1"/>
      <name val="Myriad Pro"/>
      <family val="2"/>
    </font>
    <font>
      <b/>
      <sz val="10"/>
      <color indexed="8"/>
      <name val="Myriad Pro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12"/>
      </patternFill>
    </fill>
    <fill>
      <patternFill patternType="solid">
        <fgColor indexed="22"/>
        <bgColor indexed="5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FBFBF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</borders>
  <cellStyleXfs count="110">
    <xf numFmtId="0" fontId="0" fillId="0" borderId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6" fillId="0" borderId="0"/>
    <xf numFmtId="0" fontId="10" fillId="0" borderId="0" applyNumberFormat="0" applyFont="0" applyFill="0" applyAlignment="0">
      <alignment horizontal="left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168" fontId="2" fillId="0" borderId="0"/>
    <xf numFmtId="0" fontId="11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/>
    <xf numFmtId="0" fontId="1" fillId="14" borderId="26" applyNumberFormat="0" applyFont="0" applyAlignment="0" applyProtection="0"/>
    <xf numFmtId="0" fontId="1" fillId="14" borderId="26" applyNumberFormat="0" applyFont="0" applyAlignment="0" applyProtection="0"/>
    <xf numFmtId="0" fontId="1" fillId="14" borderId="26" applyNumberFormat="0" applyFont="0" applyAlignment="0" applyProtection="0"/>
    <xf numFmtId="0" fontId="1" fillId="14" borderId="26" applyNumberFormat="0" applyFont="0" applyAlignment="0" applyProtection="0"/>
    <xf numFmtId="0" fontId="1" fillId="14" borderId="26" applyNumberFormat="0" applyFon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6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167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6" fillId="0" borderId="0"/>
    <xf numFmtId="167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ill="0" applyBorder="0" applyAlignment="0" applyProtection="0"/>
  </cellStyleXfs>
  <cellXfs count="246">
    <xf numFmtId="0" fontId="0" fillId="0" borderId="0" xfId="0"/>
    <xf numFmtId="0" fontId="12" fillId="0" borderId="4" xfId="0" applyFont="1" applyFill="1" applyBorder="1"/>
    <xf numFmtId="166" fontId="12" fillId="0" borderId="4" xfId="53" applyFont="1" applyFill="1" applyBorder="1"/>
    <xf numFmtId="0" fontId="12" fillId="0" borderId="0" xfId="0" applyFont="1" applyFill="1"/>
    <xf numFmtId="0" fontId="13" fillId="15" borderId="6" xfId="0" applyFont="1" applyFill="1" applyBorder="1" applyAlignment="1">
      <alignment horizontal="center" vertical="center"/>
    </xf>
    <xf numFmtId="0" fontId="12" fillId="0" borderId="0" xfId="0" applyFont="1" applyFill="1" applyBorder="1"/>
    <xf numFmtId="166" fontId="12" fillId="0" borderId="0" xfId="53" applyFont="1" applyFill="1" applyBorder="1"/>
    <xf numFmtId="0" fontId="12" fillId="0" borderId="0" xfId="0" applyFont="1" applyFill="1" applyBorder="1" applyAlignment="1">
      <alignment horizontal="center"/>
    </xf>
    <xf numFmtId="0" fontId="12" fillId="0" borderId="10" xfId="0" applyFont="1" applyFill="1" applyBorder="1"/>
    <xf numFmtId="166" fontId="12" fillId="0" borderId="10" xfId="53" applyFont="1" applyFill="1" applyBorder="1"/>
    <xf numFmtId="49" fontId="12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top"/>
    </xf>
    <xf numFmtId="49" fontId="15" fillId="0" borderId="12" xfId="0" applyNumberFormat="1" applyFont="1" applyFill="1" applyBorder="1" applyAlignment="1">
      <alignment horizontal="left"/>
    </xf>
    <xf numFmtId="0" fontId="14" fillId="0" borderId="13" xfId="0" applyFont="1" applyFill="1" applyBorder="1" applyAlignment="1">
      <alignment horizontal="left"/>
    </xf>
    <xf numFmtId="0" fontId="15" fillId="0" borderId="12" xfId="0" applyFont="1" applyFill="1" applyBorder="1" applyAlignment="1">
      <alignment horizontal="left"/>
    </xf>
    <xf numFmtId="0" fontId="12" fillId="0" borderId="13" xfId="0" applyFont="1" applyFill="1" applyBorder="1"/>
    <xf numFmtId="166" fontId="12" fillId="0" borderId="13" xfId="53" applyFont="1" applyFill="1" applyBorder="1"/>
    <xf numFmtId="49" fontId="15" fillId="0" borderId="12" xfId="0" quotePrefix="1" applyNumberFormat="1" applyFont="1" applyFill="1" applyBorder="1" applyAlignment="1">
      <alignment horizontal="left"/>
    </xf>
    <xf numFmtId="49" fontId="13" fillId="0" borderId="6" xfId="0" applyNumberFormat="1" applyFont="1" applyFill="1" applyBorder="1" applyAlignment="1"/>
    <xf numFmtId="0" fontId="13" fillId="0" borderId="6" xfId="0" applyFont="1" applyFill="1" applyBorder="1" applyAlignment="1"/>
    <xf numFmtId="0" fontId="13" fillId="0" borderId="6" xfId="0" applyFont="1" applyFill="1" applyBorder="1" applyAlignment="1">
      <alignment horizontal="left"/>
    </xf>
    <xf numFmtId="0" fontId="12" fillId="0" borderId="6" xfId="0" applyFont="1" applyFill="1" applyBorder="1" applyAlignment="1">
      <alignment horizontal="center"/>
    </xf>
    <xf numFmtId="49" fontId="13" fillId="15" borderId="6" xfId="0" applyNumberFormat="1" applyFont="1" applyFill="1" applyBorder="1" applyAlignment="1">
      <alignment horizontal="center" vertical="center"/>
    </xf>
    <xf numFmtId="166" fontId="13" fillId="15" borderId="6" xfId="53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vertical="top"/>
    </xf>
    <xf numFmtId="0" fontId="12" fillId="0" borderId="6" xfId="0" applyFont="1" applyFill="1" applyBorder="1" applyAlignment="1">
      <alignment horizontal="left" vertical="justify"/>
    </xf>
    <xf numFmtId="0" fontId="12" fillId="0" borderId="12" xfId="0" applyFont="1" applyFill="1" applyBorder="1" applyAlignment="1">
      <alignment horizontal="center"/>
    </xf>
    <xf numFmtId="0" fontId="12" fillId="0" borderId="6" xfId="0" applyFont="1" applyFill="1" applyBorder="1"/>
    <xf numFmtId="166" fontId="12" fillId="0" borderId="6" xfId="53" applyFont="1" applyFill="1" applyBorder="1"/>
    <xf numFmtId="49" fontId="15" fillId="0" borderId="6" xfId="0" applyNumberFormat="1" applyFont="1" applyFill="1" applyBorder="1" applyAlignment="1"/>
    <xf numFmtId="0" fontId="15" fillId="0" borderId="6" xfId="0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center"/>
    </xf>
    <xf numFmtId="49" fontId="12" fillId="0" borderId="6" xfId="0" applyNumberFormat="1" applyFont="1" applyFill="1" applyBorder="1" applyAlignment="1"/>
    <xf numFmtId="0" fontId="12" fillId="0" borderId="6" xfId="0" applyFont="1" applyFill="1" applyBorder="1" applyAlignment="1">
      <alignment horizontal="justify"/>
    </xf>
    <xf numFmtId="2" fontId="12" fillId="0" borderId="6" xfId="0" applyNumberFormat="1" applyFont="1" applyFill="1" applyBorder="1"/>
    <xf numFmtId="166" fontId="15" fillId="15" borderId="6" xfId="53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justify" wrapText="1"/>
    </xf>
    <xf numFmtId="0" fontId="15" fillId="0" borderId="12" xfId="0" applyFont="1" applyFill="1" applyBorder="1" applyAlignment="1">
      <alignment horizontal="center"/>
    </xf>
    <xf numFmtId="4" fontId="12" fillId="0" borderId="6" xfId="0" applyNumberFormat="1" applyFont="1" applyFill="1" applyBorder="1"/>
    <xf numFmtId="0" fontId="15" fillId="0" borderId="6" xfId="0" applyFont="1" applyFill="1" applyBorder="1" applyAlignment="1">
      <alignment horizontal="justify" wrapText="1"/>
    </xf>
    <xf numFmtId="0" fontId="13" fillId="0" borderId="12" xfId="0" applyFont="1" applyFill="1" applyBorder="1"/>
    <xf numFmtId="166" fontId="13" fillId="0" borderId="6" xfId="53" applyFont="1" applyFill="1" applyBorder="1"/>
    <xf numFmtId="0" fontId="12" fillId="0" borderId="12" xfId="0" applyFont="1" applyFill="1" applyBorder="1"/>
    <xf numFmtId="0" fontId="12" fillId="0" borderId="0" xfId="0" applyFont="1" applyFill="1" applyAlignment="1">
      <alignment horizontal="left"/>
    </xf>
    <xf numFmtId="49" fontId="15" fillId="0" borderId="6" xfId="0" applyNumberFormat="1" applyFont="1" applyFill="1" applyBorder="1" applyAlignment="1">
      <alignment wrapText="1"/>
    </xf>
    <xf numFmtId="0" fontId="12" fillId="0" borderId="6" xfId="0" applyFont="1" applyFill="1" applyBorder="1" applyAlignment="1"/>
    <xf numFmtId="0" fontId="12" fillId="0" borderId="6" xfId="0" applyFont="1" applyFill="1" applyBorder="1" applyAlignment="1">
      <alignment horizontal="justify" vertical="center"/>
    </xf>
    <xf numFmtId="0" fontId="12" fillId="0" borderId="6" xfId="0" applyFont="1" applyFill="1" applyBorder="1" applyAlignment="1">
      <alignment horizontal="left"/>
    </xf>
    <xf numFmtId="166" fontId="21" fillId="15" borderId="6" xfId="53" applyFont="1" applyFill="1" applyBorder="1"/>
    <xf numFmtId="49" fontId="12" fillId="0" borderId="15" xfId="0" applyNumberFormat="1" applyFont="1" applyFill="1" applyBorder="1" applyAlignment="1">
      <alignment horizontal="left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center" wrapText="1"/>
    </xf>
    <xf numFmtId="166" fontId="12" fillId="0" borderId="15" xfId="53" applyFont="1" applyFill="1" applyBorder="1" applyAlignment="1">
      <alignment horizontal="left" vertical="top" wrapText="1"/>
    </xf>
    <xf numFmtId="49" fontId="12" fillId="0" borderId="7" xfId="0" applyNumberFormat="1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wrapText="1"/>
    </xf>
    <xf numFmtId="49" fontId="12" fillId="0" borderId="9" xfId="0" applyNumberFormat="1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vertical="top" wrapText="1"/>
    </xf>
    <xf numFmtId="166" fontId="12" fillId="0" borderId="0" xfId="53" applyFont="1" applyFill="1"/>
    <xf numFmtId="49" fontId="12" fillId="0" borderId="0" xfId="0" applyNumberFormat="1" applyFont="1" applyFill="1" applyAlignment="1">
      <alignment vertical="top"/>
    </xf>
    <xf numFmtId="0" fontId="12" fillId="0" borderId="0" xfId="0" applyFont="1" applyFill="1" applyAlignment="1">
      <alignment horizontal="center"/>
    </xf>
    <xf numFmtId="0" fontId="12" fillId="0" borderId="0" xfId="49" applyFont="1"/>
    <xf numFmtId="0" fontId="21" fillId="0" borderId="16" xfId="49" applyFont="1" applyBorder="1" applyAlignment="1">
      <alignment horizontal="center" vertical="center"/>
    </xf>
    <xf numFmtId="0" fontId="14" fillId="0" borderId="17" xfId="49" applyFont="1" applyBorder="1"/>
    <xf numFmtId="0" fontId="12" fillId="0" borderId="17" xfId="49" applyFont="1" applyFill="1" applyBorder="1"/>
    <xf numFmtId="0" fontId="12" fillId="0" borderId="4" xfId="0" applyFont="1" applyFill="1" applyBorder="1" applyAlignment="1"/>
    <xf numFmtId="166" fontId="12" fillId="0" borderId="4" xfId="53" applyFont="1" applyFill="1" applyBorder="1" applyAlignment="1"/>
    <xf numFmtId="0" fontId="16" fillId="0" borderId="5" xfId="0" applyFont="1" applyFill="1" applyBorder="1"/>
    <xf numFmtId="0" fontId="12" fillId="0" borderId="0" xfId="0" applyFont="1" applyFill="1" applyBorder="1" applyAlignment="1"/>
    <xf numFmtId="166" fontId="12" fillId="0" borderId="0" xfId="53" applyFont="1" applyFill="1" applyBorder="1" applyAlignment="1"/>
    <xf numFmtId="0" fontId="16" fillId="0" borderId="8" xfId="0" applyFont="1" applyFill="1" applyBorder="1"/>
    <xf numFmtId="0" fontId="12" fillId="0" borderId="10" xfId="0" applyFont="1" applyFill="1" applyBorder="1" applyAlignment="1"/>
    <xf numFmtId="166" fontId="12" fillId="0" borderId="10" xfId="53" applyFont="1" applyFill="1" applyBorder="1" applyAlignment="1"/>
    <xf numFmtId="0" fontId="16" fillId="0" borderId="11" xfId="0" applyFont="1" applyFill="1" applyBorder="1"/>
    <xf numFmtId="0" fontId="12" fillId="0" borderId="13" xfId="0" applyFont="1" applyFill="1" applyBorder="1" applyAlignment="1"/>
    <xf numFmtId="166" fontId="12" fillId="0" borderId="13" xfId="53" applyFont="1" applyFill="1" applyBorder="1" applyAlignment="1"/>
    <xf numFmtId="0" fontId="16" fillId="0" borderId="14" xfId="0" applyFont="1" applyFill="1" applyBorder="1"/>
    <xf numFmtId="0" fontId="13" fillId="15" borderId="6" xfId="0" applyFont="1" applyFill="1" applyBorder="1" applyAlignment="1">
      <alignment horizontal="center"/>
    </xf>
    <xf numFmtId="166" fontId="13" fillId="15" borderId="6" xfId="53" applyFont="1" applyFill="1" applyBorder="1" applyAlignment="1">
      <alignment horizontal="center"/>
    </xf>
    <xf numFmtId="166" fontId="12" fillId="0" borderId="6" xfId="53" applyFont="1" applyFill="1" applyBorder="1" applyAlignment="1"/>
    <xf numFmtId="0" fontId="16" fillId="0" borderId="6" xfId="0" applyFont="1" applyFill="1" applyBorder="1"/>
    <xf numFmtId="0" fontId="20" fillId="0" borderId="6" xfId="0" applyFont="1" applyFill="1" applyBorder="1" applyAlignment="1">
      <alignment horizontal="justify"/>
    </xf>
    <xf numFmtId="0" fontId="13" fillId="0" borderId="6" xfId="0" applyFont="1" applyFill="1" applyBorder="1" applyAlignment="1">
      <alignment horizontal="justify"/>
    </xf>
    <xf numFmtId="2" fontId="12" fillId="0" borderId="6" xfId="0" applyNumberFormat="1" applyFont="1" applyFill="1" applyBorder="1" applyAlignment="1">
      <alignment horizontal="right"/>
    </xf>
    <xf numFmtId="166" fontId="13" fillId="0" borderId="6" xfId="53" applyFont="1" applyFill="1" applyBorder="1" applyAlignment="1"/>
    <xf numFmtId="0" fontId="23" fillId="0" borderId="6" xfId="0" applyFont="1" applyFill="1" applyBorder="1"/>
    <xf numFmtId="49" fontId="12" fillId="0" borderId="0" xfId="0" applyNumberFormat="1" applyFont="1" applyFill="1" applyAlignment="1"/>
    <xf numFmtId="0" fontId="12" fillId="0" borderId="0" xfId="0" applyFont="1" applyFill="1" applyAlignment="1"/>
    <xf numFmtId="49" fontId="12" fillId="0" borderId="7" xfId="0" applyNumberFormat="1" applyFont="1" applyFill="1" applyBorder="1" applyAlignment="1">
      <alignment horizontal="left" wrapText="1"/>
    </xf>
    <xf numFmtId="49" fontId="12" fillId="0" borderId="9" xfId="0" applyNumberFormat="1" applyFont="1" applyFill="1" applyBorder="1" applyAlignment="1">
      <alignment horizontal="left" wrapText="1"/>
    </xf>
    <xf numFmtId="0" fontId="18" fillId="0" borderId="0" xfId="0" applyFont="1" applyFill="1" applyBorder="1" applyAlignment="1">
      <alignment wrapText="1"/>
    </xf>
    <xf numFmtId="166" fontId="12" fillId="0" borderId="0" xfId="53" applyFont="1" applyFill="1" applyAlignment="1"/>
    <xf numFmtId="0" fontId="16" fillId="0" borderId="0" xfId="0" applyFont="1" applyFill="1"/>
    <xf numFmtId="0" fontId="16" fillId="0" borderId="0" xfId="71" applyFont="1"/>
    <xf numFmtId="0" fontId="12" fillId="0" borderId="0" xfId="71" applyFont="1" applyAlignment="1">
      <alignment vertical="center"/>
    </xf>
    <xf numFmtId="0" fontId="14" fillId="0" borderId="0" xfId="71" applyFont="1" applyAlignment="1">
      <alignment horizontal="center" vertical="center"/>
    </xf>
    <xf numFmtId="0" fontId="13" fillId="0" borderId="17" xfId="71" applyFont="1" applyBorder="1" applyAlignment="1">
      <alignment horizontal="center" vertical="center" wrapText="1"/>
    </xf>
    <xf numFmtId="0" fontId="13" fillId="0" borderId="17" xfId="71" applyFont="1" applyBorder="1" applyAlignment="1">
      <alignment horizontal="left" vertical="center" wrapText="1"/>
    </xf>
    <xf numFmtId="10" fontId="13" fillId="0" borderId="17" xfId="85" applyNumberFormat="1" applyFont="1" applyBorder="1" applyAlignment="1">
      <alignment horizontal="center" vertical="center" wrapText="1"/>
    </xf>
    <xf numFmtId="0" fontId="12" fillId="0" borderId="17" xfId="71" applyFont="1" applyBorder="1" applyAlignment="1">
      <alignment horizontal="left" vertical="center" wrapText="1"/>
    </xf>
    <xf numFmtId="0" fontId="12" fillId="0" borderId="17" xfId="71" applyFont="1" applyBorder="1" applyAlignment="1">
      <alignment horizontal="center" vertical="center" wrapText="1"/>
    </xf>
    <xf numFmtId="10" fontId="12" fillId="0" borderId="17" xfId="85" applyNumberFormat="1" applyFont="1" applyBorder="1" applyAlignment="1">
      <alignment horizontal="center" vertical="center" wrapText="1"/>
    </xf>
    <xf numFmtId="171" fontId="12" fillId="0" borderId="17" xfId="71" applyNumberFormat="1" applyFont="1" applyBorder="1" applyAlignment="1">
      <alignment vertical="center"/>
    </xf>
    <xf numFmtId="171" fontId="12" fillId="0" borderId="17" xfId="71" applyNumberFormat="1" applyFont="1" applyBorder="1" applyAlignment="1">
      <alignment horizontal="right" vertical="center" wrapText="1"/>
    </xf>
    <xf numFmtId="10" fontId="13" fillId="0" borderId="17" xfId="86" applyNumberFormat="1" applyFont="1" applyBorder="1" applyAlignment="1">
      <alignment horizontal="center" vertical="center" wrapText="1"/>
    </xf>
    <xf numFmtId="0" fontId="12" fillId="0" borderId="17" xfId="71" applyFont="1" applyBorder="1" applyAlignment="1">
      <alignment horizontal="center" vertical="center"/>
    </xf>
    <xf numFmtId="0" fontId="12" fillId="0" borderId="17" xfId="71" applyFont="1" applyBorder="1" applyAlignment="1">
      <alignment vertical="center"/>
    </xf>
    <xf numFmtId="10" fontId="12" fillId="0" borderId="17" xfId="71" applyNumberFormat="1" applyFont="1" applyBorder="1" applyAlignment="1">
      <alignment horizontal="center" vertical="center"/>
    </xf>
    <xf numFmtId="0" fontId="13" fillId="16" borderId="17" xfId="71" applyFont="1" applyFill="1" applyBorder="1" applyAlignment="1">
      <alignment horizontal="left" vertical="center" wrapText="1"/>
    </xf>
    <xf numFmtId="10" fontId="13" fillId="16" borderId="17" xfId="71" applyNumberFormat="1" applyFont="1" applyFill="1" applyBorder="1" applyAlignment="1">
      <alignment horizontal="center" vertical="center"/>
    </xf>
    <xf numFmtId="0" fontId="13" fillId="0" borderId="17" xfId="71" applyFont="1" applyFill="1" applyBorder="1" applyAlignment="1">
      <alignment horizontal="left" vertical="center" wrapText="1"/>
    </xf>
    <xf numFmtId="10" fontId="13" fillId="0" borderId="17" xfId="71" applyNumberFormat="1" applyFont="1" applyFill="1" applyBorder="1" applyAlignment="1">
      <alignment horizontal="center" vertical="center"/>
    </xf>
    <xf numFmtId="0" fontId="12" fillId="0" borderId="0" xfId="71" applyFont="1" applyFill="1" applyAlignment="1">
      <alignment vertical="center"/>
    </xf>
    <xf numFmtId="0" fontId="28" fillId="0" borderId="19" xfId="71" applyFont="1" applyBorder="1" applyAlignment="1">
      <alignment horizontal="center" readingOrder="1"/>
    </xf>
    <xf numFmtId="0" fontId="14" fillId="0" borderId="20" xfId="71" applyFont="1" applyBorder="1" applyAlignment="1">
      <alignment horizontal="center" vertical="center"/>
    </xf>
    <xf numFmtId="0" fontId="28" fillId="0" borderId="0" xfId="71" applyFont="1" applyBorder="1" applyAlignment="1">
      <alignment horizontal="center" readingOrder="1"/>
    </xf>
    <xf numFmtId="0" fontId="14" fillId="0" borderId="21" xfId="71" applyFont="1" applyBorder="1" applyAlignment="1">
      <alignment horizontal="center" vertical="center"/>
    </xf>
    <xf numFmtId="0" fontId="14" fillId="0" borderId="22" xfId="71" applyFont="1" applyBorder="1" applyAlignment="1">
      <alignment vertical="center"/>
    </xf>
    <xf numFmtId="0" fontId="14" fillId="0" borderId="23" xfId="71" applyFont="1" applyBorder="1" applyAlignment="1">
      <alignment horizontal="center" vertical="center"/>
    </xf>
    <xf numFmtId="0" fontId="14" fillId="0" borderId="0" xfId="71" applyFont="1" applyAlignment="1">
      <alignment vertical="center"/>
    </xf>
    <xf numFmtId="0" fontId="12" fillId="0" borderId="0" xfId="71" applyFont="1" applyAlignment="1">
      <alignment horizontal="center" vertical="center"/>
    </xf>
    <xf numFmtId="0" fontId="12" fillId="17" borderId="0" xfId="0" applyFont="1" applyFill="1"/>
    <xf numFmtId="166" fontId="24" fillId="0" borderId="6" xfId="53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 wrapText="1"/>
    </xf>
    <xf numFmtId="44" fontId="15" fillId="0" borderId="17" xfId="109" applyFont="1" applyFill="1" applyBorder="1" applyAlignment="1" applyProtection="1">
      <alignment horizontal="left"/>
    </xf>
    <xf numFmtId="169" fontId="14" fillId="0" borderId="17" xfId="90" applyNumberFormat="1" applyFont="1" applyFill="1" applyBorder="1" applyAlignment="1" applyProtection="1">
      <alignment horizontal="left"/>
    </xf>
    <xf numFmtId="166" fontId="21" fillId="19" borderId="17" xfId="54" applyFont="1" applyFill="1" applyBorder="1" applyAlignment="1" applyProtection="1"/>
    <xf numFmtId="166" fontId="15" fillId="0" borderId="17" xfId="54" applyFont="1" applyBorder="1"/>
    <xf numFmtId="44" fontId="15" fillId="0" borderId="17" xfId="109" applyFont="1" applyFill="1" applyBorder="1" applyAlignment="1" applyProtection="1">
      <alignment horizontal="left" wrapText="1"/>
    </xf>
    <xf numFmtId="0" fontId="32" fillId="20" borderId="27" xfId="0" applyFont="1" applyFill="1" applyBorder="1" applyAlignment="1">
      <alignment horizontal="left" vertical="center"/>
    </xf>
    <xf numFmtId="0" fontId="32" fillId="20" borderId="28" xfId="0" applyFont="1" applyFill="1" applyBorder="1" applyAlignment="1">
      <alignment vertical="center"/>
    </xf>
    <xf numFmtId="0" fontId="32" fillId="20" borderId="29" xfId="0" applyFont="1" applyFill="1" applyBorder="1" applyAlignment="1">
      <alignment horizontal="left" vertical="center"/>
    </xf>
    <xf numFmtId="0" fontId="32" fillId="20" borderId="30" xfId="0" applyFont="1" applyFill="1" applyBorder="1" applyAlignment="1">
      <alignment vertical="center"/>
    </xf>
    <xf numFmtId="0" fontId="32" fillId="21" borderId="31" xfId="0" applyFont="1" applyFill="1" applyBorder="1" applyAlignment="1">
      <alignment horizontal="left" vertical="center"/>
    </xf>
    <xf numFmtId="0" fontId="32" fillId="21" borderId="32" xfId="0" applyFont="1" applyFill="1" applyBorder="1" applyAlignment="1">
      <alignment vertical="center"/>
    </xf>
    <xf numFmtId="0" fontId="32" fillId="21" borderId="32" xfId="0" applyFont="1" applyFill="1" applyBorder="1" applyAlignment="1">
      <alignment horizontal="left" vertical="center"/>
    </xf>
    <xf numFmtId="0" fontId="32" fillId="21" borderId="33" xfId="0" applyFont="1" applyFill="1" applyBorder="1" applyAlignment="1">
      <alignment horizontal="left" vertical="center"/>
    </xf>
    <xf numFmtId="0" fontId="32" fillId="21" borderId="34" xfId="0" applyFont="1" applyFill="1" applyBorder="1" applyAlignment="1">
      <alignment vertical="center"/>
    </xf>
    <xf numFmtId="0" fontId="24" fillId="0" borderId="6" xfId="0" applyFont="1" applyFill="1" applyBorder="1" applyAlignment="1">
      <alignment vertical="center"/>
    </xf>
    <xf numFmtId="0" fontId="33" fillId="20" borderId="27" xfId="0" applyFont="1" applyFill="1" applyBorder="1" applyAlignment="1">
      <alignment horizontal="left" vertical="center"/>
    </xf>
    <xf numFmtId="0" fontId="33" fillId="20" borderId="28" xfId="0" applyFont="1" applyFill="1" applyBorder="1" applyAlignment="1">
      <alignment horizontal="left" vertical="center"/>
    </xf>
    <xf numFmtId="0" fontId="33" fillId="20" borderId="29" xfId="0" applyFont="1" applyFill="1" applyBorder="1" applyAlignment="1">
      <alignment horizontal="left" vertical="center"/>
    </xf>
    <xf numFmtId="0" fontId="33" fillId="20" borderId="30" xfId="0" applyFont="1" applyFill="1" applyBorder="1" applyAlignment="1">
      <alignment horizontal="left" vertical="center"/>
    </xf>
    <xf numFmtId="0" fontId="33" fillId="21" borderId="31" xfId="0" applyFont="1" applyFill="1" applyBorder="1" applyAlignment="1">
      <alignment horizontal="left" vertical="center"/>
    </xf>
    <xf numFmtId="0" fontId="33" fillId="21" borderId="32" xfId="0" applyFont="1" applyFill="1" applyBorder="1" applyAlignment="1">
      <alignment horizontal="left" vertical="center"/>
    </xf>
    <xf numFmtId="0" fontId="33" fillId="21" borderId="33" xfId="0" applyFont="1" applyFill="1" applyBorder="1" applyAlignment="1">
      <alignment horizontal="left" vertical="center"/>
    </xf>
    <xf numFmtId="9" fontId="15" fillId="18" borderId="17" xfId="87" applyNumberFormat="1" applyFont="1" applyFill="1" applyBorder="1" applyAlignment="1" applyProtection="1">
      <alignment horizontal="center"/>
    </xf>
    <xf numFmtId="9" fontId="15" fillId="0" borderId="17" xfId="87" applyNumberFormat="1" applyFont="1" applyFill="1" applyBorder="1" applyAlignment="1" applyProtection="1">
      <alignment horizontal="center"/>
    </xf>
    <xf numFmtId="9" fontId="14" fillId="0" borderId="17" xfId="87" applyNumberFormat="1" applyFont="1" applyFill="1" applyBorder="1" applyAlignment="1" applyProtection="1">
      <alignment horizontal="center"/>
    </xf>
    <xf numFmtId="49" fontId="13" fillId="0" borderId="12" xfId="0" applyNumberFormat="1" applyFont="1" applyFill="1" applyBorder="1" applyAlignment="1">
      <alignment horizontal="left"/>
    </xf>
    <xf numFmtId="0" fontId="13" fillId="0" borderId="12" xfId="0" applyFont="1" applyFill="1" applyBorder="1" applyAlignment="1">
      <alignment horizontal="left"/>
    </xf>
    <xf numFmtId="49" fontId="13" fillId="0" borderId="12" xfId="0" quotePrefix="1" applyNumberFormat="1" applyFont="1" applyFill="1" applyBorder="1" applyAlignment="1">
      <alignment horizontal="left"/>
    </xf>
    <xf numFmtId="10" fontId="25" fillId="0" borderId="6" xfId="83" applyNumberFormat="1" applyFont="1" applyFill="1" applyBorder="1" applyAlignment="1"/>
    <xf numFmtId="0" fontId="31" fillId="0" borderId="0" xfId="0" applyFont="1"/>
    <xf numFmtId="170" fontId="31" fillId="0" borderId="0" xfId="0" applyNumberFormat="1" applyFont="1"/>
    <xf numFmtId="0" fontId="17" fillId="0" borderId="12" xfId="0" applyFont="1" applyFill="1" applyBorder="1"/>
    <xf numFmtId="166" fontId="12" fillId="15" borderId="12" xfId="53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wrapText="1"/>
    </xf>
    <xf numFmtId="166" fontId="12" fillId="0" borderId="6" xfId="54" applyFont="1" applyFill="1" applyBorder="1"/>
    <xf numFmtId="166" fontId="12" fillId="0" borderId="6" xfId="54" applyNumberFormat="1" applyFont="1" applyFill="1" applyBorder="1"/>
    <xf numFmtId="0" fontId="13" fillId="15" borderId="12" xfId="0" applyFont="1" applyFill="1" applyBorder="1" applyAlignment="1">
      <alignment horizontal="center" vertical="center"/>
    </xf>
    <xf numFmtId="166" fontId="15" fillId="15" borderId="12" xfId="53" applyFont="1" applyFill="1" applyBorder="1" applyAlignment="1">
      <alignment horizontal="center" vertical="center"/>
    </xf>
    <xf numFmtId="0" fontId="12" fillId="15" borderId="12" xfId="0" applyFont="1" applyFill="1" applyBorder="1"/>
    <xf numFmtId="0" fontId="13" fillId="0" borderId="9" xfId="0" applyFont="1" applyFill="1" applyBorder="1" applyAlignment="1">
      <alignment horizontal="center" vertical="top" wrapText="1"/>
    </xf>
    <xf numFmtId="0" fontId="13" fillId="15" borderId="0" xfId="0" applyFont="1" applyFill="1" applyBorder="1" applyAlignment="1">
      <alignment horizontal="center" vertical="center"/>
    </xf>
    <xf numFmtId="0" fontId="36" fillId="0" borderId="0" xfId="0" applyFont="1" applyFill="1" applyBorder="1"/>
    <xf numFmtId="0" fontId="37" fillId="0" borderId="0" xfId="0" applyFont="1" applyFill="1" applyBorder="1" applyAlignment="1">
      <alignment wrapText="1"/>
    </xf>
    <xf numFmtId="0" fontId="34" fillId="0" borderId="0" xfId="0" applyFont="1" applyFill="1" applyBorder="1" applyAlignment="1">
      <alignment wrapText="1"/>
    </xf>
    <xf numFmtId="0" fontId="34" fillId="0" borderId="0" xfId="0" applyFont="1" applyFill="1" applyBorder="1"/>
    <xf numFmtId="0" fontId="13" fillId="0" borderId="0" xfId="0" applyFont="1" applyFill="1" applyBorder="1" applyAlignment="1">
      <alignment wrapText="1"/>
    </xf>
    <xf numFmtId="49" fontId="13" fillId="0" borderId="12" xfId="0" applyNumberFormat="1" applyFont="1" applyFill="1" applyBorder="1" applyAlignment="1">
      <alignment wrapText="1"/>
    </xf>
    <xf numFmtId="0" fontId="13" fillId="0" borderId="10" xfId="49" applyFont="1" applyBorder="1" applyAlignment="1">
      <alignment vertical="top"/>
    </xf>
    <xf numFmtId="49" fontId="15" fillId="0" borderId="38" xfId="109" applyNumberFormat="1" applyFont="1" applyFill="1" applyBorder="1" applyAlignment="1" applyProtection="1">
      <alignment horizontal="left"/>
    </xf>
    <xf numFmtId="9" fontId="15" fillId="18" borderId="39" xfId="87" applyNumberFormat="1" applyFont="1" applyFill="1" applyBorder="1" applyAlignment="1" applyProtection="1">
      <alignment horizontal="center"/>
    </xf>
    <xf numFmtId="0" fontId="14" fillId="0" borderId="36" xfId="49" applyFont="1" applyBorder="1" applyAlignment="1">
      <alignment horizontal="left"/>
    </xf>
    <xf numFmtId="9" fontId="15" fillId="0" borderId="39" xfId="87" applyNumberFormat="1" applyFont="1" applyFill="1" applyBorder="1" applyAlignment="1" applyProtection="1">
      <alignment horizontal="center"/>
    </xf>
    <xf numFmtId="0" fontId="14" fillId="0" borderId="40" xfId="49" applyFont="1" applyBorder="1" applyAlignment="1">
      <alignment horizontal="left"/>
    </xf>
    <xf numFmtId="9" fontId="14" fillId="0" borderId="39" xfId="87" applyNumberFormat="1" applyFont="1" applyFill="1" applyBorder="1" applyAlignment="1" applyProtection="1">
      <alignment horizontal="center"/>
    </xf>
    <xf numFmtId="0" fontId="12" fillId="0" borderId="39" xfId="49" applyFont="1" applyFill="1" applyBorder="1"/>
    <xf numFmtId="166" fontId="15" fillId="0" borderId="39" xfId="54" applyFont="1" applyBorder="1"/>
    <xf numFmtId="166" fontId="21" fillId="19" borderId="39" xfId="54" applyFont="1" applyFill="1" applyBorder="1" applyAlignment="1" applyProtection="1"/>
    <xf numFmtId="0" fontId="13" fillId="0" borderId="41" xfId="49" applyFont="1" applyBorder="1" applyAlignment="1">
      <alignment vertical="top"/>
    </xf>
    <xf numFmtId="0" fontId="13" fillId="0" borderId="42" xfId="49" applyFont="1" applyBorder="1" applyAlignment="1">
      <alignment vertical="top"/>
    </xf>
    <xf numFmtId="0" fontId="12" fillId="0" borderId="43" xfId="49" applyFont="1" applyBorder="1"/>
    <xf numFmtId="0" fontId="12" fillId="0" borderId="0" xfId="49" applyFont="1" applyBorder="1"/>
    <xf numFmtId="0" fontId="12" fillId="0" borderId="37" xfId="49" applyFont="1" applyBorder="1"/>
    <xf numFmtId="0" fontId="12" fillId="0" borderId="44" xfId="49" applyFont="1" applyBorder="1"/>
    <xf numFmtId="0" fontId="13" fillId="0" borderId="45" xfId="0" applyFont="1" applyFill="1" applyBorder="1" applyAlignment="1">
      <alignment horizontal="center" wrapText="1"/>
    </xf>
    <xf numFmtId="0" fontId="12" fillId="0" borderId="45" xfId="49" applyFont="1" applyBorder="1"/>
    <xf numFmtId="0" fontId="12" fillId="0" borderId="46" xfId="49" applyFont="1" applyBorder="1"/>
    <xf numFmtId="0" fontId="40" fillId="0" borderId="0" xfId="49" applyFont="1" applyBorder="1" applyAlignment="1">
      <alignment horizontal="center"/>
    </xf>
    <xf numFmtId="49" fontId="15" fillId="0" borderId="47" xfId="109" applyNumberFormat="1" applyFont="1" applyFill="1" applyBorder="1" applyAlignment="1" applyProtection="1">
      <alignment horizontal="left"/>
    </xf>
    <xf numFmtId="44" fontId="15" fillId="0" borderId="48" xfId="109" applyFont="1" applyFill="1" applyBorder="1" applyAlignment="1" applyProtection="1">
      <alignment horizontal="left"/>
    </xf>
    <xf numFmtId="9" fontId="15" fillId="18" borderId="48" xfId="87" applyNumberFormat="1" applyFont="1" applyFill="1" applyBorder="1" applyAlignment="1" applyProtection="1">
      <alignment horizontal="center"/>
    </xf>
    <xf numFmtId="9" fontId="15" fillId="18" borderId="49" xfId="87" applyNumberFormat="1" applyFont="1" applyFill="1" applyBorder="1" applyAlignment="1" applyProtection="1">
      <alignment horizontal="center"/>
    </xf>
    <xf numFmtId="0" fontId="32" fillId="20" borderId="50" xfId="0" applyFont="1" applyFill="1" applyBorder="1" applyAlignment="1">
      <alignment horizontal="left" vertical="center"/>
    </xf>
    <xf numFmtId="0" fontId="32" fillId="20" borderId="35" xfId="0" applyFont="1" applyFill="1" applyBorder="1" applyAlignment="1">
      <alignment vertical="center"/>
    </xf>
    <xf numFmtId="0" fontId="32" fillId="20" borderId="52" xfId="0" applyFont="1" applyFill="1" applyBorder="1" applyAlignment="1">
      <alignment horizontal="left" vertical="center"/>
    </xf>
    <xf numFmtId="0" fontId="32" fillId="21" borderId="54" xfId="0" applyFont="1" applyFill="1" applyBorder="1" applyAlignment="1">
      <alignment horizontal="left" vertical="center"/>
    </xf>
    <xf numFmtId="0" fontId="32" fillId="21" borderId="55" xfId="0" applyFont="1" applyFill="1" applyBorder="1" applyAlignment="1">
      <alignment horizontal="left" vertical="center"/>
    </xf>
    <xf numFmtId="0" fontId="32" fillId="21" borderId="56" xfId="0" applyFont="1" applyFill="1" applyBorder="1" applyAlignment="1">
      <alignment horizontal="left" vertical="center"/>
    </xf>
    <xf numFmtId="49" fontId="15" fillId="0" borderId="58" xfId="0" applyNumberFormat="1" applyFont="1" applyFill="1" applyBorder="1" applyAlignment="1">
      <alignment horizontal="left"/>
    </xf>
    <xf numFmtId="166" fontId="12" fillId="0" borderId="59" xfId="53" applyFont="1" applyFill="1" applyBorder="1"/>
    <xf numFmtId="49" fontId="15" fillId="0" borderId="58" xfId="0" quotePrefix="1" applyNumberFormat="1" applyFont="1" applyFill="1" applyBorder="1" applyAlignment="1">
      <alignment horizontal="left"/>
    </xf>
    <xf numFmtId="49" fontId="13" fillId="0" borderId="60" xfId="0" applyNumberFormat="1" applyFont="1" applyFill="1" applyBorder="1" applyAlignment="1"/>
    <xf numFmtId="0" fontId="12" fillId="0" borderId="59" xfId="0" applyFont="1" applyFill="1" applyBorder="1" applyAlignment="1"/>
    <xf numFmtId="49" fontId="15" fillId="0" borderId="61" xfId="109" applyNumberFormat="1" applyFont="1" applyFill="1" applyBorder="1" applyAlignment="1" applyProtection="1">
      <alignment horizontal="left"/>
    </xf>
    <xf numFmtId="44" fontId="15" fillId="0" borderId="62" xfId="109" applyFont="1" applyFill="1" applyBorder="1" applyAlignment="1" applyProtection="1">
      <alignment horizontal="left"/>
    </xf>
    <xf numFmtId="9" fontId="15" fillId="0" borderId="62" xfId="87" applyNumberFormat="1" applyFont="1" applyFill="1" applyBorder="1" applyAlignment="1" applyProtection="1">
      <alignment horizontal="center"/>
    </xf>
    <xf numFmtId="9" fontId="12" fillId="0" borderId="46" xfId="49" applyNumberFormat="1" applyFont="1" applyFill="1" applyBorder="1"/>
    <xf numFmtId="0" fontId="41" fillId="0" borderId="12" xfId="0" applyFont="1" applyFill="1" applyBorder="1" applyAlignment="1">
      <alignment horizontal="center"/>
    </xf>
    <xf numFmtId="0" fontId="41" fillId="0" borderId="12" xfId="0" applyFont="1" applyFill="1" applyBorder="1"/>
    <xf numFmtId="4" fontId="41" fillId="0" borderId="6" xfId="0" applyNumberFormat="1" applyFont="1" applyFill="1" applyBorder="1"/>
    <xf numFmtId="0" fontId="32" fillId="20" borderId="0" xfId="0" applyFont="1" applyFill="1" applyBorder="1" applyAlignment="1">
      <alignment horizontal="left" vertical="center"/>
    </xf>
    <xf numFmtId="0" fontId="32" fillId="20" borderId="8" xfId="0" applyFont="1" applyFill="1" applyBorder="1" applyAlignment="1">
      <alignment horizontal="left" vertical="center"/>
    </xf>
    <xf numFmtId="0" fontId="15" fillId="15" borderId="12" xfId="0" applyFont="1" applyFill="1" applyBorder="1" applyAlignment="1">
      <alignment horizontal="right" wrapText="1"/>
    </xf>
    <xf numFmtId="0" fontId="15" fillId="15" borderId="13" xfId="0" applyFont="1" applyFill="1" applyBorder="1" applyAlignment="1">
      <alignment horizontal="right" wrapText="1"/>
    </xf>
    <xf numFmtId="49" fontId="13" fillId="0" borderId="3" xfId="0" applyNumberFormat="1" applyFont="1" applyFill="1" applyBorder="1" applyAlignment="1">
      <alignment horizontal="left" vertical="top" wrapText="1"/>
    </xf>
    <xf numFmtId="49" fontId="13" fillId="0" borderId="4" xfId="0" applyNumberFormat="1" applyFont="1" applyFill="1" applyBorder="1" applyAlignment="1">
      <alignment horizontal="left" vertical="top" wrapText="1"/>
    </xf>
    <xf numFmtId="0" fontId="22" fillId="0" borderId="12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1" fillId="15" borderId="12" xfId="0" applyFont="1" applyFill="1" applyBorder="1" applyAlignment="1">
      <alignment horizontal="right" wrapText="1"/>
    </xf>
    <xf numFmtId="0" fontId="21" fillId="15" borderId="13" xfId="0" applyFont="1" applyFill="1" applyBorder="1" applyAlignment="1">
      <alignment horizontal="right" wrapText="1"/>
    </xf>
    <xf numFmtId="0" fontId="32" fillId="15" borderId="34" xfId="0" applyFont="1" applyFill="1" applyBorder="1" applyAlignment="1">
      <alignment horizontal="left" vertical="center" wrapText="1"/>
    </xf>
    <xf numFmtId="0" fontId="32" fillId="20" borderId="30" xfId="0" applyFont="1" applyFill="1" applyBorder="1" applyAlignment="1">
      <alignment horizontal="left" vertical="center"/>
    </xf>
    <xf numFmtId="49" fontId="38" fillId="0" borderId="12" xfId="0" applyNumberFormat="1" applyFont="1" applyFill="1" applyBorder="1" applyAlignment="1">
      <alignment horizontal="left" wrapText="1"/>
    </xf>
    <xf numFmtId="49" fontId="38" fillId="0" borderId="14" xfId="0" applyNumberFormat="1" applyFont="1" applyFill="1" applyBorder="1" applyAlignment="1">
      <alignment horizontal="left" wrapText="1"/>
    </xf>
    <xf numFmtId="0" fontId="33" fillId="15" borderId="34" xfId="0" applyFont="1" applyFill="1" applyBorder="1" applyAlignment="1">
      <alignment horizontal="left" vertical="center" wrapText="1"/>
    </xf>
    <xf numFmtId="0" fontId="13" fillId="15" borderId="17" xfId="71" applyFont="1" applyFill="1" applyBorder="1" applyAlignment="1">
      <alignment horizontal="center" vertical="center" wrapText="1"/>
    </xf>
    <xf numFmtId="0" fontId="12" fillId="0" borderId="18" xfId="71" applyFont="1" applyBorder="1" applyAlignment="1">
      <alignment horizontal="left" vertical="center" wrapText="1"/>
    </xf>
    <xf numFmtId="0" fontId="12" fillId="0" borderId="24" xfId="71" applyFont="1" applyBorder="1" applyAlignment="1">
      <alignment horizontal="left" vertical="center" wrapText="1"/>
    </xf>
    <xf numFmtId="0" fontId="12" fillId="0" borderId="25" xfId="71" applyFont="1" applyBorder="1" applyAlignment="1">
      <alignment horizontal="left" vertical="center" wrapText="1"/>
    </xf>
    <xf numFmtId="0" fontId="14" fillId="0" borderId="38" xfId="49" applyFont="1" applyBorder="1" applyAlignment="1">
      <alignment horizontal="center"/>
    </xf>
    <xf numFmtId="0" fontId="14" fillId="0" borderId="17" xfId="49" applyFont="1" applyBorder="1" applyAlignment="1">
      <alignment horizontal="center"/>
    </xf>
    <xf numFmtId="0" fontId="15" fillId="0" borderId="38" xfId="49" applyFont="1" applyFill="1" applyBorder="1" applyAlignment="1">
      <alignment horizontal="right"/>
    </xf>
    <xf numFmtId="0" fontId="15" fillId="0" borderId="17" xfId="49" applyFont="1" applyFill="1" applyBorder="1" applyAlignment="1">
      <alignment horizontal="right"/>
    </xf>
    <xf numFmtId="0" fontId="32" fillId="20" borderId="35" xfId="0" applyFont="1" applyFill="1" applyBorder="1" applyAlignment="1">
      <alignment horizontal="left" vertical="center"/>
    </xf>
    <xf numFmtId="0" fontId="32" fillId="20" borderId="51" xfId="0" applyFont="1" applyFill="1" applyBorder="1" applyAlignment="1">
      <alignment horizontal="left" vertical="center"/>
    </xf>
    <xf numFmtId="0" fontId="32" fillId="20" borderId="53" xfId="0" applyFont="1" applyFill="1" applyBorder="1" applyAlignment="1">
      <alignment horizontal="left" vertical="center"/>
    </xf>
    <xf numFmtId="0" fontId="32" fillId="15" borderId="57" xfId="0" applyFont="1" applyFill="1" applyBorder="1" applyAlignment="1">
      <alignment horizontal="left" vertical="center" wrapText="1"/>
    </xf>
    <xf numFmtId="49" fontId="38" fillId="0" borderId="58" xfId="0" applyNumberFormat="1" applyFont="1" applyFill="1" applyBorder="1" applyAlignment="1">
      <alignment horizontal="left" wrapText="1"/>
    </xf>
    <xf numFmtId="0" fontId="43" fillId="0" borderId="6" xfId="0" applyFont="1" applyFill="1" applyBorder="1" applyAlignment="1"/>
    <xf numFmtId="0" fontId="43" fillId="0" borderId="6" xfId="0" applyFont="1" applyFill="1" applyBorder="1" applyAlignment="1">
      <alignment horizontal="left"/>
    </xf>
  </cellXfs>
  <cellStyles count="110">
    <cellStyle name="20% - Ênfase1 2" xfId="1"/>
    <cellStyle name="20% - Ênfase1 3" xfId="2"/>
    <cellStyle name="20% - Ênfase1 4" xfId="3"/>
    <cellStyle name="20% - Ênfase1 5" xfId="4"/>
    <cellStyle name="20% - Ênfase2 2" xfId="5"/>
    <cellStyle name="20% - Ênfase2 3" xfId="6"/>
    <cellStyle name="20% - Ênfase2 4" xfId="7"/>
    <cellStyle name="20% - Ênfase2 5" xfId="8"/>
    <cellStyle name="20% - Ênfase3 2" xfId="9"/>
    <cellStyle name="20% - Ênfase3 3" xfId="10"/>
    <cellStyle name="20% - Ênfase3 4" xfId="11"/>
    <cellStyle name="20% - Ênfase3 5" xfId="12"/>
    <cellStyle name="20% - Ênfase4 2" xfId="13"/>
    <cellStyle name="20% - Ênfase4 3" xfId="14"/>
    <cellStyle name="20% - Ênfase4 4" xfId="15"/>
    <cellStyle name="20% - Ênfase4 5" xfId="16"/>
    <cellStyle name="20% - Ênfase5 2" xfId="17"/>
    <cellStyle name="20% - Ênfase5 3" xfId="18"/>
    <cellStyle name="20% - Ênfase5 4" xfId="19"/>
    <cellStyle name="20% - Ênfase5 5" xfId="20"/>
    <cellStyle name="20% - Ênfase6 2" xfId="21"/>
    <cellStyle name="20% - Ênfase6 3" xfId="22"/>
    <cellStyle name="20% - Ênfase6 4" xfId="23"/>
    <cellStyle name="20% - Ênfase6 5" xfId="24"/>
    <cellStyle name="40% - Ênfase1 2" xfId="25"/>
    <cellStyle name="40% - Ênfase1 3" xfId="26"/>
    <cellStyle name="40% - Ênfase1 4" xfId="27"/>
    <cellStyle name="40% - Ênfase1 5" xfId="28"/>
    <cellStyle name="40% - Ênfase2 2" xfId="29"/>
    <cellStyle name="40% - Ênfase2 3" xfId="30"/>
    <cellStyle name="40% - Ênfase2 4" xfId="31"/>
    <cellStyle name="40% - Ênfase2 5" xfId="32"/>
    <cellStyle name="40% - Ênfase3 2" xfId="33"/>
    <cellStyle name="40% - Ênfase3 3" xfId="34"/>
    <cellStyle name="40% - Ênfase3 4" xfId="35"/>
    <cellStyle name="40% - Ênfase3 5" xfId="36"/>
    <cellStyle name="40% - Ênfase4 2" xfId="37"/>
    <cellStyle name="40% - Ênfase4 3" xfId="38"/>
    <cellStyle name="40% - Ênfase4 4" xfId="39"/>
    <cellStyle name="40% - Ênfase4 5" xfId="40"/>
    <cellStyle name="40% - Ênfase5 2" xfId="41"/>
    <cellStyle name="40% - Ênfase5 3" xfId="42"/>
    <cellStyle name="40% - Ênfase5 4" xfId="43"/>
    <cellStyle name="40% - Ênfase5 5" xfId="44"/>
    <cellStyle name="40% - Ênfase6 2" xfId="45"/>
    <cellStyle name="40% - Ênfase6 3" xfId="46"/>
    <cellStyle name="40% - Ênfase6 4" xfId="47"/>
    <cellStyle name="40% - Ênfase6 5" xfId="48"/>
    <cellStyle name="Excel Built-in Normal" xfId="49"/>
    <cellStyle name="Gameleira" xfId="50"/>
    <cellStyle name="Hiperlink 2" xfId="51"/>
    <cellStyle name="Hyperlink 2" xfId="52"/>
    <cellStyle name="Moeda" xfId="53" builtinId="4"/>
    <cellStyle name="Moeda 2" xfId="54"/>
    <cellStyle name="Moeda 2 2" xfId="55"/>
    <cellStyle name="Moeda 3" xfId="56"/>
    <cellStyle name="Moeda 3 2" xfId="57"/>
    <cellStyle name="Moeda 3 3" xfId="58"/>
    <cellStyle name="Moeda 3 4" xfId="59"/>
    <cellStyle name="Moeda 3 5" xfId="60"/>
    <cellStyle name="Moeda 3 6" xfId="61"/>
    <cellStyle name="Moeda 3 7" xfId="62"/>
    <cellStyle name="Moeda 4" xfId="63"/>
    <cellStyle name="Moeda_Igreja Santanda-TO_R02 2" xfId="109"/>
    <cellStyle name="Normal" xfId="0" builtinId="0"/>
    <cellStyle name="Normal 2" xfId="64"/>
    <cellStyle name="Normal 2 2" xfId="65"/>
    <cellStyle name="Normal 2 3" xfId="66"/>
    <cellStyle name="Normal 2 4" xfId="67"/>
    <cellStyle name="Normal 2_OÇA_Ig.SagCoração_abr13" xfId="68"/>
    <cellStyle name="Normal 3" xfId="69"/>
    <cellStyle name="Normal 3 2" xfId="70"/>
    <cellStyle name="Normal 3 2 2" xfId="71"/>
    <cellStyle name="Normal 3 3" xfId="72"/>
    <cellStyle name="Normal 3_AU_PR181_08_QD_10_003_D" xfId="73"/>
    <cellStyle name="Normal 4" xfId="74"/>
    <cellStyle name="Normal 4 2" xfId="75"/>
    <cellStyle name="Normal 5" xfId="76"/>
    <cellStyle name="Normal 6" xfId="77"/>
    <cellStyle name="Nota 2" xfId="78"/>
    <cellStyle name="Nota 3" xfId="79"/>
    <cellStyle name="Nota 4" xfId="80"/>
    <cellStyle name="Nota 5" xfId="81"/>
    <cellStyle name="Nota 6" xfId="82"/>
    <cellStyle name="Porcentagem" xfId="83" builtinId="5"/>
    <cellStyle name="Porcentagem 2" xfId="84"/>
    <cellStyle name="Porcentagem 3" xfId="85"/>
    <cellStyle name="Porcentagem 4" xfId="86"/>
    <cellStyle name="Porcentagem_ORÇA_CONCEIÇÃO-fev13_REV01" xfId="87"/>
    <cellStyle name="Separador de milhares 2" xfId="88"/>
    <cellStyle name="Separador de milhares 2 2" xfId="89"/>
    <cellStyle name="Separador de milhares 2_ORÇA_CONCEIÇÃO-fev13_REV01" xfId="90"/>
    <cellStyle name="Separador de milhares 3" xfId="91"/>
    <cellStyle name="Separador de milhares 3 2" xfId="92"/>
    <cellStyle name="Separador de milhares 4" xfId="93"/>
    <cellStyle name="Separador de milhares 5" xfId="94"/>
    <cellStyle name="Separador de milhares 6" xfId="95"/>
    <cellStyle name="Separador de milhares 7" xfId="96"/>
    <cellStyle name="Separador de milhares 8" xfId="97"/>
    <cellStyle name="Título 1 1" xfId="98"/>
    <cellStyle name="Título 1 1 1" xfId="99"/>
    <cellStyle name="Total 2" xfId="100"/>
    <cellStyle name="Vírgula 2" xfId="101"/>
    <cellStyle name="Vírgula 2 2" xfId="102"/>
    <cellStyle name="Vírgula 2 2 2" xfId="103"/>
    <cellStyle name="Vírgula 2 2 3" xfId="104"/>
    <cellStyle name="Vírgula 2 3" xfId="105"/>
    <cellStyle name="Vírgula 2_ORÇA_CONCEIÇÃO-fev13_REV01" xfId="106"/>
    <cellStyle name="Vírgula 3" xfId="107"/>
    <cellStyle name="Währung" xfId="10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showZeros="0" view="pageBreakPreview" zoomScale="90" zoomScaleNormal="90" zoomScaleSheetLayoutView="90" workbookViewId="0">
      <pane ySplit="10" topLeftCell="A23" activePane="bottomLeft" state="frozen"/>
      <selection activeCell="E1" sqref="E1"/>
      <selection pane="bottomLeft" activeCell="G15" sqref="G15"/>
    </sheetView>
  </sheetViews>
  <sheetFormatPr defaultRowHeight="12.75"/>
  <cols>
    <col min="1" max="1" width="8.85546875" style="60" customWidth="1"/>
    <col min="2" max="2" width="55.140625" style="44" customWidth="1"/>
    <col min="3" max="3" width="7.42578125" style="61" customWidth="1"/>
    <col min="4" max="4" width="8.42578125" style="3" customWidth="1"/>
    <col min="5" max="5" width="13.5703125" style="59" customWidth="1"/>
    <col min="6" max="6" width="19.28515625" style="59" customWidth="1"/>
    <col min="7" max="7" width="31.5703125" style="3" customWidth="1"/>
    <col min="8" max="8" width="20" style="5" hidden="1" customWidth="1"/>
    <col min="9" max="10" width="9.140625" style="3" hidden="1" customWidth="1"/>
    <col min="11" max="16384" width="9.140625" style="3"/>
  </cols>
  <sheetData>
    <row r="1" spans="1:10" ht="15.75">
      <c r="A1" s="131" t="s">
        <v>69</v>
      </c>
      <c r="B1" s="132"/>
      <c r="C1" s="132"/>
      <c r="D1" s="215" t="s">
        <v>70</v>
      </c>
      <c r="E1" s="215"/>
      <c r="F1" s="215"/>
      <c r="G1" s="215"/>
      <c r="H1" s="215"/>
      <c r="I1" s="215"/>
      <c r="J1" s="216"/>
    </row>
    <row r="2" spans="1:10" ht="21.75" customHeight="1" thickBot="1">
      <c r="A2" s="133" t="s">
        <v>74</v>
      </c>
      <c r="B2" s="134"/>
      <c r="C2" s="134"/>
      <c r="D2" s="227" t="s">
        <v>118</v>
      </c>
      <c r="E2" s="227"/>
      <c r="F2" s="227"/>
      <c r="G2" s="227"/>
      <c r="H2" s="166">
        <v>1.2438</v>
      </c>
    </row>
    <row r="3" spans="1:10" ht="21.75" customHeight="1">
      <c r="A3" s="135" t="s">
        <v>120</v>
      </c>
      <c r="B3" s="136"/>
      <c r="C3" s="136"/>
      <c r="D3" s="137" t="s">
        <v>87</v>
      </c>
      <c r="E3" s="137"/>
      <c r="F3" s="137"/>
      <c r="G3" s="137"/>
      <c r="H3" s="167"/>
    </row>
    <row r="4" spans="1:10" ht="45" customHeight="1">
      <c r="A4" s="138" t="s">
        <v>72</v>
      </c>
      <c r="B4" s="139"/>
      <c r="C4" s="139"/>
      <c r="D4" s="226" t="s">
        <v>89</v>
      </c>
      <c r="E4" s="226"/>
      <c r="F4" s="226"/>
      <c r="G4" s="226"/>
      <c r="H4" s="168"/>
    </row>
    <row r="5" spans="1:10" s="5" customFormat="1" ht="3.75" customHeight="1">
      <c r="A5" s="10"/>
      <c r="B5" s="11"/>
      <c r="C5" s="7"/>
      <c r="E5" s="6"/>
      <c r="F5" s="6"/>
    </row>
    <row r="6" spans="1:10" s="5" customFormat="1" ht="16.5" customHeight="1">
      <c r="A6" s="12" t="s">
        <v>92</v>
      </c>
      <c r="B6" s="13"/>
      <c r="C6" s="14" t="s">
        <v>138</v>
      </c>
      <c r="D6" s="15"/>
      <c r="E6" s="16"/>
      <c r="F6" s="16"/>
      <c r="G6" s="15"/>
    </row>
    <row r="7" spans="1:10" s="5" customFormat="1" ht="16.5" customHeight="1">
      <c r="A7" s="17" t="s">
        <v>88</v>
      </c>
      <c r="B7" s="13"/>
      <c r="C7" s="14" t="s">
        <v>63</v>
      </c>
      <c r="D7" s="15"/>
      <c r="E7" s="16"/>
      <c r="F7" s="16"/>
      <c r="G7" s="15"/>
    </row>
    <row r="8" spans="1:10" s="5" customFormat="1" ht="33" customHeight="1">
      <c r="A8" s="228" t="s">
        <v>123</v>
      </c>
      <c r="B8" s="229"/>
      <c r="C8" s="14" t="s">
        <v>91</v>
      </c>
      <c r="D8" s="15"/>
      <c r="E8" s="16"/>
      <c r="F8" s="16"/>
      <c r="G8" s="15"/>
    </row>
    <row r="9" spans="1:10" s="5" customFormat="1" ht="3.75" customHeight="1">
      <c r="A9" s="18"/>
      <c r="B9" s="20"/>
      <c r="C9" s="21"/>
      <c r="D9" s="15"/>
      <c r="E9" s="16"/>
      <c r="F9" s="16"/>
      <c r="G9" s="15"/>
    </row>
    <row r="10" spans="1:10" s="24" customFormat="1" ht="15.75" customHeight="1">
      <c r="A10" s="22" t="s">
        <v>1</v>
      </c>
      <c r="B10" s="4" t="s">
        <v>2</v>
      </c>
      <c r="C10" s="4" t="s">
        <v>3</v>
      </c>
      <c r="D10" s="4" t="s">
        <v>45</v>
      </c>
      <c r="E10" s="23" t="s">
        <v>46</v>
      </c>
      <c r="F10" s="23" t="s">
        <v>61</v>
      </c>
      <c r="G10" s="162" t="s">
        <v>47</v>
      </c>
    </row>
    <row r="11" spans="1:10" ht="5.25" customHeight="1">
      <c r="A11" s="25"/>
      <c r="B11" s="26"/>
      <c r="C11" s="27"/>
      <c r="D11" s="28"/>
      <c r="E11" s="29"/>
      <c r="F11" s="29"/>
      <c r="G11" s="43"/>
    </row>
    <row r="12" spans="1:10" ht="5.25" customHeight="1">
      <c r="A12" s="25"/>
      <c r="B12" s="26"/>
      <c r="C12" s="27"/>
      <c r="D12" s="28"/>
      <c r="E12" s="29"/>
      <c r="F12" s="29"/>
      <c r="G12" s="43"/>
    </row>
    <row r="13" spans="1:10" ht="15">
      <c r="A13" s="30" t="s">
        <v>4</v>
      </c>
      <c r="B13" s="31" t="s">
        <v>11</v>
      </c>
      <c r="C13" s="38"/>
      <c r="D13" s="28"/>
      <c r="E13" s="29"/>
      <c r="F13" s="29"/>
      <c r="G13" s="43"/>
    </row>
    <row r="14" spans="1:10" ht="102">
      <c r="A14" s="33" t="s">
        <v>5</v>
      </c>
      <c r="B14" s="34" t="s">
        <v>128</v>
      </c>
      <c r="C14" s="27" t="s">
        <v>64</v>
      </c>
      <c r="D14" s="35"/>
      <c r="E14" s="160"/>
      <c r="F14" s="161">
        <f>D14*E14</f>
        <v>0</v>
      </c>
      <c r="G14" s="43"/>
      <c r="H14" s="169"/>
    </row>
    <row r="15" spans="1:10" ht="18">
      <c r="A15" s="33" t="s">
        <v>7</v>
      </c>
      <c r="B15" s="34" t="s">
        <v>94</v>
      </c>
      <c r="C15" s="27" t="s">
        <v>64</v>
      </c>
      <c r="D15" s="35"/>
      <c r="E15" s="29"/>
      <c r="F15" s="29">
        <f t="shared" ref="F15:F17" si="0">D15*E15</f>
        <v>0</v>
      </c>
      <c r="G15" s="157" t="s">
        <v>52</v>
      </c>
      <c r="H15" s="169"/>
    </row>
    <row r="16" spans="1:10" ht="18">
      <c r="A16" s="33" t="s">
        <v>104</v>
      </c>
      <c r="B16" s="34" t="s">
        <v>95</v>
      </c>
      <c r="C16" s="27" t="s">
        <v>64</v>
      </c>
      <c r="D16" s="35"/>
      <c r="E16" s="29"/>
      <c r="F16" s="29">
        <f t="shared" ref="F16" si="1">D16*E16</f>
        <v>0</v>
      </c>
      <c r="G16" s="43"/>
      <c r="H16" s="169"/>
    </row>
    <row r="17" spans="1:8">
      <c r="A17" s="33" t="s">
        <v>105</v>
      </c>
      <c r="B17" s="34" t="s">
        <v>99</v>
      </c>
      <c r="C17" s="27" t="s">
        <v>13</v>
      </c>
      <c r="D17" s="35"/>
      <c r="E17" s="29"/>
      <c r="F17" s="29">
        <f t="shared" si="0"/>
        <v>0</v>
      </c>
      <c r="G17" s="43"/>
      <c r="H17" s="169"/>
    </row>
    <row r="18" spans="1:8">
      <c r="A18" s="33" t="s">
        <v>106</v>
      </c>
      <c r="B18" s="34" t="s">
        <v>137</v>
      </c>
      <c r="C18" s="27" t="s">
        <v>6</v>
      </c>
      <c r="D18" s="35"/>
      <c r="E18" s="29"/>
      <c r="F18" s="29">
        <f>D18*E18</f>
        <v>0</v>
      </c>
      <c r="G18" s="159"/>
      <c r="H18" s="170"/>
    </row>
    <row r="19" spans="1:8" ht="38.25">
      <c r="A19" s="33" t="s">
        <v>108</v>
      </c>
      <c r="B19" s="34" t="s">
        <v>102</v>
      </c>
      <c r="C19" s="27" t="s">
        <v>6</v>
      </c>
      <c r="D19" s="35"/>
      <c r="E19" s="29"/>
      <c r="F19" s="29">
        <f>D19*E19</f>
        <v>0</v>
      </c>
      <c r="G19" s="157" t="s">
        <v>52</v>
      </c>
    </row>
    <row r="20" spans="1:8" ht="15">
      <c r="A20" s="217" t="s">
        <v>110</v>
      </c>
      <c r="B20" s="218"/>
      <c r="C20" s="218"/>
      <c r="D20" s="218"/>
      <c r="E20" s="218"/>
      <c r="F20" s="36">
        <f>SUM(F14:F19)*H2</f>
        <v>0</v>
      </c>
      <c r="G20" s="158"/>
    </row>
    <row r="21" spans="1:8">
      <c r="A21" s="25"/>
      <c r="B21" s="26"/>
      <c r="C21" s="27"/>
      <c r="D21" s="28"/>
      <c r="E21" s="29"/>
      <c r="F21" s="29"/>
      <c r="G21" s="43"/>
    </row>
    <row r="22" spans="1:8" ht="15">
      <c r="A22" s="30" t="s">
        <v>107</v>
      </c>
      <c r="B22" s="40" t="s">
        <v>93</v>
      </c>
      <c r="C22" s="41"/>
      <c r="D22" s="28"/>
      <c r="E22" s="29"/>
      <c r="F22" s="42"/>
      <c r="G22" s="41"/>
      <c r="H22" s="169"/>
    </row>
    <row r="23" spans="1:8" ht="38.25">
      <c r="A23" s="33" t="s">
        <v>8</v>
      </c>
      <c r="B23" s="34" t="s">
        <v>109</v>
      </c>
      <c r="C23" s="27" t="s">
        <v>64</v>
      </c>
      <c r="D23" s="35"/>
      <c r="E23" s="29"/>
      <c r="F23" s="29">
        <f t="shared" ref="F23" si="2">D23*E23</f>
        <v>0</v>
      </c>
      <c r="G23" s="43"/>
      <c r="H23" s="169"/>
    </row>
    <row r="24" spans="1:8" ht="76.5">
      <c r="A24" s="33" t="s">
        <v>97</v>
      </c>
      <c r="B24" s="34" t="s">
        <v>136</v>
      </c>
      <c r="C24" s="27" t="s">
        <v>64</v>
      </c>
      <c r="D24" s="35"/>
      <c r="E24" s="29"/>
      <c r="F24" s="29">
        <f t="shared" ref="F24:F26" si="3">D24*E24</f>
        <v>0</v>
      </c>
      <c r="G24" s="43"/>
      <c r="H24" s="171"/>
    </row>
    <row r="25" spans="1:8" ht="89.25">
      <c r="A25" s="33" t="s">
        <v>103</v>
      </c>
      <c r="B25" s="34" t="s">
        <v>111</v>
      </c>
      <c r="C25" s="212" t="s">
        <v>132</v>
      </c>
      <c r="D25" s="35"/>
      <c r="E25" s="29"/>
      <c r="F25" s="29">
        <f t="shared" si="3"/>
        <v>0</v>
      </c>
      <c r="G25" s="43"/>
      <c r="H25" s="171"/>
    </row>
    <row r="26" spans="1:8" ht="25.5">
      <c r="A26" s="33" t="s">
        <v>16</v>
      </c>
      <c r="B26" s="37" t="s">
        <v>115</v>
      </c>
      <c r="C26" s="27" t="s">
        <v>64</v>
      </c>
      <c r="D26" s="35"/>
      <c r="E26" s="29"/>
      <c r="F26" s="29">
        <f t="shared" si="3"/>
        <v>0</v>
      </c>
      <c r="G26" s="43"/>
    </row>
    <row r="27" spans="1:8" ht="15">
      <c r="A27" s="217" t="s">
        <v>86</v>
      </c>
      <c r="B27" s="218"/>
      <c r="C27" s="218"/>
      <c r="D27" s="218"/>
      <c r="E27" s="218"/>
      <c r="F27" s="36">
        <f>SUM(F23:F26)*H2</f>
        <v>0</v>
      </c>
      <c r="G27" s="158"/>
    </row>
    <row r="28" spans="1:8">
      <c r="A28" s="25"/>
      <c r="B28" s="26"/>
      <c r="C28" s="27"/>
      <c r="D28" s="28"/>
      <c r="E28" s="29"/>
      <c r="F28" s="29"/>
      <c r="G28" s="43"/>
    </row>
    <row r="29" spans="1:8" ht="15">
      <c r="A29" s="45" t="s">
        <v>10</v>
      </c>
      <c r="B29" s="40" t="s">
        <v>73</v>
      </c>
      <c r="C29" s="27"/>
      <c r="D29" s="28"/>
      <c r="E29" s="29"/>
      <c r="F29" s="29"/>
      <c r="G29" s="43"/>
      <c r="H29" s="170"/>
    </row>
    <row r="30" spans="1:8">
      <c r="A30" s="33" t="s">
        <v>12</v>
      </c>
      <c r="B30" s="34" t="s">
        <v>112</v>
      </c>
      <c r="C30" s="27" t="s">
        <v>6</v>
      </c>
      <c r="D30" s="35"/>
      <c r="E30" s="29"/>
      <c r="F30" s="29">
        <f t="shared" ref="F30:F34" si="4">D30*E30</f>
        <v>0</v>
      </c>
      <c r="G30" s="43"/>
      <c r="H30" s="167"/>
    </row>
    <row r="31" spans="1:8" ht="18">
      <c r="A31" s="33" t="s">
        <v>129</v>
      </c>
      <c r="B31" s="47" t="s">
        <v>131</v>
      </c>
      <c r="C31" s="27" t="s">
        <v>64</v>
      </c>
      <c r="D31" s="39"/>
      <c r="E31" s="29"/>
      <c r="F31" s="29">
        <f t="shared" si="4"/>
        <v>0</v>
      </c>
      <c r="G31" s="213"/>
      <c r="H31" s="167"/>
    </row>
    <row r="32" spans="1:8" ht="18">
      <c r="A32" s="33" t="s">
        <v>113</v>
      </c>
      <c r="B32" s="47" t="s">
        <v>14</v>
      </c>
      <c r="C32" s="27" t="s">
        <v>64</v>
      </c>
      <c r="D32" s="39"/>
      <c r="E32" s="29"/>
      <c r="F32" s="29">
        <f t="shared" ref="F32:F33" si="5">D32*E32</f>
        <v>0</v>
      </c>
      <c r="G32" s="43"/>
      <c r="H32" s="167"/>
    </row>
    <row r="33" spans="1:8">
      <c r="A33" s="33" t="s">
        <v>130</v>
      </c>
      <c r="B33" s="47" t="s">
        <v>133</v>
      </c>
      <c r="C33" s="212" t="s">
        <v>134</v>
      </c>
      <c r="D33" s="214"/>
      <c r="E33" s="29"/>
      <c r="F33" s="29">
        <f t="shared" si="5"/>
        <v>0</v>
      </c>
      <c r="G33" s="43"/>
      <c r="H33" s="167"/>
    </row>
    <row r="34" spans="1:8">
      <c r="A34" s="33" t="s">
        <v>130</v>
      </c>
      <c r="B34" s="47" t="s">
        <v>135</v>
      </c>
      <c r="C34" s="27" t="s">
        <v>6</v>
      </c>
      <c r="D34" s="39"/>
      <c r="E34" s="29"/>
      <c r="F34" s="29">
        <f t="shared" si="4"/>
        <v>0</v>
      </c>
      <c r="G34" s="43"/>
      <c r="H34" s="167"/>
    </row>
    <row r="35" spans="1:8" ht="12.75" customHeight="1">
      <c r="A35" s="217"/>
      <c r="B35" s="218"/>
      <c r="C35" s="218"/>
      <c r="D35" s="218"/>
      <c r="E35" s="218"/>
      <c r="F35" s="36">
        <f>SUM(F30:F34)*H2</f>
        <v>0</v>
      </c>
      <c r="G35" s="163"/>
    </row>
    <row r="36" spans="1:8" ht="12.75" customHeight="1">
      <c r="A36" s="25"/>
      <c r="B36" s="48"/>
      <c r="C36" s="27"/>
      <c r="D36" s="28"/>
      <c r="E36" s="29"/>
      <c r="F36" s="29"/>
      <c r="G36" s="43"/>
    </row>
    <row r="37" spans="1:8" ht="12.75" customHeight="1">
      <c r="A37" s="224" t="s">
        <v>83</v>
      </c>
      <c r="B37" s="225"/>
      <c r="C37" s="225"/>
      <c r="D37" s="225"/>
      <c r="E37" s="225"/>
      <c r="F37" s="49">
        <f>(F20+F27+F35)</f>
        <v>0</v>
      </c>
      <c r="G37" s="164"/>
    </row>
    <row r="38" spans="1:8">
      <c r="A38" s="221" t="s">
        <v>116</v>
      </c>
      <c r="B38" s="222"/>
      <c r="C38" s="222"/>
      <c r="D38" s="222"/>
      <c r="E38" s="222"/>
      <c r="F38" s="222"/>
      <c r="G38" s="223"/>
    </row>
    <row r="39" spans="1:8">
      <c r="A39" s="221" t="s">
        <v>114</v>
      </c>
      <c r="B39" s="222"/>
      <c r="C39" s="222"/>
      <c r="D39" s="222"/>
      <c r="E39" s="222"/>
      <c r="F39" s="222"/>
      <c r="G39" s="223"/>
    </row>
    <row r="40" spans="1:8">
      <c r="A40" s="221" t="s">
        <v>84</v>
      </c>
      <c r="B40" s="222"/>
      <c r="C40" s="222"/>
      <c r="D40" s="222"/>
      <c r="E40" s="222"/>
      <c r="F40" s="222"/>
      <c r="G40" s="223"/>
    </row>
    <row r="41" spans="1:8" ht="23.25" customHeight="1">
      <c r="A41" s="221" t="s">
        <v>0</v>
      </c>
      <c r="B41" s="222"/>
      <c r="C41" s="222"/>
      <c r="D41" s="222"/>
      <c r="E41" s="222"/>
      <c r="F41" s="222"/>
      <c r="G41" s="223"/>
    </row>
    <row r="42" spans="1:8">
      <c r="A42" s="50"/>
      <c r="B42" s="51"/>
      <c r="C42" s="52"/>
      <c r="D42" s="50"/>
      <c r="E42" s="53"/>
      <c r="F42" s="53"/>
      <c r="G42" s="165"/>
    </row>
    <row r="43" spans="1:8" ht="12.75" customHeight="1">
      <c r="A43" s="219" t="s">
        <v>85</v>
      </c>
      <c r="B43" s="220"/>
      <c r="C43" s="220"/>
      <c r="D43" s="1"/>
      <c r="E43" s="2"/>
      <c r="F43" s="2"/>
      <c r="G43" s="1"/>
    </row>
    <row r="44" spans="1:8" ht="12.75" customHeight="1">
      <c r="A44" s="54"/>
      <c r="B44" s="124"/>
      <c r="C44" s="55"/>
      <c r="D44" s="5"/>
      <c r="E44" s="6"/>
      <c r="F44" s="6"/>
      <c r="G44" s="5"/>
    </row>
    <row r="45" spans="1:8" ht="12.75" customHeight="1">
      <c r="A45" s="56"/>
      <c r="B45" s="125"/>
      <c r="C45" s="57"/>
      <c r="D45" s="8"/>
      <c r="E45" s="9"/>
      <c r="F45" s="9"/>
      <c r="G45" s="8"/>
    </row>
    <row r="46" spans="1:8">
      <c r="A46" s="58"/>
      <c r="B46" s="125"/>
      <c r="C46" s="58"/>
    </row>
  </sheetData>
  <mergeCells count="13">
    <mergeCell ref="D1:J1"/>
    <mergeCell ref="A27:E27"/>
    <mergeCell ref="A20:E20"/>
    <mergeCell ref="A43:C43"/>
    <mergeCell ref="A39:G39"/>
    <mergeCell ref="A40:G40"/>
    <mergeCell ref="A41:G41"/>
    <mergeCell ref="A35:E35"/>
    <mergeCell ref="A37:E37"/>
    <mergeCell ref="A38:G38"/>
    <mergeCell ref="D4:G4"/>
    <mergeCell ref="D2:G2"/>
    <mergeCell ref="A8:B8"/>
  </mergeCells>
  <phoneticPr fontId="5" type="noConversion"/>
  <printOptions horizontalCentered="1" gridLines="1"/>
  <pageMargins left="0.23622047244094491" right="0.23622047244094491" top="0.74803149606299213" bottom="0.74803149606299213" header="0.31496062992125984" footer="0.31496062992125984"/>
  <pageSetup paperSize="9" firstPageNumber="50" fitToHeight="0" orientation="landscape" useFirstPageNumber="1" horizontalDpi="4294967295" verticalDpi="4294967295" r:id="rId1"/>
  <headerFooter alignWithMargins="0">
    <oddFooter>Página &amp;P</oddFooter>
  </headerFooter>
  <rowBreaks count="1" manualBreakCount="1">
    <brk id="2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"/>
  <sheetViews>
    <sheetView showZeros="0" view="pageBreakPreview" topLeftCell="B1" zoomScale="90" zoomScaleNormal="90" zoomScaleSheetLayoutView="90" workbookViewId="0">
      <pane ySplit="10" topLeftCell="A11" activePane="bottomLeft" state="frozen"/>
      <selection activeCell="E1" sqref="E1"/>
      <selection pane="bottomLeft" activeCell="B24" sqref="B24"/>
    </sheetView>
  </sheetViews>
  <sheetFormatPr defaultRowHeight="12.75"/>
  <cols>
    <col min="1" max="1" width="1.7109375" style="3" customWidth="1"/>
    <col min="2" max="2" width="12.5703125" style="87" customWidth="1"/>
    <col min="3" max="3" width="55.140625" style="44" customWidth="1"/>
    <col min="4" max="4" width="8.42578125" style="61" customWidth="1"/>
    <col min="5" max="5" width="7.42578125" style="88" bestFit="1" customWidth="1"/>
    <col min="6" max="6" width="13.5703125" style="88" bestFit="1" customWidth="1"/>
    <col min="7" max="7" width="14" style="92" bestFit="1" customWidth="1"/>
    <col min="8" max="8" width="23.28515625" style="93" customWidth="1"/>
    <col min="9" max="11" width="9.140625" style="3" hidden="1" customWidth="1"/>
    <col min="12" max="16384" width="9.140625" style="3"/>
  </cols>
  <sheetData>
    <row r="1" spans="2:11" ht="15.75">
      <c r="B1" s="131" t="s">
        <v>69</v>
      </c>
      <c r="C1" s="132"/>
      <c r="D1" s="132"/>
      <c r="E1" s="215" t="s">
        <v>70</v>
      </c>
      <c r="F1" s="215"/>
      <c r="G1" s="215"/>
      <c r="H1" s="215"/>
      <c r="I1" s="215"/>
      <c r="J1" s="215"/>
      <c r="K1" s="216"/>
    </row>
    <row r="2" spans="2:11" ht="21.75" customHeight="1" thickBot="1">
      <c r="B2" s="133" t="s">
        <v>117</v>
      </c>
      <c r="C2" s="134"/>
      <c r="D2" s="134"/>
      <c r="E2" s="227" t="s">
        <v>118</v>
      </c>
      <c r="F2" s="227"/>
      <c r="G2" s="227"/>
      <c r="H2" s="227"/>
    </row>
    <row r="3" spans="2:11" ht="15.75">
      <c r="B3" s="135" t="s">
        <v>120</v>
      </c>
      <c r="C3" s="136"/>
      <c r="D3" s="136"/>
      <c r="E3" s="137" t="s">
        <v>87</v>
      </c>
      <c r="F3" s="137"/>
      <c r="G3" s="137"/>
      <c r="H3" s="137"/>
    </row>
    <row r="4" spans="2:11" ht="46.5" customHeight="1">
      <c r="B4" s="138" t="s">
        <v>72</v>
      </c>
      <c r="C4" s="139"/>
      <c r="D4" s="139"/>
      <c r="E4" s="226" t="s">
        <v>89</v>
      </c>
      <c r="F4" s="226"/>
      <c r="G4" s="226"/>
      <c r="H4" s="226"/>
    </row>
    <row r="5" spans="2:11" s="5" customFormat="1" ht="3.75" customHeight="1">
      <c r="B5" s="12" t="s">
        <v>92</v>
      </c>
      <c r="C5" s="13"/>
      <c r="D5" s="14" t="s">
        <v>90</v>
      </c>
      <c r="E5" s="15"/>
      <c r="F5" s="16"/>
      <c r="G5" s="16"/>
      <c r="H5" s="15"/>
    </row>
    <row r="6" spans="2:11" s="5" customFormat="1" ht="16.5" customHeight="1">
      <c r="B6" s="12" t="s">
        <v>92</v>
      </c>
      <c r="C6" s="13"/>
      <c r="D6" s="14" t="s">
        <v>138</v>
      </c>
      <c r="E6" s="15"/>
      <c r="F6" s="16"/>
      <c r="G6" s="16"/>
      <c r="H6" s="15"/>
    </row>
    <row r="7" spans="2:11" s="5" customFormat="1" ht="16.5" customHeight="1">
      <c r="B7" s="17" t="s">
        <v>88</v>
      </c>
      <c r="C7" s="13"/>
      <c r="D7" s="14" t="s">
        <v>63</v>
      </c>
      <c r="E7" s="15"/>
      <c r="F7" s="16"/>
      <c r="G7" s="16"/>
      <c r="H7" s="15"/>
    </row>
    <row r="8" spans="2:11" s="5" customFormat="1" ht="32.25" customHeight="1">
      <c r="B8" s="228" t="s">
        <v>123</v>
      </c>
      <c r="C8" s="229"/>
      <c r="D8" s="14" t="s">
        <v>91</v>
      </c>
      <c r="E8" s="15"/>
      <c r="F8" s="16"/>
      <c r="G8" s="16"/>
      <c r="H8" s="15"/>
    </row>
    <row r="9" spans="2:11" s="5" customFormat="1" ht="3.75" customHeight="1">
      <c r="B9" s="18"/>
      <c r="C9" s="20"/>
      <c r="D9" s="21"/>
      <c r="E9" s="75"/>
      <c r="F9" s="75"/>
      <c r="G9" s="76"/>
      <c r="H9" s="77"/>
    </row>
    <row r="10" spans="2:11" s="24" customFormat="1" ht="15.75" customHeight="1">
      <c r="B10" s="22" t="s">
        <v>1</v>
      </c>
      <c r="C10" s="4" t="s">
        <v>2</v>
      </c>
      <c r="D10" s="78" t="s">
        <v>3</v>
      </c>
      <c r="E10" s="78" t="s">
        <v>49</v>
      </c>
      <c r="F10" s="78" t="s">
        <v>48</v>
      </c>
      <c r="G10" s="79" t="s">
        <v>50</v>
      </c>
      <c r="H10" s="4" t="s">
        <v>47</v>
      </c>
    </row>
    <row r="11" spans="2:11" ht="7.5" customHeight="1">
      <c r="B11" s="33"/>
      <c r="C11" s="26"/>
      <c r="D11" s="27"/>
      <c r="E11" s="46"/>
      <c r="F11" s="46"/>
      <c r="G11" s="80"/>
      <c r="H11" s="81"/>
    </row>
    <row r="12" spans="2:11" ht="15">
      <c r="B12" s="18" t="s">
        <v>4</v>
      </c>
      <c r="C12" s="31" t="s">
        <v>11</v>
      </c>
      <c r="D12" s="38"/>
      <c r="E12" s="46"/>
      <c r="F12" s="46"/>
      <c r="G12" s="80"/>
      <c r="H12" s="81"/>
    </row>
    <row r="13" spans="2:11" ht="14.25">
      <c r="B13" s="18" t="s">
        <v>5</v>
      </c>
      <c r="C13" s="83" t="s">
        <v>98</v>
      </c>
      <c r="D13" s="32" t="s">
        <v>65</v>
      </c>
      <c r="E13" s="19"/>
      <c r="F13" s="19"/>
      <c r="G13" s="85"/>
      <c r="H13" s="86"/>
    </row>
    <row r="14" spans="2:11" ht="25.5">
      <c r="B14" s="18" t="s">
        <v>59</v>
      </c>
      <c r="C14" s="34" t="s">
        <v>60</v>
      </c>
      <c r="D14" s="27" t="s">
        <v>64</v>
      </c>
      <c r="E14" s="84"/>
      <c r="F14" s="123"/>
      <c r="G14" s="123">
        <f t="shared" ref="G14:G15" si="0">E14*F14</f>
        <v>0</v>
      </c>
      <c r="H14" s="81"/>
    </row>
    <row r="15" spans="2:11" ht="25.5">
      <c r="B15" s="18" t="s">
        <v>79</v>
      </c>
      <c r="C15" s="34" t="s">
        <v>80</v>
      </c>
      <c r="D15" s="27" t="s">
        <v>81</v>
      </c>
      <c r="E15" s="84"/>
      <c r="F15" s="123"/>
      <c r="G15" s="123">
        <f t="shared" si="0"/>
        <v>0</v>
      </c>
      <c r="H15" s="81"/>
    </row>
    <row r="16" spans="2:11">
      <c r="B16" s="18">
        <v>99415</v>
      </c>
      <c r="C16" s="34" t="s">
        <v>96</v>
      </c>
      <c r="D16" s="27" t="s">
        <v>17</v>
      </c>
      <c r="E16" s="84"/>
      <c r="F16" s="123"/>
      <c r="G16" s="123">
        <f>E16*F16</f>
        <v>0</v>
      </c>
      <c r="H16" s="81"/>
    </row>
    <row r="17" spans="2:9">
      <c r="B17" s="33"/>
      <c r="C17" s="82" t="s">
        <v>100</v>
      </c>
      <c r="D17" s="27"/>
      <c r="E17" s="46"/>
      <c r="F17" s="154"/>
      <c r="G17" s="80">
        <f>(G16)*F17</f>
        <v>0</v>
      </c>
      <c r="H17" s="81"/>
    </row>
    <row r="18" spans="2:9">
      <c r="B18" s="33"/>
      <c r="C18" s="34"/>
      <c r="D18" s="27"/>
      <c r="E18" s="46"/>
      <c r="F18" s="19" t="s">
        <v>53</v>
      </c>
      <c r="G18" s="85">
        <f>SUM(G14:G17)</f>
        <v>0</v>
      </c>
      <c r="H18" s="81"/>
    </row>
    <row r="19" spans="2:9">
      <c r="B19" s="33"/>
      <c r="C19" s="34"/>
      <c r="D19" s="27"/>
      <c r="E19" s="46"/>
      <c r="F19" s="3"/>
      <c r="G19" s="3"/>
      <c r="H19" s="81"/>
    </row>
    <row r="20" spans="2:9" ht="63.75">
      <c r="B20" s="18" t="s">
        <v>108</v>
      </c>
      <c r="C20" s="83" t="s">
        <v>44</v>
      </c>
      <c r="D20" s="32" t="s">
        <v>51</v>
      </c>
      <c r="E20" s="46"/>
      <c r="F20" s="46"/>
      <c r="G20" s="80"/>
      <c r="H20" s="81"/>
    </row>
    <row r="21" spans="2:9">
      <c r="B21" s="244" t="s">
        <v>54</v>
      </c>
      <c r="C21" s="140" t="s">
        <v>56</v>
      </c>
      <c r="D21" s="27" t="s">
        <v>6</v>
      </c>
      <c r="E21" s="84"/>
      <c r="F21" s="123"/>
      <c r="G21" s="123">
        <f>E21*F21</f>
        <v>0</v>
      </c>
      <c r="H21" s="81"/>
    </row>
    <row r="22" spans="2:9">
      <c r="B22" s="244" t="s">
        <v>55</v>
      </c>
      <c r="C22" s="140" t="s">
        <v>57</v>
      </c>
      <c r="D22" s="27" t="s">
        <v>17</v>
      </c>
      <c r="E22" s="84"/>
      <c r="F22" s="123"/>
      <c r="G22" s="123">
        <f>E22*F22</f>
        <v>0</v>
      </c>
      <c r="H22" s="81"/>
    </row>
    <row r="23" spans="2:9">
      <c r="B23" s="245">
        <v>3655</v>
      </c>
      <c r="C23" s="140" t="s">
        <v>58</v>
      </c>
      <c r="D23" s="27" t="s">
        <v>17</v>
      </c>
      <c r="E23" s="84"/>
      <c r="F23" s="123"/>
      <c r="G23" s="123">
        <f>E23*F23</f>
        <v>0</v>
      </c>
      <c r="H23" s="81"/>
      <c r="I23" s="122"/>
    </row>
    <row r="24" spans="2:9">
      <c r="B24" s="33"/>
      <c r="C24" s="82" t="s">
        <v>101</v>
      </c>
      <c r="D24" s="27"/>
      <c r="E24" s="46"/>
      <c r="F24" s="154">
        <v>1.2037</v>
      </c>
      <c r="G24" s="80">
        <f>(G22+G23)*F24</f>
        <v>0</v>
      </c>
      <c r="H24" s="81"/>
    </row>
    <row r="25" spans="2:9">
      <c r="B25" s="33"/>
      <c r="C25" s="34"/>
      <c r="D25" s="27"/>
      <c r="E25" s="46"/>
      <c r="F25" s="19" t="s">
        <v>53</v>
      </c>
      <c r="G25" s="85">
        <f>SUM(G21:G24)</f>
        <v>0</v>
      </c>
      <c r="H25" s="81"/>
    </row>
    <row r="26" spans="2:9">
      <c r="B26" s="155"/>
      <c r="C26" s="155"/>
      <c r="D26" s="155"/>
      <c r="E26" s="156"/>
      <c r="F26" s="46"/>
      <c r="G26" s="80"/>
      <c r="H26" s="81"/>
    </row>
    <row r="27" spans="2:9">
      <c r="B27" s="219" t="s">
        <v>15</v>
      </c>
      <c r="C27" s="220"/>
      <c r="D27" s="220"/>
      <c r="E27" s="66"/>
      <c r="F27" s="66"/>
      <c r="G27" s="67"/>
      <c r="H27" s="68"/>
    </row>
    <row r="28" spans="2:9">
      <c r="B28" s="89"/>
      <c r="C28" s="124"/>
      <c r="D28" s="55"/>
      <c r="E28" s="69"/>
      <c r="F28" s="69"/>
      <c r="G28" s="70"/>
      <c r="H28" s="71"/>
    </row>
    <row r="29" spans="2:9">
      <c r="B29" s="90"/>
      <c r="C29" s="125"/>
      <c r="D29" s="57"/>
      <c r="E29" s="72"/>
      <c r="F29" s="72"/>
      <c r="G29" s="73"/>
      <c r="H29" s="74"/>
    </row>
    <row r="30" spans="2:9">
      <c r="B30" s="91"/>
      <c r="C30" s="125"/>
      <c r="D30" s="91"/>
    </row>
  </sheetData>
  <mergeCells count="5">
    <mergeCell ref="E1:K1"/>
    <mergeCell ref="B27:D27"/>
    <mergeCell ref="E2:H2"/>
    <mergeCell ref="B8:C8"/>
    <mergeCell ref="E4:H4"/>
  </mergeCells>
  <printOptions horizontalCentered="1" gridLines="1"/>
  <pageMargins left="0.78740157480314965" right="0.27559055118110237" top="0.59055118110236227" bottom="0.59055118110236227" header="0.19685039370078741" footer="0.19685039370078741"/>
  <pageSetup paperSize="9" scale="68" firstPageNumber="93" fitToHeight="0" orientation="portrait" useFirstPageNumber="1" r:id="rId1"/>
  <headerFooter alignWithMargins="0">
    <oddFooter>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0"/>
  <sheetViews>
    <sheetView view="pageBreakPreview" topLeftCell="A4" zoomScaleSheetLayoutView="100" workbookViewId="0">
      <selection activeCell="B25" sqref="B25"/>
    </sheetView>
  </sheetViews>
  <sheetFormatPr defaultRowHeight="12.75"/>
  <cols>
    <col min="1" max="1" width="50.85546875" style="95" customWidth="1"/>
    <col min="2" max="2" width="11.140625" style="95" customWidth="1"/>
    <col min="3" max="3" width="42.85546875" style="121" customWidth="1"/>
    <col min="4" max="16384" width="9.140625" style="95"/>
  </cols>
  <sheetData>
    <row r="1" spans="1:3" s="94" customFormat="1" ht="15.75" customHeight="1">
      <c r="A1" s="141" t="s">
        <v>78</v>
      </c>
      <c r="B1" s="142" t="s">
        <v>70</v>
      </c>
      <c r="C1" s="142"/>
    </row>
    <row r="2" spans="1:3" s="94" customFormat="1" ht="15" customHeight="1" thickBot="1">
      <c r="A2" s="143" t="s">
        <v>77</v>
      </c>
      <c r="B2" s="144" t="s">
        <v>71</v>
      </c>
      <c r="C2" s="144"/>
    </row>
    <row r="3" spans="1:3" s="94" customFormat="1" ht="10.5" customHeight="1">
      <c r="A3" s="145" t="s">
        <v>120</v>
      </c>
      <c r="B3" s="146" t="s">
        <v>119</v>
      </c>
      <c r="C3" s="146"/>
    </row>
    <row r="4" spans="1:3" s="94" customFormat="1" ht="39" customHeight="1">
      <c r="A4" s="147" t="s">
        <v>72</v>
      </c>
      <c r="B4" s="230" t="s">
        <v>89</v>
      </c>
      <c r="C4" s="230"/>
    </row>
    <row r="5" spans="1:3" s="94" customFormat="1" ht="4.5" customHeight="1">
      <c r="A5" s="10"/>
      <c r="B5" s="7"/>
      <c r="C5" s="69"/>
    </row>
    <row r="6" spans="1:3">
      <c r="A6" s="151" t="s">
        <v>121</v>
      </c>
      <c r="B6" s="152" t="s">
        <v>138</v>
      </c>
      <c r="C6" s="75"/>
    </row>
    <row r="7" spans="1:3" ht="15" customHeight="1">
      <c r="A7" s="153" t="s">
        <v>122</v>
      </c>
      <c r="B7" s="152" t="s">
        <v>76</v>
      </c>
      <c r="C7" s="75"/>
    </row>
    <row r="8" spans="1:3" ht="24.75" customHeight="1">
      <c r="A8" s="172" t="s">
        <v>124</v>
      </c>
      <c r="B8" s="152" t="s">
        <v>125</v>
      </c>
      <c r="C8" s="75"/>
    </row>
    <row r="9" spans="1:3" ht="18" customHeight="1">
      <c r="A9" s="231" t="s">
        <v>24</v>
      </c>
      <c r="B9" s="231"/>
      <c r="C9" s="231"/>
    </row>
    <row r="10" spans="1:3" ht="15.75" customHeight="1">
      <c r="A10" s="97" t="s">
        <v>18</v>
      </c>
      <c r="B10" s="97" t="s">
        <v>25</v>
      </c>
      <c r="C10" s="97" t="s">
        <v>19</v>
      </c>
    </row>
    <row r="11" spans="1:3" ht="15.75" customHeight="1">
      <c r="A11" s="98" t="s">
        <v>26</v>
      </c>
      <c r="B11" s="97" t="s">
        <v>27</v>
      </c>
      <c r="C11" s="99"/>
    </row>
    <row r="12" spans="1:3" ht="15.75" customHeight="1">
      <c r="A12" s="98" t="s">
        <v>28</v>
      </c>
      <c r="B12" s="97" t="s">
        <v>29</v>
      </c>
      <c r="C12" s="99"/>
    </row>
    <row r="13" spans="1:3" ht="15.75" customHeight="1">
      <c r="A13" s="98" t="s">
        <v>30</v>
      </c>
      <c r="B13" s="97" t="s">
        <v>31</v>
      </c>
      <c r="C13" s="99"/>
    </row>
    <row r="14" spans="1:3">
      <c r="A14" s="98" t="s">
        <v>32</v>
      </c>
      <c r="B14" s="97"/>
      <c r="C14" s="99">
        <f>SUM(C15:C17)</f>
        <v>0</v>
      </c>
    </row>
    <row r="15" spans="1:3">
      <c r="A15" s="100" t="s">
        <v>33</v>
      </c>
      <c r="B15" s="101" t="s">
        <v>34</v>
      </c>
      <c r="C15" s="102"/>
    </row>
    <row r="16" spans="1:3" ht="24" customHeight="1">
      <c r="A16" s="100" t="s">
        <v>35</v>
      </c>
      <c r="B16" s="101" t="s">
        <v>36</v>
      </c>
      <c r="C16" s="102"/>
    </row>
    <row r="17" spans="1:4">
      <c r="A17" s="100" t="s">
        <v>37</v>
      </c>
      <c r="B17" s="101" t="s">
        <v>38</v>
      </c>
      <c r="C17" s="102"/>
    </row>
    <row r="18" spans="1:4" ht="18" customHeight="1">
      <c r="A18" s="98" t="s">
        <v>39</v>
      </c>
      <c r="B18" s="97" t="s">
        <v>23</v>
      </c>
      <c r="C18" s="99">
        <f>SUM(C19:C21)</f>
        <v>0</v>
      </c>
    </row>
    <row r="19" spans="1:4">
      <c r="A19" s="100" t="s">
        <v>40</v>
      </c>
      <c r="B19" s="101" t="s">
        <v>22</v>
      </c>
      <c r="C19" s="102"/>
    </row>
    <row r="20" spans="1:4" ht="21" customHeight="1">
      <c r="A20" s="100" t="s">
        <v>20</v>
      </c>
      <c r="B20" s="101" t="s">
        <v>20</v>
      </c>
      <c r="C20" s="102"/>
    </row>
    <row r="21" spans="1:4" s="113" customFormat="1">
      <c r="A21" s="100" t="s">
        <v>21</v>
      </c>
      <c r="B21" s="101" t="s">
        <v>21</v>
      </c>
      <c r="C21" s="102"/>
      <c r="D21" s="95"/>
    </row>
    <row r="22" spans="1:4" ht="27" customHeight="1">
      <c r="A22" s="100"/>
      <c r="B22" s="101"/>
      <c r="C22" s="102"/>
    </row>
    <row r="23" spans="1:4">
      <c r="A23" s="100"/>
      <c r="B23" s="101"/>
      <c r="C23" s="102"/>
    </row>
    <row r="24" spans="1:4" ht="25.5">
      <c r="A24" s="98" t="s">
        <v>66</v>
      </c>
      <c r="B24" s="103">
        <f>(1+(C11+C14))*(1+C13)*(1+C12)</f>
        <v>1</v>
      </c>
      <c r="C24" s="99">
        <f>B24-1</f>
        <v>0</v>
      </c>
    </row>
    <row r="25" spans="1:4">
      <c r="A25" s="98" t="s">
        <v>41</v>
      </c>
      <c r="B25" s="104">
        <f>(1-(C18+C22))</f>
        <v>1</v>
      </c>
      <c r="C25" s="105">
        <f>B25</f>
        <v>1</v>
      </c>
    </row>
    <row r="26" spans="1:4">
      <c r="A26" s="98"/>
      <c r="B26" s="98"/>
      <c r="C26" s="106"/>
    </row>
    <row r="27" spans="1:4">
      <c r="A27" s="98" t="s">
        <v>42</v>
      </c>
      <c r="B27" s="104">
        <f>B24/B25</f>
        <v>1</v>
      </c>
      <c r="C27" s="105">
        <f>B27-1</f>
        <v>0</v>
      </c>
    </row>
    <row r="28" spans="1:4">
      <c r="A28" s="107"/>
      <c r="B28" s="100"/>
      <c r="C28" s="108"/>
    </row>
    <row r="29" spans="1:4">
      <c r="A29" s="109" t="s">
        <v>43</v>
      </c>
      <c r="B29" s="109"/>
      <c r="C29" s="110">
        <f>C27</f>
        <v>0</v>
      </c>
    </row>
    <row r="30" spans="1:4">
      <c r="A30" s="111"/>
      <c r="B30" s="111"/>
      <c r="C30" s="112"/>
      <c r="D30" s="113"/>
    </row>
    <row r="31" spans="1:4" ht="27" customHeight="1">
      <c r="A31" s="232"/>
      <c r="B31" s="233"/>
      <c r="C31" s="234"/>
    </row>
    <row r="32" spans="1:4" ht="14.25">
      <c r="B32" s="114"/>
      <c r="C32" s="115"/>
    </row>
    <row r="33" spans="1:3" ht="14.25">
      <c r="A33" s="124"/>
      <c r="B33" s="116"/>
      <c r="C33" s="117"/>
    </row>
    <row r="34" spans="1:3" ht="14.25">
      <c r="A34" s="125"/>
      <c r="B34" s="116"/>
      <c r="C34" s="117"/>
    </row>
    <row r="35" spans="1:3" ht="14.25">
      <c r="A35" s="125"/>
      <c r="B35" s="118"/>
      <c r="C35" s="119"/>
    </row>
    <row r="36" spans="1:3" ht="14.25">
      <c r="A36" s="120"/>
      <c r="B36" s="120"/>
      <c r="C36" s="96"/>
    </row>
    <row r="37" spans="1:3" ht="14.25">
      <c r="A37" s="120"/>
      <c r="B37" s="120"/>
      <c r="C37" s="96"/>
    </row>
    <row r="38" spans="1:3" ht="14.25">
      <c r="C38" s="96"/>
    </row>
    <row r="39" spans="1:3" ht="14.25">
      <c r="C39" s="96"/>
    </row>
    <row r="40" spans="1:3" ht="14.25">
      <c r="C40" s="96"/>
    </row>
    <row r="41" spans="1:3" ht="14.25">
      <c r="A41" s="120"/>
      <c r="B41" s="120"/>
      <c r="C41" s="96"/>
    </row>
    <row r="42" spans="1:3" ht="14.25">
      <c r="A42" s="120"/>
      <c r="B42" s="120"/>
      <c r="C42" s="96"/>
    </row>
    <row r="43" spans="1:3" ht="14.25">
      <c r="A43" s="120"/>
      <c r="B43" s="120"/>
      <c r="C43" s="96"/>
    </row>
    <row r="44" spans="1:3" ht="14.25">
      <c r="A44" s="120"/>
      <c r="B44" s="120"/>
      <c r="C44" s="96"/>
    </row>
    <row r="45" spans="1:3" ht="14.25">
      <c r="A45" s="120"/>
      <c r="B45" s="120"/>
      <c r="C45" s="96"/>
    </row>
    <row r="46" spans="1:3" ht="14.25">
      <c r="A46" s="120"/>
      <c r="B46" s="120"/>
      <c r="C46" s="96"/>
    </row>
    <row r="47" spans="1:3" ht="14.25">
      <c r="A47" s="120"/>
      <c r="B47" s="120"/>
      <c r="C47" s="96"/>
    </row>
    <row r="48" spans="1:3" ht="14.25">
      <c r="A48" s="120"/>
      <c r="B48" s="120"/>
      <c r="C48" s="96"/>
    </row>
    <row r="49" spans="1:3" ht="14.25">
      <c r="A49" s="120"/>
      <c r="B49" s="120"/>
      <c r="C49" s="96"/>
    </row>
    <row r="50" spans="1:3" ht="14.25">
      <c r="A50" s="120"/>
      <c r="B50" s="120"/>
      <c r="C50" s="96"/>
    </row>
    <row r="51" spans="1:3" ht="14.25">
      <c r="A51" s="120"/>
      <c r="B51" s="120"/>
      <c r="C51" s="96"/>
    </row>
    <row r="52" spans="1:3" ht="14.25">
      <c r="A52" s="120"/>
      <c r="B52" s="120"/>
      <c r="C52" s="96"/>
    </row>
    <row r="53" spans="1:3" ht="14.25">
      <c r="A53" s="120"/>
      <c r="B53" s="120"/>
      <c r="C53" s="96"/>
    </row>
    <row r="54" spans="1:3" ht="14.25">
      <c r="A54" s="120"/>
      <c r="B54" s="120"/>
      <c r="C54" s="96"/>
    </row>
    <row r="55" spans="1:3" ht="14.25">
      <c r="A55" s="120"/>
      <c r="B55" s="120"/>
      <c r="C55" s="96"/>
    </row>
    <row r="56" spans="1:3" ht="14.25">
      <c r="A56" s="120"/>
      <c r="B56" s="120"/>
      <c r="C56" s="96"/>
    </row>
    <row r="57" spans="1:3" ht="14.25">
      <c r="A57" s="120"/>
      <c r="B57" s="120"/>
      <c r="C57" s="96"/>
    </row>
    <row r="58" spans="1:3" ht="14.25">
      <c r="A58" s="120"/>
      <c r="B58" s="120"/>
      <c r="C58" s="96"/>
    </row>
    <row r="59" spans="1:3" ht="14.25">
      <c r="A59" s="120"/>
      <c r="B59" s="120"/>
      <c r="C59" s="96"/>
    </row>
    <row r="60" spans="1:3" ht="14.25">
      <c r="A60" s="120"/>
      <c r="B60" s="120"/>
      <c r="C60" s="96"/>
    </row>
    <row r="61" spans="1:3" ht="14.25">
      <c r="A61" s="120"/>
      <c r="B61" s="120"/>
      <c r="C61" s="96"/>
    </row>
    <row r="62" spans="1:3" ht="14.25">
      <c r="A62" s="120"/>
      <c r="B62" s="120"/>
      <c r="C62" s="96"/>
    </row>
    <row r="63" spans="1:3" ht="14.25">
      <c r="A63" s="120"/>
      <c r="B63" s="120"/>
      <c r="C63" s="96"/>
    </row>
    <row r="64" spans="1:3" ht="14.25">
      <c r="A64" s="120"/>
      <c r="B64" s="120"/>
      <c r="C64" s="96"/>
    </row>
    <row r="65" spans="1:3" ht="14.25">
      <c r="A65" s="120"/>
      <c r="B65" s="120"/>
      <c r="C65" s="96"/>
    </row>
    <row r="66" spans="1:3" ht="14.25">
      <c r="A66" s="120"/>
      <c r="B66" s="120"/>
      <c r="C66" s="96"/>
    </row>
    <row r="67" spans="1:3" ht="14.25">
      <c r="A67" s="120"/>
      <c r="B67" s="120"/>
      <c r="C67" s="96"/>
    </row>
    <row r="68" spans="1:3" ht="14.25">
      <c r="A68" s="120"/>
      <c r="B68" s="120"/>
      <c r="C68" s="96"/>
    </row>
    <row r="69" spans="1:3" ht="14.25">
      <c r="A69" s="120"/>
      <c r="B69" s="120"/>
      <c r="C69" s="96"/>
    </row>
    <row r="70" spans="1:3" ht="14.25">
      <c r="A70" s="120"/>
      <c r="B70" s="120"/>
      <c r="C70" s="96"/>
    </row>
    <row r="71" spans="1:3" ht="14.25">
      <c r="A71" s="120"/>
      <c r="B71" s="120"/>
      <c r="C71" s="96"/>
    </row>
    <row r="72" spans="1:3" ht="14.25">
      <c r="A72" s="120"/>
      <c r="B72" s="120"/>
      <c r="C72" s="96"/>
    </row>
    <row r="73" spans="1:3" ht="14.25">
      <c r="A73" s="120"/>
      <c r="B73" s="120"/>
      <c r="C73" s="96"/>
    </row>
    <row r="74" spans="1:3" ht="14.25">
      <c r="A74" s="120"/>
      <c r="B74" s="120"/>
      <c r="C74" s="96"/>
    </row>
    <row r="75" spans="1:3" ht="14.25">
      <c r="A75" s="120"/>
      <c r="B75" s="120"/>
      <c r="C75" s="96"/>
    </row>
    <row r="76" spans="1:3" ht="14.25">
      <c r="A76" s="120"/>
      <c r="B76" s="120"/>
      <c r="C76" s="96"/>
    </row>
    <row r="77" spans="1:3" ht="14.25">
      <c r="A77" s="120"/>
      <c r="B77" s="120"/>
      <c r="C77" s="96"/>
    </row>
    <row r="78" spans="1:3" ht="14.25">
      <c r="A78" s="120"/>
      <c r="B78" s="120"/>
      <c r="C78" s="96"/>
    </row>
    <row r="79" spans="1:3" ht="14.25">
      <c r="A79" s="120"/>
      <c r="B79" s="120"/>
      <c r="C79" s="96"/>
    </row>
    <row r="80" spans="1:3" ht="14.25">
      <c r="A80" s="120"/>
      <c r="B80" s="120"/>
      <c r="C80" s="96"/>
    </row>
    <row r="81" spans="1:3" ht="14.25">
      <c r="A81" s="120"/>
      <c r="B81" s="120"/>
      <c r="C81" s="96"/>
    </row>
    <row r="82" spans="1:3" ht="14.25">
      <c r="A82" s="120"/>
      <c r="B82" s="120"/>
      <c r="C82" s="96"/>
    </row>
    <row r="83" spans="1:3" ht="14.25">
      <c r="A83" s="120"/>
      <c r="B83" s="120"/>
      <c r="C83" s="96"/>
    </row>
    <row r="84" spans="1:3" ht="14.25">
      <c r="A84" s="120"/>
      <c r="B84" s="120"/>
      <c r="C84" s="96"/>
    </row>
    <row r="85" spans="1:3" ht="14.25">
      <c r="A85" s="120"/>
      <c r="B85" s="120"/>
      <c r="C85" s="96"/>
    </row>
    <row r="86" spans="1:3" ht="14.25">
      <c r="A86" s="120"/>
      <c r="B86" s="120"/>
      <c r="C86" s="96"/>
    </row>
    <row r="87" spans="1:3" ht="14.25">
      <c r="A87" s="120"/>
      <c r="B87" s="120"/>
      <c r="C87" s="96"/>
    </row>
    <row r="88" spans="1:3" ht="14.25">
      <c r="A88" s="120"/>
      <c r="B88" s="120"/>
      <c r="C88" s="96"/>
    </row>
    <row r="89" spans="1:3" ht="14.25">
      <c r="A89" s="120"/>
      <c r="B89" s="120"/>
      <c r="C89" s="96"/>
    </row>
    <row r="90" spans="1:3" ht="14.25">
      <c r="A90" s="120"/>
      <c r="B90" s="120"/>
      <c r="C90" s="96"/>
    </row>
    <row r="91" spans="1:3" ht="14.25">
      <c r="A91" s="120"/>
      <c r="B91" s="120"/>
      <c r="C91" s="96"/>
    </row>
    <row r="92" spans="1:3" ht="14.25">
      <c r="A92" s="120"/>
      <c r="B92" s="120"/>
      <c r="C92" s="96"/>
    </row>
    <row r="93" spans="1:3" ht="14.25">
      <c r="A93" s="120"/>
      <c r="B93" s="120"/>
      <c r="C93" s="96"/>
    </row>
    <row r="94" spans="1:3" ht="14.25">
      <c r="A94" s="120"/>
      <c r="B94" s="120"/>
      <c r="C94" s="96"/>
    </row>
    <row r="95" spans="1:3" ht="14.25">
      <c r="A95" s="120"/>
      <c r="B95" s="120"/>
      <c r="C95" s="96"/>
    </row>
    <row r="96" spans="1:3" ht="14.25">
      <c r="A96" s="120"/>
      <c r="B96" s="120"/>
      <c r="C96" s="96"/>
    </row>
    <row r="97" spans="1:3" ht="14.25">
      <c r="A97" s="120"/>
      <c r="B97" s="120"/>
      <c r="C97" s="96"/>
    </row>
    <row r="98" spans="1:3" ht="14.25">
      <c r="A98" s="120"/>
      <c r="B98" s="120"/>
      <c r="C98" s="96"/>
    </row>
    <row r="99" spans="1:3" ht="14.25">
      <c r="A99" s="120"/>
      <c r="B99" s="120"/>
      <c r="C99" s="96"/>
    </row>
    <row r="100" spans="1:3" ht="14.25">
      <c r="A100" s="120"/>
      <c r="B100" s="120"/>
      <c r="C100" s="96"/>
    </row>
    <row r="101" spans="1:3" ht="14.25">
      <c r="A101" s="120"/>
      <c r="B101" s="120"/>
      <c r="C101" s="96"/>
    </row>
    <row r="102" spans="1:3" ht="14.25">
      <c r="A102" s="120"/>
      <c r="B102" s="120"/>
      <c r="C102" s="96"/>
    </row>
    <row r="103" spans="1:3" ht="14.25">
      <c r="A103" s="120"/>
      <c r="B103" s="120"/>
      <c r="C103" s="96"/>
    </row>
    <row r="104" spans="1:3" ht="14.25">
      <c r="A104" s="120"/>
      <c r="B104" s="120"/>
      <c r="C104" s="96"/>
    </row>
    <row r="105" spans="1:3" ht="14.25">
      <c r="A105" s="120"/>
      <c r="B105" s="120"/>
      <c r="C105" s="96"/>
    </row>
    <row r="106" spans="1:3" ht="14.25">
      <c r="A106" s="120"/>
      <c r="B106" s="120"/>
      <c r="C106" s="96"/>
    </row>
    <row r="107" spans="1:3" ht="14.25">
      <c r="A107" s="120"/>
      <c r="B107" s="120"/>
      <c r="C107" s="96"/>
    </row>
    <row r="108" spans="1:3" ht="14.25">
      <c r="A108" s="120"/>
      <c r="B108" s="120"/>
      <c r="C108" s="96"/>
    </row>
    <row r="109" spans="1:3" ht="14.25">
      <c r="A109" s="120"/>
      <c r="B109" s="120"/>
      <c r="C109" s="96"/>
    </row>
    <row r="110" spans="1:3" ht="14.25">
      <c r="A110" s="120"/>
      <c r="B110" s="120"/>
      <c r="C110" s="96"/>
    </row>
    <row r="111" spans="1:3" ht="14.25">
      <c r="A111" s="120"/>
      <c r="B111" s="120"/>
      <c r="C111" s="96"/>
    </row>
    <row r="112" spans="1:3" ht="14.25">
      <c r="A112" s="120"/>
      <c r="B112" s="120"/>
      <c r="C112" s="96"/>
    </row>
    <row r="113" spans="1:3" ht="14.25">
      <c r="A113" s="120"/>
      <c r="B113" s="120"/>
      <c r="C113" s="96"/>
    </row>
    <row r="114" spans="1:3" ht="14.25">
      <c r="A114" s="120"/>
      <c r="B114" s="120"/>
      <c r="C114" s="96"/>
    </row>
    <row r="115" spans="1:3" ht="14.25">
      <c r="A115" s="120"/>
      <c r="B115" s="120"/>
      <c r="C115" s="96"/>
    </row>
    <row r="116" spans="1:3" ht="14.25">
      <c r="A116" s="120"/>
      <c r="B116" s="120"/>
      <c r="C116" s="96"/>
    </row>
    <row r="117" spans="1:3" ht="14.25">
      <c r="A117" s="120"/>
      <c r="B117" s="120"/>
      <c r="C117" s="96"/>
    </row>
    <row r="118" spans="1:3" ht="14.25">
      <c r="A118" s="120"/>
      <c r="B118" s="120"/>
      <c r="C118" s="96"/>
    </row>
    <row r="119" spans="1:3" ht="14.25">
      <c r="A119" s="120"/>
      <c r="B119" s="120"/>
      <c r="C119" s="96"/>
    </row>
    <row r="120" spans="1:3" ht="14.25">
      <c r="A120" s="120"/>
      <c r="B120" s="120"/>
      <c r="C120" s="96"/>
    </row>
    <row r="121" spans="1:3" ht="14.25">
      <c r="A121" s="120"/>
      <c r="B121" s="120"/>
      <c r="C121" s="96"/>
    </row>
    <row r="122" spans="1:3" ht="14.25">
      <c r="A122" s="120"/>
      <c r="B122" s="120"/>
      <c r="C122" s="96"/>
    </row>
    <row r="123" spans="1:3" ht="14.25">
      <c r="A123" s="120"/>
      <c r="B123" s="120"/>
      <c r="C123" s="96"/>
    </row>
    <row r="124" spans="1:3" ht="14.25">
      <c r="A124" s="120"/>
      <c r="B124" s="120"/>
      <c r="C124" s="96"/>
    </row>
    <row r="125" spans="1:3" ht="14.25">
      <c r="A125" s="120"/>
      <c r="B125" s="120"/>
      <c r="C125" s="96"/>
    </row>
    <row r="126" spans="1:3" ht="14.25">
      <c r="A126" s="120"/>
      <c r="B126" s="120"/>
      <c r="C126" s="96"/>
    </row>
    <row r="127" spans="1:3" ht="14.25">
      <c r="A127" s="120"/>
      <c r="B127" s="120"/>
      <c r="C127" s="96"/>
    </row>
    <row r="128" spans="1:3" ht="14.25">
      <c r="A128" s="120"/>
      <c r="B128" s="120"/>
      <c r="C128" s="96"/>
    </row>
    <row r="129" spans="1:3" ht="14.25">
      <c r="A129" s="120"/>
      <c r="B129" s="120"/>
      <c r="C129" s="96"/>
    </row>
    <row r="130" spans="1:3" ht="14.25">
      <c r="A130" s="120"/>
      <c r="B130" s="120"/>
      <c r="C130" s="96"/>
    </row>
  </sheetData>
  <mergeCells count="3">
    <mergeCell ref="B4:C4"/>
    <mergeCell ref="A9:C9"/>
    <mergeCell ref="A31:C31"/>
  </mergeCells>
  <printOptions horizontalCentered="1"/>
  <pageMargins left="0.78740157480314965" right="0.78740157480314965" top="0.78740157480314965" bottom="0.78740157480314965" header="0" footer="0"/>
  <pageSetup paperSize="9" scale="83" firstPageNumber="112" orientation="portrait" useFirstPageNumber="1" r:id="rId1"/>
  <headerFooter alignWithMargins="0">
    <oddFooter>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showZeros="0" tabSelected="1" zoomScaleNormal="100" zoomScaleSheetLayoutView="100" workbookViewId="0">
      <selection activeCell="E16" sqref="E16"/>
    </sheetView>
  </sheetViews>
  <sheetFormatPr defaultColWidth="8.7109375" defaultRowHeight="12.75"/>
  <cols>
    <col min="1" max="1" width="6.85546875" style="62" customWidth="1"/>
    <col min="2" max="2" width="36" style="62" customWidth="1"/>
    <col min="3" max="3" width="21.85546875" style="62" bestFit="1" customWidth="1"/>
    <col min="4" max="5" width="30.7109375" style="62" customWidth="1"/>
    <col min="6" max="16384" width="8.7109375" style="62"/>
  </cols>
  <sheetData>
    <row r="1" spans="1:5" ht="15.75">
      <c r="A1" s="197" t="s">
        <v>69</v>
      </c>
      <c r="B1" s="198"/>
      <c r="C1" s="198"/>
      <c r="D1" s="239" t="s">
        <v>70</v>
      </c>
      <c r="E1" s="240"/>
    </row>
    <row r="2" spans="1:5" ht="16.5" thickBot="1">
      <c r="A2" s="199" t="s">
        <v>127</v>
      </c>
      <c r="B2" s="134"/>
      <c r="C2" s="134"/>
      <c r="D2" s="227" t="s">
        <v>118</v>
      </c>
      <c r="E2" s="241"/>
    </row>
    <row r="3" spans="1:5" ht="12.75" customHeight="1">
      <c r="A3" s="200" t="s">
        <v>120</v>
      </c>
      <c r="B3" s="136"/>
      <c r="C3" s="136"/>
      <c r="D3" s="137" t="s">
        <v>87</v>
      </c>
      <c r="E3" s="201"/>
    </row>
    <row r="4" spans="1:5" ht="48" customHeight="1">
      <c r="A4" s="202" t="s">
        <v>72</v>
      </c>
      <c r="B4" s="139"/>
      <c r="C4" s="139"/>
      <c r="D4" s="226" t="s">
        <v>89</v>
      </c>
      <c r="E4" s="242"/>
    </row>
    <row r="5" spans="1:5" ht="5.25" customHeight="1">
      <c r="A5" s="203"/>
      <c r="B5" s="13"/>
      <c r="C5" s="14"/>
      <c r="D5" s="15"/>
      <c r="E5" s="204"/>
    </row>
    <row r="6" spans="1:5" ht="15">
      <c r="A6" s="203" t="s">
        <v>92</v>
      </c>
      <c r="B6" s="13"/>
      <c r="C6" s="14" t="s">
        <v>138</v>
      </c>
      <c r="D6" s="15"/>
      <c r="E6" s="204"/>
    </row>
    <row r="7" spans="1:5" ht="15">
      <c r="A7" s="205" t="s">
        <v>88</v>
      </c>
      <c r="B7" s="13"/>
      <c r="C7" s="14" t="s">
        <v>63</v>
      </c>
      <c r="D7" s="15"/>
      <c r="E7" s="204"/>
    </row>
    <row r="8" spans="1:5" ht="15">
      <c r="A8" s="243" t="s">
        <v>123</v>
      </c>
      <c r="B8" s="229"/>
      <c r="C8" s="14" t="s">
        <v>91</v>
      </c>
      <c r="D8" s="15"/>
      <c r="E8" s="204"/>
    </row>
    <row r="9" spans="1:5" ht="5.25" customHeight="1">
      <c r="A9" s="206"/>
      <c r="B9" s="20"/>
      <c r="C9" s="21"/>
      <c r="D9" s="75"/>
      <c r="E9" s="207"/>
    </row>
    <row r="10" spans="1:5" ht="15.75">
      <c r="A10" s="63" t="s">
        <v>1</v>
      </c>
      <c r="B10" s="63" t="s">
        <v>62</v>
      </c>
      <c r="C10" s="63" t="s">
        <v>67</v>
      </c>
      <c r="D10" s="63" t="s">
        <v>75</v>
      </c>
      <c r="E10" s="63" t="s">
        <v>126</v>
      </c>
    </row>
    <row r="11" spans="1:5" ht="15">
      <c r="A11" s="208"/>
      <c r="B11" s="209"/>
      <c r="C11" s="209"/>
      <c r="D11" s="210"/>
      <c r="E11" s="211"/>
    </row>
    <row r="12" spans="1:5" ht="15">
      <c r="A12" s="193" t="str">
        <f>VENDA!A13</f>
        <v>01.</v>
      </c>
      <c r="B12" s="194" t="str">
        <f>VENDA!B13</f>
        <v>SERVIÇOS PRELIMINARES</v>
      </c>
      <c r="C12" s="194">
        <f>VENDA!F20</f>
        <v>0</v>
      </c>
      <c r="D12" s="195"/>
      <c r="E12" s="196"/>
    </row>
    <row r="13" spans="1:5" ht="15">
      <c r="A13" s="176"/>
      <c r="B13" s="64"/>
      <c r="C13" s="127"/>
      <c r="D13" s="149"/>
      <c r="E13" s="177"/>
    </row>
    <row r="14" spans="1:5" ht="15">
      <c r="A14" s="174" t="str">
        <f>VENDA!A22</f>
        <v>02.</v>
      </c>
      <c r="B14" s="126" t="str">
        <f>VENDA!B22</f>
        <v>CONSOLIDAÇÃO</v>
      </c>
      <c r="C14" s="126">
        <f>VENDA!F27</f>
        <v>0</v>
      </c>
      <c r="D14" s="148"/>
      <c r="E14" s="175"/>
    </row>
    <row r="15" spans="1:5" ht="14.25">
      <c r="A15" s="178"/>
      <c r="B15" s="64"/>
      <c r="C15" s="64"/>
      <c r="D15" s="150"/>
      <c r="E15" s="179"/>
    </row>
    <row r="16" spans="1:5" ht="15">
      <c r="A16" s="174" t="s">
        <v>9</v>
      </c>
      <c r="B16" s="130" t="str">
        <f>VENDA!B29</f>
        <v>COMPLEMENTARES</v>
      </c>
      <c r="C16" s="126">
        <f>VENDA!F35</f>
        <v>0</v>
      </c>
      <c r="D16" s="148"/>
      <c r="E16" s="175"/>
    </row>
    <row r="17" spans="1:5" ht="15.75">
      <c r="A17" s="235"/>
      <c r="B17" s="236"/>
      <c r="C17" s="128">
        <f>C12+C14+C16</f>
        <v>0</v>
      </c>
      <c r="D17" s="65"/>
      <c r="E17" s="180"/>
    </row>
    <row r="18" spans="1:5" ht="15">
      <c r="A18" s="237" t="s">
        <v>82</v>
      </c>
      <c r="B18" s="238"/>
      <c r="C18" s="238"/>
      <c r="D18" s="129">
        <f>(($C$12*D12)+($C$14*D14)+($C$16*D16))</f>
        <v>0</v>
      </c>
      <c r="E18" s="181">
        <f>(($C$12*E12)+($C$14*E14)+($C$16*E16))</f>
        <v>0</v>
      </c>
    </row>
    <row r="19" spans="1:5" ht="15.75">
      <c r="A19" s="237" t="s">
        <v>68</v>
      </c>
      <c r="B19" s="238"/>
      <c r="C19" s="238"/>
      <c r="D19" s="182">
        <f>D18</f>
        <v>0</v>
      </c>
      <c r="E19" s="182">
        <f>D19+E18</f>
        <v>0</v>
      </c>
    </row>
    <row r="20" spans="1:5">
      <c r="A20" s="183" t="s">
        <v>15</v>
      </c>
      <c r="B20" s="173"/>
      <c r="C20" s="173"/>
      <c r="D20" s="173"/>
      <c r="E20" s="184"/>
    </row>
    <row r="21" spans="1:5">
      <c r="A21" s="185"/>
      <c r="B21" s="124"/>
      <c r="C21" s="186"/>
      <c r="D21" s="186"/>
      <c r="E21" s="187"/>
    </row>
    <row r="22" spans="1:5">
      <c r="A22" s="185"/>
      <c r="B22" s="192"/>
      <c r="C22" s="186"/>
      <c r="D22" s="186"/>
      <c r="E22" s="187"/>
    </row>
    <row r="23" spans="1:5">
      <c r="A23" s="188"/>
      <c r="B23" s="189"/>
      <c r="C23" s="190"/>
      <c r="D23" s="190"/>
      <c r="E23" s="191"/>
    </row>
  </sheetData>
  <sheetProtection selectLockedCells="1" selectUnlockedCells="1"/>
  <mergeCells count="7">
    <mergeCell ref="A17:B17"/>
    <mergeCell ref="A18:C18"/>
    <mergeCell ref="A19:C19"/>
    <mergeCell ref="D1:E1"/>
    <mergeCell ref="D2:E2"/>
    <mergeCell ref="D4:E4"/>
    <mergeCell ref="A8:B8"/>
  </mergeCells>
  <printOptions horizontalCentered="1"/>
  <pageMargins left="0.78740157480314965" right="0.27559055118110237" top="0.78740157480314965" bottom="0.27559055118110237" header="0" footer="0.19685039370078741"/>
  <pageSetup paperSize="9" scale="43" firstPageNumber="113" fitToHeight="0" orientation="landscape" useFirstPageNumber="1" horizontalDpi="300" verticalDpi="300" r:id="rId1"/>
  <headerFooter alignWithMargins="0"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VENDA</vt:lpstr>
      <vt:lpstr>CPU</vt:lpstr>
      <vt:lpstr>BDI </vt:lpstr>
      <vt:lpstr>CRONOGRAMA (18 meses)</vt:lpstr>
      <vt:lpstr>'BDI '!Area_de_impressao</vt:lpstr>
      <vt:lpstr>CPU!Area_de_impressao</vt:lpstr>
      <vt:lpstr>VENDA!Area_de_impressao</vt:lpstr>
      <vt:lpstr>CPU!Titulos_de_impressao</vt:lpstr>
      <vt:lpstr>VENDA!Titulos_de_impressao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</dc:creator>
  <cp:lastModifiedBy>SELIC</cp:lastModifiedBy>
  <cp:lastPrinted>2017-11-14T17:59:22Z</cp:lastPrinted>
  <dcterms:created xsi:type="dcterms:W3CDTF">2013-03-02T23:35:38Z</dcterms:created>
  <dcterms:modified xsi:type="dcterms:W3CDTF">2017-12-14T11:49:09Z</dcterms:modified>
</cp:coreProperties>
</file>