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duvillaca/Downloads/"/>
    </mc:Choice>
  </mc:AlternateContent>
  <xr:revisionPtr revIDLastSave="0" documentId="8_{A073B9E9-67E9-7241-A190-6BE394102226}" xr6:coauthVersionLast="47" xr6:coauthVersionMax="47" xr10:uidLastSave="{00000000-0000-0000-0000-000000000000}"/>
  <bookViews>
    <workbookView xWindow="0" yWindow="680" windowWidth="34200" windowHeight="21460" xr2:uid="{18EA67B4-DB16-C340-AC7A-2E94AF00D859}"/>
  </bookViews>
  <sheets>
    <sheet name="Planilha1" sheetId="1" r:id="rId1"/>
    <sheet name="Planilha2" sheetId="2" r:id="rId2"/>
  </sheets>
  <definedNames>
    <definedName name="_xlnm._FilterDatabase" localSheetId="0" hidden="1">Planilha1!$FF$70:$FL$70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B72" i="1" l="1"/>
  <c r="FC72" i="1"/>
  <c r="FD72" i="1"/>
  <c r="FB73" i="1"/>
  <c r="FC73" i="1"/>
  <c r="FD73" i="1"/>
  <c r="FB74" i="1"/>
  <c r="FC74" i="1"/>
  <c r="FD74" i="1"/>
  <c r="FB75" i="1"/>
  <c r="FC75" i="1"/>
  <c r="FD75" i="1"/>
  <c r="FB76" i="1"/>
  <c r="FC76" i="1"/>
  <c r="FD76" i="1"/>
  <c r="FB77" i="1"/>
  <c r="FC77" i="1"/>
  <c r="FD77" i="1"/>
  <c r="FB78" i="1"/>
  <c r="FC78" i="1"/>
  <c r="FD78" i="1"/>
  <c r="FB79" i="1"/>
  <c r="FC79" i="1"/>
  <c r="FD79" i="1"/>
  <c r="FB80" i="1"/>
  <c r="FC80" i="1"/>
  <c r="FD80" i="1"/>
  <c r="FB81" i="1"/>
  <c r="FC81" i="1"/>
  <c r="FD81" i="1"/>
  <c r="FB82" i="1"/>
  <c r="FC82" i="1"/>
  <c r="FD82" i="1"/>
  <c r="FB83" i="1"/>
  <c r="FC83" i="1"/>
  <c r="FD83" i="1"/>
  <c r="FB84" i="1"/>
  <c r="FC84" i="1"/>
  <c r="FD84" i="1"/>
  <c r="FB85" i="1"/>
  <c r="FC85" i="1"/>
  <c r="FD85" i="1"/>
  <c r="FB86" i="1"/>
  <c r="FC86" i="1"/>
  <c r="FD86" i="1"/>
  <c r="FB87" i="1"/>
  <c r="FC87" i="1"/>
  <c r="FD87" i="1"/>
  <c r="FB88" i="1"/>
  <c r="FC88" i="1"/>
  <c r="FD88" i="1"/>
  <c r="FB89" i="1"/>
  <c r="FC89" i="1"/>
  <c r="FD89" i="1"/>
  <c r="FB90" i="1"/>
  <c r="FC90" i="1"/>
  <c r="FD90" i="1"/>
  <c r="FB91" i="1"/>
  <c r="FC91" i="1"/>
  <c r="FD91" i="1"/>
  <c r="FB92" i="1"/>
  <c r="FC92" i="1"/>
  <c r="FD92" i="1"/>
  <c r="FB93" i="1"/>
  <c r="FC93" i="1"/>
  <c r="FD93" i="1"/>
  <c r="FB94" i="1"/>
  <c r="FC94" i="1"/>
  <c r="FD94" i="1"/>
  <c r="FB95" i="1"/>
  <c r="FC95" i="1"/>
  <c r="FD95" i="1"/>
  <c r="FB96" i="1"/>
  <c r="FC96" i="1"/>
  <c r="FD96" i="1"/>
  <c r="FB97" i="1"/>
  <c r="FC97" i="1"/>
  <c r="FD97" i="1"/>
  <c r="FB98" i="1"/>
  <c r="FC98" i="1"/>
  <c r="FD98" i="1"/>
  <c r="FB99" i="1"/>
  <c r="FC99" i="1"/>
  <c r="FD99" i="1"/>
  <c r="FB100" i="1"/>
  <c r="FC100" i="1"/>
  <c r="FD100" i="1"/>
  <c r="FB101" i="1"/>
  <c r="FC101" i="1"/>
  <c r="FD101" i="1"/>
  <c r="FB102" i="1"/>
  <c r="FC102" i="1"/>
  <c r="FD102" i="1"/>
  <c r="FB103" i="1"/>
  <c r="FC103" i="1"/>
  <c r="FD103" i="1"/>
  <c r="FB104" i="1"/>
  <c r="FC104" i="1"/>
  <c r="FD104" i="1"/>
  <c r="FB105" i="1"/>
  <c r="FC105" i="1"/>
  <c r="FD105" i="1"/>
  <c r="FB106" i="1"/>
  <c r="FC106" i="1"/>
  <c r="FD106" i="1"/>
  <c r="FB107" i="1"/>
  <c r="FC107" i="1"/>
  <c r="FD107" i="1"/>
  <c r="FB108" i="1"/>
  <c r="FC108" i="1"/>
  <c r="FD108" i="1"/>
  <c r="FB109" i="1"/>
  <c r="FC109" i="1"/>
  <c r="FD109" i="1"/>
  <c r="FB110" i="1"/>
  <c r="FC110" i="1"/>
  <c r="FD110" i="1"/>
  <c r="FB111" i="1"/>
  <c r="FC111" i="1"/>
  <c r="FD111" i="1"/>
  <c r="FB112" i="1"/>
  <c r="FC112" i="1"/>
  <c r="FD112" i="1"/>
  <c r="FB113" i="1"/>
  <c r="FC113" i="1"/>
  <c r="FD113" i="1"/>
  <c r="FB114" i="1"/>
  <c r="FC114" i="1"/>
  <c r="FD114" i="1"/>
  <c r="FB115" i="1"/>
  <c r="FC115" i="1"/>
  <c r="FD115" i="1"/>
  <c r="FB116" i="1"/>
  <c r="FC116" i="1"/>
  <c r="FD116" i="1"/>
  <c r="FB117" i="1"/>
  <c r="FC117" i="1"/>
  <c r="FD117" i="1"/>
  <c r="FB118" i="1"/>
  <c r="FC118" i="1"/>
  <c r="FD118" i="1"/>
  <c r="FL110" i="1"/>
  <c r="FK110" i="1"/>
  <c r="FJ110" i="1"/>
  <c r="FK71" i="1"/>
  <c r="FL71" i="1"/>
  <c r="FJ71" i="1"/>
  <c r="FG72" i="1"/>
  <c r="FT7" i="1"/>
  <c r="FQ7" i="1"/>
  <c r="BZ8" i="1"/>
  <c r="FJ74" i="1"/>
  <c r="FM74" i="1" s="1"/>
  <c r="FK74" i="1"/>
  <c r="FN74" i="1" s="1"/>
  <c r="FL74" i="1"/>
  <c r="FO74" i="1" s="1"/>
  <c r="FJ75" i="1"/>
  <c r="FM75" i="1" s="1"/>
  <c r="FK75" i="1"/>
  <c r="FN75" i="1" s="1"/>
  <c r="FL75" i="1"/>
  <c r="FO75" i="1" s="1"/>
  <c r="FJ73" i="1"/>
  <c r="FM73" i="1" s="1"/>
  <c r="FK73" i="1"/>
  <c r="FN73" i="1" s="1"/>
  <c r="FL73" i="1"/>
  <c r="FO73" i="1" s="1"/>
  <c r="FJ81" i="1"/>
  <c r="FM81" i="1" s="1"/>
  <c r="FK81" i="1"/>
  <c r="FN81" i="1" s="1"/>
  <c r="FL81" i="1"/>
  <c r="FO81" i="1" s="1"/>
  <c r="FJ72" i="1"/>
  <c r="FM72" i="1" s="1"/>
  <c r="FK72" i="1"/>
  <c r="FN72" i="1" s="1"/>
  <c r="FL72" i="1"/>
  <c r="FO72" i="1" s="1"/>
  <c r="FJ76" i="1"/>
  <c r="FM76" i="1" s="1"/>
  <c r="FK76" i="1"/>
  <c r="FN76" i="1" s="1"/>
  <c r="FL76" i="1"/>
  <c r="FO76" i="1" s="1"/>
  <c r="FJ80" i="1"/>
  <c r="FM80" i="1" s="1"/>
  <c r="FK80" i="1"/>
  <c r="FN80" i="1" s="1"/>
  <c r="FL80" i="1"/>
  <c r="FO80" i="1" s="1"/>
  <c r="FJ79" i="1"/>
  <c r="FM79" i="1" s="1"/>
  <c r="FK79" i="1"/>
  <c r="FN79" i="1" s="1"/>
  <c r="FL79" i="1"/>
  <c r="FO79" i="1" s="1"/>
  <c r="FJ78" i="1"/>
  <c r="FM78" i="1" s="1"/>
  <c r="FK78" i="1"/>
  <c r="FN78" i="1" s="1"/>
  <c r="FL78" i="1"/>
  <c r="FO78" i="1" s="1"/>
  <c r="FJ77" i="1"/>
  <c r="FM77" i="1" s="1"/>
  <c r="FK77" i="1"/>
  <c r="FN77" i="1" s="1"/>
  <c r="FL77" i="1"/>
  <c r="FO77" i="1" s="1"/>
  <c r="FJ84" i="1"/>
  <c r="FM84" i="1" s="1"/>
  <c r="FK84" i="1"/>
  <c r="FN84" i="1" s="1"/>
  <c r="FL84" i="1"/>
  <c r="FO84" i="1" s="1"/>
  <c r="FJ82" i="1"/>
  <c r="FM82" i="1" s="1"/>
  <c r="FK82" i="1"/>
  <c r="FN82" i="1" s="1"/>
  <c r="FL82" i="1"/>
  <c r="FO82" i="1" s="1"/>
  <c r="FJ87" i="1"/>
  <c r="FM87" i="1" s="1"/>
  <c r="FK87" i="1"/>
  <c r="FN87" i="1" s="1"/>
  <c r="FL87" i="1"/>
  <c r="FO87" i="1" s="1"/>
  <c r="FJ83" i="1"/>
  <c r="FM83" i="1" s="1"/>
  <c r="FK83" i="1"/>
  <c r="FN83" i="1" s="1"/>
  <c r="FL83" i="1"/>
  <c r="FO83" i="1" s="1"/>
  <c r="FJ91" i="1"/>
  <c r="FM91" i="1" s="1"/>
  <c r="FK91" i="1"/>
  <c r="FN91" i="1" s="1"/>
  <c r="FL91" i="1"/>
  <c r="FO91" i="1" s="1"/>
  <c r="FJ93" i="1"/>
  <c r="FM93" i="1" s="1"/>
  <c r="FK93" i="1"/>
  <c r="FN93" i="1" s="1"/>
  <c r="FL93" i="1"/>
  <c r="FO93" i="1" s="1"/>
  <c r="FJ86" i="1"/>
  <c r="FM86" i="1" s="1"/>
  <c r="FK86" i="1"/>
  <c r="FN86" i="1" s="1"/>
  <c r="FL86" i="1"/>
  <c r="FO86" i="1" s="1"/>
  <c r="FJ94" i="1"/>
  <c r="FM94" i="1" s="1"/>
  <c r="FK94" i="1"/>
  <c r="FN94" i="1" s="1"/>
  <c r="FL94" i="1"/>
  <c r="FO94" i="1" s="1"/>
  <c r="FJ89" i="1"/>
  <c r="FM89" i="1" s="1"/>
  <c r="FK89" i="1"/>
  <c r="FN89" i="1" s="1"/>
  <c r="FL89" i="1"/>
  <c r="FO89" i="1" s="1"/>
  <c r="FJ96" i="1"/>
  <c r="FM96" i="1" s="1"/>
  <c r="FK96" i="1"/>
  <c r="FN96" i="1" s="1"/>
  <c r="FL96" i="1"/>
  <c r="FO96" i="1" s="1"/>
  <c r="FJ97" i="1"/>
  <c r="FM97" i="1" s="1"/>
  <c r="FK97" i="1"/>
  <c r="FN97" i="1" s="1"/>
  <c r="FL97" i="1"/>
  <c r="FO97" i="1" s="1"/>
  <c r="FJ102" i="1"/>
  <c r="FM102" i="1" s="1"/>
  <c r="FK102" i="1"/>
  <c r="FN102" i="1" s="1"/>
  <c r="FL102" i="1"/>
  <c r="FO102" i="1" s="1"/>
  <c r="FJ85" i="1"/>
  <c r="FM85" i="1" s="1"/>
  <c r="FK85" i="1"/>
  <c r="FN85" i="1" s="1"/>
  <c r="FL85" i="1"/>
  <c r="FO85" i="1" s="1"/>
  <c r="FJ98" i="1"/>
  <c r="FM98" i="1" s="1"/>
  <c r="FK98" i="1"/>
  <c r="FN98" i="1" s="1"/>
  <c r="FL98" i="1"/>
  <c r="FO98" i="1" s="1"/>
  <c r="FJ95" i="1"/>
  <c r="FM95" i="1" s="1"/>
  <c r="FK95" i="1"/>
  <c r="FN95" i="1" s="1"/>
  <c r="FL95" i="1"/>
  <c r="FO95" i="1" s="1"/>
  <c r="FJ103" i="1"/>
  <c r="FM103" i="1" s="1"/>
  <c r="FK103" i="1"/>
  <c r="FN103" i="1" s="1"/>
  <c r="FL103" i="1"/>
  <c r="FO103" i="1" s="1"/>
  <c r="FJ90" i="1"/>
  <c r="FM90" i="1" s="1"/>
  <c r="FK90" i="1"/>
  <c r="FN90" i="1" s="1"/>
  <c r="FL90" i="1"/>
  <c r="FO90" i="1" s="1"/>
  <c r="FJ99" i="1"/>
  <c r="FM99" i="1" s="1"/>
  <c r="FK99" i="1"/>
  <c r="FN99" i="1" s="1"/>
  <c r="FL99" i="1"/>
  <c r="FO99" i="1" s="1"/>
  <c r="FJ105" i="1"/>
  <c r="FM105" i="1" s="1"/>
  <c r="FK105" i="1"/>
  <c r="FN105" i="1" s="1"/>
  <c r="FL105" i="1"/>
  <c r="FO105" i="1" s="1"/>
  <c r="FJ88" i="1"/>
  <c r="FM88" i="1" s="1"/>
  <c r="FK88" i="1"/>
  <c r="FN88" i="1" s="1"/>
  <c r="FL88" i="1"/>
  <c r="FO88" i="1" s="1"/>
  <c r="FJ101" i="1"/>
  <c r="FM101" i="1" s="1"/>
  <c r="FK101" i="1"/>
  <c r="FN101" i="1" s="1"/>
  <c r="FL101" i="1"/>
  <c r="FO101" i="1" s="1"/>
  <c r="FJ107" i="1"/>
  <c r="FM107" i="1" s="1"/>
  <c r="FK107" i="1"/>
  <c r="FN107" i="1" s="1"/>
  <c r="FL107" i="1"/>
  <c r="FO107" i="1" s="1"/>
  <c r="FJ92" i="1"/>
  <c r="FM92" i="1" s="1"/>
  <c r="FK92" i="1"/>
  <c r="FN92" i="1" s="1"/>
  <c r="FL92" i="1"/>
  <c r="FO92" i="1" s="1"/>
  <c r="FJ104" i="1"/>
  <c r="FM104" i="1" s="1"/>
  <c r="FK104" i="1"/>
  <c r="FN104" i="1" s="1"/>
  <c r="FL104" i="1"/>
  <c r="FO104" i="1" s="1"/>
  <c r="FJ109" i="1"/>
  <c r="FM109" i="1" s="1"/>
  <c r="FK109" i="1"/>
  <c r="FN109" i="1" s="1"/>
  <c r="FL109" i="1"/>
  <c r="FO109" i="1" s="1"/>
  <c r="FJ108" i="1"/>
  <c r="FM108" i="1" s="1"/>
  <c r="FK108" i="1"/>
  <c r="FN108" i="1" s="1"/>
  <c r="FL108" i="1"/>
  <c r="FO108" i="1" s="1"/>
  <c r="FJ106" i="1"/>
  <c r="FM106" i="1" s="1"/>
  <c r="FK106" i="1"/>
  <c r="FN106" i="1" s="1"/>
  <c r="FL106" i="1"/>
  <c r="FO106" i="1" s="1"/>
  <c r="FJ112" i="1"/>
  <c r="FM112" i="1" s="1"/>
  <c r="FK112" i="1"/>
  <c r="FL112" i="1"/>
  <c r="FJ114" i="1"/>
  <c r="FM114" i="1" s="1"/>
  <c r="FK114" i="1"/>
  <c r="FN114" i="1" s="1"/>
  <c r="FL114" i="1"/>
  <c r="FJ100" i="1"/>
  <c r="FM100" i="1" s="1"/>
  <c r="FK100" i="1"/>
  <c r="FN100" i="1" s="1"/>
  <c r="FL100" i="1"/>
  <c r="FO100" i="1" s="1"/>
  <c r="FJ113" i="1"/>
  <c r="FM113" i="1" s="1"/>
  <c r="FK113" i="1"/>
  <c r="FN113" i="1" s="1"/>
  <c r="FL113" i="1"/>
  <c r="FJ115" i="1"/>
  <c r="FK115" i="1"/>
  <c r="FL115" i="1"/>
  <c r="FJ111" i="1"/>
  <c r="FM111" i="1" s="1"/>
  <c r="FK111" i="1"/>
  <c r="FL111" i="1"/>
  <c r="FJ116" i="1"/>
  <c r="FK116" i="1"/>
  <c r="FL116" i="1"/>
  <c r="FJ117" i="1"/>
  <c r="FK117" i="1"/>
  <c r="FL117" i="1"/>
  <c r="FJ118" i="1"/>
  <c r="FK118" i="1"/>
  <c r="FL118" i="1"/>
  <c r="FD71" i="1"/>
  <c r="FC71" i="1"/>
  <c r="FB71" i="1"/>
  <c r="BV65" i="1"/>
  <c r="BV66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71" i="1"/>
  <c r="CA72" i="1"/>
  <c r="CA73" i="1"/>
  <c r="CA74" i="1"/>
  <c r="CA75" i="1"/>
  <c r="CA76" i="1"/>
  <c r="CA77" i="1"/>
  <c r="CA78" i="1"/>
  <c r="CA79" i="1"/>
  <c r="CA80" i="1"/>
  <c r="CA81" i="1"/>
  <c r="CA82" i="1"/>
  <c r="CA83" i="1"/>
  <c r="CA84" i="1"/>
  <c r="CA85" i="1"/>
  <c r="CA86" i="1"/>
  <c r="CA87" i="1"/>
  <c r="CA88" i="1"/>
  <c r="CA89" i="1"/>
  <c r="CA90" i="1"/>
  <c r="CA91" i="1"/>
  <c r="CA92" i="1"/>
  <c r="CA93" i="1"/>
  <c r="CA94" i="1"/>
  <c r="CA95" i="1"/>
  <c r="CA96" i="1"/>
  <c r="CA97" i="1"/>
  <c r="CA98" i="1"/>
  <c r="CA99" i="1"/>
  <c r="CA100" i="1"/>
  <c r="CA101" i="1"/>
  <c r="CA102" i="1"/>
  <c r="CA103" i="1"/>
  <c r="CA104" i="1"/>
  <c r="CA105" i="1"/>
  <c r="CA106" i="1"/>
  <c r="CA107" i="1"/>
  <c r="CA108" i="1"/>
  <c r="CA109" i="1"/>
  <c r="CA110" i="1"/>
  <c r="CA111" i="1"/>
  <c r="CA112" i="1"/>
  <c r="CA113" i="1"/>
  <c r="CA114" i="1"/>
  <c r="CA115" i="1"/>
  <c r="CA116" i="1"/>
  <c r="CA117" i="1"/>
  <c r="CA118" i="1"/>
  <c r="CA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71" i="1"/>
  <c r="EU75" i="1"/>
  <c r="EV75" i="1"/>
  <c r="EW75" i="1"/>
  <c r="EU105" i="1"/>
  <c r="EV105" i="1"/>
  <c r="EW105" i="1"/>
  <c r="EU88" i="1"/>
  <c r="EV88" i="1"/>
  <c r="EW88" i="1"/>
  <c r="EU78" i="1"/>
  <c r="EV78" i="1"/>
  <c r="EW78" i="1"/>
  <c r="EU79" i="1"/>
  <c r="EV79" i="1"/>
  <c r="EW79" i="1"/>
  <c r="EU71" i="1"/>
  <c r="EV71" i="1"/>
  <c r="EW71" i="1"/>
  <c r="EU113" i="1"/>
  <c r="EV113" i="1"/>
  <c r="EW113" i="1"/>
  <c r="EU114" i="1"/>
  <c r="EV114" i="1"/>
  <c r="EW114" i="1"/>
  <c r="EU112" i="1"/>
  <c r="EV112" i="1"/>
  <c r="EW112" i="1"/>
  <c r="EU76" i="1"/>
  <c r="EV76" i="1"/>
  <c r="EW76" i="1"/>
  <c r="EU110" i="1"/>
  <c r="EV110" i="1"/>
  <c r="EW110" i="1"/>
  <c r="EU101" i="1"/>
  <c r="EV101" i="1"/>
  <c r="EW101" i="1"/>
  <c r="EU82" i="1"/>
  <c r="EV82" i="1"/>
  <c r="EW82" i="1"/>
  <c r="EU103" i="1"/>
  <c r="EV103" i="1"/>
  <c r="EW103" i="1"/>
  <c r="EU95" i="1"/>
  <c r="EV95" i="1"/>
  <c r="EW95" i="1"/>
  <c r="EU72" i="1"/>
  <c r="EV72" i="1"/>
  <c r="EW72" i="1"/>
  <c r="EU86" i="1"/>
  <c r="EV86" i="1"/>
  <c r="EW86" i="1"/>
  <c r="EU96" i="1"/>
  <c r="EV96" i="1"/>
  <c r="EW96" i="1"/>
  <c r="EU115" i="1"/>
  <c r="EV115" i="1"/>
  <c r="EW115" i="1"/>
  <c r="EU84" i="1"/>
  <c r="EV84" i="1"/>
  <c r="EW84" i="1"/>
  <c r="EU109" i="1"/>
  <c r="EV109" i="1"/>
  <c r="EW109" i="1"/>
  <c r="EU104" i="1"/>
  <c r="EV104" i="1"/>
  <c r="EW104" i="1"/>
  <c r="EU87" i="1"/>
  <c r="EV87" i="1"/>
  <c r="EW87" i="1"/>
  <c r="EU80" i="1"/>
  <c r="EV80" i="1"/>
  <c r="EW80" i="1"/>
  <c r="EU92" i="1"/>
  <c r="EV92" i="1"/>
  <c r="EW92" i="1"/>
  <c r="EU77" i="1"/>
  <c r="EV77" i="1"/>
  <c r="EW77" i="1"/>
  <c r="EU90" i="1"/>
  <c r="EV90" i="1"/>
  <c r="EW90" i="1"/>
  <c r="EU89" i="1"/>
  <c r="EV89" i="1"/>
  <c r="EW89" i="1"/>
  <c r="EU98" i="1"/>
  <c r="EV98" i="1"/>
  <c r="EW98" i="1"/>
  <c r="EU108" i="1"/>
  <c r="EV108" i="1"/>
  <c r="EW108" i="1"/>
  <c r="EU116" i="1"/>
  <c r="EV116" i="1"/>
  <c r="EW116" i="1"/>
  <c r="EU97" i="1"/>
  <c r="EV97" i="1"/>
  <c r="EW97" i="1"/>
  <c r="EU85" i="1"/>
  <c r="EV85" i="1"/>
  <c r="EW85" i="1"/>
  <c r="EU94" i="1"/>
  <c r="EV94" i="1"/>
  <c r="EW94" i="1"/>
  <c r="EU83" i="1"/>
  <c r="EV83" i="1"/>
  <c r="EW83" i="1"/>
  <c r="EU73" i="1"/>
  <c r="EV73" i="1"/>
  <c r="EW73" i="1"/>
  <c r="EU100" i="1"/>
  <c r="EV100" i="1"/>
  <c r="EW100" i="1"/>
  <c r="EU93" i="1"/>
  <c r="EV93" i="1"/>
  <c r="EW93" i="1"/>
  <c r="EU117" i="1"/>
  <c r="EV117" i="1"/>
  <c r="EW117" i="1"/>
  <c r="EU111" i="1"/>
  <c r="EV111" i="1"/>
  <c r="EW111" i="1"/>
  <c r="EU107" i="1"/>
  <c r="EV107" i="1"/>
  <c r="EW107" i="1"/>
  <c r="EU118" i="1"/>
  <c r="EV118" i="1"/>
  <c r="EW118" i="1"/>
  <c r="EU102" i="1"/>
  <c r="EV102" i="1"/>
  <c r="EW102" i="1"/>
  <c r="EU99" i="1"/>
  <c r="EV99" i="1"/>
  <c r="EW99" i="1"/>
  <c r="EU81" i="1"/>
  <c r="EV81" i="1"/>
  <c r="EW81" i="1"/>
  <c r="EU74" i="1"/>
  <c r="EV74" i="1"/>
  <c r="EW74" i="1"/>
  <c r="EU91" i="1"/>
  <c r="EV91" i="1"/>
  <c r="EW91" i="1"/>
  <c r="EV106" i="1"/>
  <c r="EW106" i="1"/>
  <c r="EU106" i="1"/>
  <c r="BS97" i="1"/>
  <c r="BT97" i="1"/>
  <c r="BU97" i="1"/>
  <c r="BS74" i="1"/>
  <c r="BT74" i="1"/>
  <c r="BU74" i="1"/>
  <c r="BS73" i="1"/>
  <c r="BT73" i="1"/>
  <c r="BU73" i="1"/>
  <c r="BS102" i="1"/>
  <c r="BT102" i="1"/>
  <c r="BU102" i="1"/>
  <c r="BS89" i="1"/>
  <c r="BT89" i="1"/>
  <c r="BU89" i="1"/>
  <c r="BS103" i="1"/>
  <c r="BT103" i="1"/>
  <c r="BU103" i="1"/>
  <c r="BS84" i="1"/>
  <c r="BT84" i="1"/>
  <c r="BU84" i="1"/>
  <c r="BS77" i="1"/>
  <c r="BT77" i="1"/>
  <c r="BU77" i="1"/>
  <c r="BS78" i="1"/>
  <c r="BT78" i="1"/>
  <c r="BU78" i="1"/>
  <c r="BS71" i="1"/>
  <c r="BT71" i="1"/>
  <c r="BU71" i="1"/>
  <c r="BS115" i="1"/>
  <c r="BT115" i="1"/>
  <c r="BU115" i="1"/>
  <c r="BS111" i="1"/>
  <c r="BT111" i="1"/>
  <c r="BU111" i="1"/>
  <c r="BS112" i="1"/>
  <c r="BT112" i="1"/>
  <c r="BU112" i="1"/>
  <c r="BS72" i="1"/>
  <c r="BT72" i="1"/>
  <c r="BU72" i="1"/>
  <c r="BS114" i="1"/>
  <c r="BT114" i="1"/>
  <c r="BU114" i="1"/>
  <c r="BS85" i="1"/>
  <c r="BT85" i="1"/>
  <c r="BU85" i="1"/>
  <c r="BS82" i="1"/>
  <c r="BT82" i="1"/>
  <c r="BU82" i="1"/>
  <c r="BS108" i="1"/>
  <c r="BT108" i="1"/>
  <c r="BU108" i="1"/>
  <c r="BS92" i="1"/>
  <c r="BT92" i="1"/>
  <c r="BU92" i="1"/>
  <c r="BS79" i="1"/>
  <c r="BT79" i="1"/>
  <c r="BU79" i="1"/>
  <c r="BS93" i="1"/>
  <c r="BT93" i="1"/>
  <c r="BU93" i="1"/>
  <c r="BS95" i="1"/>
  <c r="BT95" i="1"/>
  <c r="BU95" i="1"/>
  <c r="BS116" i="1"/>
  <c r="BT116" i="1"/>
  <c r="BU116" i="1"/>
  <c r="BS94" i="1"/>
  <c r="BT94" i="1"/>
  <c r="BU94" i="1"/>
  <c r="BS113" i="1"/>
  <c r="BT113" i="1"/>
  <c r="BU113" i="1"/>
  <c r="BS87" i="1"/>
  <c r="BT87" i="1"/>
  <c r="BU87" i="1"/>
  <c r="BS99" i="1"/>
  <c r="BT99" i="1"/>
  <c r="BU99" i="1"/>
  <c r="BS76" i="1"/>
  <c r="BT76" i="1"/>
  <c r="BU76" i="1"/>
  <c r="BS104" i="1"/>
  <c r="BT104" i="1"/>
  <c r="BU104" i="1"/>
  <c r="BS75" i="1"/>
  <c r="BT75" i="1"/>
  <c r="BU75" i="1"/>
  <c r="BS91" i="1"/>
  <c r="BT91" i="1"/>
  <c r="BU91" i="1"/>
  <c r="BS96" i="1"/>
  <c r="BT96" i="1"/>
  <c r="BU96" i="1"/>
  <c r="BS86" i="1"/>
  <c r="BT86" i="1"/>
  <c r="BU86" i="1"/>
  <c r="BS106" i="1"/>
  <c r="BT106" i="1"/>
  <c r="BU106" i="1"/>
  <c r="BS110" i="1"/>
  <c r="BT110" i="1"/>
  <c r="BU110" i="1"/>
  <c r="BS101" i="1"/>
  <c r="BT101" i="1"/>
  <c r="BU101" i="1"/>
  <c r="BS81" i="1"/>
  <c r="BT81" i="1"/>
  <c r="BU81" i="1"/>
  <c r="BS83" i="1"/>
  <c r="BT83" i="1"/>
  <c r="BU83" i="1"/>
  <c r="BS80" i="1"/>
  <c r="BT80" i="1"/>
  <c r="BU80" i="1"/>
  <c r="BS88" i="1"/>
  <c r="BT88" i="1"/>
  <c r="BU88" i="1"/>
  <c r="BS105" i="1"/>
  <c r="BT105" i="1"/>
  <c r="BU105" i="1"/>
  <c r="BS90" i="1"/>
  <c r="BT90" i="1"/>
  <c r="BU90" i="1"/>
  <c r="BS117" i="1"/>
  <c r="BT117" i="1"/>
  <c r="BU117" i="1"/>
  <c r="BS98" i="1"/>
  <c r="BT98" i="1"/>
  <c r="BU98" i="1"/>
  <c r="BS107" i="1"/>
  <c r="BT107" i="1"/>
  <c r="BU107" i="1"/>
  <c r="BS118" i="1"/>
  <c r="BT118" i="1"/>
  <c r="BU118" i="1"/>
  <c r="BS100" i="1"/>
  <c r="BT100" i="1"/>
  <c r="BU100" i="1"/>
  <c r="BT109" i="1"/>
  <c r="BU109" i="1"/>
  <c r="BS109" i="1"/>
  <c r="FB7" i="1"/>
  <c r="EX55" i="1"/>
  <c r="EY55" i="1"/>
  <c r="EZ55" i="1"/>
  <c r="FA55" i="1"/>
  <c r="ER55" i="1"/>
  <c r="BQ55" i="1"/>
  <c r="BR55" i="1"/>
  <c r="BS55" i="1"/>
  <c r="BT55" i="1"/>
  <c r="BU55" i="1"/>
  <c r="BV55" i="1"/>
  <c r="BW55" i="1"/>
  <c r="BX55" i="1"/>
  <c r="BY55" i="1"/>
  <c r="BP55" i="1"/>
  <c r="FB8" i="1"/>
  <c r="FC8" i="1"/>
  <c r="FD8" i="1"/>
  <c r="FB9" i="1"/>
  <c r="FC9" i="1"/>
  <c r="FD9" i="1"/>
  <c r="FB10" i="1"/>
  <c r="FC10" i="1"/>
  <c r="FD10" i="1"/>
  <c r="FB11" i="1"/>
  <c r="FC11" i="1"/>
  <c r="FD11" i="1"/>
  <c r="FB12" i="1"/>
  <c r="FC12" i="1"/>
  <c r="FD12" i="1"/>
  <c r="FB13" i="1"/>
  <c r="FC13" i="1"/>
  <c r="FD13" i="1"/>
  <c r="FB14" i="1"/>
  <c r="FC14" i="1"/>
  <c r="FD14" i="1"/>
  <c r="FB15" i="1"/>
  <c r="FC15" i="1"/>
  <c r="FD15" i="1"/>
  <c r="FB16" i="1"/>
  <c r="FC16" i="1"/>
  <c r="FD16" i="1"/>
  <c r="FB57" i="1"/>
  <c r="FC57" i="1"/>
  <c r="FD57" i="1"/>
  <c r="FB58" i="1"/>
  <c r="FC58" i="1"/>
  <c r="FD58" i="1"/>
  <c r="FB59" i="1"/>
  <c r="FC59" i="1"/>
  <c r="FC61" i="1"/>
  <c r="FD61" i="1"/>
  <c r="FB20" i="1"/>
  <c r="FC20" i="1"/>
  <c r="FB21" i="1"/>
  <c r="FC21" i="1"/>
  <c r="FD21" i="1"/>
  <c r="FB22" i="1"/>
  <c r="FB23" i="1"/>
  <c r="FC23" i="1"/>
  <c r="FD23" i="1"/>
  <c r="FB24" i="1"/>
  <c r="FC24" i="1"/>
  <c r="FD24" i="1"/>
  <c r="FB25" i="1"/>
  <c r="FC25" i="1"/>
  <c r="FD25" i="1"/>
  <c r="FB26" i="1"/>
  <c r="FC26" i="1"/>
  <c r="FD26" i="1"/>
  <c r="FB27" i="1"/>
  <c r="FC27" i="1"/>
  <c r="FD27" i="1"/>
  <c r="FB28" i="1"/>
  <c r="FC28" i="1"/>
  <c r="FD28" i="1"/>
  <c r="FB29" i="1"/>
  <c r="FC29" i="1"/>
  <c r="FD29" i="1"/>
  <c r="FB31" i="1"/>
  <c r="FC31" i="1"/>
  <c r="FD31" i="1"/>
  <c r="FB32" i="1"/>
  <c r="FB33" i="1"/>
  <c r="FC33" i="1"/>
  <c r="FD33" i="1"/>
  <c r="FB34" i="1"/>
  <c r="FC34" i="1"/>
  <c r="FD34" i="1"/>
  <c r="FB35" i="1"/>
  <c r="FC35" i="1"/>
  <c r="FD35" i="1"/>
  <c r="FB36" i="1"/>
  <c r="FC36" i="1"/>
  <c r="FD36" i="1"/>
  <c r="FB37" i="1"/>
  <c r="FC37" i="1"/>
  <c r="FD37" i="1"/>
  <c r="FB38" i="1"/>
  <c r="FC38" i="1"/>
  <c r="FD38" i="1"/>
  <c r="FB39" i="1"/>
  <c r="FC39" i="1"/>
  <c r="FD39" i="1"/>
  <c r="FB40" i="1"/>
  <c r="FC40" i="1"/>
  <c r="FD40" i="1"/>
  <c r="FB41" i="1"/>
  <c r="FC41" i="1"/>
  <c r="FD41" i="1"/>
  <c r="FB43" i="1"/>
  <c r="FC43" i="1"/>
  <c r="FD43" i="1"/>
  <c r="FB44" i="1"/>
  <c r="FC44" i="1"/>
  <c r="FD44" i="1"/>
  <c r="FB45" i="1"/>
  <c r="FC45" i="1"/>
  <c r="FD45" i="1"/>
  <c r="FB46" i="1"/>
  <c r="FC46" i="1"/>
  <c r="FD46" i="1"/>
  <c r="FB47" i="1"/>
  <c r="FC47" i="1"/>
  <c r="FD47" i="1"/>
  <c r="FB48" i="1"/>
  <c r="FC48" i="1"/>
  <c r="FB49" i="1"/>
  <c r="FC49" i="1"/>
  <c r="FD49" i="1"/>
  <c r="FB51" i="1"/>
  <c r="FC51" i="1"/>
  <c r="FB62" i="1"/>
  <c r="FC62" i="1"/>
  <c r="FB52" i="1"/>
  <c r="FC52" i="1"/>
  <c r="FB54" i="1"/>
  <c r="FC54" i="1"/>
  <c r="FD54" i="1"/>
  <c r="CA8" i="1"/>
  <c r="CB8" i="1"/>
  <c r="BZ9" i="1"/>
  <c r="CA9" i="1"/>
  <c r="CB9" i="1"/>
  <c r="BZ10" i="1"/>
  <c r="CA10" i="1"/>
  <c r="CB10" i="1"/>
  <c r="BZ11" i="1"/>
  <c r="CA11" i="1"/>
  <c r="CB11" i="1"/>
  <c r="BZ12" i="1"/>
  <c r="CA12" i="1"/>
  <c r="CB12" i="1"/>
  <c r="BZ13" i="1"/>
  <c r="CA13" i="1"/>
  <c r="CB13" i="1"/>
  <c r="BZ14" i="1"/>
  <c r="CA14" i="1"/>
  <c r="CB14" i="1"/>
  <c r="BZ15" i="1"/>
  <c r="CA15" i="1"/>
  <c r="CB15" i="1"/>
  <c r="BZ16" i="1"/>
  <c r="CA16" i="1"/>
  <c r="CB16" i="1"/>
  <c r="BZ57" i="1"/>
  <c r="CA57" i="1"/>
  <c r="CB57" i="1"/>
  <c r="BZ58" i="1"/>
  <c r="CA58" i="1"/>
  <c r="CB58" i="1"/>
  <c r="BZ59" i="1"/>
  <c r="BZ60" i="1"/>
  <c r="BZ61" i="1"/>
  <c r="CA61" i="1"/>
  <c r="CB61" i="1"/>
  <c r="BZ19" i="1"/>
  <c r="BZ20" i="1"/>
  <c r="CA20" i="1"/>
  <c r="BZ21" i="1"/>
  <c r="CA21" i="1"/>
  <c r="CB21" i="1"/>
  <c r="BZ22" i="1"/>
  <c r="CA22" i="1"/>
  <c r="BZ23" i="1"/>
  <c r="CA23" i="1"/>
  <c r="CB23" i="1"/>
  <c r="BZ24" i="1"/>
  <c r="CA24" i="1"/>
  <c r="CB24" i="1"/>
  <c r="BZ25" i="1"/>
  <c r="CA25" i="1"/>
  <c r="CB25" i="1"/>
  <c r="BZ26" i="1"/>
  <c r="CA26" i="1"/>
  <c r="CB26" i="1"/>
  <c r="BZ27" i="1"/>
  <c r="CA27" i="1"/>
  <c r="CB27" i="1"/>
  <c r="BZ28" i="1"/>
  <c r="CA28" i="1"/>
  <c r="CB28" i="1"/>
  <c r="BZ29" i="1"/>
  <c r="CA29" i="1"/>
  <c r="CB29" i="1"/>
  <c r="BZ31" i="1"/>
  <c r="CA31" i="1"/>
  <c r="CB31" i="1"/>
  <c r="BZ32" i="1"/>
  <c r="BZ33" i="1"/>
  <c r="CA33" i="1"/>
  <c r="CB33" i="1"/>
  <c r="BZ34" i="1"/>
  <c r="CA34" i="1"/>
  <c r="CB34" i="1"/>
  <c r="BZ35" i="1"/>
  <c r="CA35" i="1"/>
  <c r="CB35" i="1"/>
  <c r="BZ36" i="1"/>
  <c r="CA36" i="1"/>
  <c r="CB36" i="1"/>
  <c r="BZ37" i="1"/>
  <c r="CA37" i="1"/>
  <c r="CB37" i="1"/>
  <c r="BZ38" i="1"/>
  <c r="CA38" i="1"/>
  <c r="CB38" i="1"/>
  <c r="BZ39" i="1"/>
  <c r="CA39" i="1"/>
  <c r="CB39" i="1"/>
  <c r="BZ40" i="1"/>
  <c r="CA40" i="1"/>
  <c r="CB40" i="1"/>
  <c r="BZ41" i="1"/>
  <c r="CA41" i="1"/>
  <c r="CB41" i="1"/>
  <c r="BZ42" i="1"/>
  <c r="CA42" i="1"/>
  <c r="CB42" i="1"/>
  <c r="BZ43" i="1"/>
  <c r="CA43" i="1"/>
  <c r="CB43" i="1"/>
  <c r="BZ44" i="1"/>
  <c r="CA44" i="1"/>
  <c r="CB44" i="1"/>
  <c r="BZ45" i="1"/>
  <c r="CA45" i="1"/>
  <c r="CB45" i="1"/>
  <c r="BZ46" i="1"/>
  <c r="CA46" i="1"/>
  <c r="CB46" i="1"/>
  <c r="BZ47" i="1"/>
  <c r="CA47" i="1"/>
  <c r="CB47" i="1"/>
  <c r="BZ48" i="1"/>
  <c r="CA48" i="1"/>
  <c r="CB48" i="1"/>
  <c r="BZ49" i="1"/>
  <c r="CA49" i="1"/>
  <c r="CB49" i="1"/>
  <c r="BZ51" i="1"/>
  <c r="CA51" i="1"/>
  <c r="CB51" i="1"/>
  <c r="BZ62" i="1"/>
  <c r="CA62" i="1"/>
  <c r="BZ52" i="1"/>
  <c r="CA52" i="1"/>
  <c r="CB52" i="1"/>
  <c r="BZ54" i="1"/>
  <c r="CA54" i="1"/>
  <c r="CB54" i="1"/>
  <c r="CB7" i="1"/>
  <c r="CA7" i="1"/>
  <c r="BZ7" i="1"/>
  <c r="FH7" i="1"/>
  <c r="FI7" i="1"/>
  <c r="FJ7" i="1"/>
  <c r="FK7" i="1"/>
  <c r="FL7" i="1"/>
  <c r="FM7" i="1"/>
  <c r="FN7" i="1"/>
  <c r="FO7" i="1"/>
  <c r="FP7" i="1"/>
  <c r="FH8" i="1"/>
  <c r="FI8" i="1"/>
  <c r="FJ8" i="1"/>
  <c r="FK8" i="1"/>
  <c r="FL8" i="1"/>
  <c r="FM8" i="1"/>
  <c r="FN8" i="1"/>
  <c r="FO8" i="1"/>
  <c r="FP8" i="1"/>
  <c r="FH9" i="1"/>
  <c r="FI9" i="1"/>
  <c r="FJ9" i="1"/>
  <c r="FK9" i="1"/>
  <c r="FL9" i="1"/>
  <c r="FM9" i="1"/>
  <c r="FN9" i="1"/>
  <c r="FO9" i="1"/>
  <c r="FP9" i="1"/>
  <c r="FH10" i="1"/>
  <c r="FI10" i="1"/>
  <c r="FJ10" i="1"/>
  <c r="FK10" i="1"/>
  <c r="FL10" i="1"/>
  <c r="FM10" i="1"/>
  <c r="FN10" i="1"/>
  <c r="FO10" i="1"/>
  <c r="FP10" i="1"/>
  <c r="FH11" i="1"/>
  <c r="FI11" i="1"/>
  <c r="FJ11" i="1"/>
  <c r="FK11" i="1"/>
  <c r="FL11" i="1"/>
  <c r="FM11" i="1"/>
  <c r="FN11" i="1"/>
  <c r="FO11" i="1"/>
  <c r="FP11" i="1"/>
  <c r="FH12" i="1"/>
  <c r="FI12" i="1"/>
  <c r="FJ12" i="1"/>
  <c r="FK12" i="1"/>
  <c r="FL12" i="1"/>
  <c r="FM12" i="1"/>
  <c r="FN12" i="1"/>
  <c r="FO12" i="1"/>
  <c r="FP12" i="1"/>
  <c r="FH13" i="1"/>
  <c r="FI13" i="1"/>
  <c r="FJ13" i="1"/>
  <c r="FK13" i="1"/>
  <c r="FL13" i="1"/>
  <c r="FM13" i="1"/>
  <c r="FN13" i="1"/>
  <c r="FO13" i="1"/>
  <c r="FP13" i="1"/>
  <c r="FH14" i="1"/>
  <c r="FI14" i="1"/>
  <c r="FJ14" i="1"/>
  <c r="FK14" i="1"/>
  <c r="FL14" i="1"/>
  <c r="FM14" i="1"/>
  <c r="FN14" i="1"/>
  <c r="FO14" i="1"/>
  <c r="FP14" i="1"/>
  <c r="FH15" i="1"/>
  <c r="FI15" i="1"/>
  <c r="FJ15" i="1"/>
  <c r="FK15" i="1"/>
  <c r="FL15" i="1"/>
  <c r="FM15" i="1"/>
  <c r="FN15" i="1"/>
  <c r="FO15" i="1"/>
  <c r="FP15" i="1"/>
  <c r="FH16" i="1"/>
  <c r="FI16" i="1"/>
  <c r="FJ16" i="1"/>
  <c r="FK16" i="1"/>
  <c r="FL16" i="1"/>
  <c r="FM16" i="1"/>
  <c r="FN16" i="1"/>
  <c r="FO16" i="1"/>
  <c r="FP16" i="1"/>
  <c r="FH57" i="1"/>
  <c r="FI57" i="1"/>
  <c r="FJ57" i="1"/>
  <c r="FK57" i="1"/>
  <c r="FL57" i="1"/>
  <c r="FM57" i="1"/>
  <c r="FN57" i="1"/>
  <c r="FO57" i="1"/>
  <c r="FP57" i="1"/>
  <c r="FH58" i="1"/>
  <c r="FI58" i="1"/>
  <c r="FJ58" i="1"/>
  <c r="FK58" i="1"/>
  <c r="FL58" i="1"/>
  <c r="FM58" i="1"/>
  <c r="FN58" i="1"/>
  <c r="FO58" i="1"/>
  <c r="FP58" i="1"/>
  <c r="FH59" i="1"/>
  <c r="FI59" i="1"/>
  <c r="FJ59" i="1"/>
  <c r="FK59" i="1"/>
  <c r="FL59" i="1"/>
  <c r="FM59" i="1"/>
  <c r="FN59" i="1"/>
  <c r="FO59" i="1"/>
  <c r="FP59" i="1"/>
  <c r="FH60" i="1"/>
  <c r="FI60" i="1"/>
  <c r="FJ60" i="1"/>
  <c r="FK60" i="1"/>
  <c r="FL60" i="1"/>
  <c r="FM60" i="1"/>
  <c r="FN60" i="1"/>
  <c r="FO60" i="1"/>
  <c r="FP60" i="1"/>
  <c r="FH61" i="1"/>
  <c r="FI61" i="1"/>
  <c r="FJ61" i="1"/>
  <c r="FK61" i="1"/>
  <c r="FL61" i="1"/>
  <c r="FM61" i="1"/>
  <c r="FN61" i="1"/>
  <c r="FO61" i="1"/>
  <c r="FP61" i="1"/>
  <c r="FH18" i="1"/>
  <c r="FI18" i="1"/>
  <c r="FJ18" i="1"/>
  <c r="FK18" i="1"/>
  <c r="FL18" i="1"/>
  <c r="FM18" i="1"/>
  <c r="FN18" i="1"/>
  <c r="FO18" i="1"/>
  <c r="FP18" i="1"/>
  <c r="FH19" i="1"/>
  <c r="FI19" i="1"/>
  <c r="FJ19" i="1"/>
  <c r="FK19" i="1"/>
  <c r="FL19" i="1"/>
  <c r="FM19" i="1"/>
  <c r="FN19" i="1"/>
  <c r="FO19" i="1"/>
  <c r="FP19" i="1"/>
  <c r="FH20" i="1"/>
  <c r="FI20" i="1"/>
  <c r="FJ20" i="1"/>
  <c r="FK20" i="1"/>
  <c r="FL20" i="1"/>
  <c r="FM20" i="1"/>
  <c r="FN20" i="1"/>
  <c r="FO20" i="1"/>
  <c r="FP20" i="1"/>
  <c r="FH21" i="1"/>
  <c r="FI21" i="1"/>
  <c r="FJ21" i="1"/>
  <c r="FK21" i="1"/>
  <c r="FL21" i="1"/>
  <c r="FM21" i="1"/>
  <c r="FN21" i="1"/>
  <c r="FO21" i="1"/>
  <c r="FP21" i="1"/>
  <c r="FH22" i="1"/>
  <c r="FI22" i="1"/>
  <c r="FJ22" i="1"/>
  <c r="FK22" i="1"/>
  <c r="FL22" i="1"/>
  <c r="FM22" i="1"/>
  <c r="FN22" i="1"/>
  <c r="FO22" i="1"/>
  <c r="FP22" i="1"/>
  <c r="FH23" i="1"/>
  <c r="FI23" i="1"/>
  <c r="FJ23" i="1"/>
  <c r="FK23" i="1"/>
  <c r="FL23" i="1"/>
  <c r="FM23" i="1"/>
  <c r="FN23" i="1"/>
  <c r="FO23" i="1"/>
  <c r="FP23" i="1"/>
  <c r="FH24" i="1"/>
  <c r="FI24" i="1"/>
  <c r="FJ24" i="1"/>
  <c r="FK24" i="1"/>
  <c r="FL24" i="1"/>
  <c r="FM24" i="1"/>
  <c r="FN24" i="1"/>
  <c r="FO24" i="1"/>
  <c r="FP24" i="1"/>
  <c r="FH25" i="1"/>
  <c r="FI25" i="1"/>
  <c r="FJ25" i="1"/>
  <c r="FK25" i="1"/>
  <c r="FL25" i="1"/>
  <c r="FM25" i="1"/>
  <c r="FN25" i="1"/>
  <c r="FO25" i="1"/>
  <c r="FP25" i="1"/>
  <c r="FH26" i="1"/>
  <c r="FI26" i="1"/>
  <c r="FJ26" i="1"/>
  <c r="FK26" i="1"/>
  <c r="FL26" i="1"/>
  <c r="FM26" i="1"/>
  <c r="FN26" i="1"/>
  <c r="FO26" i="1"/>
  <c r="FP26" i="1"/>
  <c r="FH27" i="1"/>
  <c r="FI27" i="1"/>
  <c r="FJ27" i="1"/>
  <c r="FK27" i="1"/>
  <c r="FL27" i="1"/>
  <c r="FM27" i="1"/>
  <c r="FN27" i="1"/>
  <c r="FO27" i="1"/>
  <c r="FP27" i="1"/>
  <c r="FH28" i="1"/>
  <c r="FI28" i="1"/>
  <c r="FJ28" i="1"/>
  <c r="FK28" i="1"/>
  <c r="FL28" i="1"/>
  <c r="FM28" i="1"/>
  <c r="FN28" i="1"/>
  <c r="FO28" i="1"/>
  <c r="FP28" i="1"/>
  <c r="FH29" i="1"/>
  <c r="FI29" i="1"/>
  <c r="FJ29" i="1"/>
  <c r="FK29" i="1"/>
  <c r="FL29" i="1"/>
  <c r="FM29" i="1"/>
  <c r="FN29" i="1"/>
  <c r="FO29" i="1"/>
  <c r="FP29" i="1"/>
  <c r="FH30" i="1"/>
  <c r="FI30" i="1"/>
  <c r="FJ30" i="1"/>
  <c r="FK30" i="1"/>
  <c r="FL30" i="1"/>
  <c r="FM30" i="1"/>
  <c r="FN30" i="1"/>
  <c r="FO30" i="1"/>
  <c r="FP30" i="1"/>
  <c r="FH31" i="1"/>
  <c r="FI31" i="1"/>
  <c r="FJ31" i="1"/>
  <c r="FK31" i="1"/>
  <c r="FL31" i="1"/>
  <c r="FM31" i="1"/>
  <c r="FN31" i="1"/>
  <c r="FO31" i="1"/>
  <c r="FP31" i="1"/>
  <c r="FH32" i="1"/>
  <c r="FI32" i="1"/>
  <c r="FJ32" i="1"/>
  <c r="FK32" i="1"/>
  <c r="FL32" i="1"/>
  <c r="FM32" i="1"/>
  <c r="FN32" i="1"/>
  <c r="FO32" i="1"/>
  <c r="FP32" i="1"/>
  <c r="FH33" i="1"/>
  <c r="FI33" i="1"/>
  <c r="FJ33" i="1"/>
  <c r="FK33" i="1"/>
  <c r="FL33" i="1"/>
  <c r="FM33" i="1"/>
  <c r="FN33" i="1"/>
  <c r="FO33" i="1"/>
  <c r="FP33" i="1"/>
  <c r="FH34" i="1"/>
  <c r="FI34" i="1"/>
  <c r="FJ34" i="1"/>
  <c r="FK34" i="1"/>
  <c r="FL34" i="1"/>
  <c r="FM34" i="1"/>
  <c r="FN34" i="1"/>
  <c r="FO34" i="1"/>
  <c r="FP34" i="1"/>
  <c r="FH35" i="1"/>
  <c r="FI35" i="1"/>
  <c r="FJ35" i="1"/>
  <c r="FK35" i="1"/>
  <c r="FL35" i="1"/>
  <c r="FM35" i="1"/>
  <c r="FN35" i="1"/>
  <c r="FO35" i="1"/>
  <c r="FP35" i="1"/>
  <c r="FH36" i="1"/>
  <c r="FI36" i="1"/>
  <c r="FJ36" i="1"/>
  <c r="FK36" i="1"/>
  <c r="FL36" i="1"/>
  <c r="FM36" i="1"/>
  <c r="FN36" i="1"/>
  <c r="FO36" i="1"/>
  <c r="FP36" i="1"/>
  <c r="FH37" i="1"/>
  <c r="FI37" i="1"/>
  <c r="FJ37" i="1"/>
  <c r="FK37" i="1"/>
  <c r="FL37" i="1"/>
  <c r="FM37" i="1"/>
  <c r="FN37" i="1"/>
  <c r="FO37" i="1"/>
  <c r="FP37" i="1"/>
  <c r="FH38" i="1"/>
  <c r="FI38" i="1"/>
  <c r="FJ38" i="1"/>
  <c r="FK38" i="1"/>
  <c r="FL38" i="1"/>
  <c r="FM38" i="1"/>
  <c r="FN38" i="1"/>
  <c r="FO38" i="1"/>
  <c r="FP38" i="1"/>
  <c r="FH39" i="1"/>
  <c r="FI39" i="1"/>
  <c r="FJ39" i="1"/>
  <c r="FK39" i="1"/>
  <c r="FL39" i="1"/>
  <c r="FM39" i="1"/>
  <c r="FN39" i="1"/>
  <c r="FO39" i="1"/>
  <c r="FP39" i="1"/>
  <c r="FH40" i="1"/>
  <c r="FI40" i="1"/>
  <c r="FJ40" i="1"/>
  <c r="FK40" i="1"/>
  <c r="FL40" i="1"/>
  <c r="FM40" i="1"/>
  <c r="FN40" i="1"/>
  <c r="FO40" i="1"/>
  <c r="FP40" i="1"/>
  <c r="FH41" i="1"/>
  <c r="FI41" i="1"/>
  <c r="FJ41" i="1"/>
  <c r="FK41" i="1"/>
  <c r="FL41" i="1"/>
  <c r="FM41" i="1"/>
  <c r="FN41" i="1"/>
  <c r="FO41" i="1"/>
  <c r="FP41" i="1"/>
  <c r="FH42" i="1"/>
  <c r="FI42" i="1"/>
  <c r="FJ42" i="1"/>
  <c r="FK42" i="1"/>
  <c r="FL42" i="1"/>
  <c r="FM42" i="1"/>
  <c r="FN42" i="1"/>
  <c r="FO42" i="1"/>
  <c r="FP42" i="1"/>
  <c r="FH43" i="1"/>
  <c r="FI43" i="1"/>
  <c r="FJ43" i="1"/>
  <c r="FK43" i="1"/>
  <c r="FL43" i="1"/>
  <c r="FM43" i="1"/>
  <c r="FN43" i="1"/>
  <c r="FO43" i="1"/>
  <c r="FP43" i="1"/>
  <c r="FH44" i="1"/>
  <c r="FI44" i="1"/>
  <c r="FJ44" i="1"/>
  <c r="FK44" i="1"/>
  <c r="FL44" i="1"/>
  <c r="FM44" i="1"/>
  <c r="FN44" i="1"/>
  <c r="FO44" i="1"/>
  <c r="FP44" i="1"/>
  <c r="FH45" i="1"/>
  <c r="FI45" i="1"/>
  <c r="FJ45" i="1"/>
  <c r="FK45" i="1"/>
  <c r="FL45" i="1"/>
  <c r="FM45" i="1"/>
  <c r="FN45" i="1"/>
  <c r="FO45" i="1"/>
  <c r="FP45" i="1"/>
  <c r="FH46" i="1"/>
  <c r="FI46" i="1"/>
  <c r="FJ46" i="1"/>
  <c r="FK46" i="1"/>
  <c r="FL46" i="1"/>
  <c r="FM46" i="1"/>
  <c r="FN46" i="1"/>
  <c r="FO46" i="1"/>
  <c r="FP46" i="1"/>
  <c r="FH47" i="1"/>
  <c r="FI47" i="1"/>
  <c r="FJ47" i="1"/>
  <c r="FK47" i="1"/>
  <c r="FL47" i="1"/>
  <c r="FM47" i="1"/>
  <c r="FN47" i="1"/>
  <c r="FO47" i="1"/>
  <c r="FP47" i="1"/>
  <c r="FH48" i="1"/>
  <c r="FI48" i="1"/>
  <c r="FJ48" i="1"/>
  <c r="FK48" i="1"/>
  <c r="FL48" i="1"/>
  <c r="FM48" i="1"/>
  <c r="FN48" i="1"/>
  <c r="FO48" i="1"/>
  <c r="FP48" i="1"/>
  <c r="FH49" i="1"/>
  <c r="FI49" i="1"/>
  <c r="FJ49" i="1"/>
  <c r="FK49" i="1"/>
  <c r="FL49" i="1"/>
  <c r="FM49" i="1"/>
  <c r="FN49" i="1"/>
  <c r="FO49" i="1"/>
  <c r="FP49" i="1"/>
  <c r="FH50" i="1"/>
  <c r="FI50" i="1"/>
  <c r="FJ50" i="1"/>
  <c r="FK50" i="1"/>
  <c r="FL50" i="1"/>
  <c r="FM50" i="1"/>
  <c r="FN50" i="1"/>
  <c r="FO50" i="1"/>
  <c r="FP50" i="1"/>
  <c r="FH51" i="1"/>
  <c r="FI51" i="1"/>
  <c r="FJ51" i="1"/>
  <c r="FK51" i="1"/>
  <c r="FL51" i="1"/>
  <c r="FM51" i="1"/>
  <c r="FN51" i="1"/>
  <c r="FO51" i="1"/>
  <c r="FP51" i="1"/>
  <c r="FH62" i="1"/>
  <c r="FI62" i="1"/>
  <c r="FJ62" i="1"/>
  <c r="FK62" i="1"/>
  <c r="FL62" i="1"/>
  <c r="FM62" i="1"/>
  <c r="FN62" i="1"/>
  <c r="FO62" i="1"/>
  <c r="FP62" i="1"/>
  <c r="FH52" i="1"/>
  <c r="FI52" i="1"/>
  <c r="FJ52" i="1"/>
  <c r="FK52" i="1"/>
  <c r="FL52" i="1"/>
  <c r="FM52" i="1"/>
  <c r="FN52" i="1"/>
  <c r="FO52" i="1"/>
  <c r="FP52" i="1"/>
  <c r="FH53" i="1"/>
  <c r="FI53" i="1"/>
  <c r="FJ53" i="1"/>
  <c r="FK53" i="1"/>
  <c r="FL53" i="1"/>
  <c r="FM53" i="1"/>
  <c r="FN53" i="1"/>
  <c r="FO53" i="1"/>
  <c r="FP53" i="1"/>
  <c r="FH54" i="1"/>
  <c r="FI54" i="1"/>
  <c r="FJ54" i="1"/>
  <c r="FK54" i="1"/>
  <c r="FL54" i="1"/>
  <c r="FM54" i="1"/>
  <c r="FN54" i="1"/>
  <c r="FO54" i="1"/>
  <c r="FP54" i="1"/>
  <c r="FG8" i="1"/>
  <c r="FG9" i="1"/>
  <c r="FG10" i="1"/>
  <c r="FG11" i="1"/>
  <c r="FG12" i="1"/>
  <c r="FG13" i="1"/>
  <c r="FG14" i="1"/>
  <c r="FG15" i="1"/>
  <c r="FG16" i="1"/>
  <c r="FG57" i="1"/>
  <c r="FG58" i="1"/>
  <c r="FG59" i="1"/>
  <c r="FG60" i="1"/>
  <c r="FG61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62" i="1"/>
  <c r="FG52" i="1"/>
  <c r="FG53" i="1"/>
  <c r="FG54" i="1"/>
  <c r="FG7" i="1"/>
  <c r="EW55" i="1"/>
  <c r="EV55" i="1"/>
  <c r="EU55" i="1"/>
  <c r="ET55" i="1"/>
  <c r="ES55" i="1"/>
  <c r="FN71" i="1" l="1"/>
  <c r="FK121" i="1"/>
  <c r="FO71" i="1"/>
  <c r="FL121" i="1"/>
  <c r="FM71" i="1"/>
  <c r="FJ121" i="1"/>
  <c r="FB121" i="1"/>
  <c r="FD121" i="1"/>
  <c r="FC121" i="1"/>
  <c r="CB121" i="1"/>
  <c r="CA121" i="1"/>
  <c r="BZ121" i="1"/>
  <c r="BU121" i="1"/>
  <c r="BS121" i="1"/>
  <c r="BT121" i="1"/>
  <c r="EU121" i="1"/>
  <c r="EV121" i="1"/>
  <c r="EW121" i="1"/>
  <c r="FV28" i="1"/>
  <c r="FB55" i="1"/>
  <c r="FV31" i="1"/>
  <c r="FV34" i="1"/>
  <c r="FV41" i="1"/>
  <c r="FU28" i="1"/>
  <c r="FU29" i="1"/>
  <c r="FV38" i="1"/>
  <c r="FV35" i="1"/>
  <c r="FV29" i="1"/>
  <c r="FV39" i="1"/>
  <c r="FV42" i="1"/>
  <c r="FU46" i="1"/>
  <c r="FV48" i="1"/>
  <c r="FT9" i="1"/>
  <c r="FT10" i="1"/>
  <c r="FU31" i="1"/>
  <c r="FU33" i="1"/>
  <c r="FU34" i="1"/>
  <c r="FV36" i="1"/>
  <c r="FU37" i="1"/>
  <c r="FU38" i="1"/>
  <c r="FV43" i="1"/>
  <c r="FU47" i="1"/>
  <c r="FV33" i="1"/>
  <c r="FU35" i="1"/>
  <c r="FU36" i="1"/>
  <c r="FU39" i="1"/>
  <c r="FV40" i="1"/>
  <c r="FU42" i="1"/>
  <c r="FU48" i="1"/>
  <c r="FV49" i="1"/>
  <c r="FU11" i="1"/>
  <c r="FV61" i="1"/>
  <c r="FU26" i="1"/>
  <c r="FV26" i="1"/>
  <c r="FU27" i="1"/>
  <c r="FV27" i="1"/>
  <c r="FV37" i="1"/>
  <c r="FU40" i="1"/>
  <c r="FU41" i="1"/>
  <c r="FU44" i="1"/>
  <c r="FV45" i="1"/>
  <c r="FV47" i="1"/>
  <c r="FU49" i="1"/>
  <c r="FT8" i="1"/>
  <c r="FT11" i="1"/>
  <c r="FT12" i="1"/>
  <c r="FT13" i="1"/>
  <c r="FT14" i="1"/>
  <c r="FT15" i="1"/>
  <c r="FT16" i="1"/>
  <c r="FT57" i="1"/>
  <c r="FT58" i="1"/>
  <c r="FT59" i="1"/>
  <c r="FT60" i="1"/>
  <c r="FT19" i="1"/>
  <c r="FT20" i="1"/>
  <c r="FT21" i="1"/>
  <c r="FT22" i="1"/>
  <c r="FT23" i="1"/>
  <c r="FT24" i="1"/>
  <c r="FT25" i="1"/>
  <c r="FT26" i="1"/>
  <c r="FT31" i="1"/>
  <c r="FT32" i="1"/>
  <c r="FT33" i="1"/>
  <c r="FT34" i="1"/>
  <c r="FT35" i="1"/>
  <c r="FT36" i="1"/>
  <c r="FT37" i="1"/>
  <c r="FT38" i="1"/>
  <c r="FT39" i="1"/>
  <c r="FT40" i="1"/>
  <c r="FT41" i="1"/>
  <c r="FT42" i="1"/>
  <c r="FT43" i="1"/>
  <c r="FQ50" i="1"/>
  <c r="FQ53" i="1"/>
  <c r="FU43" i="1"/>
  <c r="FV44" i="1"/>
  <c r="FU45" i="1"/>
  <c r="FV46" i="1"/>
  <c r="FU7" i="1"/>
  <c r="FV7" i="1"/>
  <c r="FU8" i="1"/>
  <c r="FV8" i="1"/>
  <c r="FU9" i="1"/>
  <c r="FV9" i="1"/>
  <c r="FU10" i="1"/>
  <c r="FV10" i="1"/>
  <c r="FV15" i="1"/>
  <c r="FU16" i="1"/>
  <c r="FV16" i="1"/>
  <c r="FU57" i="1"/>
  <c r="FV57" i="1"/>
  <c r="FU58" i="1"/>
  <c r="FV58" i="1"/>
  <c r="FU61" i="1"/>
  <c r="FV11" i="1"/>
  <c r="FU12" i="1"/>
  <c r="FV12" i="1"/>
  <c r="FU13" i="1"/>
  <c r="FV13" i="1"/>
  <c r="FU14" i="1"/>
  <c r="FV14" i="1"/>
  <c r="FU15" i="1"/>
  <c r="FU20" i="1"/>
  <c r="FU21" i="1"/>
  <c r="FV21" i="1"/>
  <c r="FU22" i="1"/>
  <c r="FU23" i="1"/>
  <c r="FV23" i="1"/>
  <c r="FU24" i="1"/>
  <c r="FV24" i="1"/>
  <c r="FU25" i="1"/>
  <c r="FV25" i="1"/>
  <c r="FR44" i="1"/>
  <c r="FS44" i="1"/>
  <c r="FR45" i="1"/>
  <c r="FS45" i="1"/>
  <c r="FR46" i="1"/>
  <c r="FS46" i="1"/>
  <c r="FR47" i="1"/>
  <c r="FS47" i="1"/>
  <c r="FR48" i="1"/>
  <c r="FS48" i="1"/>
  <c r="FR49" i="1"/>
  <c r="FS49" i="1"/>
  <c r="FR50" i="1"/>
  <c r="FS50" i="1"/>
  <c r="FS62" i="1"/>
  <c r="FR53" i="1"/>
  <c r="FS53" i="1"/>
  <c r="FT61" i="1"/>
  <c r="FT27" i="1"/>
  <c r="FT28" i="1"/>
  <c r="FT29" i="1"/>
  <c r="FU51" i="1"/>
  <c r="FR51" i="1"/>
  <c r="FS51" i="1"/>
  <c r="FV51" i="1"/>
  <c r="FR62" i="1"/>
  <c r="FU62" i="1"/>
  <c r="FR52" i="1"/>
  <c r="FU52" i="1"/>
  <c r="FS52" i="1"/>
  <c r="FV52" i="1"/>
  <c r="FR54" i="1"/>
  <c r="FU54" i="1"/>
  <c r="FV54" i="1"/>
  <c r="FS54" i="1"/>
  <c r="FQ44" i="1"/>
  <c r="FT44" i="1"/>
  <c r="FQ45" i="1"/>
  <c r="FT45" i="1"/>
  <c r="FQ46" i="1"/>
  <c r="FT46" i="1"/>
  <c r="FQ47" i="1"/>
  <c r="FT47" i="1"/>
  <c r="FQ48" i="1"/>
  <c r="FT48" i="1"/>
  <c r="FT49" i="1"/>
  <c r="FQ49" i="1"/>
  <c r="FQ51" i="1"/>
  <c r="FT51" i="1"/>
  <c r="FQ62" i="1"/>
  <c r="FT62" i="1"/>
  <c r="FQ52" i="1"/>
  <c r="FT52" i="1"/>
  <c r="FT54" i="1"/>
  <c r="FQ54" i="1"/>
  <c r="FR7" i="1"/>
  <c r="FS7" i="1"/>
  <c r="FR8" i="1"/>
  <c r="FS8" i="1"/>
  <c r="FR9" i="1"/>
  <c r="FS9" i="1"/>
  <c r="FR10" i="1"/>
  <c r="FS10" i="1"/>
  <c r="FR11" i="1"/>
  <c r="FS11" i="1"/>
  <c r="FR12" i="1"/>
  <c r="FS12" i="1"/>
  <c r="FR13" i="1"/>
  <c r="FS13" i="1"/>
  <c r="FR14" i="1"/>
  <c r="FS14" i="1"/>
  <c r="FR15" i="1"/>
  <c r="FS15" i="1"/>
  <c r="FR16" i="1"/>
  <c r="FS16" i="1"/>
  <c r="FR57" i="1"/>
  <c r="FS57" i="1"/>
  <c r="FR58" i="1"/>
  <c r="FS58" i="1"/>
  <c r="FR59" i="1"/>
  <c r="FS59" i="1"/>
  <c r="FQ60" i="1"/>
  <c r="FR60" i="1"/>
  <c r="FS60" i="1"/>
  <c r="FQ61" i="1"/>
  <c r="FR61" i="1"/>
  <c r="FS61" i="1"/>
  <c r="FQ18" i="1"/>
  <c r="FR18" i="1"/>
  <c r="FS18" i="1"/>
  <c r="FQ19" i="1"/>
  <c r="FR19" i="1"/>
  <c r="FS19" i="1"/>
  <c r="FQ20" i="1"/>
  <c r="FR20" i="1"/>
  <c r="FS20" i="1"/>
  <c r="FQ21" i="1"/>
  <c r="FR21" i="1"/>
  <c r="FS21" i="1"/>
  <c r="FQ22" i="1"/>
  <c r="FR22" i="1"/>
  <c r="FS22" i="1"/>
  <c r="FQ23" i="1"/>
  <c r="FR23" i="1"/>
  <c r="FS23" i="1"/>
  <c r="FQ24" i="1"/>
  <c r="FR24" i="1"/>
  <c r="FS24" i="1"/>
  <c r="FQ25" i="1"/>
  <c r="FR25" i="1"/>
  <c r="FS25" i="1"/>
  <c r="FQ26" i="1"/>
  <c r="FR26" i="1"/>
  <c r="FS26" i="1"/>
  <c r="FQ27" i="1"/>
  <c r="FR27" i="1"/>
  <c r="FS27" i="1"/>
  <c r="FQ28" i="1"/>
  <c r="FR28" i="1"/>
  <c r="FS28" i="1"/>
  <c r="FQ29" i="1"/>
  <c r="FR29" i="1"/>
  <c r="FS29" i="1"/>
  <c r="FQ30" i="1"/>
  <c r="FR30" i="1"/>
  <c r="FS30" i="1"/>
  <c r="FQ31" i="1"/>
  <c r="FR43" i="1"/>
  <c r="FR31" i="1"/>
  <c r="FS31" i="1"/>
  <c r="FQ32" i="1"/>
  <c r="FR32" i="1"/>
  <c r="FS32" i="1"/>
  <c r="FQ33" i="1"/>
  <c r="FR33" i="1"/>
  <c r="FS33" i="1"/>
  <c r="FQ34" i="1"/>
  <c r="FR34" i="1"/>
  <c r="FS34" i="1"/>
  <c r="FQ35" i="1"/>
  <c r="FR35" i="1"/>
  <c r="FS35" i="1"/>
  <c r="FQ36" i="1"/>
  <c r="FR36" i="1"/>
  <c r="FS36" i="1"/>
  <c r="FQ37" i="1"/>
  <c r="FR37" i="1"/>
  <c r="FS37" i="1"/>
  <c r="FQ38" i="1"/>
  <c r="FR38" i="1"/>
  <c r="FS38" i="1"/>
  <c r="FQ39" i="1"/>
  <c r="FR39" i="1"/>
  <c r="FS39" i="1"/>
  <c r="FQ40" i="1"/>
  <c r="FR40" i="1"/>
  <c r="FS40" i="1"/>
  <c r="FQ41" i="1"/>
  <c r="FR41" i="1"/>
  <c r="FS41" i="1"/>
  <c r="FQ42" i="1"/>
  <c r="FR42" i="1"/>
  <c r="FS42" i="1"/>
  <c r="FQ43" i="1"/>
  <c r="FS43" i="1"/>
  <c r="FQ9" i="1"/>
  <c r="FQ10" i="1"/>
  <c r="FQ11" i="1"/>
  <c r="FQ12" i="1"/>
  <c r="FQ13" i="1"/>
  <c r="FQ14" i="1"/>
  <c r="FQ15" i="1"/>
  <c r="FQ16" i="1"/>
  <c r="FQ57" i="1"/>
  <c r="FQ58" i="1"/>
  <c r="FQ59" i="1"/>
  <c r="FC55" i="1"/>
  <c r="FD55" i="1"/>
  <c r="CA55" i="1"/>
  <c r="CB55" i="1"/>
  <c r="BZ55" i="1"/>
  <c r="FQ8" i="1"/>
  <c r="FM55" i="1"/>
  <c r="FN55" i="1"/>
  <c r="FO55" i="1"/>
  <c r="FP55" i="1"/>
  <c r="FH55" i="1"/>
  <c r="FI55" i="1"/>
  <c r="FJ55" i="1"/>
  <c r="FK55" i="1"/>
  <c r="FL55" i="1"/>
  <c r="FG55" i="1"/>
  <c r="FQ55" i="1" l="1"/>
  <c r="FR55" i="1"/>
  <c r="FS55" i="1"/>
  <c r="FV55" i="1"/>
  <c r="FU55" i="1"/>
  <c r="FT55" i="1"/>
</calcChain>
</file>

<file path=xl/sharedStrings.xml><?xml version="1.0" encoding="utf-8"?>
<sst xmlns="http://schemas.openxmlformats.org/spreadsheetml/2006/main" count="376" uniqueCount="96">
  <si>
    <t>AreaSB</t>
  </si>
  <si>
    <t>(Tudo)</t>
  </si>
  <si>
    <t>SpeciesGrp</t>
  </si>
  <si>
    <t>1-Tuna (major sp.)</t>
  </si>
  <si>
    <t>SpeciesCode</t>
  </si>
  <si>
    <t>YFT</t>
  </si>
  <si>
    <t>Sum of Qty_t</t>
  </si>
  <si>
    <t>YearC</t>
  </si>
  <si>
    <t>StatusCPC</t>
  </si>
  <si>
    <t>Flag</t>
  </si>
  <si>
    <t>CP</t>
  </si>
  <si>
    <t>Angola</t>
  </si>
  <si>
    <t>Barbados</t>
  </si>
  <si>
    <t>Belize</t>
  </si>
  <si>
    <t>Brazil</t>
  </si>
  <si>
    <t>Canada</t>
  </si>
  <si>
    <t>China PR</t>
  </si>
  <si>
    <t>Costa Rica</t>
  </si>
  <si>
    <t>Côte d'Ivoire</t>
  </si>
  <si>
    <t>Curaçao</t>
  </si>
  <si>
    <t>El Salvador</t>
  </si>
  <si>
    <t>EU-España</t>
  </si>
  <si>
    <t>EU-France</t>
  </si>
  <si>
    <t>EU-Italy</t>
  </si>
  <si>
    <t>EU-Latvia</t>
  </si>
  <si>
    <t>EU-Portugal</t>
  </si>
  <si>
    <t>FR-St Pierre et Miquelon</t>
  </si>
  <si>
    <t>Gabon</t>
  </si>
  <si>
    <t>Gambia</t>
  </si>
  <si>
    <t>Ghana</t>
  </si>
  <si>
    <t>Great Britain</t>
  </si>
  <si>
    <t>Grenada</t>
  </si>
  <si>
    <t>Guatemala</t>
  </si>
  <si>
    <t>Guinea Ecuatorial</t>
  </si>
  <si>
    <t>Guinée Rep</t>
  </si>
  <si>
    <t>Japan</t>
  </si>
  <si>
    <t>Korea Rep</t>
  </si>
  <si>
    <t>Liberia</t>
  </si>
  <si>
    <t>Libya</t>
  </si>
  <si>
    <t>Maroc</t>
  </si>
  <si>
    <t>Mauritania</t>
  </si>
  <si>
    <t>Mexico</t>
  </si>
  <si>
    <t>Namibia</t>
  </si>
  <si>
    <t>Panama</t>
  </si>
  <si>
    <t>S Tomé e Príncipe</t>
  </si>
  <si>
    <t>Senegal</t>
  </si>
  <si>
    <t>South Africa</t>
  </si>
  <si>
    <t>St Vincent and Grenadines</t>
  </si>
  <si>
    <t>Trinidad and Tobago</t>
  </si>
  <si>
    <t>UK-Bermuda</t>
  </si>
  <si>
    <t>UK-British Virgin Islands</t>
  </si>
  <si>
    <t>UK-Sta Helena</t>
  </si>
  <si>
    <t>USA</t>
  </si>
  <si>
    <t>Venezuela</t>
  </si>
  <si>
    <t>Cabo Verde</t>
  </si>
  <si>
    <t>NCC</t>
  </si>
  <si>
    <t>Chinese Taipei</t>
  </si>
  <si>
    <t>Guyana</t>
  </si>
  <si>
    <t>Suriname</t>
  </si>
  <si>
    <t>NCO</t>
  </si>
  <si>
    <t>Congo</t>
  </si>
  <si>
    <t>Dominica</t>
  </si>
  <si>
    <t>Mixed flags (EU tropical)</t>
  </si>
  <si>
    <t>Saint Kitts and Nevis</t>
  </si>
  <si>
    <t>Seychelles</t>
  </si>
  <si>
    <t>Sta Lucia</t>
  </si>
  <si>
    <t>Total YFT</t>
  </si>
  <si>
    <t>Total BET</t>
  </si>
  <si>
    <t>Total YFT + BET</t>
  </si>
  <si>
    <t>med 10</t>
  </si>
  <si>
    <t>med 05</t>
  </si>
  <si>
    <t>med 03</t>
  </si>
  <si>
    <t>PERCENTUAL YFT/ SOMA</t>
  </si>
  <si>
    <t>Eu-Latvia</t>
  </si>
  <si>
    <t>EU-latvia</t>
  </si>
  <si>
    <t>UK - British Virgin Islands</t>
  </si>
  <si>
    <t>EU Consolidado</t>
  </si>
  <si>
    <t>Media 10</t>
  </si>
  <si>
    <t>Media 5</t>
  </si>
  <si>
    <t>Media 3</t>
  </si>
  <si>
    <t>% 10</t>
  </si>
  <si>
    <t>% 5</t>
  </si>
  <si>
    <t>% 3</t>
  </si>
  <si>
    <t>Desenvolv</t>
  </si>
  <si>
    <t>Cost</t>
  </si>
  <si>
    <t>Cer</t>
  </si>
  <si>
    <t>Corte Global</t>
  </si>
  <si>
    <t>Cred Global</t>
  </si>
  <si>
    <t>Desenvol</t>
  </si>
  <si>
    <t>SOMA PROP</t>
  </si>
  <si>
    <t>5</t>
  </si>
  <si>
    <t>3</t>
  </si>
  <si>
    <t>DIF SOMAPROP</t>
  </si>
  <si>
    <t>10</t>
  </si>
  <si>
    <t>CONDICIONANTES</t>
  </si>
  <si>
    <t>PROP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</si>
</sst>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%"/>
    <numFmt numFmtId="165" formatCode="0.000"/>
    <numFmt numFmtId="166" formatCode="0.0%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Aptos Narrow"/>
      <scheme val="minor"/>
    </font>
    <font>
      <sz val="12"/>
      <color rgb="FFFF0000"/>
      <name val="Aptos Narrow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2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FF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1" fillId="3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/>
    <xf numFmtId="9" fontId="0" fillId="0" borderId="0" xfId="1" applyFont="1"/>
    <xf numFmtId="0" fontId="1" fillId="6" borderId="1" xfId="0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5" fillId="0" borderId="0" xfId="1" applyFont="1" applyAlignment="1">
      <alignment horizontal="center"/>
    </xf>
    <xf numFmtId="9" fontId="5" fillId="0" borderId="0" xfId="1" applyFont="1"/>
    <xf numFmtId="0" fontId="7" fillId="2" borderId="1" xfId="0" applyFont="1" applyFill="1" applyBorder="1"/>
    <xf numFmtId="0" fontId="7" fillId="6" borderId="1" xfId="0" applyFont="1" applyFill="1" applyBorder="1"/>
    <xf numFmtId="1" fontId="7" fillId="2" borderId="1" xfId="0" applyNumberFormat="1" applyFont="1" applyFill="1" applyBorder="1"/>
    <xf numFmtId="0" fontId="7" fillId="3" borderId="1" xfId="0" applyFont="1" applyFill="1" applyBorder="1"/>
    <xf numFmtId="2" fontId="1" fillId="8" borderId="1" xfId="0" applyNumberFormat="1" applyFont="1" applyFill="1" applyBorder="1"/>
    <xf numFmtId="1" fontId="1" fillId="8" borderId="1" xfId="0" applyNumberFormat="1" applyFont="1" applyFill="1" applyBorder="1"/>
    <xf numFmtId="2" fontId="7" fillId="8" borderId="1" xfId="0" applyNumberFormat="1" applyFont="1" applyFill="1" applyBorder="1"/>
    <xf numFmtId="1" fontId="1" fillId="11" borderId="1" xfId="0" applyNumberFormat="1" applyFont="1" applyFill="1" applyBorder="1"/>
    <xf numFmtId="1" fontId="7" fillId="11" borderId="1" xfId="0" applyNumberFormat="1" applyFont="1" applyFill="1" applyBorder="1"/>
    <xf numFmtId="49" fontId="0" fillId="0" borderId="0" xfId="0" applyNumberFormat="1" applyAlignment="1">
      <alignment horizontal="center"/>
    </xf>
    <xf numFmtId="164" fontId="0" fillId="2" borderId="1" xfId="1" applyNumberFormat="1" applyFont="1" applyFill="1" applyBorder="1"/>
    <xf numFmtId="164" fontId="0" fillId="3" borderId="1" xfId="1" applyNumberFormat="1" applyFont="1" applyFill="1" applyBorder="1"/>
    <xf numFmtId="164" fontId="0" fillId="12" borderId="0" xfId="1" applyNumberFormat="1" applyFont="1" applyFill="1" applyBorder="1"/>
    <xf numFmtId="0" fontId="1" fillId="2" borderId="3" xfId="0" applyFont="1" applyFill="1" applyBorder="1"/>
    <xf numFmtId="1" fontId="1" fillId="11" borderId="3" xfId="0" applyNumberFormat="1" applyFont="1" applyFill="1" applyBorder="1"/>
    <xf numFmtId="164" fontId="0" fillId="2" borderId="3" xfId="1" applyNumberFormat="1" applyFont="1" applyFill="1" applyBorder="1"/>
    <xf numFmtId="0" fontId="1" fillId="3" borderId="3" xfId="0" applyFont="1" applyFill="1" applyBorder="1"/>
    <xf numFmtId="2" fontId="1" fillId="8" borderId="3" xfId="0" applyNumberFormat="1" applyFont="1" applyFill="1" applyBorder="1"/>
    <xf numFmtId="1" fontId="1" fillId="8" borderId="3" xfId="0" applyNumberFormat="1" applyFont="1" applyFill="1" applyBorder="1"/>
    <xf numFmtId="164" fontId="0" fillId="3" borderId="3" xfId="1" applyNumberFormat="1" applyFont="1" applyFill="1" applyBorder="1"/>
    <xf numFmtId="0" fontId="1" fillId="6" borderId="3" xfId="0" applyFont="1" applyFill="1" applyBorder="1"/>
    <xf numFmtId="0" fontId="4" fillId="5" borderId="5" xfId="0" applyFont="1" applyFill="1" applyBorder="1"/>
    <xf numFmtId="1" fontId="4" fillId="5" borderId="5" xfId="0" applyNumberFormat="1" applyFont="1" applyFill="1" applyBorder="1"/>
    <xf numFmtId="164" fontId="0" fillId="5" borderId="5" xfId="0" applyNumberFormat="1" applyFill="1" applyBorder="1"/>
    <xf numFmtId="0" fontId="4" fillId="4" borderId="5" xfId="0" applyFont="1" applyFill="1" applyBorder="1"/>
    <xf numFmtId="2" fontId="4" fillId="8" borderId="5" xfId="0" applyNumberFormat="1" applyFont="1" applyFill="1" applyBorder="1"/>
    <xf numFmtId="1" fontId="4" fillId="8" borderId="5" xfId="0" applyNumberFormat="1" applyFont="1" applyFill="1" applyBorder="1"/>
    <xf numFmtId="164" fontId="0" fillId="4" borderId="5" xfId="0" applyNumberFormat="1" applyFill="1" applyBorder="1"/>
    <xf numFmtId="0" fontId="5" fillId="7" borderId="5" xfId="0" applyFont="1" applyFill="1" applyBorder="1"/>
    <xf numFmtId="0" fontId="0" fillId="12" borderId="0" xfId="0" applyFill="1"/>
    <xf numFmtId="0" fontId="1" fillId="12" borderId="0" xfId="0" applyFont="1" applyFill="1"/>
    <xf numFmtId="1" fontId="1" fillId="12" borderId="0" xfId="0" applyNumberFormat="1" applyFont="1" applyFill="1"/>
    <xf numFmtId="2" fontId="1" fillId="12" borderId="0" xfId="0" applyNumberFormat="1" applyFont="1" applyFill="1"/>
    <xf numFmtId="4" fontId="0" fillId="0" borderId="0" xfId="0" applyNumberFormat="1"/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12" borderId="0" xfId="0" applyNumberFormat="1" applyFill="1"/>
    <xf numFmtId="10" fontId="0" fillId="0" borderId="0" xfId="1" applyNumberFormat="1" applyFont="1"/>
    <xf numFmtId="4" fontId="0" fillId="12" borderId="0" xfId="0" applyNumberFormat="1" applyFill="1"/>
    <xf numFmtId="0" fontId="0" fillId="0" borderId="0" xfId="0" applyAlignment="1">
      <alignment horizontal="center"/>
    </xf>
    <xf numFmtId="4" fontId="0" fillId="7" borderId="0" xfId="0" applyNumberFormat="1" applyFill="1"/>
    <xf numFmtId="10" fontId="0" fillId="12" borderId="0" xfId="1" applyNumberFormat="1" applyFont="1" applyFill="1"/>
    <xf numFmtId="4" fontId="1" fillId="2" borderId="1" xfId="0" applyNumberFormat="1" applyFont="1" applyFill="1" applyBorder="1"/>
    <xf numFmtId="4" fontId="1" fillId="11" borderId="1" xfId="0" applyNumberFormat="1" applyFont="1" applyFill="1" applyBorder="1"/>
    <xf numFmtId="4" fontId="1" fillId="3" borderId="1" xfId="0" applyNumberFormat="1" applyFont="1" applyFill="1" applyBorder="1"/>
    <xf numFmtId="4" fontId="1" fillId="8" borderId="1" xfId="0" applyNumberFormat="1" applyFont="1" applyFill="1" applyBorder="1"/>
    <xf numFmtId="4" fontId="1" fillId="6" borderId="1" xfId="0" applyNumberFormat="1" applyFont="1" applyFill="1" applyBorder="1"/>
    <xf numFmtId="4" fontId="0" fillId="6" borderId="1" xfId="0" applyNumberFormat="1" applyFill="1" applyBorder="1"/>
    <xf numFmtId="4" fontId="0" fillId="9" borderId="1" xfId="0" applyNumberFormat="1" applyFill="1" applyBorder="1"/>
    <xf numFmtId="4" fontId="7" fillId="2" borderId="1" xfId="0" applyNumberFormat="1" applyFont="1" applyFill="1" applyBorder="1"/>
    <xf numFmtId="4" fontId="7" fillId="11" borderId="1" xfId="0" applyNumberFormat="1" applyFont="1" applyFill="1" applyBorder="1"/>
    <xf numFmtId="4" fontId="7" fillId="3" borderId="1" xfId="0" applyNumberFormat="1" applyFont="1" applyFill="1" applyBorder="1"/>
    <xf numFmtId="4" fontId="7" fillId="8" borderId="1" xfId="0" applyNumberFormat="1" applyFont="1" applyFill="1" applyBorder="1"/>
    <xf numFmtId="4" fontId="7" fillId="6" borderId="1" xfId="0" applyNumberFormat="1" applyFont="1" applyFill="1" applyBorder="1"/>
    <xf numFmtId="4" fontId="6" fillId="6" borderId="1" xfId="0" applyNumberFormat="1" applyFont="1" applyFill="1" applyBorder="1"/>
    <xf numFmtId="4" fontId="6" fillId="9" borderId="1" xfId="0" applyNumberFormat="1" applyFont="1" applyFill="1" applyBorder="1"/>
    <xf numFmtId="4" fontId="3" fillId="5" borderId="1" xfId="0" applyNumberFormat="1" applyFont="1" applyFill="1" applyBorder="1"/>
    <xf numFmtId="4" fontId="4" fillId="5" borderId="1" xfId="0" applyNumberFormat="1" applyFont="1" applyFill="1" applyBorder="1"/>
    <xf numFmtId="4" fontId="4" fillId="4" borderId="1" xfId="0" applyNumberFormat="1" applyFont="1" applyFill="1" applyBorder="1"/>
    <xf numFmtId="4" fontId="3" fillId="4" borderId="1" xfId="0" applyNumberFormat="1" applyFont="1" applyFill="1" applyBorder="1"/>
    <xf numFmtId="4" fontId="4" fillId="8" borderId="1" xfId="0" applyNumberFormat="1" applyFont="1" applyFill="1" applyBorder="1"/>
    <xf numFmtId="4" fontId="5" fillId="7" borderId="1" xfId="0" applyNumberFormat="1" applyFont="1" applyFill="1" applyBorder="1"/>
    <xf numFmtId="4" fontId="5" fillId="9" borderId="1" xfId="0" applyNumberFormat="1" applyFont="1" applyFill="1" applyBorder="1"/>
    <xf numFmtId="4" fontId="8" fillId="10" borderId="1" xfId="0" applyNumberFormat="1" applyFont="1" applyFill="1" applyBorder="1"/>
    <xf numFmtId="4" fontId="7" fillId="11" borderId="2" xfId="0" applyNumberFormat="1" applyFont="1" applyFill="1" applyBorder="1"/>
    <xf numFmtId="4" fontId="1" fillId="11" borderId="2" xfId="0" applyNumberFormat="1" applyFont="1" applyFill="1" applyBorder="1"/>
    <xf numFmtId="4" fontId="1" fillId="11" borderId="3" xfId="0" applyNumberFormat="1" applyFont="1" applyFill="1" applyBorder="1"/>
    <xf numFmtId="4" fontId="1" fillId="11" borderId="4" xfId="0" applyNumberFormat="1" applyFont="1" applyFill="1" applyBorder="1"/>
    <xf numFmtId="4" fontId="1" fillId="12" borderId="0" xfId="0" applyNumberFormat="1" applyFont="1" applyFill="1"/>
    <xf numFmtId="4" fontId="4" fillId="5" borderId="5" xfId="0" applyNumberFormat="1" applyFont="1" applyFill="1" applyBorder="1"/>
    <xf numFmtId="4" fontId="0" fillId="6" borderId="1" xfId="2" applyNumberFormat="1" applyFont="1" applyFill="1" applyBorder="1"/>
    <xf numFmtId="4" fontId="0" fillId="9" borderId="3" xfId="0" applyNumberFormat="1" applyFill="1" applyBorder="1"/>
    <xf numFmtId="4" fontId="0" fillId="12" borderId="0" xfId="1" applyNumberFormat="1" applyFont="1" applyFill="1" applyBorder="1"/>
    <xf numFmtId="4" fontId="5" fillId="7" borderId="5" xfId="0" applyNumberFormat="1" applyFont="1" applyFill="1" applyBorder="1"/>
    <xf numFmtId="49" fontId="0" fillId="0" borderId="0" xfId="0" applyNumberFormat="1" applyAlignment="1">
      <alignment horizontal="center"/>
    </xf>
    <xf numFmtId="164" fontId="0" fillId="2" borderId="2" xfId="1" applyNumberFormat="1" applyFont="1" applyFill="1" applyBorder="1"/>
    <xf numFmtId="164" fontId="0" fillId="2" borderId="4" xfId="1" applyNumberFormat="1" applyFont="1" applyFill="1" applyBorder="1"/>
    <xf numFmtId="4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1" applyNumberFormat="1" applyFont="1" applyBorder="1"/>
    <xf numFmtId="10" fontId="0" fillId="0" borderId="1" xfId="1" applyNumberFormat="1" applyFont="1" applyBorder="1"/>
    <xf numFmtId="9" fontId="0" fillId="0" borderId="1" xfId="1" applyFont="1" applyBorder="1"/>
    <xf numFmtId="4" fontId="0" fillId="0" borderId="1" xfId="1" applyNumberFormat="1" applyFont="1" applyBorder="1"/>
    <xf numFmtId="4" fontId="0" fillId="0" borderId="1" xfId="0" applyNumberFormat="1" applyBorder="1"/>
    <xf numFmtId="164" fontId="0" fillId="3" borderId="2" xfId="1" applyNumberFormat="1" applyFont="1" applyFill="1" applyBorder="1"/>
    <xf numFmtId="164" fontId="0" fillId="3" borderId="4" xfId="1" applyNumberFormat="1" applyFont="1" applyFill="1" applyBorder="1"/>
    <xf numFmtId="9" fontId="0" fillId="0" borderId="1" xfId="0" applyNumberFormat="1" applyBorder="1"/>
    <xf numFmtId="0" fontId="0" fillId="0" borderId="1" xfId="0" applyBorder="1"/>
    <xf numFmtId="10" fontId="9" fillId="13" borderId="1" xfId="1" applyNumberFormat="1" applyFont="1" applyFill="1" applyBorder="1"/>
    <xf numFmtId="165" fontId="0" fillId="0" borderId="0" xfId="0" applyNumberFormat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FFFFA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BDEB-8D49-234B-BEDD-FA5F2D5E403C}">
  <dimension ref="A1:FV121"/>
  <sheetViews>
    <sheetView tabSelected="1" topLeftCell="CA1" workbookViewId="0">
      <selection activeCell="BP36" sqref="BP36:BY36"/>
    </sheetView>
  </sheetViews>
  <sheetFormatPr baseColWidth="10" defaultColWidth="11" defaultRowHeight="16" x14ac:dyDescent="0.2"/>
  <cols>
    <col min="2" max="2" width="21.83203125" customWidth="1"/>
    <col min="3" max="67" width="0" hidden="1" customWidth="1"/>
    <col min="71" max="71" width="12.5" bestFit="1" customWidth="1"/>
    <col min="72" max="73" width="12.1640625" bestFit="1" customWidth="1"/>
    <col min="75" max="75" width="10.83203125" style="50"/>
    <col min="81" max="81" width="2.6640625" customWidth="1"/>
    <col min="82" max="82" width="22.1640625" customWidth="1"/>
    <col min="83" max="147" width="0" hidden="1" customWidth="1"/>
    <col min="151" max="151" width="12.1640625" bestFit="1" customWidth="1"/>
    <col min="161" max="161" width="2.83203125" customWidth="1"/>
    <col min="162" max="162" width="21.5" customWidth="1"/>
    <col min="166" max="166" width="13" bestFit="1" customWidth="1"/>
  </cols>
  <sheetData>
    <row r="1" spans="1:178" x14ac:dyDescent="0.2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48"/>
      <c r="BX1" s="1"/>
      <c r="BY1" s="1"/>
      <c r="BZ1" s="1"/>
      <c r="CA1" s="1"/>
      <c r="CB1" s="1"/>
    </row>
    <row r="2" spans="1:178" x14ac:dyDescent="0.2">
      <c r="A2" s="1" t="s">
        <v>2</v>
      </c>
      <c r="B2" s="1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48"/>
      <c r="BX2" s="1"/>
      <c r="BY2" s="1"/>
      <c r="BZ2" s="1"/>
      <c r="CA2" s="1"/>
      <c r="CB2" s="1"/>
    </row>
    <row r="3" spans="1:178" x14ac:dyDescent="0.2">
      <c r="A3" s="1" t="s">
        <v>4</v>
      </c>
      <c r="B3" s="1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48"/>
      <c r="BX3" s="1"/>
      <c r="BY3" s="1"/>
      <c r="BZ3" s="1"/>
      <c r="CA3" s="1"/>
      <c r="CB3" s="1"/>
    </row>
    <row r="4" spans="1:178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48"/>
      <c r="BX4" s="1"/>
      <c r="BY4" s="1"/>
      <c r="BZ4" s="1"/>
      <c r="CA4" s="1"/>
      <c r="CB4" s="1"/>
      <c r="FT4" s="55" t="s">
        <v>72</v>
      </c>
      <c r="FU4" s="55"/>
      <c r="FV4" s="55"/>
    </row>
    <row r="5" spans="1:178" x14ac:dyDescent="0.2">
      <c r="A5" s="1" t="s">
        <v>6</v>
      </c>
      <c r="B5" s="1"/>
      <c r="C5" s="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48"/>
      <c r="BX5" s="1"/>
      <c r="BY5" s="1"/>
      <c r="BZ5" s="1"/>
      <c r="CA5" s="1"/>
      <c r="CB5" s="1"/>
    </row>
    <row r="6" spans="1:178" s="10" customFormat="1" x14ac:dyDescent="0.2">
      <c r="A6" s="9" t="s">
        <v>8</v>
      </c>
      <c r="B6" s="9" t="s">
        <v>9</v>
      </c>
      <c r="C6" s="9">
        <v>1950</v>
      </c>
      <c r="D6" s="9">
        <v>1951</v>
      </c>
      <c r="E6" s="9">
        <v>1952</v>
      </c>
      <c r="F6" s="9">
        <v>1953</v>
      </c>
      <c r="G6" s="9">
        <v>1954</v>
      </c>
      <c r="H6" s="9">
        <v>1955</v>
      </c>
      <c r="I6" s="9">
        <v>1956</v>
      </c>
      <c r="J6" s="9">
        <v>1957</v>
      </c>
      <c r="K6" s="9">
        <v>1958</v>
      </c>
      <c r="L6" s="9">
        <v>1959</v>
      </c>
      <c r="M6" s="9">
        <v>1960</v>
      </c>
      <c r="N6" s="9">
        <v>1961</v>
      </c>
      <c r="O6" s="9">
        <v>1962</v>
      </c>
      <c r="P6" s="9">
        <v>1963</v>
      </c>
      <c r="Q6" s="9">
        <v>1964</v>
      </c>
      <c r="R6" s="9">
        <v>1965</v>
      </c>
      <c r="S6" s="9">
        <v>1966</v>
      </c>
      <c r="T6" s="9">
        <v>1967</v>
      </c>
      <c r="U6" s="9">
        <v>1968</v>
      </c>
      <c r="V6" s="9">
        <v>1969</v>
      </c>
      <c r="W6" s="9">
        <v>1970</v>
      </c>
      <c r="X6" s="9">
        <v>1971</v>
      </c>
      <c r="Y6" s="9">
        <v>1972</v>
      </c>
      <c r="Z6" s="9">
        <v>1973</v>
      </c>
      <c r="AA6" s="9">
        <v>1974</v>
      </c>
      <c r="AB6" s="9">
        <v>1975</v>
      </c>
      <c r="AC6" s="9">
        <v>1976</v>
      </c>
      <c r="AD6" s="9">
        <v>1977</v>
      </c>
      <c r="AE6" s="9">
        <v>1978</v>
      </c>
      <c r="AF6" s="9">
        <v>1979</v>
      </c>
      <c r="AG6" s="9">
        <v>1980</v>
      </c>
      <c r="AH6" s="9">
        <v>1981</v>
      </c>
      <c r="AI6" s="9">
        <v>1982</v>
      </c>
      <c r="AJ6" s="9">
        <v>1983</v>
      </c>
      <c r="AK6" s="9">
        <v>1984</v>
      </c>
      <c r="AL6" s="9">
        <v>1985</v>
      </c>
      <c r="AM6" s="9">
        <v>1986</v>
      </c>
      <c r="AN6" s="9">
        <v>1987</v>
      </c>
      <c r="AO6" s="9">
        <v>1988</v>
      </c>
      <c r="AP6" s="9">
        <v>1989</v>
      </c>
      <c r="AQ6" s="9">
        <v>1990</v>
      </c>
      <c r="AR6" s="9">
        <v>1991</v>
      </c>
      <c r="AS6" s="9">
        <v>1992</v>
      </c>
      <c r="AT6" s="9">
        <v>1993</v>
      </c>
      <c r="AU6" s="9">
        <v>1994</v>
      </c>
      <c r="AV6" s="9">
        <v>1995</v>
      </c>
      <c r="AW6" s="9">
        <v>1996</v>
      </c>
      <c r="AX6" s="9">
        <v>1997</v>
      </c>
      <c r="AY6" s="9">
        <v>1998</v>
      </c>
      <c r="AZ6" s="9">
        <v>1999</v>
      </c>
      <c r="BA6" s="9">
        <v>2000</v>
      </c>
      <c r="BB6" s="9">
        <v>2001</v>
      </c>
      <c r="BC6" s="9">
        <v>2002</v>
      </c>
      <c r="BD6" s="9">
        <v>2003</v>
      </c>
      <c r="BE6" s="9">
        <v>2004</v>
      </c>
      <c r="BF6" s="9">
        <v>2005</v>
      </c>
      <c r="BG6" s="9">
        <v>2006</v>
      </c>
      <c r="BH6" s="9">
        <v>2007</v>
      </c>
      <c r="BI6" s="9">
        <v>2008</v>
      </c>
      <c r="BJ6" s="9">
        <v>2009</v>
      </c>
      <c r="BK6" s="9">
        <v>2010</v>
      </c>
      <c r="BL6" s="9">
        <v>2011</v>
      </c>
      <c r="BM6" s="9">
        <v>2012</v>
      </c>
      <c r="BN6" s="9">
        <v>2013</v>
      </c>
      <c r="BO6" s="9">
        <v>2014</v>
      </c>
      <c r="BP6" s="9">
        <v>2015</v>
      </c>
      <c r="BQ6" s="9">
        <v>2016</v>
      </c>
      <c r="BR6" s="9">
        <v>2017</v>
      </c>
      <c r="BS6" s="9">
        <v>2018</v>
      </c>
      <c r="BT6" s="9">
        <v>2019</v>
      </c>
      <c r="BU6" s="9">
        <v>2020</v>
      </c>
      <c r="BV6" s="9">
        <v>2021</v>
      </c>
      <c r="BW6" s="49">
        <v>2022</v>
      </c>
      <c r="BX6" s="9">
        <v>2023</v>
      </c>
      <c r="BY6" s="9">
        <v>2024</v>
      </c>
      <c r="BZ6" s="9" t="s">
        <v>69</v>
      </c>
      <c r="CA6" s="9" t="s">
        <v>70</v>
      </c>
      <c r="CB6" s="9" t="s">
        <v>71</v>
      </c>
      <c r="CD6" s="9" t="s">
        <v>9</v>
      </c>
      <c r="CE6" s="9">
        <v>1950</v>
      </c>
      <c r="CF6" s="9">
        <v>1951</v>
      </c>
      <c r="CG6" s="9">
        <v>1952</v>
      </c>
      <c r="CH6" s="9">
        <v>1953</v>
      </c>
      <c r="CI6" s="9">
        <v>1954</v>
      </c>
      <c r="CJ6" s="9">
        <v>1955</v>
      </c>
      <c r="CK6" s="9">
        <v>1956</v>
      </c>
      <c r="CL6" s="9">
        <v>1957</v>
      </c>
      <c r="CM6" s="9">
        <v>1958</v>
      </c>
      <c r="CN6" s="9">
        <v>1959</v>
      </c>
      <c r="CO6" s="9">
        <v>1960</v>
      </c>
      <c r="CP6" s="9">
        <v>1961</v>
      </c>
      <c r="CQ6" s="9">
        <v>1962</v>
      </c>
      <c r="CR6" s="9">
        <v>1963</v>
      </c>
      <c r="CS6" s="9">
        <v>1964</v>
      </c>
      <c r="CT6" s="9">
        <v>1965</v>
      </c>
      <c r="CU6" s="9">
        <v>1966</v>
      </c>
      <c r="CV6" s="9">
        <v>1967</v>
      </c>
      <c r="CW6" s="9">
        <v>1968</v>
      </c>
      <c r="CX6" s="9">
        <v>1969</v>
      </c>
      <c r="CY6" s="9">
        <v>1970</v>
      </c>
      <c r="CZ6" s="9">
        <v>1971</v>
      </c>
      <c r="DA6" s="9">
        <v>1972</v>
      </c>
      <c r="DB6" s="9">
        <v>1973</v>
      </c>
      <c r="DC6" s="9">
        <v>1974</v>
      </c>
      <c r="DD6" s="9">
        <v>1975</v>
      </c>
      <c r="DE6" s="9">
        <v>1976</v>
      </c>
      <c r="DF6" s="9">
        <v>1977</v>
      </c>
      <c r="DG6" s="9">
        <v>1978</v>
      </c>
      <c r="DH6" s="9">
        <v>1979</v>
      </c>
      <c r="DI6" s="9">
        <v>1980</v>
      </c>
      <c r="DJ6" s="9">
        <v>1981</v>
      </c>
      <c r="DK6" s="9">
        <v>1982</v>
      </c>
      <c r="DL6" s="9">
        <v>1983</v>
      </c>
      <c r="DM6" s="9">
        <v>1984</v>
      </c>
      <c r="DN6" s="9">
        <v>1985</v>
      </c>
      <c r="DO6" s="9">
        <v>1986</v>
      </c>
      <c r="DP6" s="9">
        <v>1987</v>
      </c>
      <c r="DQ6" s="9">
        <v>1988</v>
      </c>
      <c r="DR6" s="9">
        <v>1989</v>
      </c>
      <c r="DS6" s="9">
        <v>1990</v>
      </c>
      <c r="DT6" s="9">
        <v>1991</v>
      </c>
      <c r="DU6" s="9">
        <v>1992</v>
      </c>
      <c r="DV6" s="9">
        <v>1993</v>
      </c>
      <c r="DW6" s="9">
        <v>1994</v>
      </c>
      <c r="DX6" s="9">
        <v>1995</v>
      </c>
      <c r="DY6" s="9">
        <v>1996</v>
      </c>
      <c r="DZ6" s="9">
        <v>1997</v>
      </c>
      <c r="EA6" s="9">
        <v>1998</v>
      </c>
      <c r="EB6" s="9">
        <v>1999</v>
      </c>
      <c r="EC6" s="9">
        <v>2000</v>
      </c>
      <c r="ED6" s="9">
        <v>2001</v>
      </c>
      <c r="EE6" s="9">
        <v>2002</v>
      </c>
      <c r="EF6" s="9">
        <v>2003</v>
      </c>
      <c r="EG6" s="9">
        <v>2004</v>
      </c>
      <c r="EH6" s="9">
        <v>2005</v>
      </c>
      <c r="EI6" s="9">
        <v>2006</v>
      </c>
      <c r="EJ6" s="9">
        <v>2007</v>
      </c>
      <c r="EK6" s="9">
        <v>2008</v>
      </c>
      <c r="EL6" s="9">
        <v>2009</v>
      </c>
      <c r="EM6" s="9">
        <v>2010</v>
      </c>
      <c r="EN6" s="9">
        <v>2011</v>
      </c>
      <c r="EO6" s="9">
        <v>2012</v>
      </c>
      <c r="EP6" s="9">
        <v>2013</v>
      </c>
      <c r="EQ6" s="9">
        <v>2014</v>
      </c>
      <c r="ER6" s="9">
        <v>2015</v>
      </c>
      <c r="ES6" s="9">
        <v>2016</v>
      </c>
      <c r="ET6" s="9">
        <v>2017</v>
      </c>
      <c r="EU6" s="9">
        <v>2018</v>
      </c>
      <c r="EV6" s="9">
        <v>2019</v>
      </c>
      <c r="EW6" s="9">
        <v>2020</v>
      </c>
      <c r="EX6" s="9">
        <v>2021</v>
      </c>
      <c r="EY6" s="9">
        <v>2022</v>
      </c>
      <c r="EZ6" s="9">
        <v>2023</v>
      </c>
      <c r="FA6" s="9">
        <v>2024</v>
      </c>
      <c r="FB6" s="9" t="s">
        <v>69</v>
      </c>
      <c r="FC6" s="9" t="s">
        <v>70</v>
      </c>
      <c r="FD6" s="9" t="s">
        <v>71</v>
      </c>
      <c r="FG6" s="9">
        <v>2015</v>
      </c>
      <c r="FH6" s="9">
        <v>2016</v>
      </c>
      <c r="FI6" s="9">
        <v>2017</v>
      </c>
      <c r="FJ6" s="9">
        <v>2018</v>
      </c>
      <c r="FK6" s="9">
        <v>2019</v>
      </c>
      <c r="FL6" s="9">
        <v>2020</v>
      </c>
      <c r="FM6" s="9">
        <v>2021</v>
      </c>
      <c r="FN6" s="9">
        <v>2022</v>
      </c>
      <c r="FO6" s="9">
        <v>2023</v>
      </c>
      <c r="FP6" s="9">
        <v>2024</v>
      </c>
      <c r="FQ6" s="10" t="s">
        <v>69</v>
      </c>
      <c r="FR6" s="10" t="s">
        <v>70</v>
      </c>
      <c r="FS6" s="10" t="s">
        <v>71</v>
      </c>
      <c r="FT6"/>
    </row>
    <row r="7" spans="1:178" x14ac:dyDescent="0.2">
      <c r="A7" s="1" t="s">
        <v>10</v>
      </c>
      <c r="B7" s="2" t="s">
        <v>11</v>
      </c>
      <c r="C7" s="3">
        <v>1200</v>
      </c>
      <c r="D7" s="3">
        <v>1200</v>
      </c>
      <c r="E7" s="3">
        <v>2600</v>
      </c>
      <c r="F7" s="3">
        <v>3600</v>
      </c>
      <c r="G7" s="3">
        <v>3400</v>
      </c>
      <c r="H7" s="3">
        <v>4100</v>
      </c>
      <c r="I7" s="3">
        <v>3734</v>
      </c>
      <c r="J7" s="3">
        <v>2610</v>
      </c>
      <c r="K7" s="3">
        <v>2049</v>
      </c>
      <c r="L7" s="3">
        <v>1387</v>
      </c>
      <c r="M7" s="3">
        <v>2472</v>
      </c>
      <c r="N7" s="3">
        <v>2241</v>
      </c>
      <c r="O7" s="3">
        <v>2065</v>
      </c>
      <c r="P7" s="3">
        <v>2209</v>
      </c>
      <c r="Q7" s="3">
        <v>3635</v>
      </c>
      <c r="R7" s="3">
        <v>1941</v>
      </c>
      <c r="S7" s="3">
        <v>1331</v>
      </c>
      <c r="T7" s="3">
        <v>885</v>
      </c>
      <c r="U7" s="3">
        <v>1087</v>
      </c>
      <c r="V7" s="3">
        <v>390</v>
      </c>
      <c r="W7" s="3">
        <v>361</v>
      </c>
      <c r="X7" s="3">
        <v>498</v>
      </c>
      <c r="Y7" s="3">
        <v>611</v>
      </c>
      <c r="Z7" s="3">
        <v>603</v>
      </c>
      <c r="AA7" s="3">
        <v>839</v>
      </c>
      <c r="AB7" s="3">
        <v>55</v>
      </c>
      <c r="AC7" s="3">
        <v>1005</v>
      </c>
      <c r="AD7" s="3">
        <v>2085</v>
      </c>
      <c r="AE7" s="3">
        <v>2296</v>
      </c>
      <c r="AF7" s="3">
        <v>904</v>
      </c>
      <c r="AG7" s="3">
        <v>558</v>
      </c>
      <c r="AH7" s="3">
        <v>959</v>
      </c>
      <c r="AI7" s="3">
        <v>1467</v>
      </c>
      <c r="AJ7" s="3">
        <v>788</v>
      </c>
      <c r="AK7" s="3">
        <v>237</v>
      </c>
      <c r="AL7" s="3">
        <v>350</v>
      </c>
      <c r="AM7" s="3">
        <v>59</v>
      </c>
      <c r="AN7" s="3">
        <v>51</v>
      </c>
      <c r="AO7" s="3">
        <v>246</v>
      </c>
      <c r="AP7" s="3">
        <v>67</v>
      </c>
      <c r="AQ7" s="3">
        <v>292</v>
      </c>
      <c r="AR7" s="3">
        <v>510</v>
      </c>
      <c r="AS7" s="3">
        <v>441</v>
      </c>
      <c r="AT7" s="3">
        <v>211</v>
      </c>
      <c r="AU7" s="3">
        <v>137</v>
      </c>
      <c r="AV7" s="3">
        <v>216</v>
      </c>
      <c r="AW7" s="3">
        <v>78</v>
      </c>
      <c r="AX7" s="3">
        <v>70</v>
      </c>
      <c r="AY7" s="3">
        <v>115</v>
      </c>
      <c r="AZ7" s="3">
        <v>170</v>
      </c>
      <c r="BA7" s="3">
        <v>35</v>
      </c>
      <c r="BB7" s="3">
        <v>34</v>
      </c>
      <c r="BC7" s="3">
        <v>34</v>
      </c>
      <c r="BD7" s="3">
        <v>34</v>
      </c>
      <c r="BE7" s="3">
        <v>34</v>
      </c>
      <c r="BF7" s="3"/>
      <c r="BG7" s="3"/>
      <c r="BH7" s="3">
        <v>23</v>
      </c>
      <c r="BI7" s="3">
        <v>98</v>
      </c>
      <c r="BJ7" s="3"/>
      <c r="BK7" s="3"/>
      <c r="BL7" s="3"/>
      <c r="BM7" s="3"/>
      <c r="BN7" s="3"/>
      <c r="BO7" s="3"/>
      <c r="BP7" s="58"/>
      <c r="BQ7" s="58"/>
      <c r="BR7" s="58">
        <v>1.5820000000000001</v>
      </c>
      <c r="BS7" s="58">
        <v>2.8</v>
      </c>
      <c r="BT7" s="58"/>
      <c r="BU7" s="58">
        <v>1.2723800000000001</v>
      </c>
      <c r="BV7" s="58">
        <v>7.7499899999999995</v>
      </c>
      <c r="BW7" s="58">
        <v>14.725</v>
      </c>
      <c r="BX7" s="58">
        <v>5.0759999999999996</v>
      </c>
      <c r="BY7" s="58">
        <v>8.6750000000000007</v>
      </c>
      <c r="BZ7" s="59">
        <f t="shared" ref="BZ7:BZ16" si="0">AVERAGE(BP7:BY7)</f>
        <v>5.9829099999999995</v>
      </c>
      <c r="CA7" s="59">
        <f t="shared" ref="CA7:CA16" si="1">AVERAGE(BU7:BY7)</f>
        <v>7.4996739999999988</v>
      </c>
      <c r="CB7" s="59">
        <f t="shared" ref="CB7:CB16" si="2">AVERAGE(BW7:BY7)</f>
        <v>9.4919999999999991</v>
      </c>
      <c r="CC7" s="47"/>
      <c r="CD7" s="60" t="s">
        <v>11</v>
      </c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>
        <v>2.839</v>
      </c>
      <c r="EU7" s="60">
        <v>3.7999999999999999E-2</v>
      </c>
      <c r="EV7" s="60"/>
      <c r="EW7" s="60"/>
      <c r="EX7" s="60"/>
      <c r="EY7" s="60"/>
      <c r="EZ7" s="60"/>
      <c r="FA7" s="60"/>
      <c r="FB7" s="61">
        <f>AVERAGE(ER7:FA7)</f>
        <v>1.4384999999999999</v>
      </c>
      <c r="FC7" s="61"/>
      <c r="FD7" s="61"/>
      <c r="FE7" s="47"/>
      <c r="FF7" s="62" t="s">
        <v>11</v>
      </c>
      <c r="FG7" s="63">
        <f t="shared" ref="FG7:FG16" si="3">BP7+ER7</f>
        <v>0</v>
      </c>
      <c r="FH7" s="63">
        <f t="shared" ref="FH7:FH16" si="4">BQ7+ES7</f>
        <v>0</v>
      </c>
      <c r="FI7" s="63">
        <f t="shared" ref="FI7:FI16" si="5">BR7+ET7</f>
        <v>4.4210000000000003</v>
      </c>
      <c r="FJ7" s="63">
        <f t="shared" ref="FJ7:FJ16" si="6">BS7+EU7</f>
        <v>2.8379999999999996</v>
      </c>
      <c r="FK7" s="63">
        <f t="shared" ref="FK7:FK16" si="7">BT7+EV7</f>
        <v>0</v>
      </c>
      <c r="FL7" s="63">
        <f t="shared" ref="FL7:FL16" si="8">BU7+EW7</f>
        <v>1.2723800000000001</v>
      </c>
      <c r="FM7" s="63">
        <f t="shared" ref="FM7:FM16" si="9">BV7+EX7</f>
        <v>7.7499899999999995</v>
      </c>
      <c r="FN7" s="63">
        <f t="shared" ref="FN7:FN16" si="10">BW7+EY7</f>
        <v>14.725</v>
      </c>
      <c r="FO7" s="63">
        <f t="shared" ref="FO7:FP7" si="11">BX7+EZ7</f>
        <v>5.0759999999999996</v>
      </c>
      <c r="FP7" s="63">
        <f t="shared" si="11"/>
        <v>8.6750000000000007</v>
      </c>
      <c r="FQ7" s="64">
        <f>AVERAGE(FG7:FP7)</f>
        <v>4.4757369999999996</v>
      </c>
      <c r="FR7" s="64">
        <f>AVERAGE(FL7:FP7)</f>
        <v>7.4996739999999988</v>
      </c>
      <c r="FS7" s="64">
        <f>AVERAGE(FN7:FP7)</f>
        <v>9.4919999999999991</v>
      </c>
      <c r="FT7" s="11">
        <f>SUM(BP7:BY7)/SUM(FG7:FP7)</f>
        <v>0.93572008364209081</v>
      </c>
      <c r="FU7" s="7">
        <f t="shared" ref="FU7:FU16" si="12">SUM(BU7:BY7)/SUM(FL7:FP7)</f>
        <v>1</v>
      </c>
      <c r="FV7" s="7">
        <f t="shared" ref="FV7:FV16" si="13">SUM(BW7:BY7)/SUM(FN7:FP7)</f>
        <v>1</v>
      </c>
    </row>
    <row r="8" spans="1:178" x14ac:dyDescent="0.2">
      <c r="A8" s="1"/>
      <c r="B8" s="2" t="s">
        <v>12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48</v>
      </c>
      <c r="AB8" s="3">
        <v>79</v>
      </c>
      <c r="AC8" s="3">
        <v>94</v>
      </c>
      <c r="AD8" s="3">
        <v>58</v>
      </c>
      <c r="AE8" s="3">
        <v>67</v>
      </c>
      <c r="AF8" s="3">
        <v>81</v>
      </c>
      <c r="AG8" s="3">
        <v>40</v>
      </c>
      <c r="AH8" s="3">
        <v>30</v>
      </c>
      <c r="AI8" s="3">
        <v>36</v>
      </c>
      <c r="AJ8" s="3">
        <v>51</v>
      </c>
      <c r="AK8" s="3">
        <v>90</v>
      </c>
      <c r="AL8" s="3">
        <v>57</v>
      </c>
      <c r="AM8" s="3">
        <v>39</v>
      </c>
      <c r="AN8" s="3">
        <v>57</v>
      </c>
      <c r="AO8" s="3">
        <v>236</v>
      </c>
      <c r="AP8" s="3">
        <v>62</v>
      </c>
      <c r="AQ8" s="3">
        <v>89</v>
      </c>
      <c r="AR8" s="3">
        <v>108</v>
      </c>
      <c r="AS8" s="3">
        <v>179</v>
      </c>
      <c r="AT8" s="3">
        <v>161</v>
      </c>
      <c r="AU8" s="3">
        <v>156</v>
      </c>
      <c r="AV8" s="3">
        <v>255</v>
      </c>
      <c r="AW8" s="3">
        <v>160</v>
      </c>
      <c r="AX8" s="3">
        <v>148.62299999999999</v>
      </c>
      <c r="AY8" s="3">
        <v>150.24</v>
      </c>
      <c r="AZ8" s="3">
        <v>155.41200000000001</v>
      </c>
      <c r="BA8" s="3">
        <v>155</v>
      </c>
      <c r="BB8" s="3">
        <v>142</v>
      </c>
      <c r="BC8" s="3">
        <v>115.4</v>
      </c>
      <c r="BD8" s="3">
        <v>178.2</v>
      </c>
      <c r="BE8" s="3">
        <v>210.98000000000002</v>
      </c>
      <c r="BF8" s="3">
        <v>291.72000000000003</v>
      </c>
      <c r="BG8" s="3">
        <v>196.56</v>
      </c>
      <c r="BH8" s="3">
        <v>153.76400000000001</v>
      </c>
      <c r="BI8" s="3">
        <v>156.19900000000001</v>
      </c>
      <c r="BJ8" s="3">
        <v>78.996000000000009</v>
      </c>
      <c r="BK8" s="3">
        <v>128.84299999999999</v>
      </c>
      <c r="BL8" s="3">
        <v>130.51300000000001</v>
      </c>
      <c r="BM8" s="3">
        <v>194.96700000000001</v>
      </c>
      <c r="BN8" s="3">
        <v>188.49299999999999</v>
      </c>
      <c r="BO8" s="3">
        <v>218.05900000000003</v>
      </c>
      <c r="BP8" s="58">
        <v>262.279</v>
      </c>
      <c r="BQ8" s="58">
        <v>324.25099999999998</v>
      </c>
      <c r="BR8" s="58">
        <v>269.51900000000001</v>
      </c>
      <c r="BS8" s="58">
        <v>248.28399999999999</v>
      </c>
      <c r="BT8" s="58">
        <v>121.056</v>
      </c>
      <c r="BU8" s="58">
        <v>173.096</v>
      </c>
      <c r="BV8" s="58">
        <v>212.495</v>
      </c>
      <c r="BW8" s="58">
        <v>201.637</v>
      </c>
      <c r="BX8" s="58">
        <v>236.64</v>
      </c>
      <c r="BY8" s="58">
        <v>188.35309999999998</v>
      </c>
      <c r="BZ8" s="59">
        <f>AVERAGE(BP8:BY8)</f>
        <v>223.76101</v>
      </c>
      <c r="CA8" s="59">
        <f t="shared" si="1"/>
        <v>202.44422</v>
      </c>
      <c r="CB8" s="59">
        <f t="shared" si="2"/>
        <v>208.8767</v>
      </c>
      <c r="CC8" s="47"/>
      <c r="CD8" s="60" t="s">
        <v>12</v>
      </c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>
        <v>24.024000000000001</v>
      </c>
      <c r="EA8" s="60">
        <v>16.951000000000001</v>
      </c>
      <c r="EB8" s="60">
        <v>18.018999999999998</v>
      </c>
      <c r="EC8" s="60">
        <v>18</v>
      </c>
      <c r="ED8" s="60">
        <v>6</v>
      </c>
      <c r="EE8" s="60">
        <v>10.5</v>
      </c>
      <c r="EF8" s="60">
        <v>16.2</v>
      </c>
      <c r="EG8" s="60">
        <v>19.18</v>
      </c>
      <c r="EH8" s="60">
        <v>26.52</v>
      </c>
      <c r="EI8" s="60">
        <v>17.88</v>
      </c>
      <c r="EJ8" s="60">
        <v>13.978</v>
      </c>
      <c r="EK8" s="60">
        <v>14.199</v>
      </c>
      <c r="EL8" s="60">
        <v>7.1820000000000004</v>
      </c>
      <c r="EM8" s="60">
        <v>11.713000000000001</v>
      </c>
      <c r="EN8" s="60">
        <v>7.093</v>
      </c>
      <c r="EO8" s="60">
        <v>14.757</v>
      </c>
      <c r="EP8" s="60">
        <v>11.083</v>
      </c>
      <c r="EQ8" s="60">
        <v>25.654</v>
      </c>
      <c r="ER8" s="60">
        <v>30.391000000000002</v>
      </c>
      <c r="ES8" s="60">
        <v>19.07</v>
      </c>
      <c r="ET8" s="60">
        <v>15.854000000000001</v>
      </c>
      <c r="EU8" s="60">
        <v>29.21</v>
      </c>
      <c r="EV8" s="60">
        <v>14.242000000000001</v>
      </c>
      <c r="EW8" s="60">
        <v>20.365000000000002</v>
      </c>
      <c r="EX8" s="60">
        <v>25.001999999999999</v>
      </c>
      <c r="EY8" s="60">
        <v>23.808</v>
      </c>
      <c r="EZ8" s="60">
        <v>27.841999999999999</v>
      </c>
      <c r="FA8" s="60">
        <v>14.488799999999999</v>
      </c>
      <c r="FB8" s="61">
        <f t="shared" ref="FB8:FB55" si="14">AVERAGE(ER8:FA8)</f>
        <v>22.027279999999998</v>
      </c>
      <c r="FC8" s="61">
        <f t="shared" ref="FC8:FC55" si="15">AVERAGE(EW8:FA8)</f>
        <v>22.301160000000003</v>
      </c>
      <c r="FD8" s="61">
        <f t="shared" ref="FD8:FD55" si="16">AVERAGE(EY8:FA8)</f>
        <v>22.046266666666668</v>
      </c>
      <c r="FE8" s="47"/>
      <c r="FF8" s="62" t="s">
        <v>12</v>
      </c>
      <c r="FG8" s="63">
        <f t="shared" si="3"/>
        <v>292.67</v>
      </c>
      <c r="FH8" s="63">
        <f t="shared" si="4"/>
        <v>343.32099999999997</v>
      </c>
      <c r="FI8" s="63">
        <f t="shared" si="5"/>
        <v>285.37299999999999</v>
      </c>
      <c r="FJ8" s="63">
        <f t="shared" si="6"/>
        <v>277.49399999999997</v>
      </c>
      <c r="FK8" s="63">
        <f t="shared" si="7"/>
        <v>135.298</v>
      </c>
      <c r="FL8" s="63">
        <f t="shared" si="8"/>
        <v>193.46100000000001</v>
      </c>
      <c r="FM8" s="63">
        <f t="shared" si="9"/>
        <v>237.49700000000001</v>
      </c>
      <c r="FN8" s="63">
        <f t="shared" si="10"/>
        <v>225.44499999999999</v>
      </c>
      <c r="FO8" s="63">
        <f t="shared" ref="FO8:FO16" si="17">BX8+EZ8</f>
        <v>264.48199999999997</v>
      </c>
      <c r="FP8" s="63">
        <f t="shared" ref="FP8:FP16" si="18">BY8+FA8</f>
        <v>202.84189999999998</v>
      </c>
      <c r="FQ8" s="64">
        <f t="shared" ref="FQ8:FQ54" si="19">AVERAGE(FG8:FP8)</f>
        <v>245.78829000000002</v>
      </c>
      <c r="FR8" s="64">
        <f t="shared" ref="FR8:FR54" si="20">AVERAGE(FL8:FP8)</f>
        <v>224.74537999999998</v>
      </c>
      <c r="FS8" s="64">
        <f t="shared" ref="FS8:FS54" si="21">AVERAGE(FN8:FP8)</f>
        <v>230.92296666666664</v>
      </c>
      <c r="FT8" s="11">
        <f t="shared" ref="FT8:FT16" si="22">SUM(BP8:BY8)/SUM(FG8:FP8)</f>
        <v>0.91038108446907695</v>
      </c>
      <c r="FU8" s="7">
        <f t="shared" si="12"/>
        <v>0.90077144188681435</v>
      </c>
      <c r="FV8" s="7">
        <f t="shared" si="13"/>
        <v>0.90452977897824227</v>
      </c>
    </row>
    <row r="9" spans="1:178" x14ac:dyDescent="0.2">
      <c r="A9" s="1"/>
      <c r="B9" s="2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>
        <v>0.6</v>
      </c>
      <c r="AW9" s="3"/>
      <c r="AX9" s="3">
        <v>3</v>
      </c>
      <c r="AY9" s="3">
        <v>963.3</v>
      </c>
      <c r="AZ9" s="3"/>
      <c r="BA9" s="3">
        <v>325.94</v>
      </c>
      <c r="BB9" s="3">
        <v>406.03</v>
      </c>
      <c r="BC9" s="3"/>
      <c r="BD9" s="3"/>
      <c r="BE9" s="3"/>
      <c r="BF9" s="3"/>
      <c r="BG9" s="3">
        <v>143.03800000000001</v>
      </c>
      <c r="BH9" s="3">
        <v>1164.127</v>
      </c>
      <c r="BI9" s="3">
        <v>1160.4259999999999</v>
      </c>
      <c r="BJ9" s="3">
        <v>1365.1969999999999</v>
      </c>
      <c r="BK9" s="3">
        <v>2108.1819999999998</v>
      </c>
      <c r="BL9" s="3">
        <v>3284.3900000000003</v>
      </c>
      <c r="BM9" s="3">
        <v>5929.3779999999988</v>
      </c>
      <c r="BN9" s="3">
        <v>5354.9639999999999</v>
      </c>
      <c r="BO9" s="3">
        <v>7104.6329999999989</v>
      </c>
      <c r="BP9" s="58">
        <v>7131.8540000000003</v>
      </c>
      <c r="BQ9" s="58">
        <v>5659.8769999999995</v>
      </c>
      <c r="BR9" s="58">
        <v>6169.6779999999999</v>
      </c>
      <c r="BS9" s="58">
        <v>8743.4250000000011</v>
      </c>
      <c r="BT9" s="58">
        <v>10107.127</v>
      </c>
      <c r="BU9" s="58">
        <v>9340.9719999999979</v>
      </c>
      <c r="BV9" s="58">
        <v>8196.8739999999998</v>
      </c>
      <c r="BW9" s="58">
        <v>10117.881000000001</v>
      </c>
      <c r="BX9" s="58">
        <v>9647.3989999999994</v>
      </c>
      <c r="BY9" s="58">
        <v>13612.592000000001</v>
      </c>
      <c r="BZ9" s="59">
        <f t="shared" si="0"/>
        <v>8872.7679000000007</v>
      </c>
      <c r="CA9" s="59">
        <f t="shared" si="1"/>
        <v>10183.143599999999</v>
      </c>
      <c r="CB9" s="59">
        <f t="shared" si="2"/>
        <v>11125.957333333334</v>
      </c>
      <c r="CC9" s="47"/>
      <c r="CD9" s="60" t="s">
        <v>13</v>
      </c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>
        <v>9.5</v>
      </c>
      <c r="DY9" s="60"/>
      <c r="DZ9" s="60">
        <v>5</v>
      </c>
      <c r="EA9" s="60">
        <v>194.65</v>
      </c>
      <c r="EB9" s="60"/>
      <c r="EC9" s="60">
        <v>134.04</v>
      </c>
      <c r="ED9" s="60">
        <v>96.27</v>
      </c>
      <c r="EE9" s="60"/>
      <c r="EF9" s="60"/>
      <c r="EG9" s="60"/>
      <c r="EH9" s="60"/>
      <c r="EI9" s="60">
        <v>4.0179999999999998</v>
      </c>
      <c r="EJ9" s="60">
        <v>60.152999999999999</v>
      </c>
      <c r="EK9" s="60">
        <v>70.146000000000001</v>
      </c>
      <c r="EL9" s="60">
        <v>246.14400000000001</v>
      </c>
      <c r="EM9" s="60">
        <v>294.24299999999999</v>
      </c>
      <c r="EN9" s="60">
        <v>1260.1329999999998</v>
      </c>
      <c r="EO9" s="60">
        <v>1257.1190000000004</v>
      </c>
      <c r="EP9" s="60">
        <v>1376.9560000000001</v>
      </c>
      <c r="EQ9" s="60">
        <v>1524.19</v>
      </c>
      <c r="ER9" s="60">
        <v>1877.277</v>
      </c>
      <c r="ES9" s="60">
        <v>1764.0669999999996</v>
      </c>
      <c r="ET9" s="60">
        <v>1960.703</v>
      </c>
      <c r="EU9" s="60">
        <v>2135.145</v>
      </c>
      <c r="EV9" s="60">
        <v>2306.9120000000003</v>
      </c>
      <c r="EW9" s="60">
        <v>991.423</v>
      </c>
      <c r="EX9" s="60">
        <v>600.47500000000002</v>
      </c>
      <c r="EY9" s="60">
        <v>1002.019</v>
      </c>
      <c r="EZ9" s="60">
        <v>1189.7760000000001</v>
      </c>
      <c r="FA9" s="60">
        <v>1546.578</v>
      </c>
      <c r="FB9" s="61">
        <f t="shared" si="14"/>
        <v>1537.4375</v>
      </c>
      <c r="FC9" s="61">
        <f t="shared" si="15"/>
        <v>1066.0542</v>
      </c>
      <c r="FD9" s="61">
        <f t="shared" si="16"/>
        <v>1246.1243333333334</v>
      </c>
      <c r="FE9" s="47"/>
      <c r="FF9" s="62" t="s">
        <v>13</v>
      </c>
      <c r="FG9" s="63">
        <f t="shared" si="3"/>
        <v>9009.1310000000012</v>
      </c>
      <c r="FH9" s="63">
        <f t="shared" si="4"/>
        <v>7423.9439999999995</v>
      </c>
      <c r="FI9" s="63">
        <f t="shared" si="5"/>
        <v>8130.3809999999994</v>
      </c>
      <c r="FJ9" s="63">
        <f t="shared" si="6"/>
        <v>10878.570000000002</v>
      </c>
      <c r="FK9" s="63">
        <f t="shared" si="7"/>
        <v>12414.039000000001</v>
      </c>
      <c r="FL9" s="63">
        <f t="shared" si="8"/>
        <v>10332.394999999999</v>
      </c>
      <c r="FM9" s="63">
        <f t="shared" si="9"/>
        <v>8797.3490000000002</v>
      </c>
      <c r="FN9" s="63">
        <f t="shared" si="10"/>
        <v>11119.900000000001</v>
      </c>
      <c r="FO9" s="63">
        <f t="shared" si="17"/>
        <v>10837.174999999999</v>
      </c>
      <c r="FP9" s="63">
        <f t="shared" si="18"/>
        <v>15159.17</v>
      </c>
      <c r="FQ9" s="64">
        <f t="shared" si="19"/>
        <v>10410.205400000001</v>
      </c>
      <c r="FR9" s="64">
        <f t="shared" si="20"/>
        <v>11249.1978</v>
      </c>
      <c r="FS9" s="64">
        <f t="shared" si="21"/>
        <v>12372.081666666667</v>
      </c>
      <c r="FT9" s="11">
        <f t="shared" si="22"/>
        <v>0.85231439333560122</v>
      </c>
      <c r="FU9" s="7">
        <f t="shared" si="12"/>
        <v>0.90523286913845524</v>
      </c>
      <c r="FV9" s="7">
        <f t="shared" si="13"/>
        <v>0.89927933173196806</v>
      </c>
    </row>
    <row r="10" spans="1:178" x14ac:dyDescent="0.2">
      <c r="A10" s="1"/>
      <c r="B10" s="2" t="s">
        <v>14</v>
      </c>
      <c r="C10" s="3"/>
      <c r="D10" s="3"/>
      <c r="E10" s="3"/>
      <c r="F10" s="3"/>
      <c r="G10" s="3"/>
      <c r="H10" s="3"/>
      <c r="I10" s="3"/>
      <c r="J10" s="3"/>
      <c r="K10" s="3">
        <v>1740</v>
      </c>
      <c r="L10" s="3">
        <v>5920</v>
      </c>
      <c r="M10" s="3">
        <v>4700</v>
      </c>
      <c r="N10" s="3">
        <v>4400</v>
      </c>
      <c r="O10" s="3">
        <v>1400</v>
      </c>
      <c r="P10" s="3">
        <v>2400</v>
      </c>
      <c r="Q10" s="3">
        <v>1624</v>
      </c>
      <c r="R10" s="3">
        <v>696</v>
      </c>
      <c r="S10" s="3">
        <v>464</v>
      </c>
      <c r="T10" s="3">
        <v>812</v>
      </c>
      <c r="U10" s="3">
        <v>812</v>
      </c>
      <c r="V10" s="3">
        <v>464</v>
      </c>
      <c r="W10" s="3">
        <v>812</v>
      </c>
      <c r="X10" s="3">
        <v>347</v>
      </c>
      <c r="Y10" s="3">
        <v>233</v>
      </c>
      <c r="Z10" s="3">
        <v>153</v>
      </c>
      <c r="AA10" s="3">
        <v>232</v>
      </c>
      <c r="AB10" s="3">
        <v>260</v>
      </c>
      <c r="AC10" s="3">
        <v>715</v>
      </c>
      <c r="AD10" s="3">
        <v>1302</v>
      </c>
      <c r="AE10" s="3">
        <v>852</v>
      </c>
      <c r="AF10" s="3">
        <v>1353</v>
      </c>
      <c r="AG10" s="3">
        <v>1008</v>
      </c>
      <c r="AH10" s="3">
        <v>2084</v>
      </c>
      <c r="AI10" s="3">
        <v>1979</v>
      </c>
      <c r="AJ10" s="3">
        <v>2844</v>
      </c>
      <c r="AK10" s="3">
        <v>2149.3000000000002</v>
      </c>
      <c r="AL10" s="3">
        <v>2947</v>
      </c>
      <c r="AM10" s="3">
        <v>1837</v>
      </c>
      <c r="AN10" s="3">
        <v>2266.1999999999998</v>
      </c>
      <c r="AO10" s="3">
        <v>2512</v>
      </c>
      <c r="AP10" s="3">
        <v>2533</v>
      </c>
      <c r="AQ10" s="3">
        <v>1758</v>
      </c>
      <c r="AR10" s="3">
        <v>1838</v>
      </c>
      <c r="AS10" s="3">
        <v>4228</v>
      </c>
      <c r="AT10" s="3">
        <v>5131</v>
      </c>
      <c r="AU10" s="3">
        <v>4169</v>
      </c>
      <c r="AV10" s="3">
        <v>4021</v>
      </c>
      <c r="AW10" s="3">
        <v>2767</v>
      </c>
      <c r="AX10" s="3">
        <v>2705</v>
      </c>
      <c r="AY10" s="3">
        <v>2514</v>
      </c>
      <c r="AZ10" s="3">
        <v>4127</v>
      </c>
      <c r="BA10" s="3">
        <v>6144.5999999999995</v>
      </c>
      <c r="BB10" s="3">
        <v>6238.7000000000007</v>
      </c>
      <c r="BC10" s="3">
        <v>6172.07</v>
      </c>
      <c r="BD10" s="3">
        <v>3502.5109999999995</v>
      </c>
      <c r="BE10" s="3">
        <v>6985.2697000000007</v>
      </c>
      <c r="BF10" s="3">
        <v>7222.9830000000011</v>
      </c>
      <c r="BG10" s="3">
        <v>3790.1800000000003</v>
      </c>
      <c r="BH10" s="3">
        <v>5467.7920679999988</v>
      </c>
      <c r="BI10" s="3">
        <v>2749.1309430000001</v>
      </c>
      <c r="BJ10" s="3">
        <v>3313.01</v>
      </c>
      <c r="BK10" s="3">
        <v>3677.4911700000002</v>
      </c>
      <c r="BL10" s="3">
        <v>3614.7789200000002</v>
      </c>
      <c r="BM10" s="3">
        <v>4639.4274599999999</v>
      </c>
      <c r="BN10" s="3">
        <v>7277.3110899999992</v>
      </c>
      <c r="BO10" s="3">
        <v>11644.964509999998</v>
      </c>
      <c r="BP10" s="58">
        <v>13643.343430000001</v>
      </c>
      <c r="BQ10" s="58">
        <v>16681.77536</v>
      </c>
      <c r="BR10" s="58">
        <v>18362.306480000003</v>
      </c>
      <c r="BS10" s="58">
        <v>16381.177</v>
      </c>
      <c r="BT10" s="58">
        <v>12907.160000000002</v>
      </c>
      <c r="BU10" s="58">
        <v>13183.011</v>
      </c>
      <c r="BV10" s="58">
        <v>13663.996999999999</v>
      </c>
      <c r="BW10" s="58">
        <v>15716</v>
      </c>
      <c r="BX10" s="58">
        <v>18894</v>
      </c>
      <c r="BY10" s="58">
        <v>17729.408439000003</v>
      </c>
      <c r="BZ10" s="59">
        <f t="shared" si="0"/>
        <v>15716.2178709</v>
      </c>
      <c r="CA10" s="59">
        <f t="shared" si="1"/>
        <v>15837.283287800001</v>
      </c>
      <c r="CB10" s="59">
        <f t="shared" si="2"/>
        <v>17446.46947966667</v>
      </c>
      <c r="CC10" s="47"/>
      <c r="CD10" s="60" t="s">
        <v>14</v>
      </c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>
        <v>37</v>
      </c>
      <c r="DA10" s="60">
        <v>28</v>
      </c>
      <c r="DB10" s="60">
        <v>70</v>
      </c>
      <c r="DC10" s="60">
        <v>197</v>
      </c>
      <c r="DD10" s="60">
        <v>181</v>
      </c>
      <c r="DE10" s="60">
        <v>678</v>
      </c>
      <c r="DF10" s="60">
        <v>1183</v>
      </c>
      <c r="DG10" s="60">
        <v>812</v>
      </c>
      <c r="DH10" s="60">
        <v>782</v>
      </c>
      <c r="DI10" s="60">
        <v>698</v>
      </c>
      <c r="DJ10" s="60">
        <v>505</v>
      </c>
      <c r="DK10" s="60">
        <v>776</v>
      </c>
      <c r="DL10" s="60">
        <v>521</v>
      </c>
      <c r="DM10" s="60">
        <v>697.8</v>
      </c>
      <c r="DN10" s="60">
        <v>419.3</v>
      </c>
      <c r="DO10" s="60">
        <v>873</v>
      </c>
      <c r="DP10" s="60">
        <v>756</v>
      </c>
      <c r="DQ10" s="60">
        <v>946</v>
      </c>
      <c r="DR10" s="60">
        <v>512</v>
      </c>
      <c r="DS10" s="60">
        <v>591</v>
      </c>
      <c r="DT10" s="60">
        <v>350</v>
      </c>
      <c r="DU10" s="60">
        <v>790</v>
      </c>
      <c r="DV10" s="60">
        <v>1256</v>
      </c>
      <c r="DW10" s="60">
        <v>601</v>
      </c>
      <c r="DX10" s="60">
        <v>1935</v>
      </c>
      <c r="DY10" s="60">
        <v>1707</v>
      </c>
      <c r="DZ10" s="60">
        <v>1237</v>
      </c>
      <c r="EA10" s="60">
        <v>776</v>
      </c>
      <c r="EB10" s="60">
        <v>2024</v>
      </c>
      <c r="EC10" s="60">
        <v>2767.7000000000003</v>
      </c>
      <c r="ED10" s="60">
        <v>2659.4</v>
      </c>
      <c r="EE10" s="60">
        <v>2581.5500000000002</v>
      </c>
      <c r="EF10" s="60">
        <v>2455.1689999999999</v>
      </c>
      <c r="EG10" s="60">
        <v>1495.5009000000002</v>
      </c>
      <c r="EH10" s="60">
        <v>1080.683</v>
      </c>
      <c r="EI10" s="60">
        <v>1479.2690000000002</v>
      </c>
      <c r="EJ10" s="60">
        <v>1593.4376659999998</v>
      </c>
      <c r="EK10" s="60">
        <v>957.6271680000001</v>
      </c>
      <c r="EL10" s="60">
        <v>1189.021</v>
      </c>
      <c r="EM10" s="60">
        <v>1172.90247</v>
      </c>
      <c r="EN10" s="60">
        <v>1840.6320400000002</v>
      </c>
      <c r="EO10" s="60">
        <v>2120.3149200000003</v>
      </c>
      <c r="EP10" s="60">
        <v>3623.4719299999997</v>
      </c>
      <c r="EQ10" s="60">
        <v>6456.3588099999997</v>
      </c>
      <c r="ER10" s="60">
        <v>7749.6925300000003</v>
      </c>
      <c r="ES10" s="60">
        <v>7660.1803499999996</v>
      </c>
      <c r="ET10" s="60">
        <v>7258.1984879999991</v>
      </c>
      <c r="EU10" s="60">
        <v>5096.0020000000004</v>
      </c>
      <c r="EV10" s="60">
        <v>6249.3700000000008</v>
      </c>
      <c r="EW10" s="60">
        <v>6283.9229999999989</v>
      </c>
      <c r="EX10" s="60">
        <v>6499.3249999999998</v>
      </c>
      <c r="EY10" s="60">
        <v>7341</v>
      </c>
      <c r="EZ10" s="60">
        <v>6364</v>
      </c>
      <c r="FA10" s="60">
        <v>3647.5543899999998</v>
      </c>
      <c r="FB10" s="61">
        <f t="shared" si="14"/>
        <v>6414.9245757999997</v>
      </c>
      <c r="FC10" s="61">
        <f t="shared" si="15"/>
        <v>6027.1604779999998</v>
      </c>
      <c r="FD10" s="61">
        <f t="shared" si="16"/>
        <v>5784.1847966666674</v>
      </c>
      <c r="FE10" s="47"/>
      <c r="FF10" s="62" t="s">
        <v>14</v>
      </c>
      <c r="FG10" s="63">
        <f t="shared" si="3"/>
        <v>21393.035960000001</v>
      </c>
      <c r="FH10" s="63">
        <f t="shared" si="4"/>
        <v>24341.955709999998</v>
      </c>
      <c r="FI10" s="63">
        <f t="shared" si="5"/>
        <v>25620.504968000001</v>
      </c>
      <c r="FJ10" s="63">
        <f t="shared" si="6"/>
        <v>21477.179</v>
      </c>
      <c r="FK10" s="63">
        <f t="shared" si="7"/>
        <v>19156.530000000002</v>
      </c>
      <c r="FL10" s="63">
        <f t="shared" si="8"/>
        <v>19466.934000000001</v>
      </c>
      <c r="FM10" s="63">
        <f t="shared" si="9"/>
        <v>20163.322</v>
      </c>
      <c r="FN10" s="63">
        <f t="shared" si="10"/>
        <v>23057</v>
      </c>
      <c r="FO10" s="63">
        <f t="shared" si="17"/>
        <v>25258</v>
      </c>
      <c r="FP10" s="63">
        <f t="shared" si="18"/>
        <v>21376.962829000004</v>
      </c>
      <c r="FQ10" s="64">
        <f t="shared" si="19"/>
        <v>22131.142446700003</v>
      </c>
      <c r="FR10" s="64">
        <f t="shared" si="20"/>
        <v>21864.443765799999</v>
      </c>
      <c r="FS10" s="64">
        <f t="shared" si="21"/>
        <v>23230.654276333331</v>
      </c>
      <c r="FT10" s="11">
        <f t="shared" si="22"/>
        <v>0.71014037837181154</v>
      </c>
      <c r="FU10" s="7">
        <f t="shared" si="12"/>
        <v>0.72433963824739134</v>
      </c>
      <c r="FV10" s="7">
        <f t="shared" si="13"/>
        <v>0.75101068063505161</v>
      </c>
    </row>
    <row r="11" spans="1:178" x14ac:dyDescent="0.2">
      <c r="A11" s="1"/>
      <c r="B11" s="2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45</v>
      </c>
      <c r="S11" s="3">
        <v>646</v>
      </c>
      <c r="T11" s="3">
        <v>680</v>
      </c>
      <c r="U11" s="3">
        <v>655</v>
      </c>
      <c r="V11" s="3">
        <v>936</v>
      </c>
      <c r="W11" s="3">
        <v>191</v>
      </c>
      <c r="X11" s="3">
        <v>44</v>
      </c>
      <c r="Y11" s="3">
        <v>52.5</v>
      </c>
      <c r="Z11" s="3">
        <v>61</v>
      </c>
      <c r="AA11" s="3"/>
      <c r="AB11" s="3"/>
      <c r="AC11" s="3">
        <v>161</v>
      </c>
      <c r="AD11" s="3">
        <v>239.5</v>
      </c>
      <c r="AE11" s="3">
        <v>318</v>
      </c>
      <c r="AF11" s="3"/>
      <c r="AG11" s="3"/>
      <c r="AH11" s="3"/>
      <c r="AI11" s="3"/>
      <c r="AJ11" s="3"/>
      <c r="AK11" s="3"/>
      <c r="AL11" s="3"/>
      <c r="AM11" s="3">
        <v>2</v>
      </c>
      <c r="AN11" s="3">
        <v>40</v>
      </c>
      <c r="AO11" s="3">
        <v>30</v>
      </c>
      <c r="AP11" s="3">
        <v>25.5</v>
      </c>
      <c r="AQ11" s="3">
        <v>7</v>
      </c>
      <c r="AR11" s="3">
        <v>29</v>
      </c>
      <c r="AS11" s="3">
        <v>25</v>
      </c>
      <c r="AT11" s="3">
        <v>71</v>
      </c>
      <c r="AU11" s="3">
        <v>52</v>
      </c>
      <c r="AV11" s="3">
        <v>174</v>
      </c>
      <c r="AW11" s="3">
        <v>155</v>
      </c>
      <c r="AX11" s="3">
        <v>100.16500000000001</v>
      </c>
      <c r="AY11" s="3">
        <v>57.093000000000004</v>
      </c>
      <c r="AZ11" s="3">
        <v>22</v>
      </c>
      <c r="BA11" s="3">
        <v>105.15</v>
      </c>
      <c r="BB11" s="3">
        <v>125.277</v>
      </c>
      <c r="BC11" s="3">
        <v>70.428000000000011</v>
      </c>
      <c r="BD11" s="3">
        <v>72.684999999999988</v>
      </c>
      <c r="BE11" s="3">
        <v>303.50100000000003</v>
      </c>
      <c r="BF11" s="3">
        <v>239.52199999999999</v>
      </c>
      <c r="BG11" s="3">
        <v>292.85199999999998</v>
      </c>
      <c r="BH11" s="3">
        <v>275.97899999999998</v>
      </c>
      <c r="BI11" s="3">
        <v>167.946</v>
      </c>
      <c r="BJ11" s="3">
        <v>53.433</v>
      </c>
      <c r="BK11" s="3">
        <v>165.98400000000001</v>
      </c>
      <c r="BL11" s="3">
        <v>49.725000000000001</v>
      </c>
      <c r="BM11" s="3">
        <v>92.718999999999994</v>
      </c>
      <c r="BN11" s="3">
        <v>73.518000000000001</v>
      </c>
      <c r="BO11" s="3">
        <v>34.222000000000001</v>
      </c>
      <c r="BP11" s="58">
        <v>59.013606000000003</v>
      </c>
      <c r="BQ11" s="58">
        <v>19.488689000000001</v>
      </c>
      <c r="BR11" s="58">
        <v>193.07766100000001</v>
      </c>
      <c r="BS11" s="58">
        <v>14.646455</v>
      </c>
      <c r="BT11" s="58">
        <v>108.171269</v>
      </c>
      <c r="BU11" s="58">
        <v>75.077376000000001</v>
      </c>
      <c r="BV11" s="58">
        <v>110.872023</v>
      </c>
      <c r="BW11" s="58">
        <v>198.67438599999997</v>
      </c>
      <c r="BX11" s="58">
        <v>175.02158399999999</v>
      </c>
      <c r="BY11" s="58">
        <v>162.80616799999999</v>
      </c>
      <c r="BZ11" s="59">
        <f t="shared" si="0"/>
        <v>111.68492169999999</v>
      </c>
      <c r="CA11" s="59">
        <f t="shared" si="1"/>
        <v>144.49030739999998</v>
      </c>
      <c r="CB11" s="59">
        <f t="shared" si="2"/>
        <v>178.83404599999997</v>
      </c>
      <c r="CC11" s="47"/>
      <c r="CD11" s="60" t="s">
        <v>15</v>
      </c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>
        <v>23</v>
      </c>
      <c r="DF11" s="60"/>
      <c r="DG11" s="60"/>
      <c r="DH11" s="60"/>
      <c r="DI11" s="60"/>
      <c r="DJ11" s="60"/>
      <c r="DK11" s="60"/>
      <c r="DL11" s="60"/>
      <c r="DM11" s="60"/>
      <c r="DN11" s="60"/>
      <c r="DO11" s="60">
        <v>11</v>
      </c>
      <c r="DP11" s="60">
        <v>144</v>
      </c>
      <c r="DQ11" s="60">
        <v>95</v>
      </c>
      <c r="DR11" s="60">
        <v>31</v>
      </c>
      <c r="DS11" s="60">
        <v>10</v>
      </c>
      <c r="DT11" s="60">
        <v>26</v>
      </c>
      <c r="DU11" s="60">
        <v>67</v>
      </c>
      <c r="DV11" s="60">
        <v>124</v>
      </c>
      <c r="DW11" s="60">
        <v>111</v>
      </c>
      <c r="DX11" s="60">
        <v>148</v>
      </c>
      <c r="DY11" s="60">
        <v>144</v>
      </c>
      <c r="DZ11" s="60">
        <v>166</v>
      </c>
      <c r="EA11" s="60">
        <v>120.081</v>
      </c>
      <c r="EB11" s="60">
        <v>263</v>
      </c>
      <c r="EC11" s="60">
        <v>326.96800000000002</v>
      </c>
      <c r="ED11" s="60">
        <v>241.214</v>
      </c>
      <c r="EE11" s="60">
        <v>279.28399999999999</v>
      </c>
      <c r="EF11" s="60">
        <v>181.59100000000001</v>
      </c>
      <c r="EG11" s="60">
        <v>143.10399999999998</v>
      </c>
      <c r="EH11" s="60">
        <v>186.62299999999999</v>
      </c>
      <c r="EI11" s="60">
        <v>196.07900000000001</v>
      </c>
      <c r="EJ11" s="60">
        <v>143.83300000000003</v>
      </c>
      <c r="EK11" s="60">
        <v>130.18299999999999</v>
      </c>
      <c r="EL11" s="60">
        <v>111.003</v>
      </c>
      <c r="EM11" s="60">
        <v>102.776</v>
      </c>
      <c r="EN11" s="60">
        <v>136.87900000000002</v>
      </c>
      <c r="EO11" s="60">
        <v>166.40700000000001</v>
      </c>
      <c r="EP11" s="60">
        <v>197.28100000000001</v>
      </c>
      <c r="EQ11" s="60">
        <v>218.21199999999999</v>
      </c>
      <c r="ER11" s="60">
        <v>257.70556299999998</v>
      </c>
      <c r="ES11" s="60">
        <v>171.413205</v>
      </c>
      <c r="ET11" s="60">
        <v>214.153617</v>
      </c>
      <c r="EU11" s="60">
        <v>237.02330599999996</v>
      </c>
      <c r="EV11" s="60">
        <v>192.82192500000002</v>
      </c>
      <c r="EW11" s="60">
        <v>104.22726</v>
      </c>
      <c r="EX11" s="60">
        <v>255.87434300000001</v>
      </c>
      <c r="EY11" s="60">
        <v>331.615611</v>
      </c>
      <c r="EZ11" s="60">
        <v>379.24522200000001</v>
      </c>
      <c r="FA11" s="60">
        <v>240.789264</v>
      </c>
      <c r="FB11" s="61">
        <f t="shared" si="14"/>
        <v>238.48693160000002</v>
      </c>
      <c r="FC11" s="61">
        <f t="shared" si="15"/>
        <v>262.35034000000002</v>
      </c>
      <c r="FD11" s="61">
        <f t="shared" si="16"/>
        <v>317.21669900000001</v>
      </c>
      <c r="FE11" s="47"/>
      <c r="FF11" s="62" t="s">
        <v>15</v>
      </c>
      <c r="FG11" s="63">
        <f t="shared" si="3"/>
        <v>316.71916899999997</v>
      </c>
      <c r="FH11" s="63">
        <f t="shared" si="4"/>
        <v>190.901894</v>
      </c>
      <c r="FI11" s="63">
        <f t="shared" si="5"/>
        <v>407.23127799999997</v>
      </c>
      <c r="FJ11" s="63">
        <f t="shared" si="6"/>
        <v>251.66976099999997</v>
      </c>
      <c r="FK11" s="63">
        <f t="shared" si="7"/>
        <v>300.99319400000002</v>
      </c>
      <c r="FL11" s="63">
        <f t="shared" si="8"/>
        <v>179.30463600000002</v>
      </c>
      <c r="FM11" s="63">
        <f t="shared" si="9"/>
        <v>366.74636600000002</v>
      </c>
      <c r="FN11" s="63">
        <f t="shared" si="10"/>
        <v>530.28999699999997</v>
      </c>
      <c r="FO11" s="63">
        <f t="shared" si="17"/>
        <v>554.26680599999997</v>
      </c>
      <c r="FP11" s="63">
        <f t="shared" si="18"/>
        <v>403.59543199999996</v>
      </c>
      <c r="FQ11" s="64">
        <f t="shared" si="19"/>
        <v>350.17185330000001</v>
      </c>
      <c r="FR11" s="64">
        <f t="shared" si="20"/>
        <v>406.84064740000002</v>
      </c>
      <c r="FS11" s="64">
        <f t="shared" si="21"/>
        <v>496.05074500000001</v>
      </c>
      <c r="FT11" s="11">
        <f t="shared" si="22"/>
        <v>0.31894317218099488</v>
      </c>
      <c r="FU11" s="7">
        <f t="shared" si="12"/>
        <v>0.35515209289778543</v>
      </c>
      <c r="FV11" s="7">
        <f t="shared" si="13"/>
        <v>0.36051562829524625</v>
      </c>
    </row>
    <row r="12" spans="1:178" x14ac:dyDescent="0.2">
      <c r="A12" s="1"/>
      <c r="B12" s="2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>
        <v>138.99997999999999</v>
      </c>
      <c r="AU12" s="3">
        <v>156.00002000000001</v>
      </c>
      <c r="AV12" s="3">
        <v>200.00004000000001</v>
      </c>
      <c r="AW12" s="3">
        <v>124.00001</v>
      </c>
      <c r="AX12" s="3">
        <v>83.999989999999997</v>
      </c>
      <c r="AY12" s="3">
        <v>699</v>
      </c>
      <c r="AZ12" s="3">
        <v>2190.0000199999999</v>
      </c>
      <c r="BA12" s="3">
        <v>1674.20001</v>
      </c>
      <c r="BB12" s="3">
        <v>1055.8000100000002</v>
      </c>
      <c r="BC12" s="3">
        <v>696.6999800000001</v>
      </c>
      <c r="BD12" s="3">
        <v>1049.6000100000001</v>
      </c>
      <c r="BE12" s="3">
        <v>1305.21901</v>
      </c>
      <c r="BF12" s="3">
        <v>1185.4869799999999</v>
      </c>
      <c r="BG12" s="3">
        <v>1085.0000199999999</v>
      </c>
      <c r="BH12" s="3">
        <v>1123.99999</v>
      </c>
      <c r="BI12" s="3">
        <v>649.00000999999997</v>
      </c>
      <c r="BJ12" s="3">
        <v>462.00000999999997</v>
      </c>
      <c r="BK12" s="3">
        <v>426.94299999999998</v>
      </c>
      <c r="BL12" s="3">
        <v>346.36788000000001</v>
      </c>
      <c r="BM12" s="3">
        <v>264.10500000000002</v>
      </c>
      <c r="BN12" s="3">
        <v>211.36200000000002</v>
      </c>
      <c r="BO12" s="3">
        <v>92.40100000000001</v>
      </c>
      <c r="BP12" s="58">
        <v>169.55100000000002</v>
      </c>
      <c r="BQ12" s="58">
        <v>467.74599999999998</v>
      </c>
      <c r="BR12" s="58">
        <v>578.37900000000002</v>
      </c>
      <c r="BS12" s="58">
        <v>359.45800000000003</v>
      </c>
      <c r="BT12" s="58">
        <v>320.86200000000002</v>
      </c>
      <c r="BU12" s="58">
        <v>461.12800000000004</v>
      </c>
      <c r="BV12" s="58">
        <v>140.03200000000001</v>
      </c>
      <c r="BW12" s="58">
        <v>528.59400000000005</v>
      </c>
      <c r="BX12" s="58">
        <v>2444.3519999999999</v>
      </c>
      <c r="BY12" s="58">
        <v>2746.7889999999998</v>
      </c>
      <c r="BZ12" s="59">
        <f t="shared" si="0"/>
        <v>821.68909999999994</v>
      </c>
      <c r="CA12" s="59">
        <f t="shared" si="1"/>
        <v>1264.1789999999999</v>
      </c>
      <c r="CB12" s="59">
        <f t="shared" si="2"/>
        <v>1906.5783333333331</v>
      </c>
      <c r="CC12" s="47"/>
      <c r="CD12" s="60" t="s">
        <v>16</v>
      </c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>
        <v>70.000039999999998</v>
      </c>
      <c r="DW12" s="60">
        <v>428.00002000000001</v>
      </c>
      <c r="DX12" s="60">
        <v>475.99997999999999</v>
      </c>
      <c r="DY12" s="60">
        <v>520.00000999999997</v>
      </c>
      <c r="DZ12" s="60">
        <v>426.99994000000004</v>
      </c>
      <c r="EA12" s="60">
        <v>1503</v>
      </c>
      <c r="EB12" s="60">
        <v>7346.9999899999993</v>
      </c>
      <c r="EC12" s="60">
        <v>6563.4999900000003</v>
      </c>
      <c r="ED12" s="60">
        <v>7210.0000100000007</v>
      </c>
      <c r="EE12" s="60">
        <v>5839.5</v>
      </c>
      <c r="EF12" s="60">
        <v>7889.6999900000001</v>
      </c>
      <c r="EG12" s="60">
        <v>6555.2719499999994</v>
      </c>
      <c r="EH12" s="60">
        <v>6200.1879900000004</v>
      </c>
      <c r="EI12" s="60">
        <v>7200.0000100000007</v>
      </c>
      <c r="EJ12" s="60">
        <v>7399.0000099999997</v>
      </c>
      <c r="EK12" s="60">
        <v>5685.9999800000005</v>
      </c>
      <c r="EL12" s="60">
        <v>4972.9999800000005</v>
      </c>
      <c r="EM12" s="60">
        <v>5489.3639999999996</v>
      </c>
      <c r="EN12" s="60">
        <v>3720.2208000000001</v>
      </c>
      <c r="EO12" s="60">
        <v>3231.24</v>
      </c>
      <c r="EP12" s="60">
        <v>2371.3040000000001</v>
      </c>
      <c r="EQ12" s="60">
        <v>2231.75</v>
      </c>
      <c r="ER12" s="60">
        <v>4941.848</v>
      </c>
      <c r="ES12" s="60">
        <v>5852.39</v>
      </c>
      <c r="ET12" s="60">
        <v>5514.3580000000002</v>
      </c>
      <c r="EU12" s="60">
        <v>4823.0860000000002</v>
      </c>
      <c r="EV12" s="60">
        <v>5718.4889999999996</v>
      </c>
      <c r="EW12" s="60">
        <v>3613.5830000000001</v>
      </c>
      <c r="EX12" s="60">
        <v>1638.49</v>
      </c>
      <c r="EY12" s="60">
        <v>3248.9380000000001</v>
      </c>
      <c r="EZ12" s="60">
        <v>5415.2970000000005</v>
      </c>
      <c r="FA12" s="60">
        <v>5132.7160000000003</v>
      </c>
      <c r="FB12" s="61">
        <f t="shared" si="14"/>
        <v>4589.9195</v>
      </c>
      <c r="FC12" s="61">
        <f t="shared" si="15"/>
        <v>3809.8048000000003</v>
      </c>
      <c r="FD12" s="61">
        <f t="shared" si="16"/>
        <v>4598.983666666667</v>
      </c>
      <c r="FE12" s="47"/>
      <c r="FF12" s="62" t="s">
        <v>16</v>
      </c>
      <c r="FG12" s="63">
        <f t="shared" si="3"/>
        <v>5111.3990000000003</v>
      </c>
      <c r="FH12" s="63">
        <f t="shared" si="4"/>
        <v>6320.1360000000004</v>
      </c>
      <c r="FI12" s="63">
        <f t="shared" si="5"/>
        <v>6092.7370000000001</v>
      </c>
      <c r="FJ12" s="63">
        <f t="shared" si="6"/>
        <v>5182.5439999999999</v>
      </c>
      <c r="FK12" s="63">
        <f t="shared" si="7"/>
        <v>6039.3509999999997</v>
      </c>
      <c r="FL12" s="63">
        <f t="shared" si="8"/>
        <v>4074.7110000000002</v>
      </c>
      <c r="FM12" s="63">
        <f t="shared" si="9"/>
        <v>1778.5219999999999</v>
      </c>
      <c r="FN12" s="63">
        <f t="shared" si="10"/>
        <v>3777.5320000000002</v>
      </c>
      <c r="FO12" s="63">
        <f t="shared" si="17"/>
        <v>7859.6490000000003</v>
      </c>
      <c r="FP12" s="63">
        <f t="shared" si="18"/>
        <v>7879.5050000000001</v>
      </c>
      <c r="FQ12" s="64">
        <f t="shared" si="19"/>
        <v>5411.6085999999987</v>
      </c>
      <c r="FR12" s="64">
        <f t="shared" si="20"/>
        <v>5073.9838</v>
      </c>
      <c r="FS12" s="64">
        <f t="shared" si="21"/>
        <v>6505.5620000000008</v>
      </c>
      <c r="FT12" s="11">
        <f t="shared" si="22"/>
        <v>0.15183823530770502</v>
      </c>
      <c r="FU12" s="7">
        <f t="shared" si="12"/>
        <v>0.2491491990967728</v>
      </c>
      <c r="FV12" s="7">
        <f t="shared" si="13"/>
        <v>0.29306896672928995</v>
      </c>
    </row>
    <row r="13" spans="1:178" x14ac:dyDescent="0.2">
      <c r="A13" s="1"/>
      <c r="B13" s="2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>
        <v>5.5011999999999999</v>
      </c>
      <c r="BA13" s="3">
        <v>4.7815000000000003</v>
      </c>
      <c r="BB13" s="3">
        <v>3.5644999999999998</v>
      </c>
      <c r="BC13" s="3"/>
      <c r="BD13" s="3">
        <v>1.2290000000000001</v>
      </c>
      <c r="BE13" s="3">
        <v>0.89229999999999998</v>
      </c>
      <c r="BF13" s="3">
        <v>0.26900000000000002</v>
      </c>
      <c r="BG13" s="3">
        <v>6.9029999999999996</v>
      </c>
      <c r="BH13" s="3">
        <v>8.6355000000000004</v>
      </c>
      <c r="BI13" s="3">
        <v>6.5368000000000004</v>
      </c>
      <c r="BJ13" s="3">
        <v>3.8290000000000002</v>
      </c>
      <c r="BK13" s="3">
        <v>5.8869999999999996</v>
      </c>
      <c r="BL13" s="3">
        <v>13.872999999999999</v>
      </c>
      <c r="BM13" s="3">
        <v>14.852</v>
      </c>
      <c r="BN13" s="3">
        <v>31.835000000000001</v>
      </c>
      <c r="BO13" s="3">
        <v>120.048</v>
      </c>
      <c r="BP13" s="58">
        <v>116.81</v>
      </c>
      <c r="BQ13" s="58">
        <v>138.768</v>
      </c>
      <c r="BR13" s="58">
        <v>183.072</v>
      </c>
      <c r="BS13" s="58">
        <v>113.509</v>
      </c>
      <c r="BT13" s="58">
        <v>74.310999999999993</v>
      </c>
      <c r="BU13" s="58">
        <v>116.63950000000001</v>
      </c>
      <c r="BV13" s="58">
        <v>150.24520000000001</v>
      </c>
      <c r="BW13" s="58">
        <v>54.088630000000002</v>
      </c>
      <c r="BX13" s="58">
        <v>51.58155</v>
      </c>
      <c r="BY13" s="58">
        <v>114.637</v>
      </c>
      <c r="BZ13" s="59">
        <f t="shared" si="0"/>
        <v>111.36618800000001</v>
      </c>
      <c r="CA13" s="59">
        <f t="shared" si="1"/>
        <v>97.438376000000005</v>
      </c>
      <c r="CB13" s="59">
        <f t="shared" si="2"/>
        <v>73.435726666666667</v>
      </c>
      <c r="CC13" s="47"/>
      <c r="CD13" s="60" t="s">
        <v>17</v>
      </c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>
        <v>0.57899999999999996</v>
      </c>
      <c r="EQ13" s="60">
        <v>0.433</v>
      </c>
      <c r="ER13" s="60">
        <v>0.82799999999999996</v>
      </c>
      <c r="ES13" s="60">
        <v>1.097</v>
      </c>
      <c r="ET13" s="60">
        <v>4.0170000000000003</v>
      </c>
      <c r="EU13" s="60">
        <v>3.6720000000000002</v>
      </c>
      <c r="EV13" s="60">
        <v>1.2989999999999999</v>
      </c>
      <c r="EW13" s="60">
        <v>0.499</v>
      </c>
      <c r="EX13" s="60">
        <v>5.5179999999999998</v>
      </c>
      <c r="EY13" s="60">
        <v>1.1000000000000001</v>
      </c>
      <c r="EZ13" s="60">
        <v>1.0205</v>
      </c>
      <c r="FA13" s="60">
        <v>1.9890000000000001</v>
      </c>
      <c r="FB13" s="61">
        <f t="shared" si="14"/>
        <v>2.1039500000000002</v>
      </c>
      <c r="FC13" s="61">
        <f t="shared" si="15"/>
        <v>2.0253000000000001</v>
      </c>
      <c r="FD13" s="61">
        <f t="shared" si="16"/>
        <v>1.3698333333333332</v>
      </c>
      <c r="FE13" s="47"/>
      <c r="FF13" s="62" t="s">
        <v>17</v>
      </c>
      <c r="FG13" s="63">
        <f t="shared" si="3"/>
        <v>117.63800000000001</v>
      </c>
      <c r="FH13" s="63">
        <f t="shared" si="4"/>
        <v>139.86500000000001</v>
      </c>
      <c r="FI13" s="63">
        <f t="shared" si="5"/>
        <v>187.089</v>
      </c>
      <c r="FJ13" s="63">
        <f t="shared" si="6"/>
        <v>117.181</v>
      </c>
      <c r="FK13" s="63">
        <f t="shared" si="7"/>
        <v>75.61</v>
      </c>
      <c r="FL13" s="63">
        <f t="shared" si="8"/>
        <v>117.13850000000001</v>
      </c>
      <c r="FM13" s="63">
        <f t="shared" si="9"/>
        <v>155.76320000000001</v>
      </c>
      <c r="FN13" s="63">
        <f t="shared" si="10"/>
        <v>55.188630000000003</v>
      </c>
      <c r="FO13" s="63">
        <f t="shared" si="17"/>
        <v>52.602049999999998</v>
      </c>
      <c r="FP13" s="63">
        <f t="shared" si="18"/>
        <v>116.626</v>
      </c>
      <c r="FQ13" s="64">
        <f t="shared" si="19"/>
        <v>113.47013799999999</v>
      </c>
      <c r="FR13" s="64">
        <f t="shared" si="20"/>
        <v>99.463676000000007</v>
      </c>
      <c r="FS13" s="64">
        <f t="shared" si="21"/>
        <v>74.80556</v>
      </c>
      <c r="FT13" s="11">
        <f t="shared" si="22"/>
        <v>0.98145811720084464</v>
      </c>
      <c r="FU13" s="7">
        <f t="shared" si="12"/>
        <v>0.97963779259475581</v>
      </c>
      <c r="FV13" s="7">
        <f t="shared" si="13"/>
        <v>0.98168808129591789</v>
      </c>
    </row>
    <row r="14" spans="1:178" x14ac:dyDescent="0.2">
      <c r="A14" s="1"/>
      <c r="B14" s="2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523</v>
      </c>
      <c r="X14" s="3">
        <v>1296</v>
      </c>
      <c r="Y14" s="3">
        <v>2629</v>
      </c>
      <c r="Z14" s="3">
        <v>2350</v>
      </c>
      <c r="AA14" s="3">
        <v>2968</v>
      </c>
      <c r="AB14" s="3">
        <v>6426</v>
      </c>
      <c r="AC14" s="3">
        <v>7353</v>
      </c>
      <c r="AD14" s="3">
        <v>9465</v>
      </c>
      <c r="AE14" s="3">
        <v>9993</v>
      </c>
      <c r="AF14" s="3">
        <v>8928</v>
      </c>
      <c r="AG14" s="3">
        <v>10970</v>
      </c>
      <c r="AH14" s="3">
        <v>9670</v>
      </c>
      <c r="AI14" s="3">
        <v>8051</v>
      </c>
      <c r="AJ14" s="3">
        <v>1143</v>
      </c>
      <c r="AK14" s="3">
        <v>891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>
        <v>2</v>
      </c>
      <c r="AY14" s="3"/>
      <c r="AZ14" s="3"/>
      <c r="BA14" s="3">
        <v>673</v>
      </c>
      <c r="BB14" s="3">
        <v>213</v>
      </c>
      <c r="BC14" s="3">
        <v>99</v>
      </c>
      <c r="BD14" s="3">
        <v>302</v>
      </c>
      <c r="BE14" s="3">
        <v>565</v>
      </c>
      <c r="BF14" s="3">
        <v>175.4</v>
      </c>
      <c r="BG14" s="3">
        <v>482.44</v>
      </c>
      <c r="BH14" s="3">
        <v>216.18</v>
      </c>
      <c r="BI14" s="3">
        <v>626</v>
      </c>
      <c r="BJ14" s="3">
        <v>573</v>
      </c>
      <c r="BK14" s="3">
        <v>470</v>
      </c>
      <c r="BL14" s="3">
        <v>387.33499999999998</v>
      </c>
      <c r="BM14" s="3">
        <v>1747.8133619999999</v>
      </c>
      <c r="BN14" s="3">
        <v>2193.6210000000001</v>
      </c>
      <c r="BO14" s="3">
        <v>347.62382000000002</v>
      </c>
      <c r="BP14" s="58">
        <v>250.92598100000001</v>
      </c>
      <c r="BQ14" s="58">
        <v>314.916</v>
      </c>
      <c r="BR14" s="58">
        <v>951.658367</v>
      </c>
      <c r="BS14" s="58">
        <v>116.16464999999999</v>
      </c>
      <c r="BT14" s="58">
        <v>2649.3720800000001</v>
      </c>
      <c r="BU14" s="58">
        <v>4459.514228</v>
      </c>
      <c r="BV14" s="58">
        <v>2117.1560000000004</v>
      </c>
      <c r="BW14" s="58">
        <v>3336.2180000000003</v>
      </c>
      <c r="BX14" s="58">
        <v>2914.4870000000001</v>
      </c>
      <c r="BY14" s="58">
        <v>2637.2604649999998</v>
      </c>
      <c r="BZ14" s="59">
        <f t="shared" si="0"/>
        <v>1974.7672771000002</v>
      </c>
      <c r="CA14" s="59">
        <f t="shared" si="1"/>
        <v>3092.9271386</v>
      </c>
      <c r="CB14" s="59">
        <f t="shared" si="2"/>
        <v>2962.6551549999999</v>
      </c>
      <c r="CC14" s="47"/>
      <c r="CD14" s="60" t="s">
        <v>18</v>
      </c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>
        <v>3</v>
      </c>
      <c r="CZ14" s="60">
        <v>130</v>
      </c>
      <c r="DA14" s="60"/>
      <c r="DB14" s="60">
        <v>339</v>
      </c>
      <c r="DC14" s="60">
        <v>721</v>
      </c>
      <c r="DD14" s="60"/>
      <c r="DE14" s="60">
        <v>6</v>
      </c>
      <c r="DF14" s="60">
        <v>1640</v>
      </c>
      <c r="DG14" s="60">
        <v>1129</v>
      </c>
      <c r="DH14" s="60">
        <v>1295</v>
      </c>
      <c r="DI14" s="60">
        <v>628</v>
      </c>
      <c r="DJ14" s="60">
        <v>1425</v>
      </c>
      <c r="DK14" s="60">
        <v>1308</v>
      </c>
      <c r="DL14" s="60">
        <v>1041</v>
      </c>
      <c r="DM14" s="60">
        <v>450</v>
      </c>
      <c r="DN14" s="60">
        <v>76</v>
      </c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>
        <v>2</v>
      </c>
      <c r="ED14" s="60"/>
      <c r="EE14" s="60"/>
      <c r="EF14" s="60"/>
      <c r="EG14" s="60"/>
      <c r="EH14" s="60"/>
      <c r="EI14" s="60"/>
      <c r="EJ14" s="60"/>
      <c r="EK14" s="60"/>
      <c r="EL14" s="60">
        <v>790</v>
      </c>
      <c r="EM14" s="60">
        <v>575.70399999999995</v>
      </c>
      <c r="EN14" s="60">
        <v>49.364999999999995</v>
      </c>
      <c r="EO14" s="60">
        <v>601.5492579999999</v>
      </c>
      <c r="EP14" s="60">
        <v>680.63800000000003</v>
      </c>
      <c r="EQ14" s="60">
        <v>440.94576999999998</v>
      </c>
      <c r="ER14" s="60">
        <v>12.140777</v>
      </c>
      <c r="ES14" s="60">
        <v>544.38599000000011</v>
      </c>
      <c r="ET14" s="60">
        <v>1238.8899999999999</v>
      </c>
      <c r="EU14" s="60">
        <v>383.81129999999996</v>
      </c>
      <c r="EV14" s="60">
        <v>2334.0837200000001</v>
      </c>
      <c r="EW14" s="60">
        <v>140.54887500000001</v>
      </c>
      <c r="EX14" s="60">
        <v>59.167000000000002</v>
      </c>
      <c r="EY14" s="60">
        <v>386.16499999999996</v>
      </c>
      <c r="EZ14" s="60">
        <v>64.192669999999993</v>
      </c>
      <c r="FA14" s="60">
        <v>567.4424019999999</v>
      </c>
      <c r="FB14" s="61">
        <f t="shared" si="14"/>
        <v>573.08277340000018</v>
      </c>
      <c r="FC14" s="61">
        <f t="shared" si="15"/>
        <v>243.50318939999997</v>
      </c>
      <c r="FD14" s="61">
        <f t="shared" si="16"/>
        <v>339.26669066666665</v>
      </c>
      <c r="FE14" s="47"/>
      <c r="FF14" s="62" t="s">
        <v>18</v>
      </c>
      <c r="FG14" s="63">
        <f t="shared" si="3"/>
        <v>263.06675799999999</v>
      </c>
      <c r="FH14" s="63">
        <f t="shared" si="4"/>
        <v>859.30199000000016</v>
      </c>
      <c r="FI14" s="63">
        <f t="shared" si="5"/>
        <v>2190.5483669999999</v>
      </c>
      <c r="FJ14" s="63">
        <f t="shared" si="6"/>
        <v>499.97594999999995</v>
      </c>
      <c r="FK14" s="63">
        <f t="shared" si="7"/>
        <v>4983.4557999999997</v>
      </c>
      <c r="FL14" s="63">
        <f t="shared" si="8"/>
        <v>4600.0631030000004</v>
      </c>
      <c r="FM14" s="63">
        <f t="shared" si="9"/>
        <v>2176.3230000000003</v>
      </c>
      <c r="FN14" s="63">
        <f t="shared" si="10"/>
        <v>3722.3830000000003</v>
      </c>
      <c r="FO14" s="63">
        <f t="shared" si="17"/>
        <v>2978.67967</v>
      </c>
      <c r="FP14" s="63">
        <f t="shared" si="18"/>
        <v>3204.702867</v>
      </c>
      <c r="FQ14" s="64">
        <f t="shared" si="19"/>
        <v>2547.8500505000002</v>
      </c>
      <c r="FR14" s="64">
        <f t="shared" si="20"/>
        <v>3336.4303279999999</v>
      </c>
      <c r="FS14" s="64">
        <f t="shared" si="21"/>
        <v>3301.9218456666663</v>
      </c>
      <c r="FT14" s="11">
        <f t="shared" si="22"/>
        <v>0.7750720167823314</v>
      </c>
      <c r="FU14" s="7">
        <f t="shared" si="12"/>
        <v>0.92701685170630665</v>
      </c>
      <c r="FV14" s="7">
        <f t="shared" si="13"/>
        <v>0.89725175018545367</v>
      </c>
    </row>
    <row r="15" spans="1:178" x14ac:dyDescent="0.2">
      <c r="A15" s="1"/>
      <c r="B15" s="2" t="s">
        <v>19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151</v>
      </c>
      <c r="X15" s="3">
        <v>151</v>
      </c>
      <c r="Y15" s="3">
        <v>151</v>
      </c>
      <c r="Z15" s="3">
        <v>151</v>
      </c>
      <c r="AA15" s="3">
        <v>151</v>
      </c>
      <c r="AB15" s="3">
        <v>151</v>
      </c>
      <c r="AC15" s="3">
        <v>151</v>
      </c>
      <c r="AD15" s="3">
        <v>151</v>
      </c>
      <c r="AE15" s="3">
        <v>173</v>
      </c>
      <c r="AF15" s="3">
        <v>173</v>
      </c>
      <c r="AG15" s="3">
        <v>173</v>
      </c>
      <c r="AH15" s="3">
        <v>173</v>
      </c>
      <c r="AI15" s="3">
        <v>173</v>
      </c>
      <c r="AJ15" s="3">
        <v>173</v>
      </c>
      <c r="AK15" s="3">
        <v>173</v>
      </c>
      <c r="AL15" s="3">
        <v>150</v>
      </c>
      <c r="AM15" s="3">
        <v>150</v>
      </c>
      <c r="AN15" s="3">
        <v>160</v>
      </c>
      <c r="AO15" s="3">
        <v>170</v>
      </c>
      <c r="AP15" s="3">
        <v>170</v>
      </c>
      <c r="AQ15" s="3">
        <v>170</v>
      </c>
      <c r="AR15" s="3">
        <v>150</v>
      </c>
      <c r="AS15" s="3">
        <v>160</v>
      </c>
      <c r="AT15" s="3">
        <v>170</v>
      </c>
      <c r="AU15" s="3">
        <v>155</v>
      </c>
      <c r="AV15" s="3">
        <v>140</v>
      </c>
      <c r="AW15" s="3">
        <v>3312.7</v>
      </c>
      <c r="AX15" s="3">
        <v>6211.55</v>
      </c>
      <c r="AY15" s="3">
        <v>6239.61</v>
      </c>
      <c r="AZ15" s="3">
        <v>4169.4699999999993</v>
      </c>
      <c r="BA15" s="3">
        <v>5776.13</v>
      </c>
      <c r="BB15" s="3">
        <v>4945.49</v>
      </c>
      <c r="BC15" s="3">
        <v>4619.47</v>
      </c>
      <c r="BD15" s="3">
        <v>6667.4800000000005</v>
      </c>
      <c r="BE15" s="3">
        <v>4746.91</v>
      </c>
      <c r="BF15" s="3">
        <v>38.549999999999997</v>
      </c>
      <c r="BG15" s="3">
        <v>1964.4739999999999</v>
      </c>
      <c r="BH15" s="3">
        <v>1389.623</v>
      </c>
      <c r="BI15" s="3">
        <v>7367.1419999999998</v>
      </c>
      <c r="BJ15" s="3">
        <v>6468.9000000000005</v>
      </c>
      <c r="BK15" s="3">
        <v>5396.6510000000007</v>
      </c>
      <c r="BL15" s="3">
        <v>4501.451</v>
      </c>
      <c r="BM15" s="3">
        <v>6906.3109999999997</v>
      </c>
      <c r="BN15" s="3">
        <v>3812.5149999999999</v>
      </c>
      <c r="BO15" s="3">
        <v>5230.2160000000003</v>
      </c>
      <c r="BP15" s="58">
        <v>6267.32</v>
      </c>
      <c r="BQ15" s="58">
        <v>8011.6059999999998</v>
      </c>
      <c r="BR15" s="58">
        <v>6661.2820000000002</v>
      </c>
      <c r="BS15" s="58">
        <v>7615.3149999999996</v>
      </c>
      <c r="BT15" s="58">
        <v>7773.0349999999999</v>
      </c>
      <c r="BU15" s="58">
        <v>9081.1299999999992</v>
      </c>
      <c r="BV15" s="58">
        <v>7795.8331660000003</v>
      </c>
      <c r="BW15" s="58">
        <v>3122.1729999999998</v>
      </c>
      <c r="BX15" s="58">
        <v>1249.9000000000001</v>
      </c>
      <c r="BY15" s="58"/>
      <c r="BZ15" s="59">
        <f t="shared" si="0"/>
        <v>6397.5104628888885</v>
      </c>
      <c r="CA15" s="59">
        <f t="shared" si="1"/>
        <v>5312.2590415000004</v>
      </c>
      <c r="CB15" s="59">
        <f t="shared" si="2"/>
        <v>2186.0365000000002</v>
      </c>
      <c r="CC15" s="47"/>
      <c r="CD15" s="60" t="s">
        <v>19</v>
      </c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>
        <v>1893.31</v>
      </c>
      <c r="DZ15" s="60">
        <v>2890.04</v>
      </c>
      <c r="EA15" s="60">
        <v>2919.16</v>
      </c>
      <c r="EB15" s="60">
        <v>4015.74</v>
      </c>
      <c r="EC15" s="60">
        <v>3098.21</v>
      </c>
      <c r="ED15" s="60">
        <v>3757.3500000000004</v>
      </c>
      <c r="EE15" s="60">
        <v>2221.41</v>
      </c>
      <c r="EF15" s="60">
        <v>3202.6899999999996</v>
      </c>
      <c r="EG15" s="60">
        <v>3526.49</v>
      </c>
      <c r="EH15" s="60">
        <v>39.96</v>
      </c>
      <c r="EI15" s="60">
        <v>441.47399999999999</v>
      </c>
      <c r="EJ15" s="60">
        <v>272.32299999999998</v>
      </c>
      <c r="EK15" s="60">
        <v>1734.1280000000002</v>
      </c>
      <c r="EL15" s="60">
        <v>2464.7080000000001</v>
      </c>
      <c r="EM15" s="60">
        <v>2747.0750000000003</v>
      </c>
      <c r="EN15" s="60">
        <v>3487.6289999999999</v>
      </c>
      <c r="EO15" s="60">
        <v>2950.252</v>
      </c>
      <c r="EP15" s="60">
        <v>1998.2629999999999</v>
      </c>
      <c r="EQ15" s="60">
        <v>2357.2849999999999</v>
      </c>
      <c r="ER15" s="60">
        <v>2572.8799999999997</v>
      </c>
      <c r="ES15" s="60">
        <v>3598.4669999999996</v>
      </c>
      <c r="ET15" s="60">
        <v>2844.1419999999998</v>
      </c>
      <c r="EU15" s="60">
        <v>3529.9830000000002</v>
      </c>
      <c r="EV15" s="60">
        <v>2786.826</v>
      </c>
      <c r="EW15" s="60">
        <v>1519.16</v>
      </c>
      <c r="EX15" s="60">
        <v>1758.052713</v>
      </c>
      <c r="EY15" s="60">
        <v>823.78</v>
      </c>
      <c r="EZ15" s="60">
        <v>143</v>
      </c>
      <c r="FA15" s="60"/>
      <c r="FB15" s="61">
        <f t="shared" si="14"/>
        <v>2175.1434125555552</v>
      </c>
      <c r="FC15" s="61">
        <f t="shared" si="15"/>
        <v>1060.9981782499999</v>
      </c>
      <c r="FD15" s="61">
        <f t="shared" si="16"/>
        <v>483.39</v>
      </c>
      <c r="FE15" s="47"/>
      <c r="FF15" s="62" t="s">
        <v>19</v>
      </c>
      <c r="FG15" s="63">
        <f t="shared" si="3"/>
        <v>8840.1999999999989</v>
      </c>
      <c r="FH15" s="63">
        <f t="shared" si="4"/>
        <v>11610.073</v>
      </c>
      <c r="FI15" s="63">
        <f t="shared" si="5"/>
        <v>9505.4239999999991</v>
      </c>
      <c r="FJ15" s="63">
        <f t="shared" si="6"/>
        <v>11145.297999999999</v>
      </c>
      <c r="FK15" s="63">
        <f t="shared" si="7"/>
        <v>10559.861000000001</v>
      </c>
      <c r="FL15" s="63">
        <f t="shared" si="8"/>
        <v>10600.289999999999</v>
      </c>
      <c r="FM15" s="63">
        <f t="shared" si="9"/>
        <v>9553.8858790000013</v>
      </c>
      <c r="FN15" s="63">
        <f t="shared" si="10"/>
        <v>3945.9529999999995</v>
      </c>
      <c r="FO15" s="63">
        <f t="shared" si="17"/>
        <v>1392.9</v>
      </c>
      <c r="FP15" s="63">
        <f t="shared" si="18"/>
        <v>0</v>
      </c>
      <c r="FQ15" s="64">
        <f t="shared" si="19"/>
        <v>7715.3884878999988</v>
      </c>
      <c r="FR15" s="64">
        <f t="shared" si="20"/>
        <v>5098.6057758000006</v>
      </c>
      <c r="FS15" s="64">
        <f t="shared" si="21"/>
        <v>1779.6176666666663</v>
      </c>
      <c r="FT15" s="11">
        <f t="shared" si="22"/>
        <v>0.74626953984622568</v>
      </c>
      <c r="FU15" s="7">
        <f t="shared" si="12"/>
        <v>0.83352340229387134</v>
      </c>
      <c r="FV15" s="7">
        <f t="shared" si="13"/>
        <v>0.81891616045618809</v>
      </c>
    </row>
    <row r="16" spans="1:178" x14ac:dyDescent="0.2">
      <c r="A16" s="1"/>
      <c r="B16" s="2" t="s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>
        <v>932.59</v>
      </c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58">
        <v>2781</v>
      </c>
      <c r="BQ16" s="58">
        <v>8633</v>
      </c>
      <c r="BR16" s="58">
        <v>6317.9630000000006</v>
      </c>
      <c r="BS16" s="58">
        <v>5574.1459999999988</v>
      </c>
      <c r="BT16" s="58">
        <v>3976.056</v>
      </c>
      <c r="BU16" s="58">
        <v>8812.85</v>
      </c>
      <c r="BV16" s="58">
        <v>6336.599999</v>
      </c>
      <c r="BW16" s="58">
        <v>6322.429999</v>
      </c>
      <c r="BX16" s="58">
        <v>4577.78</v>
      </c>
      <c r="BY16" s="58">
        <v>7027.1900000000005</v>
      </c>
      <c r="BZ16" s="59">
        <f t="shared" si="0"/>
        <v>6035.9014998000002</v>
      </c>
      <c r="CA16" s="59">
        <f t="shared" si="1"/>
        <v>6615.3699995999996</v>
      </c>
      <c r="CB16" s="59">
        <f t="shared" si="2"/>
        <v>5975.7999996666667</v>
      </c>
      <c r="CC16" s="47"/>
      <c r="CD16" s="60" t="s">
        <v>20</v>
      </c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>
        <v>2.62</v>
      </c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>
        <v>992</v>
      </c>
      <c r="ES16" s="60">
        <v>1450</v>
      </c>
      <c r="ET16" s="60">
        <v>1825.6519999999998</v>
      </c>
      <c r="EU16" s="60">
        <v>2633.5620000000004</v>
      </c>
      <c r="EV16" s="60">
        <v>2463.8320000000003</v>
      </c>
      <c r="EW16" s="60">
        <v>1518.4299999999998</v>
      </c>
      <c r="EX16" s="60">
        <v>1491.84</v>
      </c>
      <c r="EY16" s="60">
        <v>1499.9799999999998</v>
      </c>
      <c r="EZ16" s="60">
        <v>1396.6299999999999</v>
      </c>
      <c r="FA16" s="60">
        <v>1542.47</v>
      </c>
      <c r="FB16" s="61">
        <f t="shared" si="14"/>
        <v>1681.4396000000002</v>
      </c>
      <c r="FC16" s="61">
        <f t="shared" si="15"/>
        <v>1489.87</v>
      </c>
      <c r="FD16" s="61">
        <f t="shared" si="16"/>
        <v>1479.6933333333334</v>
      </c>
      <c r="FE16" s="47"/>
      <c r="FF16" s="62" t="s">
        <v>20</v>
      </c>
      <c r="FG16" s="63">
        <f t="shared" si="3"/>
        <v>3773</v>
      </c>
      <c r="FH16" s="63">
        <f t="shared" si="4"/>
        <v>10083</v>
      </c>
      <c r="FI16" s="63">
        <f t="shared" si="5"/>
        <v>8143.6150000000007</v>
      </c>
      <c r="FJ16" s="63">
        <f t="shared" si="6"/>
        <v>8207.7079999999987</v>
      </c>
      <c r="FK16" s="63">
        <f t="shared" si="7"/>
        <v>6439.8880000000008</v>
      </c>
      <c r="FL16" s="63">
        <f t="shared" si="8"/>
        <v>10331.280000000001</v>
      </c>
      <c r="FM16" s="63">
        <f t="shared" si="9"/>
        <v>7828.4399990000002</v>
      </c>
      <c r="FN16" s="63">
        <f t="shared" si="10"/>
        <v>7822.4099989999995</v>
      </c>
      <c r="FO16" s="63">
        <f t="shared" si="17"/>
        <v>5974.41</v>
      </c>
      <c r="FP16" s="63">
        <f t="shared" si="18"/>
        <v>8569.66</v>
      </c>
      <c r="FQ16" s="64">
        <f t="shared" si="19"/>
        <v>7717.3410998000008</v>
      </c>
      <c r="FR16" s="64">
        <f t="shared" si="20"/>
        <v>8105.2399995999995</v>
      </c>
      <c r="FS16" s="64">
        <f t="shared" si="21"/>
        <v>7455.4933329999994</v>
      </c>
      <c r="FT16" s="11">
        <f t="shared" si="22"/>
        <v>0.78212190205722842</v>
      </c>
      <c r="FU16" s="7">
        <f t="shared" si="12"/>
        <v>0.81618434493321279</v>
      </c>
      <c r="FV16" s="7">
        <f t="shared" si="13"/>
        <v>0.80152978921142404</v>
      </c>
    </row>
    <row r="17" spans="1:178" x14ac:dyDescent="0.2">
      <c r="A17" s="1"/>
      <c r="B17" s="14" t="s">
        <v>76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65">
        <v>43377.290170000007</v>
      </c>
      <c r="BQ17" s="65">
        <v>47529.757070000007</v>
      </c>
      <c r="BR17" s="65">
        <v>39764.012039999994</v>
      </c>
      <c r="BS17" s="65">
        <v>37495.663541000002</v>
      </c>
      <c r="BT17" s="65">
        <v>34486.872041000002</v>
      </c>
      <c r="BU17" s="65">
        <v>37903.232046000005</v>
      </c>
      <c r="BV17" s="65">
        <v>24152.046509</v>
      </c>
      <c r="BW17" s="65">
        <v>30064.575070000006</v>
      </c>
      <c r="BX17" s="65">
        <v>26888.078455999996</v>
      </c>
      <c r="BY17" s="65">
        <v>32000.734025000002</v>
      </c>
      <c r="BZ17" s="66">
        <v>35528.699307800001</v>
      </c>
      <c r="CA17" s="66">
        <v>30585.644213200001</v>
      </c>
      <c r="CB17" s="66">
        <v>29651.129183666664</v>
      </c>
      <c r="CC17" s="47"/>
      <c r="CD17" s="67" t="s">
        <v>76</v>
      </c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>
        <v>16621.266520000001</v>
      </c>
      <c r="ES17" s="67">
        <v>19345.768360000005</v>
      </c>
      <c r="ET17" s="67">
        <v>19330.508170000001</v>
      </c>
      <c r="EU17" s="67">
        <v>17488.418342999998</v>
      </c>
      <c r="EV17" s="67">
        <v>18015.384372</v>
      </c>
      <c r="EW17" s="67">
        <v>12063.898159999999</v>
      </c>
      <c r="EX17" s="67">
        <v>12027.128274999999</v>
      </c>
      <c r="EY17" s="67">
        <v>14214.844071</v>
      </c>
      <c r="EZ17" s="67">
        <v>11459.861192</v>
      </c>
      <c r="FA17" s="67">
        <v>9681.9752960000005</v>
      </c>
      <c r="FB17" s="68">
        <v>15024.905275899999</v>
      </c>
      <c r="FC17" s="68">
        <v>11889.541398800002</v>
      </c>
      <c r="FD17" s="68">
        <v>11785.560186333334</v>
      </c>
      <c r="FE17" s="47"/>
      <c r="FF17" s="69" t="s">
        <v>76</v>
      </c>
      <c r="FG17" s="70">
        <v>59998.556690000012</v>
      </c>
      <c r="FH17" s="70">
        <v>66875.525430000009</v>
      </c>
      <c r="FI17" s="70">
        <v>59094.520209999995</v>
      </c>
      <c r="FJ17" s="70">
        <v>54984.081883999992</v>
      </c>
      <c r="FK17" s="70">
        <v>52502.256413000003</v>
      </c>
      <c r="FL17" s="70">
        <v>49967.130206000002</v>
      </c>
      <c r="FM17" s="70">
        <v>36179.174783999995</v>
      </c>
      <c r="FN17" s="70">
        <v>44279.419141000006</v>
      </c>
      <c r="FO17" s="70">
        <v>38347.939648</v>
      </c>
      <c r="FP17" s="70">
        <v>41682.709320999995</v>
      </c>
      <c r="FQ17" s="71">
        <v>50391.131372699994</v>
      </c>
      <c r="FR17" s="71">
        <v>42091.274619999997</v>
      </c>
      <c r="FS17" s="71">
        <v>41436.68937</v>
      </c>
      <c r="FT17" s="11"/>
      <c r="FU17" s="7"/>
      <c r="FV17" s="7"/>
    </row>
    <row r="18" spans="1:178" x14ac:dyDescent="0.2">
      <c r="A18" s="1"/>
      <c r="B18" s="2" t="s">
        <v>26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>
        <v>0.223</v>
      </c>
      <c r="BL18" s="3"/>
      <c r="BM18" s="3"/>
      <c r="BN18" s="3"/>
      <c r="BO18" s="3">
        <v>0.04</v>
      </c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9"/>
      <c r="CA18" s="59"/>
      <c r="CB18" s="59"/>
      <c r="CC18" s="47"/>
      <c r="CD18" s="60" t="s">
        <v>26</v>
      </c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>
        <v>90</v>
      </c>
      <c r="EE18" s="60">
        <v>20.7</v>
      </c>
      <c r="EF18" s="60">
        <v>0.09</v>
      </c>
      <c r="EG18" s="60">
        <v>28.3</v>
      </c>
      <c r="EH18" s="60">
        <v>5.76</v>
      </c>
      <c r="EI18" s="60"/>
      <c r="EJ18" s="60">
        <v>2.1709999999999998</v>
      </c>
      <c r="EK18" s="60">
        <v>2.5499999999999998</v>
      </c>
      <c r="EL18" s="60"/>
      <c r="EM18" s="60">
        <v>2.4900000000000002</v>
      </c>
      <c r="EN18" s="60"/>
      <c r="EO18" s="60"/>
      <c r="EP18" s="60">
        <v>0.311</v>
      </c>
      <c r="EQ18" s="60">
        <v>0.1</v>
      </c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1"/>
      <c r="FC18" s="61"/>
      <c r="FD18" s="61"/>
      <c r="FE18" s="47"/>
      <c r="FF18" s="62" t="s">
        <v>26</v>
      </c>
      <c r="FG18" s="63">
        <f t="shared" ref="FG18:FG54" si="23">BP18+ER18</f>
        <v>0</v>
      </c>
      <c r="FH18" s="63">
        <f t="shared" ref="FH18:FH54" si="24">BQ18+ES18</f>
        <v>0</v>
      </c>
      <c r="FI18" s="63">
        <f t="shared" ref="FI18:FI54" si="25">BR18+ET18</f>
        <v>0</v>
      </c>
      <c r="FJ18" s="63">
        <f t="shared" ref="FJ18:FJ54" si="26">BS18+EU18</f>
        <v>0</v>
      </c>
      <c r="FK18" s="63">
        <f t="shared" ref="FK18:FK54" si="27">BT18+EV18</f>
        <v>0</v>
      </c>
      <c r="FL18" s="63">
        <f t="shared" ref="FL18:FL54" si="28">BU18+EW18</f>
        <v>0</v>
      </c>
      <c r="FM18" s="63">
        <f t="shared" ref="FM18:FM54" si="29">BV18+EX18</f>
        <v>0</v>
      </c>
      <c r="FN18" s="63">
        <f t="shared" ref="FN18:FN54" si="30">BW18+EY18</f>
        <v>0</v>
      </c>
      <c r="FO18" s="63">
        <f t="shared" ref="FO18:FO54" si="31">BX18+EZ18</f>
        <v>0</v>
      </c>
      <c r="FP18" s="63">
        <f t="shared" ref="FP18:FP54" si="32">BY18+FA18</f>
        <v>0</v>
      </c>
      <c r="FQ18" s="64">
        <f t="shared" si="19"/>
        <v>0</v>
      </c>
      <c r="FR18" s="64">
        <f t="shared" si="20"/>
        <v>0</v>
      </c>
      <c r="FS18" s="64">
        <f t="shared" si="21"/>
        <v>0</v>
      </c>
      <c r="FT18" s="11"/>
      <c r="FU18" s="7"/>
      <c r="FV18" s="7"/>
    </row>
    <row r="19" spans="1:178" x14ac:dyDescent="0.2">
      <c r="A19" s="1"/>
      <c r="B19" s="2" t="s">
        <v>27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>
        <v>47.2</v>
      </c>
      <c r="AH19" s="3">
        <v>1</v>
      </c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>
        <v>12</v>
      </c>
      <c r="AU19" s="3">
        <v>88</v>
      </c>
      <c r="AV19" s="3">
        <v>218</v>
      </c>
      <c r="AW19" s="3">
        <v>225</v>
      </c>
      <c r="AX19" s="3">
        <v>225</v>
      </c>
      <c r="AY19" s="3">
        <v>295</v>
      </c>
      <c r="AZ19" s="3">
        <v>225</v>
      </c>
      <c r="BA19" s="3">
        <v>162</v>
      </c>
      <c r="BB19" s="3">
        <v>270</v>
      </c>
      <c r="BC19" s="3">
        <v>245.1</v>
      </c>
      <c r="BD19" s="3">
        <v>43.6</v>
      </c>
      <c r="BE19" s="3">
        <v>5.8</v>
      </c>
      <c r="BF19" s="3">
        <v>2.1</v>
      </c>
      <c r="BG19" s="3">
        <v>44</v>
      </c>
      <c r="BH19" s="3"/>
      <c r="BI19" s="3">
        <v>0.8</v>
      </c>
      <c r="BJ19" s="3">
        <v>0.2</v>
      </c>
      <c r="BK19" s="3">
        <v>0.1</v>
      </c>
      <c r="BL19" s="3"/>
      <c r="BM19" s="3"/>
      <c r="BN19" s="3"/>
      <c r="BO19" s="3"/>
      <c r="BP19" s="58"/>
      <c r="BQ19" s="58">
        <v>1</v>
      </c>
      <c r="BR19" s="58">
        <v>3</v>
      </c>
      <c r="BS19" s="58"/>
      <c r="BT19" s="58"/>
      <c r="BU19" s="58"/>
      <c r="BV19" s="58"/>
      <c r="BW19" s="58"/>
      <c r="BX19" s="58"/>
      <c r="BY19" s="58"/>
      <c r="BZ19" s="59">
        <f t="shared" ref="BZ19:BZ29" si="33">AVERAGE(BP19:BY19)</f>
        <v>2</v>
      </c>
      <c r="CA19" s="59"/>
      <c r="CB19" s="59"/>
      <c r="CC19" s="47"/>
      <c r="CD19" s="60" t="s">
        <v>27</v>
      </c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>
        <v>0.5</v>
      </c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>
        <v>1</v>
      </c>
      <c r="DW19" s="60">
        <v>87</v>
      </c>
      <c r="DX19" s="60">
        <v>10</v>
      </c>
      <c r="DY19" s="60"/>
      <c r="DZ19" s="60"/>
      <c r="EA19" s="60"/>
      <c r="EB19" s="60">
        <v>184</v>
      </c>
      <c r="EC19" s="60">
        <v>150</v>
      </c>
      <c r="ED19" s="60">
        <v>121</v>
      </c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1"/>
      <c r="FC19" s="61"/>
      <c r="FD19" s="61"/>
      <c r="FE19" s="47"/>
      <c r="FF19" s="62" t="s">
        <v>27</v>
      </c>
      <c r="FG19" s="63">
        <f t="shared" si="23"/>
        <v>0</v>
      </c>
      <c r="FH19" s="63">
        <f t="shared" si="24"/>
        <v>1</v>
      </c>
      <c r="FI19" s="63">
        <f t="shared" si="25"/>
        <v>3</v>
      </c>
      <c r="FJ19" s="63">
        <f t="shared" si="26"/>
        <v>0</v>
      </c>
      <c r="FK19" s="63">
        <f t="shared" si="27"/>
        <v>0</v>
      </c>
      <c r="FL19" s="63">
        <f t="shared" si="28"/>
        <v>0</v>
      </c>
      <c r="FM19" s="63">
        <f t="shared" si="29"/>
        <v>0</v>
      </c>
      <c r="FN19" s="63">
        <f t="shared" si="30"/>
        <v>0</v>
      </c>
      <c r="FO19" s="63">
        <f t="shared" si="31"/>
        <v>0</v>
      </c>
      <c r="FP19" s="63">
        <f t="shared" si="32"/>
        <v>0</v>
      </c>
      <c r="FQ19" s="64">
        <f t="shared" si="19"/>
        <v>0.4</v>
      </c>
      <c r="FR19" s="64">
        <f t="shared" si="20"/>
        <v>0</v>
      </c>
      <c r="FS19" s="64">
        <f t="shared" si="21"/>
        <v>0</v>
      </c>
      <c r="FT19" s="11">
        <f t="shared" ref="FT19:FT29" si="34">SUM(BP19:BY19)/SUM(FG19:FP19)</f>
        <v>1</v>
      </c>
      <c r="FU19" s="7"/>
      <c r="FV19" s="7"/>
    </row>
    <row r="20" spans="1:178" x14ac:dyDescent="0.2">
      <c r="A20" s="1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>
        <v>2</v>
      </c>
      <c r="AR20" s="3">
        <v>16</v>
      </c>
      <c r="AS20" s="3">
        <v>15</v>
      </c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58"/>
      <c r="BQ20" s="58"/>
      <c r="BR20" s="58"/>
      <c r="BS20" s="58"/>
      <c r="BT20" s="58"/>
      <c r="BU20" s="58">
        <v>0.72</v>
      </c>
      <c r="BV20" s="58"/>
      <c r="BW20" s="58"/>
      <c r="BX20" s="58"/>
      <c r="BY20" s="58"/>
      <c r="BZ20" s="59">
        <f t="shared" si="33"/>
        <v>0.72</v>
      </c>
      <c r="CA20" s="59">
        <f t="shared" ref="CA20:CA29" si="35">AVERAGE(BU20:BY20)</f>
        <v>0.72</v>
      </c>
      <c r="CB20" s="59"/>
      <c r="CC20" s="47"/>
      <c r="CD20" s="60" t="s">
        <v>28</v>
      </c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>
        <v>0.19</v>
      </c>
      <c r="EX20" s="60"/>
      <c r="EY20" s="60"/>
      <c r="EZ20" s="60"/>
      <c r="FA20" s="60"/>
      <c r="FB20" s="61">
        <f t="shared" si="14"/>
        <v>0.19</v>
      </c>
      <c r="FC20" s="61">
        <f t="shared" si="15"/>
        <v>0.19</v>
      </c>
      <c r="FD20" s="61"/>
      <c r="FE20" s="47"/>
      <c r="FF20" s="62" t="s">
        <v>28</v>
      </c>
      <c r="FG20" s="63">
        <f t="shared" si="23"/>
        <v>0</v>
      </c>
      <c r="FH20" s="63">
        <f t="shared" si="24"/>
        <v>0</v>
      </c>
      <c r="FI20" s="63">
        <f t="shared" si="25"/>
        <v>0</v>
      </c>
      <c r="FJ20" s="63">
        <f t="shared" si="26"/>
        <v>0</v>
      </c>
      <c r="FK20" s="63">
        <f t="shared" si="27"/>
        <v>0</v>
      </c>
      <c r="FL20" s="63">
        <f t="shared" si="28"/>
        <v>0.90999999999999992</v>
      </c>
      <c r="FM20" s="63">
        <f t="shared" si="29"/>
        <v>0</v>
      </c>
      <c r="FN20" s="63">
        <f t="shared" si="30"/>
        <v>0</v>
      </c>
      <c r="FO20" s="63">
        <f t="shared" si="31"/>
        <v>0</v>
      </c>
      <c r="FP20" s="63">
        <f t="shared" si="32"/>
        <v>0</v>
      </c>
      <c r="FQ20" s="64">
        <f t="shared" si="19"/>
        <v>9.0999999999999998E-2</v>
      </c>
      <c r="FR20" s="64">
        <f t="shared" si="20"/>
        <v>0.182</v>
      </c>
      <c r="FS20" s="64">
        <f t="shared" si="21"/>
        <v>0</v>
      </c>
      <c r="FT20" s="11">
        <f t="shared" si="34"/>
        <v>0.79120879120879128</v>
      </c>
      <c r="FU20" s="7">
        <f t="shared" ref="FU20:FU29" si="36">SUM(BU20:BY20)/SUM(FL20:FP20)</f>
        <v>0.79120879120879128</v>
      </c>
      <c r="FV20" s="7"/>
    </row>
    <row r="21" spans="1:178" x14ac:dyDescent="0.2">
      <c r="A21" s="1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2</v>
      </c>
      <c r="Z21" s="3">
        <v>112</v>
      </c>
      <c r="AA21" s="3">
        <v>274</v>
      </c>
      <c r="AB21" s="3">
        <v>763</v>
      </c>
      <c r="AC21" s="3">
        <v>945</v>
      </c>
      <c r="AD21" s="3">
        <v>621</v>
      </c>
      <c r="AE21" s="3">
        <v>546</v>
      </c>
      <c r="AF21" s="3">
        <v>1426</v>
      </c>
      <c r="AG21" s="3">
        <v>1974</v>
      </c>
      <c r="AH21" s="3">
        <v>5510</v>
      </c>
      <c r="AI21" s="3">
        <v>9797</v>
      </c>
      <c r="AJ21" s="3">
        <v>7689</v>
      </c>
      <c r="AK21" s="3">
        <v>9039</v>
      </c>
      <c r="AL21" s="3">
        <v>12550</v>
      </c>
      <c r="AM21" s="3">
        <v>11821</v>
      </c>
      <c r="AN21" s="3">
        <v>10830</v>
      </c>
      <c r="AO21" s="3">
        <v>8555</v>
      </c>
      <c r="AP21" s="3">
        <v>7035</v>
      </c>
      <c r="AQ21" s="3">
        <v>11988</v>
      </c>
      <c r="AR21" s="3">
        <v>9254</v>
      </c>
      <c r="AS21" s="3">
        <v>9331</v>
      </c>
      <c r="AT21" s="3">
        <v>13283</v>
      </c>
      <c r="AU21" s="3">
        <v>9984</v>
      </c>
      <c r="AV21" s="3">
        <v>9268</v>
      </c>
      <c r="AW21" s="3">
        <v>8182</v>
      </c>
      <c r="AX21" s="3">
        <v>15086.68</v>
      </c>
      <c r="AY21" s="3">
        <v>13849.64</v>
      </c>
      <c r="AZ21" s="3">
        <v>21450.440000000002</v>
      </c>
      <c r="BA21" s="3">
        <v>12672.779999999999</v>
      </c>
      <c r="BB21" s="3">
        <v>23845.120000000003</v>
      </c>
      <c r="BC21" s="3">
        <v>18546.309999999998</v>
      </c>
      <c r="BD21" s="3">
        <v>15838.5</v>
      </c>
      <c r="BE21" s="3">
        <v>15444.46</v>
      </c>
      <c r="BF21" s="3">
        <v>13019</v>
      </c>
      <c r="BG21" s="3">
        <v>14037.395399999999</v>
      </c>
      <c r="BH21" s="3">
        <v>15569.7199</v>
      </c>
      <c r="BI21" s="3">
        <v>16521.115300000001</v>
      </c>
      <c r="BJ21" s="3">
        <v>15858.3891</v>
      </c>
      <c r="BK21" s="3">
        <v>20251.842700000001</v>
      </c>
      <c r="BL21" s="3">
        <v>18501.022199999999</v>
      </c>
      <c r="BM21" s="3">
        <v>16470</v>
      </c>
      <c r="BN21" s="3">
        <v>13920.7</v>
      </c>
      <c r="BO21" s="3">
        <v>18939</v>
      </c>
      <c r="BP21" s="58">
        <v>19659</v>
      </c>
      <c r="BQ21" s="58">
        <v>20217.599999999999</v>
      </c>
      <c r="BR21" s="58">
        <v>20398.400000000001</v>
      </c>
      <c r="BS21" s="58">
        <v>24346</v>
      </c>
      <c r="BT21" s="58">
        <v>26242.5</v>
      </c>
      <c r="BU21" s="58">
        <v>26435</v>
      </c>
      <c r="BV21" s="58">
        <v>21263.5</v>
      </c>
      <c r="BW21" s="58">
        <v>29550</v>
      </c>
      <c r="BX21" s="58">
        <v>22159</v>
      </c>
      <c r="BY21" s="58">
        <v>25452</v>
      </c>
      <c r="BZ21" s="59">
        <f t="shared" si="33"/>
        <v>23572.3</v>
      </c>
      <c r="CA21" s="59">
        <f t="shared" si="35"/>
        <v>24971.9</v>
      </c>
      <c r="CB21" s="59">
        <f>AVERAGE(BW21:BY21)</f>
        <v>25720.333333333332</v>
      </c>
      <c r="CC21" s="47"/>
      <c r="CD21" s="60" t="s">
        <v>29</v>
      </c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>
        <v>30</v>
      </c>
      <c r="DC21" s="60">
        <v>73</v>
      </c>
      <c r="DD21" s="60">
        <v>84</v>
      </c>
      <c r="DE21" s="60">
        <v>170</v>
      </c>
      <c r="DF21" s="60">
        <v>237</v>
      </c>
      <c r="DG21" s="60">
        <v>124</v>
      </c>
      <c r="DH21" s="60">
        <v>238</v>
      </c>
      <c r="DI21" s="60">
        <v>332</v>
      </c>
      <c r="DJ21" s="60">
        <v>780</v>
      </c>
      <c r="DK21" s="60">
        <v>791</v>
      </c>
      <c r="DL21" s="60">
        <v>491</v>
      </c>
      <c r="DM21" s="60">
        <v>2162</v>
      </c>
      <c r="DN21" s="60">
        <v>1887</v>
      </c>
      <c r="DO21" s="60">
        <v>1720</v>
      </c>
      <c r="DP21" s="60">
        <v>1178</v>
      </c>
      <c r="DQ21" s="60">
        <v>1214</v>
      </c>
      <c r="DR21" s="60">
        <v>2158</v>
      </c>
      <c r="DS21" s="60">
        <v>5031</v>
      </c>
      <c r="DT21" s="60">
        <v>4090</v>
      </c>
      <c r="DU21" s="60">
        <v>2866</v>
      </c>
      <c r="DV21" s="60">
        <v>3577</v>
      </c>
      <c r="DW21" s="60">
        <v>4738</v>
      </c>
      <c r="DX21" s="60">
        <v>5517</v>
      </c>
      <c r="DY21" s="60">
        <v>4751</v>
      </c>
      <c r="DZ21" s="60">
        <v>10173.709999999999</v>
      </c>
      <c r="EA21" s="60">
        <v>10647.25</v>
      </c>
      <c r="EB21" s="60">
        <v>11704.27</v>
      </c>
      <c r="EC21" s="60">
        <v>5631.62</v>
      </c>
      <c r="ED21" s="60">
        <v>9863.83</v>
      </c>
      <c r="EE21" s="60">
        <v>6479.66</v>
      </c>
      <c r="EF21" s="60">
        <v>9060.9400740000001</v>
      </c>
      <c r="EG21" s="60">
        <v>17887.519997000003</v>
      </c>
      <c r="EH21" s="60">
        <v>8860.0000529999998</v>
      </c>
      <c r="EI21" s="60">
        <v>2306.9537</v>
      </c>
      <c r="EJ21" s="60">
        <v>2558.7809999999999</v>
      </c>
      <c r="EK21" s="60">
        <v>3371.7895000000003</v>
      </c>
      <c r="EL21" s="60">
        <v>4514.6686</v>
      </c>
      <c r="EM21" s="60">
        <v>6252.9166999999998</v>
      </c>
      <c r="EN21" s="60">
        <v>3540.5774000000001</v>
      </c>
      <c r="EO21" s="60">
        <v>4468</v>
      </c>
      <c r="EP21" s="60">
        <v>2963</v>
      </c>
      <c r="EQ21" s="60">
        <v>4175</v>
      </c>
      <c r="ER21" s="60">
        <v>5917.6769999999997</v>
      </c>
      <c r="ES21" s="60">
        <v>5193.6000000000004</v>
      </c>
      <c r="ET21" s="60">
        <v>3837.7</v>
      </c>
      <c r="EU21" s="60">
        <v>3635.5</v>
      </c>
      <c r="EV21" s="60">
        <v>2916.5</v>
      </c>
      <c r="EW21" s="60">
        <v>3159.5</v>
      </c>
      <c r="EX21" s="60">
        <v>2221</v>
      </c>
      <c r="EY21" s="60">
        <v>3672</v>
      </c>
      <c r="EZ21" s="60">
        <v>2371</v>
      </c>
      <c r="FA21" s="60">
        <v>2345</v>
      </c>
      <c r="FB21" s="61">
        <f t="shared" si="14"/>
        <v>3526.9476999999997</v>
      </c>
      <c r="FC21" s="61">
        <f t="shared" si="15"/>
        <v>2753.7</v>
      </c>
      <c r="FD21" s="61">
        <f t="shared" si="16"/>
        <v>2796</v>
      </c>
      <c r="FE21" s="47"/>
      <c r="FF21" s="62" t="s">
        <v>29</v>
      </c>
      <c r="FG21" s="63">
        <f t="shared" si="23"/>
        <v>25576.677</v>
      </c>
      <c r="FH21" s="63">
        <f t="shared" si="24"/>
        <v>25411.199999999997</v>
      </c>
      <c r="FI21" s="63">
        <f t="shared" si="25"/>
        <v>24236.100000000002</v>
      </c>
      <c r="FJ21" s="63">
        <f t="shared" si="26"/>
        <v>27981.5</v>
      </c>
      <c r="FK21" s="63">
        <f t="shared" si="27"/>
        <v>29159</v>
      </c>
      <c r="FL21" s="63">
        <f t="shared" si="28"/>
        <v>29594.5</v>
      </c>
      <c r="FM21" s="63">
        <f t="shared" si="29"/>
        <v>23484.5</v>
      </c>
      <c r="FN21" s="63">
        <f t="shared" si="30"/>
        <v>33222</v>
      </c>
      <c r="FO21" s="63">
        <f t="shared" si="31"/>
        <v>24530</v>
      </c>
      <c r="FP21" s="63">
        <f t="shared" si="32"/>
        <v>27797</v>
      </c>
      <c r="FQ21" s="64">
        <f t="shared" si="19"/>
        <v>27099.2477</v>
      </c>
      <c r="FR21" s="64">
        <f t="shared" si="20"/>
        <v>27725.599999999999</v>
      </c>
      <c r="FS21" s="64">
        <f t="shared" si="21"/>
        <v>28516.333333333332</v>
      </c>
      <c r="FT21" s="11">
        <f t="shared" si="34"/>
        <v>0.86985071544993475</v>
      </c>
      <c r="FU21" s="7">
        <f t="shared" si="36"/>
        <v>0.90068023775860573</v>
      </c>
      <c r="FV21" s="7">
        <f>SUM(BW21:BY21)/SUM(FN21:FP21)</f>
        <v>0.90195092870752436</v>
      </c>
    </row>
    <row r="22" spans="1:178" x14ac:dyDescent="0.2">
      <c r="A22" s="1"/>
      <c r="B22" s="2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>
        <v>0.10299999999999999</v>
      </c>
      <c r="BK22" s="3">
        <v>23.168700000000001</v>
      </c>
      <c r="BL22" s="3">
        <v>21.081899999999997</v>
      </c>
      <c r="BM22" s="3">
        <v>22.125299999999999</v>
      </c>
      <c r="BN22" s="3">
        <v>1.4401999999999999</v>
      </c>
      <c r="BO22" s="3"/>
      <c r="BP22" s="58">
        <v>4.24E-2</v>
      </c>
      <c r="BQ22" s="58"/>
      <c r="BR22" s="58">
        <v>2.8E-3</v>
      </c>
      <c r="BS22" s="58"/>
      <c r="BT22" s="58"/>
      <c r="BU22" s="58">
        <v>0.16650000000000001</v>
      </c>
      <c r="BV22" s="58"/>
      <c r="BW22" s="58"/>
      <c r="BX22" s="58"/>
      <c r="BY22" s="58"/>
      <c r="BZ22" s="59">
        <f t="shared" si="33"/>
        <v>7.0566666666666666E-2</v>
      </c>
      <c r="CA22" s="59">
        <f t="shared" si="35"/>
        <v>0.16650000000000001</v>
      </c>
      <c r="CB22" s="59"/>
      <c r="CC22" s="47"/>
      <c r="CD22" s="60" t="s">
        <v>30</v>
      </c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>
        <v>3.0920000000000001</v>
      </c>
      <c r="EJ22" s="60"/>
      <c r="EK22" s="60"/>
      <c r="EL22" s="60">
        <v>31.954499999999999</v>
      </c>
      <c r="EM22" s="60">
        <v>1.6E-2</v>
      </c>
      <c r="EN22" s="60"/>
      <c r="EO22" s="60"/>
      <c r="EP22" s="60"/>
      <c r="EQ22" s="60"/>
      <c r="ER22" s="60"/>
      <c r="ES22" s="60"/>
      <c r="ET22" s="60">
        <v>0.29680000000000001</v>
      </c>
      <c r="EU22" s="60"/>
      <c r="EV22" s="60"/>
      <c r="EW22" s="60"/>
      <c r="EX22" s="60"/>
      <c r="EY22" s="60"/>
      <c r="EZ22" s="60"/>
      <c r="FA22" s="60"/>
      <c r="FB22" s="61">
        <f t="shared" si="14"/>
        <v>0.29680000000000001</v>
      </c>
      <c r="FC22" s="61"/>
      <c r="FD22" s="61"/>
      <c r="FE22" s="47"/>
      <c r="FF22" s="62" t="s">
        <v>30</v>
      </c>
      <c r="FG22" s="63">
        <f t="shared" si="23"/>
        <v>4.24E-2</v>
      </c>
      <c r="FH22" s="63">
        <f t="shared" si="24"/>
        <v>0</v>
      </c>
      <c r="FI22" s="63">
        <f t="shared" si="25"/>
        <v>0.29960000000000003</v>
      </c>
      <c r="FJ22" s="63">
        <f t="shared" si="26"/>
        <v>0</v>
      </c>
      <c r="FK22" s="63">
        <f t="shared" si="27"/>
        <v>0</v>
      </c>
      <c r="FL22" s="63">
        <f t="shared" si="28"/>
        <v>0.16650000000000001</v>
      </c>
      <c r="FM22" s="63">
        <f t="shared" si="29"/>
        <v>0</v>
      </c>
      <c r="FN22" s="63">
        <f t="shared" si="30"/>
        <v>0</v>
      </c>
      <c r="FO22" s="63">
        <f t="shared" si="31"/>
        <v>0</v>
      </c>
      <c r="FP22" s="63">
        <f t="shared" si="32"/>
        <v>0</v>
      </c>
      <c r="FQ22" s="64">
        <f t="shared" si="19"/>
        <v>5.0850000000000006E-2</v>
      </c>
      <c r="FR22" s="64">
        <f t="shared" si="20"/>
        <v>3.3300000000000003E-2</v>
      </c>
      <c r="FS22" s="64">
        <f t="shared" si="21"/>
        <v>0</v>
      </c>
      <c r="FT22" s="11">
        <f t="shared" si="34"/>
        <v>0.41632251720747293</v>
      </c>
      <c r="FU22" s="7">
        <f t="shared" si="36"/>
        <v>1</v>
      </c>
      <c r="FV22" s="7"/>
    </row>
    <row r="23" spans="1:178" x14ac:dyDescent="0.2">
      <c r="A23" s="1"/>
      <c r="B23" s="2" t="s">
        <v>31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100</v>
      </c>
      <c r="Q23" s="3">
        <v>100</v>
      </c>
      <c r="R23" s="3">
        <v>100</v>
      </c>
      <c r="S23" s="3">
        <v>100</v>
      </c>
      <c r="T23" s="3">
        <v>100</v>
      </c>
      <c r="U23" s="3">
        <v>100</v>
      </c>
      <c r="V23" s="3">
        <v>100</v>
      </c>
      <c r="W23" s="3">
        <v>100</v>
      </c>
      <c r="X23" s="3">
        <v>100</v>
      </c>
      <c r="Y23" s="3">
        <v>100</v>
      </c>
      <c r="Z23" s="3">
        <v>100</v>
      </c>
      <c r="AA23" s="3">
        <v>100</v>
      </c>
      <c r="AB23" s="3">
        <v>100</v>
      </c>
      <c r="AC23" s="3">
        <v>100</v>
      </c>
      <c r="AD23" s="3">
        <v>364</v>
      </c>
      <c r="AE23" s="3">
        <v>166</v>
      </c>
      <c r="AF23" s="3">
        <v>148</v>
      </c>
      <c r="AG23" s="3">
        <v>487</v>
      </c>
      <c r="AH23" s="3">
        <v>64</v>
      </c>
      <c r="AI23" s="3">
        <v>59</v>
      </c>
      <c r="AJ23" s="3">
        <v>169</v>
      </c>
      <c r="AK23" s="3">
        <v>146</v>
      </c>
      <c r="AL23" s="3">
        <v>170</v>
      </c>
      <c r="AM23" s="3">
        <v>506</v>
      </c>
      <c r="AN23" s="3">
        <v>186</v>
      </c>
      <c r="AO23" s="3">
        <v>215</v>
      </c>
      <c r="AP23" s="3">
        <v>235</v>
      </c>
      <c r="AQ23" s="3">
        <v>530</v>
      </c>
      <c r="AR23" s="3">
        <v>620</v>
      </c>
      <c r="AS23" s="3">
        <v>595</v>
      </c>
      <c r="AT23" s="3">
        <v>858</v>
      </c>
      <c r="AU23" s="3">
        <v>385</v>
      </c>
      <c r="AV23" s="3">
        <v>410</v>
      </c>
      <c r="AW23" s="3">
        <v>523</v>
      </c>
      <c r="AX23" s="3">
        <v>302</v>
      </c>
      <c r="AY23" s="3">
        <v>484.1</v>
      </c>
      <c r="AZ23" s="3">
        <v>430</v>
      </c>
      <c r="BA23" s="3">
        <v>403.2</v>
      </c>
      <c r="BB23" s="3">
        <v>758.8</v>
      </c>
      <c r="BC23" s="3">
        <v>592.79700000000003</v>
      </c>
      <c r="BD23" s="3">
        <v>748.84500000000003</v>
      </c>
      <c r="BE23" s="3">
        <v>460.37400000000002</v>
      </c>
      <c r="BF23" s="3">
        <v>492.33100000000002</v>
      </c>
      <c r="BG23" s="3">
        <v>502.16500000000002</v>
      </c>
      <c r="BH23" s="3">
        <v>633.11</v>
      </c>
      <c r="BI23" s="3">
        <v>755.77200000000005</v>
      </c>
      <c r="BJ23" s="3">
        <v>630.34900000000005</v>
      </c>
      <c r="BK23" s="3">
        <v>673</v>
      </c>
      <c r="BL23" s="3">
        <v>686.37366999999995</v>
      </c>
      <c r="BM23" s="3">
        <v>663.24089000000004</v>
      </c>
      <c r="BN23" s="3">
        <v>674.20484999999996</v>
      </c>
      <c r="BO23" s="3">
        <v>674.60646999999994</v>
      </c>
      <c r="BP23" s="58">
        <v>1166.8028899999999</v>
      </c>
      <c r="BQ23" s="58">
        <v>1606.93362</v>
      </c>
      <c r="BR23" s="58">
        <v>1257.38327</v>
      </c>
      <c r="BS23" s="58">
        <v>1391.2574000000002</v>
      </c>
      <c r="BT23" s="58">
        <v>818.38533000000007</v>
      </c>
      <c r="BU23" s="58">
        <v>783.57567999999992</v>
      </c>
      <c r="BV23" s="58">
        <v>369.37585999999999</v>
      </c>
      <c r="BW23" s="58">
        <v>1035.91416</v>
      </c>
      <c r="BX23" s="58">
        <v>2207.9348599999998</v>
      </c>
      <c r="BY23" s="58">
        <v>1163.314204</v>
      </c>
      <c r="BZ23" s="59">
        <f t="shared" si="33"/>
        <v>1180.0877273999999</v>
      </c>
      <c r="CA23" s="59">
        <f t="shared" si="35"/>
        <v>1112.0229528</v>
      </c>
      <c r="CB23" s="59">
        <f t="shared" ref="CB23:CB29" si="37">AVERAGE(BW23:BY23)</f>
        <v>1469.054408</v>
      </c>
      <c r="CC23" s="47"/>
      <c r="CD23" s="60" t="s">
        <v>31</v>
      </c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>
        <v>65</v>
      </c>
      <c r="DU23" s="60">
        <v>25</v>
      </c>
      <c r="DV23" s="60">
        <v>20</v>
      </c>
      <c r="DW23" s="60">
        <v>10</v>
      </c>
      <c r="DX23" s="60">
        <v>10.135</v>
      </c>
      <c r="DY23" s="60"/>
      <c r="DZ23" s="60">
        <v>1</v>
      </c>
      <c r="EA23" s="60">
        <v>0.3</v>
      </c>
      <c r="EB23" s="60">
        <v>0.3</v>
      </c>
      <c r="EC23" s="60">
        <v>0.4</v>
      </c>
      <c r="ED23" s="60">
        <v>0.2</v>
      </c>
      <c r="EE23" s="60">
        <v>0.32400000000000001</v>
      </c>
      <c r="EF23" s="60"/>
      <c r="EG23" s="60"/>
      <c r="EH23" s="60"/>
      <c r="EI23" s="60"/>
      <c r="EJ23" s="60">
        <v>9.8810000000000002</v>
      </c>
      <c r="EK23" s="60">
        <v>30.664000000000001</v>
      </c>
      <c r="EL23" s="60"/>
      <c r="EM23" s="60"/>
      <c r="EN23" s="60"/>
      <c r="EO23" s="60"/>
      <c r="EP23" s="60"/>
      <c r="EQ23" s="60"/>
      <c r="ER23" s="60">
        <v>17.7896</v>
      </c>
      <c r="ES23" s="60">
        <v>23.229620000000001</v>
      </c>
      <c r="ET23" s="60">
        <v>33.207340000000002</v>
      </c>
      <c r="EU23" s="60">
        <v>26.984760000000001</v>
      </c>
      <c r="EV23" s="60">
        <v>18.556820000000002</v>
      </c>
      <c r="EW23" s="60">
        <v>10.88397</v>
      </c>
      <c r="EX23" s="60">
        <v>0.28599999999999998</v>
      </c>
      <c r="EY23" s="60">
        <v>0.84099999999999997</v>
      </c>
      <c r="EZ23" s="60">
        <v>11.02908</v>
      </c>
      <c r="FA23" s="60">
        <v>2.6183649999999998</v>
      </c>
      <c r="FB23" s="61">
        <f t="shared" si="14"/>
        <v>14.5426555</v>
      </c>
      <c r="FC23" s="61">
        <f t="shared" si="15"/>
        <v>5.1316830000000007</v>
      </c>
      <c r="FD23" s="61">
        <f t="shared" si="16"/>
        <v>4.8294816666666662</v>
      </c>
      <c r="FE23" s="47"/>
      <c r="FF23" s="62" t="s">
        <v>31</v>
      </c>
      <c r="FG23" s="63">
        <f t="shared" si="23"/>
        <v>1184.59249</v>
      </c>
      <c r="FH23" s="63">
        <f t="shared" si="24"/>
        <v>1630.1632400000001</v>
      </c>
      <c r="FI23" s="63">
        <f t="shared" si="25"/>
        <v>1290.59061</v>
      </c>
      <c r="FJ23" s="63">
        <f t="shared" si="26"/>
        <v>1418.2421600000002</v>
      </c>
      <c r="FK23" s="63">
        <f t="shared" si="27"/>
        <v>836.94215000000008</v>
      </c>
      <c r="FL23" s="63">
        <f t="shared" si="28"/>
        <v>794.4596499999999</v>
      </c>
      <c r="FM23" s="63">
        <f t="shared" si="29"/>
        <v>369.66185999999999</v>
      </c>
      <c r="FN23" s="63">
        <f t="shared" si="30"/>
        <v>1036.7551599999999</v>
      </c>
      <c r="FO23" s="63">
        <f t="shared" si="31"/>
        <v>2218.9639399999996</v>
      </c>
      <c r="FP23" s="63">
        <f t="shared" si="32"/>
        <v>1165.9325690000001</v>
      </c>
      <c r="FQ23" s="64">
        <f t="shared" si="19"/>
        <v>1194.6303829000001</v>
      </c>
      <c r="FR23" s="64">
        <f t="shared" si="20"/>
        <v>1117.1546358000001</v>
      </c>
      <c r="FS23" s="64">
        <f t="shared" si="21"/>
        <v>1473.8838896666664</v>
      </c>
      <c r="FT23" s="11">
        <f t="shared" si="34"/>
        <v>0.98782664855325608</v>
      </c>
      <c r="FU23" s="7">
        <f t="shared" si="36"/>
        <v>0.99540647029914064</v>
      </c>
      <c r="FV23" s="7">
        <f t="shared" ref="FV23:FV29" si="38">SUM(BW23:BY23)/SUM(FN23:FP23)</f>
        <v>0.99672329570834883</v>
      </c>
    </row>
    <row r="24" spans="1:178" x14ac:dyDescent="0.2">
      <c r="A24" s="1"/>
      <c r="B24" s="2" t="s">
        <v>32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>
        <v>2207.2399999999998</v>
      </c>
      <c r="BE24" s="3">
        <v>1588.34</v>
      </c>
      <c r="BF24" s="3">
        <v>2963.3649999999998</v>
      </c>
      <c r="BG24" s="3">
        <v>5300.1859999999997</v>
      </c>
      <c r="BH24" s="3">
        <v>3477.5140000000001</v>
      </c>
      <c r="BI24" s="3">
        <v>3768.0239999999999</v>
      </c>
      <c r="BJ24" s="3">
        <v>2612.1990000000001</v>
      </c>
      <c r="BK24" s="3">
        <v>3157.6219999999998</v>
      </c>
      <c r="BL24" s="3">
        <v>2811.3870000000002</v>
      </c>
      <c r="BM24" s="3">
        <v>2961.0540000000001</v>
      </c>
      <c r="BN24" s="3">
        <v>4036.373</v>
      </c>
      <c r="BO24" s="3">
        <v>3772.8359999999998</v>
      </c>
      <c r="BP24" s="58">
        <v>5200.2619999999997</v>
      </c>
      <c r="BQ24" s="58">
        <v>2720.34</v>
      </c>
      <c r="BR24" s="58">
        <v>3718.4470000000001</v>
      </c>
      <c r="BS24" s="58">
        <v>2538.6349999999998</v>
      </c>
      <c r="BT24" s="58">
        <v>2957.0439999999994</v>
      </c>
      <c r="BU24" s="58">
        <v>2594.11</v>
      </c>
      <c r="BV24" s="58">
        <v>1882.9489999999998</v>
      </c>
      <c r="BW24" s="58">
        <v>4263.8728799999999</v>
      </c>
      <c r="BX24" s="58">
        <v>2596.0146960000002</v>
      </c>
      <c r="BY24" s="58"/>
      <c r="BZ24" s="59">
        <f t="shared" si="33"/>
        <v>3163.519397333333</v>
      </c>
      <c r="CA24" s="59">
        <f t="shared" si="35"/>
        <v>2834.2366440000001</v>
      </c>
      <c r="CB24" s="59">
        <f t="shared" si="37"/>
        <v>3429.943788</v>
      </c>
      <c r="CC24" s="47"/>
      <c r="CD24" s="60" t="s">
        <v>32</v>
      </c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>
        <v>735.67</v>
      </c>
      <c r="EG24" s="60">
        <v>831.05</v>
      </c>
      <c r="EH24" s="60">
        <v>1054.0650000000001</v>
      </c>
      <c r="EI24" s="60">
        <v>976.59799999999996</v>
      </c>
      <c r="EJ24" s="60">
        <v>851.1</v>
      </c>
      <c r="EK24" s="60">
        <v>1023.675</v>
      </c>
      <c r="EL24" s="60">
        <v>921.9190000000001</v>
      </c>
      <c r="EM24" s="60">
        <v>1028.682</v>
      </c>
      <c r="EN24" s="60">
        <v>288.14599999999996</v>
      </c>
      <c r="EO24" s="60">
        <v>272.78899999999999</v>
      </c>
      <c r="EP24" s="60">
        <v>168.114</v>
      </c>
      <c r="EQ24" s="60">
        <v>1007.2030000000001</v>
      </c>
      <c r="ER24" s="60">
        <v>340.48399999999998</v>
      </c>
      <c r="ES24" s="60">
        <v>1102.954</v>
      </c>
      <c r="ET24" s="60">
        <v>1602.3630000000001</v>
      </c>
      <c r="EU24" s="60">
        <v>1487.5170000000001</v>
      </c>
      <c r="EV24" s="60">
        <v>1622.864</v>
      </c>
      <c r="EW24" s="60">
        <v>905.99000000000012</v>
      </c>
      <c r="EX24" s="60">
        <v>791.12099999999998</v>
      </c>
      <c r="EY24" s="60">
        <v>868.14140200000008</v>
      </c>
      <c r="EZ24" s="60">
        <v>601.18920500000002</v>
      </c>
      <c r="FA24" s="60"/>
      <c r="FB24" s="61">
        <f t="shared" si="14"/>
        <v>1035.8470674444445</v>
      </c>
      <c r="FC24" s="61">
        <f t="shared" si="15"/>
        <v>791.61040175000005</v>
      </c>
      <c r="FD24" s="61">
        <f t="shared" si="16"/>
        <v>734.66530350000005</v>
      </c>
      <c r="FE24" s="47"/>
      <c r="FF24" s="62" t="s">
        <v>32</v>
      </c>
      <c r="FG24" s="63">
        <f t="shared" si="23"/>
        <v>5540.7460000000001</v>
      </c>
      <c r="FH24" s="63">
        <f t="shared" si="24"/>
        <v>3823.2939999999999</v>
      </c>
      <c r="FI24" s="63">
        <f t="shared" si="25"/>
        <v>5320.81</v>
      </c>
      <c r="FJ24" s="63">
        <f t="shared" si="26"/>
        <v>4026.152</v>
      </c>
      <c r="FK24" s="63">
        <f t="shared" si="27"/>
        <v>4579.9079999999994</v>
      </c>
      <c r="FL24" s="63">
        <f t="shared" si="28"/>
        <v>3500.1000000000004</v>
      </c>
      <c r="FM24" s="63">
        <f t="shared" si="29"/>
        <v>2674.0699999999997</v>
      </c>
      <c r="FN24" s="63">
        <f t="shared" si="30"/>
        <v>5132.0142820000001</v>
      </c>
      <c r="FO24" s="63">
        <f t="shared" si="31"/>
        <v>3197.2039010000003</v>
      </c>
      <c r="FP24" s="63">
        <f t="shared" si="32"/>
        <v>0</v>
      </c>
      <c r="FQ24" s="64">
        <f t="shared" si="19"/>
        <v>3779.4298183000005</v>
      </c>
      <c r="FR24" s="64">
        <f t="shared" si="20"/>
        <v>2900.6776366000004</v>
      </c>
      <c r="FS24" s="64">
        <f t="shared" si="21"/>
        <v>2776.4060610000001</v>
      </c>
      <c r="FT24" s="11">
        <f t="shared" si="34"/>
        <v>0.75333253810244438</v>
      </c>
      <c r="FU24" s="7">
        <f t="shared" si="36"/>
        <v>0.78167573210847985</v>
      </c>
      <c r="FV24" s="7">
        <f t="shared" si="38"/>
        <v>0.82359321430684618</v>
      </c>
    </row>
    <row r="25" spans="1:178" x14ac:dyDescent="0.2">
      <c r="A25" s="1"/>
      <c r="B25" s="2" t="s">
        <v>33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>
        <v>1</v>
      </c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>
        <v>892</v>
      </c>
      <c r="BK25" s="3">
        <v>892</v>
      </c>
      <c r="BL25" s="3">
        <v>199</v>
      </c>
      <c r="BM25" s="3"/>
      <c r="BN25" s="3">
        <v>2.2799999999999998</v>
      </c>
      <c r="BO25" s="3">
        <v>11.45</v>
      </c>
      <c r="BP25" s="58">
        <v>8.7029999999999994</v>
      </c>
      <c r="BQ25" s="58">
        <v>6.2939999999999996</v>
      </c>
      <c r="BR25" s="58"/>
      <c r="BS25" s="58">
        <v>8.4529999999999994</v>
      </c>
      <c r="BT25" s="58">
        <v>10.257999999999999</v>
      </c>
      <c r="BU25" s="58">
        <v>8.3780000000000001</v>
      </c>
      <c r="BV25" s="58">
        <v>6.7820999999999998</v>
      </c>
      <c r="BW25" s="58">
        <v>4.3377499999999998</v>
      </c>
      <c r="BX25" s="58">
        <v>0.93700000000000006</v>
      </c>
      <c r="BY25" s="58">
        <v>4.0319500000000001</v>
      </c>
      <c r="BZ25" s="59">
        <f t="shared" si="33"/>
        <v>6.4638666666666662</v>
      </c>
      <c r="CA25" s="59">
        <f t="shared" si="35"/>
        <v>4.8933599999999995</v>
      </c>
      <c r="CB25" s="59">
        <f t="shared" si="37"/>
        <v>3.102233333333333</v>
      </c>
      <c r="CC25" s="47"/>
      <c r="CD25" s="60" t="s">
        <v>33</v>
      </c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>
        <v>4</v>
      </c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>
        <v>50.41</v>
      </c>
      <c r="EM25" s="60"/>
      <c r="EN25" s="60">
        <v>58</v>
      </c>
      <c r="EO25" s="60"/>
      <c r="EP25" s="60">
        <v>3.28</v>
      </c>
      <c r="EQ25" s="60">
        <v>9.7550000000000008</v>
      </c>
      <c r="ER25" s="60">
        <v>17.347999999999999</v>
      </c>
      <c r="ES25" s="60">
        <v>4.4740000000000002</v>
      </c>
      <c r="ET25" s="60">
        <v>10.526</v>
      </c>
      <c r="EU25" s="60">
        <v>6.9</v>
      </c>
      <c r="EV25" s="60">
        <v>7.55</v>
      </c>
      <c r="EW25" s="60">
        <v>5.9404000000000003</v>
      </c>
      <c r="EX25" s="60">
        <v>5.8689</v>
      </c>
      <c r="EY25" s="60">
        <v>4.8912100000000001</v>
      </c>
      <c r="EZ25" s="60">
        <v>0.69430000000000003</v>
      </c>
      <c r="FA25" s="60">
        <v>3.8481399999999999</v>
      </c>
      <c r="FB25" s="61">
        <f t="shared" si="14"/>
        <v>6.8040949999999993</v>
      </c>
      <c r="FC25" s="61">
        <f t="shared" si="15"/>
        <v>4.2485900000000001</v>
      </c>
      <c r="FD25" s="61">
        <f t="shared" si="16"/>
        <v>3.1445500000000002</v>
      </c>
      <c r="FE25" s="47"/>
      <c r="FF25" s="62" t="s">
        <v>33</v>
      </c>
      <c r="FG25" s="63">
        <f t="shared" si="23"/>
        <v>26.050999999999998</v>
      </c>
      <c r="FH25" s="63">
        <f t="shared" si="24"/>
        <v>10.768000000000001</v>
      </c>
      <c r="FI25" s="63">
        <f t="shared" si="25"/>
        <v>10.526</v>
      </c>
      <c r="FJ25" s="63">
        <f t="shared" si="26"/>
        <v>15.353</v>
      </c>
      <c r="FK25" s="63">
        <f t="shared" si="27"/>
        <v>17.808</v>
      </c>
      <c r="FL25" s="63">
        <f t="shared" si="28"/>
        <v>14.3184</v>
      </c>
      <c r="FM25" s="63">
        <f t="shared" si="29"/>
        <v>12.651</v>
      </c>
      <c r="FN25" s="63">
        <f t="shared" si="30"/>
        <v>9.2289600000000007</v>
      </c>
      <c r="FO25" s="63">
        <f t="shared" si="31"/>
        <v>1.6313</v>
      </c>
      <c r="FP25" s="63">
        <f t="shared" si="32"/>
        <v>7.88009</v>
      </c>
      <c r="FQ25" s="64">
        <f t="shared" si="19"/>
        <v>12.621574999999998</v>
      </c>
      <c r="FR25" s="64">
        <f t="shared" si="20"/>
        <v>9.1419500000000014</v>
      </c>
      <c r="FS25" s="64">
        <f t="shared" si="21"/>
        <v>6.2467833333333331</v>
      </c>
      <c r="FT25" s="11">
        <f t="shared" si="34"/>
        <v>0.46091553550171038</v>
      </c>
      <c r="FU25" s="7">
        <f t="shared" si="36"/>
        <v>0.53526435826054608</v>
      </c>
      <c r="FV25" s="7">
        <f t="shared" si="38"/>
        <v>0.49661292345126956</v>
      </c>
    </row>
    <row r="26" spans="1:178" x14ac:dyDescent="0.2">
      <c r="A26" s="1"/>
      <c r="B26" s="2" t="s">
        <v>34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>
        <v>207.65</v>
      </c>
      <c r="AW26" s="3">
        <v>1956.09</v>
      </c>
      <c r="AX26" s="3">
        <v>820.02</v>
      </c>
      <c r="AY26" s="3"/>
      <c r="AZ26" s="3"/>
      <c r="BA26" s="3"/>
      <c r="BB26" s="3"/>
      <c r="BC26" s="3"/>
      <c r="BD26" s="3"/>
      <c r="BE26" s="3"/>
      <c r="BF26" s="3">
        <v>71.974999999999994</v>
      </c>
      <c r="BG26" s="3"/>
      <c r="BH26" s="3">
        <v>65.91</v>
      </c>
      <c r="BI26" s="3">
        <v>20.215</v>
      </c>
      <c r="BJ26" s="3">
        <v>67.328999999999994</v>
      </c>
      <c r="BK26" s="3">
        <v>392.74700000000001</v>
      </c>
      <c r="BL26" s="3">
        <v>681.65</v>
      </c>
      <c r="BM26" s="3">
        <v>2434.9769999999999</v>
      </c>
      <c r="BN26" s="3">
        <v>1970.4290000000001</v>
      </c>
      <c r="BO26" s="3">
        <v>1283.4580000000001</v>
      </c>
      <c r="BP26" s="58"/>
      <c r="BQ26" s="58"/>
      <c r="BR26" s="58"/>
      <c r="BS26" s="58"/>
      <c r="BT26" s="58"/>
      <c r="BU26" s="58"/>
      <c r="BV26" s="58">
        <v>322</v>
      </c>
      <c r="BW26" s="58">
        <v>1327</v>
      </c>
      <c r="BX26" s="58">
        <v>913</v>
      </c>
      <c r="BY26" s="58">
        <v>378</v>
      </c>
      <c r="BZ26" s="59">
        <f t="shared" si="33"/>
        <v>735</v>
      </c>
      <c r="CA26" s="59">
        <f t="shared" si="35"/>
        <v>735</v>
      </c>
      <c r="CB26" s="59">
        <f t="shared" si="37"/>
        <v>872.66666666666663</v>
      </c>
      <c r="CC26" s="47"/>
      <c r="CD26" s="60" t="s">
        <v>34</v>
      </c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>
        <v>333.64</v>
      </c>
      <c r="DY26" s="60">
        <v>2393.91</v>
      </c>
      <c r="DZ26" s="60">
        <v>884.99</v>
      </c>
      <c r="EA26" s="60"/>
      <c r="EB26" s="60"/>
      <c r="EC26" s="60"/>
      <c r="ED26" s="60"/>
      <c r="EE26" s="60"/>
      <c r="EF26" s="60"/>
      <c r="EG26" s="60"/>
      <c r="EH26" s="60">
        <v>71.724999999999994</v>
      </c>
      <c r="EI26" s="60"/>
      <c r="EJ26" s="60">
        <v>60.255000000000003</v>
      </c>
      <c r="EK26" s="60">
        <v>20.215</v>
      </c>
      <c r="EL26" s="60">
        <v>22.443000000000001</v>
      </c>
      <c r="EM26" s="60">
        <v>401.56</v>
      </c>
      <c r="EN26" s="60">
        <v>524.52700000000004</v>
      </c>
      <c r="EO26" s="60">
        <v>1803.634</v>
      </c>
      <c r="EP26" s="60">
        <v>1674.2370000000001</v>
      </c>
      <c r="EQ26" s="60">
        <v>1111.3499999999999</v>
      </c>
      <c r="ER26" s="60"/>
      <c r="ES26" s="60"/>
      <c r="ET26" s="60"/>
      <c r="EU26" s="60"/>
      <c r="EV26" s="60"/>
      <c r="EW26" s="60"/>
      <c r="EX26" s="60"/>
      <c r="EY26" s="60">
        <v>5</v>
      </c>
      <c r="EZ26" s="60">
        <v>101</v>
      </c>
      <c r="FA26" s="60">
        <v>97</v>
      </c>
      <c r="FB26" s="61">
        <f t="shared" si="14"/>
        <v>67.666666666666671</v>
      </c>
      <c r="FC26" s="61">
        <f t="shared" si="15"/>
        <v>67.666666666666671</v>
      </c>
      <c r="FD26" s="61">
        <f t="shared" si="16"/>
        <v>67.666666666666671</v>
      </c>
      <c r="FE26" s="47"/>
      <c r="FF26" s="62" t="s">
        <v>34</v>
      </c>
      <c r="FG26" s="63">
        <f t="shared" si="23"/>
        <v>0</v>
      </c>
      <c r="FH26" s="63">
        <f t="shared" si="24"/>
        <v>0</v>
      </c>
      <c r="FI26" s="63">
        <f t="shared" si="25"/>
        <v>0</v>
      </c>
      <c r="FJ26" s="63">
        <f t="shared" si="26"/>
        <v>0</v>
      </c>
      <c r="FK26" s="63">
        <f t="shared" si="27"/>
        <v>0</v>
      </c>
      <c r="FL26" s="63">
        <f t="shared" si="28"/>
        <v>0</v>
      </c>
      <c r="FM26" s="63">
        <f t="shared" si="29"/>
        <v>322</v>
      </c>
      <c r="FN26" s="63">
        <f t="shared" si="30"/>
        <v>1332</v>
      </c>
      <c r="FO26" s="63">
        <f t="shared" si="31"/>
        <v>1014</v>
      </c>
      <c r="FP26" s="63">
        <f t="shared" si="32"/>
        <v>475</v>
      </c>
      <c r="FQ26" s="64">
        <f t="shared" si="19"/>
        <v>314.3</v>
      </c>
      <c r="FR26" s="64">
        <f t="shared" si="20"/>
        <v>628.6</v>
      </c>
      <c r="FS26" s="64">
        <f t="shared" si="21"/>
        <v>940.33333333333337</v>
      </c>
      <c r="FT26" s="11">
        <f t="shared" si="34"/>
        <v>0.93541202672605794</v>
      </c>
      <c r="FU26" s="7">
        <f t="shared" si="36"/>
        <v>0.93541202672605794</v>
      </c>
      <c r="FV26" s="7">
        <f t="shared" si="38"/>
        <v>0.92803970223325061</v>
      </c>
    </row>
    <row r="27" spans="1:178" x14ac:dyDescent="0.2">
      <c r="A27" s="1"/>
      <c r="B27" s="2" t="s">
        <v>35</v>
      </c>
      <c r="C27" s="3"/>
      <c r="D27" s="3"/>
      <c r="E27" s="3"/>
      <c r="F27" s="3"/>
      <c r="G27" s="3"/>
      <c r="H27" s="3"/>
      <c r="I27" s="3">
        <v>612.00000999999997</v>
      </c>
      <c r="J27" s="3">
        <v>13198.000019999999</v>
      </c>
      <c r="K27" s="3">
        <v>27159</v>
      </c>
      <c r="L27" s="3">
        <v>44070.999980000001</v>
      </c>
      <c r="M27" s="3">
        <v>50822.000010000003</v>
      </c>
      <c r="N27" s="3">
        <v>42608.999940000002</v>
      </c>
      <c r="O27" s="3">
        <v>43136.999969999997</v>
      </c>
      <c r="P27" s="3">
        <v>38593.999960000001</v>
      </c>
      <c r="Q27" s="3">
        <v>37619.999920000002</v>
      </c>
      <c r="R27" s="3">
        <v>39330.999989999997</v>
      </c>
      <c r="S27" s="3">
        <v>27645</v>
      </c>
      <c r="T27" s="3">
        <v>19350.999960000001</v>
      </c>
      <c r="U27" s="3">
        <v>23527.000039999999</v>
      </c>
      <c r="V27" s="3">
        <v>15671.999960000001</v>
      </c>
      <c r="W27" s="3">
        <v>8733.9999399999997</v>
      </c>
      <c r="X27" s="3">
        <v>14544.000049999999</v>
      </c>
      <c r="Y27" s="3">
        <v>12470.000000000002</v>
      </c>
      <c r="Z27" s="3">
        <v>11561.000019999999</v>
      </c>
      <c r="AA27" s="3">
        <v>12498.000019999999</v>
      </c>
      <c r="AB27" s="3">
        <v>5776.9999999999991</v>
      </c>
      <c r="AC27" s="3">
        <v>8307</v>
      </c>
      <c r="AD27" s="3">
        <v>4055.0000199999995</v>
      </c>
      <c r="AE27" s="3">
        <v>3369.0000299999997</v>
      </c>
      <c r="AF27" s="3">
        <v>2948.0000099999997</v>
      </c>
      <c r="AG27" s="3">
        <v>3334.0000200000004</v>
      </c>
      <c r="AH27" s="3">
        <v>5846.0000200000004</v>
      </c>
      <c r="AI27" s="3">
        <v>8102.9999900000003</v>
      </c>
      <c r="AJ27" s="3">
        <v>4279.9999799999996</v>
      </c>
      <c r="AK27" s="3">
        <v>5373.9999399999997</v>
      </c>
      <c r="AL27" s="3">
        <v>7934</v>
      </c>
      <c r="AM27" s="3">
        <v>5736.9999600000001</v>
      </c>
      <c r="AN27" s="3">
        <v>6168.0000099999997</v>
      </c>
      <c r="AO27" s="3">
        <v>8203.0000099999997</v>
      </c>
      <c r="AP27" s="3">
        <v>9060.0000299999992</v>
      </c>
      <c r="AQ27" s="3">
        <v>7621.0000100000007</v>
      </c>
      <c r="AR27" s="3">
        <v>6165.0000100000007</v>
      </c>
      <c r="AS27" s="3">
        <v>4552.0000099999997</v>
      </c>
      <c r="AT27" s="3">
        <v>3096.0000300000002</v>
      </c>
      <c r="AU27" s="3">
        <v>4783.0000199999995</v>
      </c>
      <c r="AV27" s="3">
        <v>5226.9999699999998</v>
      </c>
      <c r="AW27" s="3">
        <v>5250.0000300000002</v>
      </c>
      <c r="AX27" s="3">
        <v>3539.0000099999997</v>
      </c>
      <c r="AY27" s="3">
        <v>5172.9999600000001</v>
      </c>
      <c r="AZ27" s="3">
        <v>3404.9999800000005</v>
      </c>
      <c r="BA27" s="3">
        <v>4060.9999800000005</v>
      </c>
      <c r="BB27" s="3">
        <v>2691.0000600000003</v>
      </c>
      <c r="BC27" s="3">
        <v>2104.7949899999999</v>
      </c>
      <c r="BD27" s="3">
        <v>2753.8870300000003</v>
      </c>
      <c r="BE27" s="3">
        <v>6259.9999700000008</v>
      </c>
      <c r="BF27" s="3">
        <v>4246.9310399999995</v>
      </c>
      <c r="BG27" s="3">
        <v>4642.9939699999995</v>
      </c>
      <c r="BH27" s="3">
        <v>9036.5049899999995</v>
      </c>
      <c r="BI27" s="3">
        <v>6251.8569699999998</v>
      </c>
      <c r="BJ27" s="3">
        <v>4993.9409999999998</v>
      </c>
      <c r="BK27" s="3">
        <v>4579.8189999999995</v>
      </c>
      <c r="BL27" s="3">
        <v>4453.9679999999998</v>
      </c>
      <c r="BM27" s="3">
        <v>4661.4950000000008</v>
      </c>
      <c r="BN27" s="3">
        <v>4576.6509999999998</v>
      </c>
      <c r="BO27" s="3">
        <v>3823.56</v>
      </c>
      <c r="BP27" s="58">
        <v>3469.5570000000002</v>
      </c>
      <c r="BQ27" s="58">
        <v>3375.7819999999997</v>
      </c>
      <c r="BR27" s="58">
        <v>3123.0969999999998</v>
      </c>
      <c r="BS27" s="58">
        <v>3099.2950000000001</v>
      </c>
      <c r="BT27" s="58">
        <v>4055.7560000000003</v>
      </c>
      <c r="BU27" s="58">
        <v>2662.1480000000001</v>
      </c>
      <c r="BV27" s="58">
        <v>3073.444</v>
      </c>
      <c r="BW27" s="58">
        <v>4198.6689999999999</v>
      </c>
      <c r="BX27" s="58">
        <v>5881.0160000000005</v>
      </c>
      <c r="BY27" s="58">
        <v>6266.2779999999993</v>
      </c>
      <c r="BZ27" s="59">
        <f t="shared" si="33"/>
        <v>3920.5042000000003</v>
      </c>
      <c r="CA27" s="59">
        <f t="shared" si="35"/>
        <v>4416.3109999999997</v>
      </c>
      <c r="CB27" s="59">
        <f t="shared" si="37"/>
        <v>5448.6543333333329</v>
      </c>
      <c r="CC27" s="47"/>
      <c r="CD27" s="60" t="s">
        <v>35</v>
      </c>
      <c r="CE27" s="60"/>
      <c r="CF27" s="60"/>
      <c r="CG27" s="60"/>
      <c r="CH27" s="60"/>
      <c r="CI27" s="60"/>
      <c r="CJ27" s="60"/>
      <c r="CK27" s="60">
        <v>10.023</v>
      </c>
      <c r="CL27" s="60">
        <v>454</v>
      </c>
      <c r="CM27" s="60">
        <v>453</v>
      </c>
      <c r="CN27" s="60">
        <v>1478.0000399999999</v>
      </c>
      <c r="CO27" s="60">
        <v>2904.0000100000002</v>
      </c>
      <c r="CP27" s="60">
        <v>11044.000029999999</v>
      </c>
      <c r="CQ27" s="60">
        <v>15746.000009999998</v>
      </c>
      <c r="CR27" s="60">
        <v>14504.99999</v>
      </c>
      <c r="CS27" s="60">
        <v>17366.000089999998</v>
      </c>
      <c r="CT27" s="60">
        <v>28663.000060000002</v>
      </c>
      <c r="CU27" s="60">
        <v>17578.000039999999</v>
      </c>
      <c r="CV27" s="60">
        <v>9012.0000499999987</v>
      </c>
      <c r="CW27" s="60">
        <v>11345.000029999999</v>
      </c>
      <c r="CX27" s="60">
        <v>11783.000000000002</v>
      </c>
      <c r="CY27" s="60">
        <v>9504.000039999999</v>
      </c>
      <c r="CZ27" s="60">
        <v>21299.00001</v>
      </c>
      <c r="DA27" s="60">
        <v>19665.000040000003</v>
      </c>
      <c r="DB27" s="60">
        <v>22014.000029999999</v>
      </c>
      <c r="DC27" s="60">
        <v>22946.000020000003</v>
      </c>
      <c r="DD27" s="60">
        <v>17548.000039999999</v>
      </c>
      <c r="DE27" s="60">
        <v>8170.0000300000002</v>
      </c>
      <c r="DF27" s="60">
        <v>10144.000039999999</v>
      </c>
      <c r="DG27" s="60">
        <v>9863.0000299999992</v>
      </c>
      <c r="DH27" s="60">
        <v>12149.999949999999</v>
      </c>
      <c r="DI27" s="60">
        <v>20922.000080000002</v>
      </c>
      <c r="DJ27" s="60">
        <v>22091.000029999996</v>
      </c>
      <c r="DK27" s="60">
        <v>33513.000080000005</v>
      </c>
      <c r="DL27" s="60">
        <v>15211.999950000001</v>
      </c>
      <c r="DM27" s="60">
        <v>24870.000079999998</v>
      </c>
      <c r="DN27" s="60">
        <v>32102.999959999997</v>
      </c>
      <c r="DO27" s="60">
        <v>23081.000049999999</v>
      </c>
      <c r="DP27" s="60">
        <v>18961.000049999999</v>
      </c>
      <c r="DQ27" s="60">
        <v>32064.000039999999</v>
      </c>
      <c r="DR27" s="60">
        <v>39540.000019999999</v>
      </c>
      <c r="DS27" s="60">
        <v>35230.999969999997</v>
      </c>
      <c r="DT27" s="60">
        <v>30355.999940000002</v>
      </c>
      <c r="DU27" s="60">
        <v>34722.000059999998</v>
      </c>
      <c r="DV27" s="60">
        <v>35053.000050000002</v>
      </c>
      <c r="DW27" s="60">
        <v>38502.999980000001</v>
      </c>
      <c r="DX27" s="60">
        <v>35477</v>
      </c>
      <c r="DY27" s="60">
        <v>33171.000019999999</v>
      </c>
      <c r="DZ27" s="60">
        <v>26489.999980000001</v>
      </c>
      <c r="EA27" s="60">
        <v>24329.999960000001</v>
      </c>
      <c r="EB27" s="60">
        <v>21832.999950000001</v>
      </c>
      <c r="EC27" s="60">
        <v>24604.999950000001</v>
      </c>
      <c r="ED27" s="60">
        <v>18087.000069999998</v>
      </c>
      <c r="EE27" s="60">
        <v>15306.019050000001</v>
      </c>
      <c r="EF27" s="60">
        <v>19572.226020000002</v>
      </c>
      <c r="EG27" s="60">
        <v>18508.999970000001</v>
      </c>
      <c r="EH27" s="60">
        <v>14025.63409</v>
      </c>
      <c r="EI27" s="60">
        <v>15735.137070000001</v>
      </c>
      <c r="EJ27" s="60">
        <v>17993.122040000002</v>
      </c>
      <c r="EK27" s="60">
        <v>16683.54291</v>
      </c>
      <c r="EL27" s="60">
        <v>16395.346010000001</v>
      </c>
      <c r="EM27" s="60">
        <v>15204.842000000001</v>
      </c>
      <c r="EN27" s="60">
        <v>12306.127</v>
      </c>
      <c r="EO27" s="60">
        <v>15390.482</v>
      </c>
      <c r="EP27" s="60">
        <v>13397.439</v>
      </c>
      <c r="EQ27" s="60">
        <v>13603.234</v>
      </c>
      <c r="ER27" s="60">
        <v>12389.773000000001</v>
      </c>
      <c r="ES27" s="60">
        <v>10364.927</v>
      </c>
      <c r="ET27" s="60">
        <v>10993.511</v>
      </c>
      <c r="EU27" s="60">
        <v>9880.5239999999994</v>
      </c>
      <c r="EV27" s="60">
        <v>9341.3529999999992</v>
      </c>
      <c r="EW27" s="60">
        <v>8991.021999999999</v>
      </c>
      <c r="EX27" s="60">
        <v>8695.8439999999991</v>
      </c>
      <c r="EY27" s="60">
        <v>12298.468000000001</v>
      </c>
      <c r="EZ27" s="60">
        <v>12270.713</v>
      </c>
      <c r="FA27" s="60">
        <v>14122.188</v>
      </c>
      <c r="FB27" s="61">
        <f t="shared" si="14"/>
        <v>10934.832299999998</v>
      </c>
      <c r="FC27" s="61">
        <f t="shared" si="15"/>
        <v>11275.647000000001</v>
      </c>
      <c r="FD27" s="61">
        <f t="shared" si="16"/>
        <v>12897.123</v>
      </c>
      <c r="FE27" s="47"/>
      <c r="FF27" s="62" t="s">
        <v>35</v>
      </c>
      <c r="FG27" s="63">
        <f t="shared" si="23"/>
        <v>15859.330000000002</v>
      </c>
      <c r="FH27" s="63">
        <f t="shared" si="24"/>
        <v>13740.708999999999</v>
      </c>
      <c r="FI27" s="63">
        <f t="shared" si="25"/>
        <v>14116.608</v>
      </c>
      <c r="FJ27" s="63">
        <f t="shared" si="26"/>
        <v>12979.819</v>
      </c>
      <c r="FK27" s="63">
        <f t="shared" si="27"/>
        <v>13397.109</v>
      </c>
      <c r="FL27" s="63">
        <f t="shared" si="28"/>
        <v>11653.169999999998</v>
      </c>
      <c r="FM27" s="63">
        <f t="shared" si="29"/>
        <v>11769.287999999999</v>
      </c>
      <c r="FN27" s="63">
        <f t="shared" si="30"/>
        <v>16497.137000000002</v>
      </c>
      <c r="FO27" s="63">
        <f t="shared" si="31"/>
        <v>18151.728999999999</v>
      </c>
      <c r="FP27" s="63">
        <f t="shared" si="32"/>
        <v>20388.466</v>
      </c>
      <c r="FQ27" s="64">
        <f t="shared" si="19"/>
        <v>14855.336499999999</v>
      </c>
      <c r="FR27" s="64">
        <f t="shared" si="20"/>
        <v>15691.958000000002</v>
      </c>
      <c r="FS27" s="64">
        <f t="shared" si="21"/>
        <v>18345.777333333335</v>
      </c>
      <c r="FT27" s="11">
        <f t="shared" si="34"/>
        <v>0.26391217728390065</v>
      </c>
      <c r="FU27" s="7">
        <f t="shared" si="36"/>
        <v>0.28143785498278795</v>
      </c>
      <c r="FV27" s="7">
        <f t="shared" si="38"/>
        <v>0.29699773600944174</v>
      </c>
    </row>
    <row r="28" spans="1:178" x14ac:dyDescent="0.2">
      <c r="A28" s="1"/>
      <c r="B28" s="2" t="s">
        <v>36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v>297.45200999999997</v>
      </c>
      <c r="T28" s="3">
        <v>431.83301999999998</v>
      </c>
      <c r="U28" s="3">
        <v>2270</v>
      </c>
      <c r="V28" s="3">
        <v>5981.9999900000003</v>
      </c>
      <c r="W28" s="3">
        <v>11506</v>
      </c>
      <c r="X28" s="3">
        <v>9901</v>
      </c>
      <c r="Y28" s="3">
        <v>11078.00001</v>
      </c>
      <c r="Z28" s="3">
        <v>13555</v>
      </c>
      <c r="AA28" s="3">
        <v>17232</v>
      </c>
      <c r="AB28" s="3">
        <v>18021.99999</v>
      </c>
      <c r="AC28" s="3">
        <v>12209.999890000003</v>
      </c>
      <c r="AD28" s="3">
        <v>17582.00001</v>
      </c>
      <c r="AE28" s="3">
        <v>12883.999969999999</v>
      </c>
      <c r="AF28" s="3">
        <v>10862.999950000001</v>
      </c>
      <c r="AG28" s="3">
        <v>7282</v>
      </c>
      <c r="AH28" s="3">
        <v>7613</v>
      </c>
      <c r="AI28" s="3">
        <v>6258.9999900000003</v>
      </c>
      <c r="AJ28" s="3">
        <v>3549.0000399999999</v>
      </c>
      <c r="AK28" s="3">
        <v>2905.9999700000003</v>
      </c>
      <c r="AL28" s="3">
        <v>3323</v>
      </c>
      <c r="AM28" s="3">
        <v>1817.9999400000002</v>
      </c>
      <c r="AN28" s="3">
        <v>1456.9999900000003</v>
      </c>
      <c r="AO28" s="3">
        <v>1368</v>
      </c>
      <c r="AP28" s="3">
        <v>2534.9999900000003</v>
      </c>
      <c r="AQ28" s="3">
        <v>808.00001999999995</v>
      </c>
      <c r="AR28" s="3">
        <v>260.00002000000001</v>
      </c>
      <c r="AS28" s="3">
        <v>218.99999</v>
      </c>
      <c r="AT28" s="3">
        <v>180.00002000000001</v>
      </c>
      <c r="AU28" s="3">
        <v>436</v>
      </c>
      <c r="AV28" s="3">
        <v>453.00001000000003</v>
      </c>
      <c r="AW28" s="3">
        <v>381.00000999999997</v>
      </c>
      <c r="AX28" s="3">
        <v>256.99997999999999</v>
      </c>
      <c r="AY28" s="3">
        <v>23</v>
      </c>
      <c r="AZ28" s="3">
        <v>94</v>
      </c>
      <c r="BA28" s="3">
        <v>141.82599999999999</v>
      </c>
      <c r="BB28" s="3">
        <v>3.4000000000000004</v>
      </c>
      <c r="BC28" s="3">
        <v>7.8</v>
      </c>
      <c r="BD28" s="3">
        <v>209</v>
      </c>
      <c r="BE28" s="3">
        <v>984</v>
      </c>
      <c r="BF28" s="3">
        <v>675.00001999999995</v>
      </c>
      <c r="BG28" s="3">
        <v>283.00000999999997</v>
      </c>
      <c r="BH28" s="3">
        <v>573.00001999999995</v>
      </c>
      <c r="BI28" s="3">
        <v>993.00000999999997</v>
      </c>
      <c r="BJ28" s="3">
        <v>432.99999000000003</v>
      </c>
      <c r="BK28" s="3">
        <v>380.21</v>
      </c>
      <c r="BL28" s="3">
        <v>490.00400000000002</v>
      </c>
      <c r="BM28" s="3">
        <v>498.00000000000006</v>
      </c>
      <c r="BN28" s="3">
        <v>212.10326000000003</v>
      </c>
      <c r="BO28" s="3">
        <v>116.34141</v>
      </c>
      <c r="BP28" s="58">
        <v>47.708770000000001</v>
      </c>
      <c r="BQ28" s="58">
        <v>368.09899999999999</v>
      </c>
      <c r="BR28" s="58">
        <v>410.75387000000001</v>
      </c>
      <c r="BS28" s="58">
        <v>454.50973000000005</v>
      </c>
      <c r="BT28" s="58">
        <v>506.75100000000003</v>
      </c>
      <c r="BU28" s="58">
        <v>579.34308999999996</v>
      </c>
      <c r="BV28" s="58">
        <v>372.81185999999997</v>
      </c>
      <c r="BW28" s="58">
        <v>480.53023999999999</v>
      </c>
      <c r="BX28" s="58">
        <v>732.45131000000003</v>
      </c>
      <c r="BY28" s="58">
        <v>554.66919999999993</v>
      </c>
      <c r="BZ28" s="59">
        <f t="shared" si="33"/>
        <v>450.76280699999995</v>
      </c>
      <c r="CA28" s="59">
        <f t="shared" si="35"/>
        <v>543.96114</v>
      </c>
      <c r="CB28" s="59">
        <f t="shared" si="37"/>
        <v>589.21691666666663</v>
      </c>
      <c r="CC28" s="47"/>
      <c r="CD28" s="60" t="s">
        <v>36</v>
      </c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>
        <v>289.00000999999997</v>
      </c>
      <c r="CV28" s="60">
        <v>320.00002000000001</v>
      </c>
      <c r="CW28" s="60">
        <v>263.00000999999997</v>
      </c>
      <c r="CX28" s="60">
        <v>1856.99999</v>
      </c>
      <c r="CY28" s="60">
        <v>4079.0000100000002</v>
      </c>
      <c r="CZ28" s="60">
        <v>7352.9999900000003</v>
      </c>
      <c r="DA28" s="60">
        <v>5730.0000899999995</v>
      </c>
      <c r="DB28" s="60">
        <v>6017.9999500000004</v>
      </c>
      <c r="DC28" s="60">
        <v>7831.0000700000001</v>
      </c>
      <c r="DD28" s="60">
        <v>10493.00001</v>
      </c>
      <c r="DE28" s="60">
        <v>6922.9998900000001</v>
      </c>
      <c r="DF28" s="60">
        <v>8090.0000099999988</v>
      </c>
      <c r="DG28" s="60">
        <v>9715.9999299999999</v>
      </c>
      <c r="DH28" s="60">
        <v>8022.0000300000002</v>
      </c>
      <c r="DI28" s="60">
        <v>10235.00001</v>
      </c>
      <c r="DJ28" s="60">
        <v>12274.000050000001</v>
      </c>
      <c r="DK28" s="60">
        <v>10808.99999</v>
      </c>
      <c r="DL28" s="60">
        <v>9383.0000499999987</v>
      </c>
      <c r="DM28" s="60">
        <v>8989.0000099999997</v>
      </c>
      <c r="DN28" s="60">
        <v>10703.999960000001</v>
      </c>
      <c r="DO28" s="60">
        <v>6084</v>
      </c>
      <c r="DP28" s="60">
        <v>4438.0000099999997</v>
      </c>
      <c r="DQ28" s="60">
        <v>4919.0000000000009</v>
      </c>
      <c r="DR28" s="60">
        <v>7896.0000099999997</v>
      </c>
      <c r="DS28" s="60">
        <v>2690.0000199999999</v>
      </c>
      <c r="DT28" s="60">
        <v>801.99999000000003</v>
      </c>
      <c r="DU28" s="60">
        <v>866.00000999999997</v>
      </c>
      <c r="DV28" s="60">
        <v>377</v>
      </c>
      <c r="DW28" s="60">
        <v>386</v>
      </c>
      <c r="DX28" s="60">
        <v>422.99997999999999</v>
      </c>
      <c r="DY28" s="60">
        <v>1250.00001</v>
      </c>
      <c r="DZ28" s="60">
        <v>796.00001000000009</v>
      </c>
      <c r="EA28" s="60">
        <v>162.99999</v>
      </c>
      <c r="EB28" s="60">
        <v>124.00001</v>
      </c>
      <c r="EC28" s="60">
        <v>43.404000000000003</v>
      </c>
      <c r="ED28" s="60">
        <v>1.2999999999999998</v>
      </c>
      <c r="EE28" s="60">
        <v>87.300000000000011</v>
      </c>
      <c r="EF28" s="60">
        <v>143</v>
      </c>
      <c r="EG28" s="60">
        <v>629</v>
      </c>
      <c r="EH28" s="60">
        <v>770.00000999999997</v>
      </c>
      <c r="EI28" s="60">
        <v>2067</v>
      </c>
      <c r="EJ28" s="60">
        <v>2136.0000399999999</v>
      </c>
      <c r="EK28" s="60">
        <v>2598.9999800000001</v>
      </c>
      <c r="EL28" s="60">
        <v>2133.9999800000001</v>
      </c>
      <c r="EM28" s="60">
        <v>2646.011</v>
      </c>
      <c r="EN28" s="60">
        <v>2762</v>
      </c>
      <c r="EO28" s="60">
        <v>1908</v>
      </c>
      <c r="EP28" s="60">
        <v>1150.87562</v>
      </c>
      <c r="EQ28" s="60">
        <v>1038.8361199999999</v>
      </c>
      <c r="ER28" s="60">
        <v>676.60903000000008</v>
      </c>
      <c r="ES28" s="60">
        <v>561.96799999999996</v>
      </c>
      <c r="ET28" s="60">
        <v>432.08600999999999</v>
      </c>
      <c r="EU28" s="60">
        <v>623.03115000000003</v>
      </c>
      <c r="EV28" s="60">
        <v>539.83600000000001</v>
      </c>
      <c r="EW28" s="60">
        <v>587.14864999999998</v>
      </c>
      <c r="EX28" s="60">
        <v>674.37495999999999</v>
      </c>
      <c r="EY28" s="60">
        <v>763.45398999999998</v>
      </c>
      <c r="EZ28" s="60">
        <v>724.11869000000002</v>
      </c>
      <c r="FA28" s="60">
        <v>728.49759999999992</v>
      </c>
      <c r="FB28" s="61">
        <f t="shared" si="14"/>
        <v>631.11240800000007</v>
      </c>
      <c r="FC28" s="61">
        <f t="shared" si="15"/>
        <v>695.518778</v>
      </c>
      <c r="FD28" s="61">
        <f t="shared" si="16"/>
        <v>738.69009333333327</v>
      </c>
      <c r="FE28" s="47"/>
      <c r="FF28" s="62" t="s">
        <v>36</v>
      </c>
      <c r="FG28" s="63">
        <f t="shared" si="23"/>
        <v>724.31780000000003</v>
      </c>
      <c r="FH28" s="63">
        <f t="shared" si="24"/>
        <v>930.06700000000001</v>
      </c>
      <c r="FI28" s="63">
        <f t="shared" si="25"/>
        <v>842.83987999999999</v>
      </c>
      <c r="FJ28" s="63">
        <f t="shared" si="26"/>
        <v>1077.54088</v>
      </c>
      <c r="FK28" s="63">
        <f t="shared" si="27"/>
        <v>1046.587</v>
      </c>
      <c r="FL28" s="63">
        <f t="shared" si="28"/>
        <v>1166.4917399999999</v>
      </c>
      <c r="FM28" s="63">
        <f t="shared" si="29"/>
        <v>1047.1868199999999</v>
      </c>
      <c r="FN28" s="63">
        <f t="shared" si="30"/>
        <v>1243.98423</v>
      </c>
      <c r="FO28" s="63">
        <f t="shared" si="31"/>
        <v>1456.5700000000002</v>
      </c>
      <c r="FP28" s="63">
        <f t="shared" si="32"/>
        <v>1283.1668</v>
      </c>
      <c r="FQ28" s="64">
        <f t="shared" si="19"/>
        <v>1081.875215</v>
      </c>
      <c r="FR28" s="64">
        <f t="shared" si="20"/>
        <v>1239.479918</v>
      </c>
      <c r="FS28" s="64">
        <f t="shared" si="21"/>
        <v>1327.9070100000001</v>
      </c>
      <c r="FT28" s="11">
        <f t="shared" si="34"/>
        <v>0.41664953661037513</v>
      </c>
      <c r="FU28" s="7">
        <f t="shared" si="36"/>
        <v>0.43886240680504512</v>
      </c>
      <c r="FV28" s="7">
        <f t="shared" si="38"/>
        <v>0.44371850756828718</v>
      </c>
    </row>
    <row r="29" spans="1:178" x14ac:dyDescent="0.2">
      <c r="A29" s="1"/>
      <c r="B29" s="2" t="s">
        <v>37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>
        <v>49</v>
      </c>
      <c r="BM29" s="3">
        <v>71</v>
      </c>
      <c r="BN29" s="3">
        <v>89</v>
      </c>
      <c r="BO29" s="3">
        <v>100</v>
      </c>
      <c r="BP29" s="58">
        <v>88</v>
      </c>
      <c r="BQ29" s="58">
        <v>76.233999999999995</v>
      </c>
      <c r="BR29" s="58">
        <v>87.936400000000006</v>
      </c>
      <c r="BS29" s="58">
        <v>1.9074</v>
      </c>
      <c r="BT29" s="58">
        <v>6.3557399999999999</v>
      </c>
      <c r="BU29" s="58">
        <v>1731.08059</v>
      </c>
      <c r="BV29" s="58">
        <v>1740.2630000000001</v>
      </c>
      <c r="BW29" s="58">
        <v>2.91188</v>
      </c>
      <c r="BX29" s="58">
        <v>5.2397900000000002</v>
      </c>
      <c r="BY29" s="58">
        <v>2.0072909999999999</v>
      </c>
      <c r="BZ29" s="59">
        <f t="shared" si="33"/>
        <v>374.19360910000006</v>
      </c>
      <c r="CA29" s="59">
        <f t="shared" si="35"/>
        <v>696.30051020000008</v>
      </c>
      <c r="CB29" s="59">
        <f t="shared" si="37"/>
        <v>3.3863203333333334</v>
      </c>
      <c r="CC29" s="47"/>
      <c r="CD29" s="60" t="s">
        <v>37</v>
      </c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>
        <v>206</v>
      </c>
      <c r="DS29" s="60">
        <v>16</v>
      </c>
      <c r="DT29" s="60">
        <v>13</v>
      </c>
      <c r="DU29" s="60">
        <v>42</v>
      </c>
      <c r="DV29" s="60">
        <v>65</v>
      </c>
      <c r="DW29" s="60">
        <v>53</v>
      </c>
      <c r="DX29" s="60">
        <v>57</v>
      </c>
      <c r="DY29" s="60">
        <v>57</v>
      </c>
      <c r="DZ29" s="60">
        <v>57</v>
      </c>
      <c r="EA29" s="60">
        <v>57</v>
      </c>
      <c r="EB29" s="60">
        <v>57</v>
      </c>
      <c r="EC29" s="60">
        <v>57</v>
      </c>
      <c r="ED29" s="60">
        <v>57</v>
      </c>
      <c r="EE29" s="60">
        <v>57</v>
      </c>
      <c r="EF29" s="60">
        <v>57</v>
      </c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>
        <v>26.74</v>
      </c>
      <c r="ET29" s="60">
        <v>98.207999999999998</v>
      </c>
      <c r="EU29" s="60">
        <v>1.1693499999999999</v>
      </c>
      <c r="EV29" s="60">
        <v>2.8871799999999999</v>
      </c>
      <c r="EW29" s="60">
        <v>222.13930999999999</v>
      </c>
      <c r="EX29" s="60">
        <v>28.731259999999999</v>
      </c>
      <c r="EY29" s="60">
        <v>6.5350000000000005E-2</v>
      </c>
      <c r="EZ29" s="60">
        <v>3.069</v>
      </c>
      <c r="FA29" s="60">
        <v>0.12965099999999999</v>
      </c>
      <c r="FB29" s="61">
        <f t="shared" si="14"/>
        <v>42.571011222222225</v>
      </c>
      <c r="FC29" s="61">
        <f t="shared" si="15"/>
        <v>50.82691419999999</v>
      </c>
      <c r="FD29" s="61">
        <f t="shared" si="16"/>
        <v>1.0880003333333332</v>
      </c>
      <c r="FE29" s="47"/>
      <c r="FF29" s="62" t="s">
        <v>37</v>
      </c>
      <c r="FG29" s="63">
        <f t="shared" si="23"/>
        <v>88</v>
      </c>
      <c r="FH29" s="63">
        <f t="shared" si="24"/>
        <v>102.97399999999999</v>
      </c>
      <c r="FI29" s="63">
        <f t="shared" si="25"/>
        <v>186.14440000000002</v>
      </c>
      <c r="FJ29" s="63">
        <f t="shared" si="26"/>
        <v>3.0767499999999997</v>
      </c>
      <c r="FK29" s="63">
        <f t="shared" si="27"/>
        <v>9.2429199999999998</v>
      </c>
      <c r="FL29" s="63">
        <f t="shared" si="28"/>
        <v>1953.2199000000001</v>
      </c>
      <c r="FM29" s="63">
        <f t="shared" si="29"/>
        <v>1768.9942600000002</v>
      </c>
      <c r="FN29" s="63">
        <f t="shared" si="30"/>
        <v>2.97723</v>
      </c>
      <c r="FO29" s="63">
        <f t="shared" si="31"/>
        <v>8.3087900000000001</v>
      </c>
      <c r="FP29" s="63">
        <f t="shared" si="32"/>
        <v>2.1369419999999999</v>
      </c>
      <c r="FQ29" s="64">
        <f t="shared" si="19"/>
        <v>412.5075192000001</v>
      </c>
      <c r="FR29" s="64">
        <f t="shared" si="20"/>
        <v>747.12742440000011</v>
      </c>
      <c r="FS29" s="64">
        <f t="shared" si="21"/>
        <v>4.4743206666666664</v>
      </c>
      <c r="FT29" s="11">
        <f t="shared" si="34"/>
        <v>0.9071194867567397</v>
      </c>
      <c r="FU29" s="7">
        <f t="shared" si="36"/>
        <v>0.93197022015244868</v>
      </c>
      <c r="FV29" s="7">
        <f t="shared" si="38"/>
        <v>0.75683451983250793</v>
      </c>
    </row>
    <row r="30" spans="1:178" x14ac:dyDescent="0.2">
      <c r="A30" s="1"/>
      <c r="B30" s="2" t="s">
        <v>38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>
        <v>208</v>
      </c>
      <c r="BC30" s="3">
        <v>73</v>
      </c>
      <c r="BD30" s="3">
        <v>73</v>
      </c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9"/>
      <c r="CA30" s="59"/>
      <c r="CB30" s="59"/>
      <c r="CC30" s="47"/>
      <c r="CD30" s="60" t="s">
        <v>38</v>
      </c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>
        <v>508</v>
      </c>
      <c r="DV30" s="60">
        <v>1085</v>
      </c>
      <c r="DW30" s="60">
        <v>500</v>
      </c>
      <c r="DX30" s="60">
        <v>400</v>
      </c>
      <c r="DY30" s="60">
        <v>400</v>
      </c>
      <c r="DZ30" s="60">
        <v>400</v>
      </c>
      <c r="EA30" s="60">
        <v>400</v>
      </c>
      <c r="EB30" s="60">
        <v>400</v>
      </c>
      <c r="EC30" s="60">
        <v>400</v>
      </c>
      <c r="ED30" s="60">
        <v>30.901</v>
      </c>
      <c r="EE30" s="60">
        <v>593</v>
      </c>
      <c r="EF30" s="60">
        <v>593</v>
      </c>
      <c r="EG30" s="60"/>
      <c r="EH30" s="60"/>
      <c r="EI30" s="60">
        <v>4</v>
      </c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1"/>
      <c r="FC30" s="61"/>
      <c r="FD30" s="61"/>
      <c r="FE30" s="47"/>
      <c r="FF30" s="62" t="s">
        <v>38</v>
      </c>
      <c r="FG30" s="63">
        <f t="shared" si="23"/>
        <v>0</v>
      </c>
      <c r="FH30" s="63">
        <f t="shared" si="24"/>
        <v>0</v>
      </c>
      <c r="FI30" s="63">
        <f t="shared" si="25"/>
        <v>0</v>
      </c>
      <c r="FJ30" s="63">
        <f t="shared" si="26"/>
        <v>0</v>
      </c>
      <c r="FK30" s="63">
        <f t="shared" si="27"/>
        <v>0</v>
      </c>
      <c r="FL30" s="63">
        <f t="shared" si="28"/>
        <v>0</v>
      </c>
      <c r="FM30" s="63">
        <f t="shared" si="29"/>
        <v>0</v>
      </c>
      <c r="FN30" s="63">
        <f t="shared" si="30"/>
        <v>0</v>
      </c>
      <c r="FO30" s="63">
        <f t="shared" si="31"/>
        <v>0</v>
      </c>
      <c r="FP30" s="63">
        <f t="shared" si="32"/>
        <v>0</v>
      </c>
      <c r="FQ30" s="64">
        <f t="shared" si="19"/>
        <v>0</v>
      </c>
      <c r="FR30" s="64">
        <f t="shared" si="20"/>
        <v>0</v>
      </c>
      <c r="FS30" s="64">
        <f t="shared" si="21"/>
        <v>0</v>
      </c>
      <c r="FT30" s="11"/>
      <c r="FU30" s="7"/>
      <c r="FV30" s="7"/>
    </row>
    <row r="31" spans="1:178" x14ac:dyDescent="0.2">
      <c r="A31" s="1"/>
      <c r="B31" s="2" t="s">
        <v>39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290</v>
      </c>
      <c r="AB31" s="3">
        <v>1048</v>
      </c>
      <c r="AC31" s="3">
        <v>1574</v>
      </c>
      <c r="AD31" s="3">
        <v>2167</v>
      </c>
      <c r="AE31" s="3">
        <v>3440</v>
      </c>
      <c r="AF31" s="3">
        <v>2986</v>
      </c>
      <c r="AG31" s="3">
        <v>3243</v>
      </c>
      <c r="AH31" s="3">
        <v>4817</v>
      </c>
      <c r="AI31" s="3">
        <v>4540</v>
      </c>
      <c r="AJ31" s="3">
        <v>2331</v>
      </c>
      <c r="AK31" s="3">
        <v>614</v>
      </c>
      <c r="AL31" s="3">
        <v>2270</v>
      </c>
      <c r="AM31" s="3">
        <v>2266</v>
      </c>
      <c r="AN31" s="3">
        <v>1529</v>
      </c>
      <c r="AO31" s="3">
        <v>1331.40876</v>
      </c>
      <c r="AP31" s="3">
        <v>2304.9484200000002</v>
      </c>
      <c r="AQ31" s="3">
        <v>5305.7063200000002</v>
      </c>
      <c r="AR31" s="3">
        <v>1798.92</v>
      </c>
      <c r="AS31" s="3">
        <v>2652.96</v>
      </c>
      <c r="AT31" s="3">
        <v>2396.2600000000002</v>
      </c>
      <c r="AU31" s="3">
        <v>3016.61</v>
      </c>
      <c r="AV31" s="3">
        <v>2290.4299999999998</v>
      </c>
      <c r="AW31" s="3">
        <v>3430.11</v>
      </c>
      <c r="AX31" s="3">
        <v>1946.9</v>
      </c>
      <c r="AY31" s="3">
        <v>2275.84</v>
      </c>
      <c r="AZ31" s="3">
        <v>2306.8200000000002</v>
      </c>
      <c r="BA31" s="3">
        <v>2440.87</v>
      </c>
      <c r="BB31" s="3">
        <v>3000.49</v>
      </c>
      <c r="BC31" s="3">
        <v>2111.15</v>
      </c>
      <c r="BD31" s="3">
        <v>1675.46</v>
      </c>
      <c r="BE31" s="3">
        <v>814.34</v>
      </c>
      <c r="BF31" s="3">
        <v>1940</v>
      </c>
      <c r="BG31" s="3">
        <v>222.32999999999998</v>
      </c>
      <c r="BH31" s="3">
        <v>102</v>
      </c>
      <c r="BI31" s="3">
        <v>110</v>
      </c>
      <c r="BJ31" s="3">
        <v>110</v>
      </c>
      <c r="BK31" s="3">
        <v>44</v>
      </c>
      <c r="BL31" s="3">
        <v>272.39999999999998</v>
      </c>
      <c r="BM31" s="3">
        <v>55</v>
      </c>
      <c r="BN31" s="3">
        <v>136.6</v>
      </c>
      <c r="BO31" s="3">
        <v>106.6</v>
      </c>
      <c r="BP31" s="58">
        <v>72.421999999999997</v>
      </c>
      <c r="BQ31" s="58">
        <v>115</v>
      </c>
      <c r="BR31" s="58">
        <v>113</v>
      </c>
      <c r="BS31" s="58">
        <v>108</v>
      </c>
      <c r="BT31" s="58">
        <v>228.1</v>
      </c>
      <c r="BU31" s="58">
        <v>343.5</v>
      </c>
      <c r="BV31" s="58">
        <v>493.40000000000003</v>
      </c>
      <c r="BW31" s="58">
        <v>640.07000000000005</v>
      </c>
      <c r="BX31" s="58">
        <v>844.6400000000001</v>
      </c>
      <c r="BY31" s="58">
        <v>968.56999999999994</v>
      </c>
      <c r="BZ31" s="59">
        <f t="shared" ref="BZ31:BZ49" si="39">AVERAGE(BP31:BY31)</f>
        <v>392.67020000000002</v>
      </c>
      <c r="CA31" s="59">
        <f>AVERAGE(BU31:BY31)</f>
        <v>658.03600000000006</v>
      </c>
      <c r="CB31" s="59">
        <f>AVERAGE(BW31:BY31)</f>
        <v>817.75999999999988</v>
      </c>
      <c r="CC31" s="47"/>
      <c r="CD31" s="60" t="s">
        <v>39</v>
      </c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>
        <v>15</v>
      </c>
      <c r="DE31" s="60">
        <v>170</v>
      </c>
      <c r="DF31" s="60">
        <v>324</v>
      </c>
      <c r="DG31" s="60">
        <v>394</v>
      </c>
      <c r="DH31" s="60">
        <v>414</v>
      </c>
      <c r="DI31" s="60">
        <v>387</v>
      </c>
      <c r="DJ31" s="60">
        <v>622</v>
      </c>
      <c r="DK31" s="60">
        <v>625</v>
      </c>
      <c r="DL31" s="60">
        <v>552</v>
      </c>
      <c r="DM31" s="60">
        <v>120</v>
      </c>
      <c r="DN31" s="60">
        <v>30</v>
      </c>
      <c r="DO31" s="60"/>
      <c r="DP31" s="60">
        <v>8</v>
      </c>
      <c r="DQ31" s="60">
        <v>1.7204299999999999</v>
      </c>
      <c r="DR31" s="60">
        <v>8</v>
      </c>
      <c r="DS31" s="60">
        <v>67.526880000000006</v>
      </c>
      <c r="DT31" s="60">
        <v>205.74</v>
      </c>
      <c r="DU31" s="60">
        <v>81.47</v>
      </c>
      <c r="DV31" s="60">
        <v>774.34</v>
      </c>
      <c r="DW31" s="60">
        <v>976.9</v>
      </c>
      <c r="DX31" s="60">
        <v>552.75</v>
      </c>
      <c r="DY31" s="60">
        <v>654.33000000000004</v>
      </c>
      <c r="DZ31" s="60">
        <v>255.27</v>
      </c>
      <c r="EA31" s="60">
        <v>336.23</v>
      </c>
      <c r="EB31" s="60">
        <v>1444.03</v>
      </c>
      <c r="EC31" s="60">
        <v>1160.06</v>
      </c>
      <c r="ED31" s="60">
        <v>1181.4970000000001</v>
      </c>
      <c r="EE31" s="60">
        <v>1154.27</v>
      </c>
      <c r="EF31" s="60">
        <v>1399.15</v>
      </c>
      <c r="EG31" s="60">
        <v>1145.1399999999999</v>
      </c>
      <c r="EH31" s="60">
        <v>786</v>
      </c>
      <c r="EI31" s="60">
        <v>929.48099999999999</v>
      </c>
      <c r="EJ31" s="60">
        <v>700</v>
      </c>
      <c r="EK31" s="60">
        <v>802</v>
      </c>
      <c r="EL31" s="60">
        <v>795</v>
      </c>
      <c r="EM31" s="60">
        <v>276</v>
      </c>
      <c r="EN31" s="60">
        <v>300</v>
      </c>
      <c r="EO31" s="60">
        <v>300</v>
      </c>
      <c r="EP31" s="60">
        <v>308</v>
      </c>
      <c r="EQ31" s="60">
        <v>300</v>
      </c>
      <c r="ER31" s="60">
        <v>308.5</v>
      </c>
      <c r="ES31" s="60">
        <v>350</v>
      </c>
      <c r="ET31" s="60">
        <v>410</v>
      </c>
      <c r="EU31" s="60">
        <v>500</v>
      </c>
      <c r="EV31" s="60">
        <v>850</v>
      </c>
      <c r="EW31" s="60">
        <v>1032.5999999999999</v>
      </c>
      <c r="EX31" s="60">
        <v>1239.0999999999999</v>
      </c>
      <c r="EY31" s="60">
        <v>1363.02</v>
      </c>
      <c r="EZ31" s="60">
        <v>1431.17</v>
      </c>
      <c r="FA31" s="60">
        <v>1502.73</v>
      </c>
      <c r="FB31" s="61">
        <f t="shared" si="14"/>
        <v>898.71199999999988</v>
      </c>
      <c r="FC31" s="61">
        <f t="shared" si="15"/>
        <v>1313.7239999999997</v>
      </c>
      <c r="FD31" s="61">
        <f t="shared" si="16"/>
        <v>1432.3066666666666</v>
      </c>
      <c r="FE31" s="47"/>
      <c r="FF31" s="62" t="s">
        <v>39</v>
      </c>
      <c r="FG31" s="63">
        <f t="shared" si="23"/>
        <v>380.92200000000003</v>
      </c>
      <c r="FH31" s="63">
        <f t="shared" si="24"/>
        <v>465</v>
      </c>
      <c r="FI31" s="63">
        <f t="shared" si="25"/>
        <v>523</v>
      </c>
      <c r="FJ31" s="63">
        <f t="shared" si="26"/>
        <v>608</v>
      </c>
      <c r="FK31" s="63">
        <f t="shared" si="27"/>
        <v>1078.0999999999999</v>
      </c>
      <c r="FL31" s="63">
        <f t="shared" si="28"/>
        <v>1376.1</v>
      </c>
      <c r="FM31" s="63">
        <f t="shared" si="29"/>
        <v>1732.5</v>
      </c>
      <c r="FN31" s="63">
        <f t="shared" si="30"/>
        <v>2003.0900000000001</v>
      </c>
      <c r="FO31" s="63">
        <f t="shared" si="31"/>
        <v>2275.8100000000004</v>
      </c>
      <c r="FP31" s="63">
        <f t="shared" si="32"/>
        <v>2471.3000000000002</v>
      </c>
      <c r="FQ31" s="64">
        <f t="shared" si="19"/>
        <v>1291.3822</v>
      </c>
      <c r="FR31" s="64">
        <f t="shared" si="20"/>
        <v>1971.7600000000002</v>
      </c>
      <c r="FS31" s="64">
        <f t="shared" si="21"/>
        <v>2250.0666666666671</v>
      </c>
      <c r="FT31" s="11">
        <f t="shared" ref="FT31:FT49" si="40">SUM(BP31:BY31)/SUM(FG31:FP31)</f>
        <v>0.30406970144082829</v>
      </c>
      <c r="FU31" s="7">
        <f>SUM(BU31:BY31)/SUM(FL31:FP31)</f>
        <v>0.33373027143262873</v>
      </c>
      <c r="FV31" s="7">
        <f>SUM(BW31:BY31)/SUM(FN31:FP31)</f>
        <v>0.36343812035198947</v>
      </c>
    </row>
    <row r="32" spans="1:178" x14ac:dyDescent="0.2">
      <c r="A32" s="1"/>
      <c r="B32" s="2" t="s">
        <v>40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58"/>
      <c r="BQ32" s="58">
        <v>9.6000000000000002E-2</v>
      </c>
      <c r="BR32" s="58"/>
      <c r="BS32" s="58"/>
      <c r="BT32" s="58"/>
      <c r="BU32" s="58"/>
      <c r="BV32" s="58"/>
      <c r="BW32" s="58"/>
      <c r="BX32" s="58"/>
      <c r="BY32" s="58"/>
      <c r="BZ32" s="59">
        <f t="shared" si="39"/>
        <v>9.6000000000000002E-2</v>
      </c>
      <c r="CA32" s="59"/>
      <c r="CB32" s="59"/>
      <c r="CC32" s="47"/>
      <c r="CD32" s="60" t="s">
        <v>40</v>
      </c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>
        <v>0.83199999999999996</v>
      </c>
      <c r="ET32" s="60"/>
      <c r="EU32" s="60"/>
      <c r="EV32" s="60"/>
      <c r="EW32" s="60"/>
      <c r="EX32" s="60"/>
      <c r="EY32" s="60"/>
      <c r="EZ32" s="60"/>
      <c r="FA32" s="60"/>
      <c r="FB32" s="61">
        <f t="shared" si="14"/>
        <v>0.83199999999999996</v>
      </c>
      <c r="FC32" s="61"/>
      <c r="FD32" s="61"/>
      <c r="FE32" s="47"/>
      <c r="FF32" s="62" t="s">
        <v>40</v>
      </c>
      <c r="FG32" s="63">
        <f t="shared" si="23"/>
        <v>0</v>
      </c>
      <c r="FH32" s="63">
        <f t="shared" si="24"/>
        <v>0.92799999999999994</v>
      </c>
      <c r="FI32" s="63">
        <f t="shared" si="25"/>
        <v>0</v>
      </c>
      <c r="FJ32" s="63">
        <f t="shared" si="26"/>
        <v>0</v>
      </c>
      <c r="FK32" s="63">
        <f t="shared" si="27"/>
        <v>0</v>
      </c>
      <c r="FL32" s="63">
        <f t="shared" si="28"/>
        <v>0</v>
      </c>
      <c r="FM32" s="63">
        <f t="shared" si="29"/>
        <v>0</v>
      </c>
      <c r="FN32" s="63">
        <f t="shared" si="30"/>
        <v>0</v>
      </c>
      <c r="FO32" s="63">
        <f t="shared" si="31"/>
        <v>0</v>
      </c>
      <c r="FP32" s="63">
        <f t="shared" si="32"/>
        <v>0</v>
      </c>
      <c r="FQ32" s="64">
        <f t="shared" si="19"/>
        <v>9.2799999999999994E-2</v>
      </c>
      <c r="FR32" s="64">
        <f t="shared" si="20"/>
        <v>0</v>
      </c>
      <c r="FS32" s="64">
        <f t="shared" si="21"/>
        <v>0</v>
      </c>
      <c r="FT32" s="11">
        <f t="shared" si="40"/>
        <v>0.10344827586206898</v>
      </c>
      <c r="FU32" s="7"/>
      <c r="FV32" s="7"/>
    </row>
    <row r="33" spans="1:178" x14ac:dyDescent="0.2">
      <c r="A33" s="1"/>
      <c r="B33" s="2" t="s">
        <v>41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>
        <v>16</v>
      </c>
      <c r="AH33" s="3">
        <v>42</v>
      </c>
      <c r="AI33" s="3">
        <v>128</v>
      </c>
      <c r="AJ33" s="3">
        <v>612</v>
      </c>
      <c r="AK33" s="3">
        <v>1059</v>
      </c>
      <c r="AL33" s="3">
        <v>562</v>
      </c>
      <c r="AM33" s="3">
        <v>658</v>
      </c>
      <c r="AN33" s="3">
        <v>33</v>
      </c>
      <c r="AO33" s="3">
        <v>283</v>
      </c>
      <c r="AP33" s="3">
        <v>345</v>
      </c>
      <c r="AQ33" s="3">
        <v>112</v>
      </c>
      <c r="AR33" s="3">
        <v>433</v>
      </c>
      <c r="AS33" s="3">
        <v>742</v>
      </c>
      <c r="AT33" s="3">
        <v>137.78899999999999</v>
      </c>
      <c r="AU33" s="3">
        <v>671.27499999999998</v>
      </c>
      <c r="AV33" s="3">
        <v>953.12300000000005</v>
      </c>
      <c r="AW33" s="3">
        <v>261.97199999999998</v>
      </c>
      <c r="AX33" s="3">
        <v>174.827</v>
      </c>
      <c r="AY33" s="3">
        <v>302.98</v>
      </c>
      <c r="AZ33" s="3">
        <v>630.84500000000003</v>
      </c>
      <c r="BA33" s="3">
        <v>900.15499999999997</v>
      </c>
      <c r="BB33" s="3">
        <v>887.88400000000001</v>
      </c>
      <c r="BC33" s="3">
        <v>1135</v>
      </c>
      <c r="BD33" s="3">
        <v>1356.2719999999999</v>
      </c>
      <c r="BE33" s="3">
        <v>1208.7850000000001</v>
      </c>
      <c r="BF33" s="3">
        <v>1066.229</v>
      </c>
      <c r="BG33" s="3">
        <v>962.62199999999996</v>
      </c>
      <c r="BH33" s="3">
        <v>897.64800000000002</v>
      </c>
      <c r="BI33" s="3">
        <v>961.351</v>
      </c>
      <c r="BJ33" s="3">
        <v>1219.72</v>
      </c>
      <c r="BK33" s="3">
        <v>925.32300000000009</v>
      </c>
      <c r="BL33" s="3">
        <v>1185.463</v>
      </c>
      <c r="BM33" s="3">
        <v>1422.423</v>
      </c>
      <c r="BN33" s="3">
        <v>1006.102</v>
      </c>
      <c r="BO33" s="3">
        <v>1047.114</v>
      </c>
      <c r="BP33" s="58">
        <v>962.58799999999997</v>
      </c>
      <c r="BQ33" s="58">
        <v>1281.9859999999999</v>
      </c>
      <c r="BR33" s="58">
        <v>1244.1949999999999</v>
      </c>
      <c r="BS33" s="58">
        <v>1033.117</v>
      </c>
      <c r="BT33" s="58">
        <v>763.18499999999995</v>
      </c>
      <c r="BU33" s="58">
        <v>821.11300000000006</v>
      </c>
      <c r="BV33" s="58">
        <v>884.76599999999996</v>
      </c>
      <c r="BW33" s="58">
        <v>608.56700000000001</v>
      </c>
      <c r="BX33" s="58">
        <v>593.46500000000003</v>
      </c>
      <c r="BY33" s="58">
        <v>482.55599999999998</v>
      </c>
      <c r="BZ33" s="59">
        <f t="shared" si="39"/>
        <v>867.55380000000002</v>
      </c>
      <c r="CA33" s="59">
        <f t="shared" ref="CA33:CA49" si="41">AVERAGE(BU33:BY33)</f>
        <v>678.09339999999997</v>
      </c>
      <c r="CB33" s="59">
        <f t="shared" ref="CB33:CB49" si="42">AVERAGE(BW33:BY33)</f>
        <v>561.5293333333334</v>
      </c>
      <c r="CC33" s="47"/>
      <c r="CD33" s="60" t="s">
        <v>41</v>
      </c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>
        <v>0.254</v>
      </c>
      <c r="DW33" s="60">
        <v>4.0309999999999997</v>
      </c>
      <c r="DX33" s="60">
        <v>10.086</v>
      </c>
      <c r="DY33" s="60">
        <v>1.556</v>
      </c>
      <c r="DZ33" s="60">
        <v>0.53800000000000003</v>
      </c>
      <c r="EA33" s="60">
        <v>2.6920000000000002</v>
      </c>
      <c r="EB33" s="60">
        <v>2.726</v>
      </c>
      <c r="EC33" s="60">
        <v>1.655</v>
      </c>
      <c r="ED33" s="60">
        <v>2.4929999999999999</v>
      </c>
      <c r="EE33" s="60">
        <v>6.2069999999999999</v>
      </c>
      <c r="EF33" s="60">
        <v>4.2480000000000002</v>
      </c>
      <c r="EG33" s="60">
        <v>4.7850000000000001</v>
      </c>
      <c r="EH33" s="60">
        <v>4.3040000000000003</v>
      </c>
      <c r="EI33" s="60">
        <v>3.0070000000000001</v>
      </c>
      <c r="EJ33" s="60">
        <v>3.4540000000000002</v>
      </c>
      <c r="EK33" s="60">
        <v>1.478</v>
      </c>
      <c r="EL33" s="60">
        <v>1.135</v>
      </c>
      <c r="EM33" s="60">
        <v>2.7410000000000001</v>
      </c>
      <c r="EN33" s="60">
        <v>1.0569999999999999</v>
      </c>
      <c r="EO33" s="60">
        <v>1.1779999999999999</v>
      </c>
      <c r="EP33" s="60">
        <v>2.0840000000000001</v>
      </c>
      <c r="EQ33" s="60">
        <v>1.0209999999999999</v>
      </c>
      <c r="ER33" s="60">
        <v>2.2559999999999998</v>
      </c>
      <c r="ES33" s="60">
        <v>2.262</v>
      </c>
      <c r="ET33" s="60">
        <v>3.2869999999999999</v>
      </c>
      <c r="EU33" s="60">
        <v>3.448</v>
      </c>
      <c r="EV33" s="60">
        <v>2.5710000000000002</v>
      </c>
      <c r="EW33" s="60">
        <v>2.6419999999999999</v>
      </c>
      <c r="EX33" s="60">
        <v>2.7649999999999997</v>
      </c>
      <c r="EY33" s="60">
        <v>3.6960000000000002</v>
      </c>
      <c r="EZ33" s="60">
        <v>3.33</v>
      </c>
      <c r="FA33" s="60">
        <v>1.9379999999999999</v>
      </c>
      <c r="FB33" s="61">
        <f t="shared" si="14"/>
        <v>2.8195000000000006</v>
      </c>
      <c r="FC33" s="61">
        <f t="shared" si="15"/>
        <v>2.8742000000000001</v>
      </c>
      <c r="FD33" s="61">
        <f t="shared" si="16"/>
        <v>2.988</v>
      </c>
      <c r="FE33" s="47"/>
      <c r="FF33" s="62" t="s">
        <v>41</v>
      </c>
      <c r="FG33" s="63">
        <f t="shared" si="23"/>
        <v>964.84399999999994</v>
      </c>
      <c r="FH33" s="63">
        <f t="shared" si="24"/>
        <v>1284.2479999999998</v>
      </c>
      <c r="FI33" s="63">
        <f t="shared" si="25"/>
        <v>1247.482</v>
      </c>
      <c r="FJ33" s="63">
        <f t="shared" si="26"/>
        <v>1036.5650000000001</v>
      </c>
      <c r="FK33" s="63">
        <f t="shared" si="27"/>
        <v>765.75599999999997</v>
      </c>
      <c r="FL33" s="63">
        <f t="shared" si="28"/>
        <v>823.75500000000011</v>
      </c>
      <c r="FM33" s="63">
        <f t="shared" si="29"/>
        <v>887.53099999999995</v>
      </c>
      <c r="FN33" s="63">
        <f t="shared" si="30"/>
        <v>612.26300000000003</v>
      </c>
      <c r="FO33" s="63">
        <f t="shared" si="31"/>
        <v>596.79500000000007</v>
      </c>
      <c r="FP33" s="63">
        <f t="shared" si="32"/>
        <v>484.49399999999997</v>
      </c>
      <c r="FQ33" s="64">
        <f t="shared" si="19"/>
        <v>870.37329999999997</v>
      </c>
      <c r="FR33" s="64">
        <f t="shared" si="20"/>
        <v>680.96760000000006</v>
      </c>
      <c r="FS33" s="64">
        <f t="shared" si="21"/>
        <v>564.51733333333334</v>
      </c>
      <c r="FT33" s="11">
        <f t="shared" si="40"/>
        <v>0.99676058537181689</v>
      </c>
      <c r="FU33" s="7">
        <f t="shared" ref="FU33:FU49" si="43">SUM(BU33:BY33)/SUM(FL33:FP33)</f>
        <v>0.99577924118563055</v>
      </c>
      <c r="FV33" s="7">
        <f t="shared" ref="FV33:FV49" si="44">SUM(BW33:BY33)/SUM(FN33:FP33)</f>
        <v>0.99470698272034175</v>
      </c>
    </row>
    <row r="34" spans="1:178" x14ac:dyDescent="0.2">
      <c r="A34" s="1"/>
      <c r="B34" s="2" t="s">
        <v>42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>
        <v>35.1</v>
      </c>
      <c r="AV34" s="3">
        <v>14</v>
      </c>
      <c r="AW34" s="3">
        <v>72</v>
      </c>
      <c r="AX34" s="3">
        <v>69</v>
      </c>
      <c r="AY34" s="3">
        <v>3</v>
      </c>
      <c r="AZ34" s="3">
        <v>147</v>
      </c>
      <c r="BA34" s="3">
        <v>59.007000000000005</v>
      </c>
      <c r="BB34" s="3">
        <v>164.98400000000001</v>
      </c>
      <c r="BC34" s="3">
        <v>88.6</v>
      </c>
      <c r="BD34" s="3">
        <v>139.27000000000001</v>
      </c>
      <c r="BE34" s="3">
        <v>85.081000000000003</v>
      </c>
      <c r="BF34" s="3">
        <v>134.6</v>
      </c>
      <c r="BG34" s="3">
        <v>59.12</v>
      </c>
      <c r="BH34" s="3">
        <v>28.384999999999998</v>
      </c>
      <c r="BI34" s="3">
        <v>11.41</v>
      </c>
      <c r="BJ34" s="3">
        <v>1.0269999999999999</v>
      </c>
      <c r="BK34" s="3">
        <v>8.7469999999999999</v>
      </c>
      <c r="BL34" s="3">
        <v>89.61099999999999</v>
      </c>
      <c r="BM34" s="3">
        <v>24.4725</v>
      </c>
      <c r="BN34" s="3">
        <v>5.9</v>
      </c>
      <c r="BO34" s="3">
        <v>14.6</v>
      </c>
      <c r="BP34" s="58">
        <v>42.2</v>
      </c>
      <c r="BQ34" s="58">
        <v>52.9</v>
      </c>
      <c r="BR34" s="58">
        <v>53.29</v>
      </c>
      <c r="BS34" s="58">
        <v>423.76900000000001</v>
      </c>
      <c r="BT34" s="58">
        <v>81.762</v>
      </c>
      <c r="BU34" s="58">
        <v>327.23399999999992</v>
      </c>
      <c r="BV34" s="58">
        <v>255.976</v>
      </c>
      <c r="BW34" s="58">
        <v>355.935</v>
      </c>
      <c r="BX34" s="58">
        <v>156.233</v>
      </c>
      <c r="BY34" s="58">
        <v>98.10324</v>
      </c>
      <c r="BZ34" s="59">
        <f t="shared" si="39"/>
        <v>184.74022399999996</v>
      </c>
      <c r="CA34" s="59">
        <f t="shared" si="41"/>
        <v>238.69624799999997</v>
      </c>
      <c r="CB34" s="59">
        <f t="shared" si="42"/>
        <v>203.42374666666669</v>
      </c>
      <c r="CC34" s="47"/>
      <c r="CD34" s="60" t="s">
        <v>42</v>
      </c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>
        <v>715.4</v>
      </c>
      <c r="DX34" s="60">
        <v>29</v>
      </c>
      <c r="DY34" s="60">
        <v>7</v>
      </c>
      <c r="DZ34" s="60">
        <v>46</v>
      </c>
      <c r="EA34" s="60">
        <v>16</v>
      </c>
      <c r="EB34" s="60">
        <v>423</v>
      </c>
      <c r="EC34" s="60">
        <v>589.02200000000005</v>
      </c>
      <c r="ED34" s="60">
        <v>639.798</v>
      </c>
      <c r="EE34" s="60">
        <v>273.60000000000002</v>
      </c>
      <c r="EF34" s="60">
        <v>214.91000000000003</v>
      </c>
      <c r="EG34" s="60">
        <v>177.03199999999998</v>
      </c>
      <c r="EH34" s="60">
        <v>306.92399999999998</v>
      </c>
      <c r="EI34" s="60">
        <v>282.976</v>
      </c>
      <c r="EJ34" s="60">
        <v>41.304000000000002</v>
      </c>
      <c r="EK34" s="60">
        <v>146.06</v>
      </c>
      <c r="EL34" s="60">
        <v>107.666</v>
      </c>
      <c r="EM34" s="60">
        <v>180.56400000000002</v>
      </c>
      <c r="EN34" s="60">
        <v>288.65100000000001</v>
      </c>
      <c r="EO34" s="60">
        <v>376.29499999999996</v>
      </c>
      <c r="EP34" s="60">
        <v>135.1</v>
      </c>
      <c r="EQ34" s="60">
        <v>239.5</v>
      </c>
      <c r="ER34" s="60">
        <v>465.4</v>
      </c>
      <c r="ES34" s="60">
        <v>358.9</v>
      </c>
      <c r="ET34" s="60">
        <v>140.51999999999998</v>
      </c>
      <c r="EU34" s="60">
        <v>109.029</v>
      </c>
      <c r="EV34" s="60">
        <v>79.330999999999989</v>
      </c>
      <c r="EW34" s="60">
        <v>567.61599999999987</v>
      </c>
      <c r="EX34" s="60">
        <v>1185.3659999999998</v>
      </c>
      <c r="EY34" s="60">
        <v>2069.8440000000001</v>
      </c>
      <c r="EZ34" s="60">
        <v>663.68967000000009</v>
      </c>
      <c r="FA34" s="60">
        <v>207.07323000000002</v>
      </c>
      <c r="FB34" s="61">
        <f t="shared" si="14"/>
        <v>584.67688999999996</v>
      </c>
      <c r="FC34" s="61">
        <f t="shared" si="15"/>
        <v>938.71777999999995</v>
      </c>
      <c r="FD34" s="61">
        <f t="shared" si="16"/>
        <v>980.20230000000004</v>
      </c>
      <c r="FE34" s="47"/>
      <c r="FF34" s="62" t="s">
        <v>42</v>
      </c>
      <c r="FG34" s="63">
        <f t="shared" si="23"/>
        <v>507.59999999999997</v>
      </c>
      <c r="FH34" s="63">
        <f t="shared" si="24"/>
        <v>411.79999999999995</v>
      </c>
      <c r="FI34" s="63">
        <f t="shared" si="25"/>
        <v>193.80999999999997</v>
      </c>
      <c r="FJ34" s="63">
        <f t="shared" si="26"/>
        <v>532.798</v>
      </c>
      <c r="FK34" s="63">
        <f t="shared" si="27"/>
        <v>161.09299999999999</v>
      </c>
      <c r="FL34" s="63">
        <f t="shared" si="28"/>
        <v>894.8499999999998</v>
      </c>
      <c r="FM34" s="63">
        <f t="shared" si="29"/>
        <v>1441.3419999999996</v>
      </c>
      <c r="FN34" s="63">
        <f t="shared" si="30"/>
        <v>2425.779</v>
      </c>
      <c r="FO34" s="63">
        <f t="shared" si="31"/>
        <v>819.92267000000015</v>
      </c>
      <c r="FP34" s="63">
        <f t="shared" si="32"/>
        <v>305.17646999999999</v>
      </c>
      <c r="FQ34" s="64">
        <f t="shared" si="19"/>
        <v>769.41711400000008</v>
      </c>
      <c r="FR34" s="64">
        <f t="shared" si="20"/>
        <v>1177.4140279999999</v>
      </c>
      <c r="FS34" s="64">
        <f t="shared" si="21"/>
        <v>1183.6260466666668</v>
      </c>
      <c r="FT34" s="11">
        <f t="shared" si="40"/>
        <v>0.24010412640756515</v>
      </c>
      <c r="FU34" s="7">
        <f t="shared" si="43"/>
        <v>0.20272923739957341</v>
      </c>
      <c r="FV34" s="7">
        <f t="shared" si="44"/>
        <v>0.17186487847200524</v>
      </c>
    </row>
    <row r="35" spans="1:178" x14ac:dyDescent="0.2">
      <c r="A35" s="1"/>
      <c r="B35" s="2" t="s">
        <v>43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>
        <v>538</v>
      </c>
      <c r="Z35" s="3">
        <v>5687</v>
      </c>
      <c r="AA35" s="3">
        <v>4286</v>
      </c>
      <c r="AB35" s="3">
        <v>3207</v>
      </c>
      <c r="AC35" s="3">
        <v>4175</v>
      </c>
      <c r="AD35" s="3">
        <v>2318</v>
      </c>
      <c r="AE35" s="3">
        <v>2917</v>
      </c>
      <c r="AF35" s="3">
        <v>841</v>
      </c>
      <c r="AG35" s="3">
        <v>2468</v>
      </c>
      <c r="AH35" s="3">
        <v>603</v>
      </c>
      <c r="AI35" s="3">
        <v>5729</v>
      </c>
      <c r="AJ35" s="3">
        <v>7018</v>
      </c>
      <c r="AK35" s="3">
        <v>3003</v>
      </c>
      <c r="AL35" s="3">
        <v>3100</v>
      </c>
      <c r="AM35" s="3">
        <v>7222</v>
      </c>
      <c r="AN35" s="3">
        <v>7224</v>
      </c>
      <c r="AO35" s="3">
        <v>5239.5912399999997</v>
      </c>
      <c r="AP35" s="3">
        <v>5627.0515799999994</v>
      </c>
      <c r="AQ35" s="3">
        <v>11443.893680000001</v>
      </c>
      <c r="AR35" s="3">
        <v>10224.75</v>
      </c>
      <c r="AS35" s="3">
        <v>10634.970000000001</v>
      </c>
      <c r="AT35" s="3">
        <v>10972.64</v>
      </c>
      <c r="AU35" s="3">
        <v>12065.85</v>
      </c>
      <c r="AV35" s="3">
        <v>13441.6</v>
      </c>
      <c r="AW35" s="3">
        <v>7712.71</v>
      </c>
      <c r="AX35" s="3">
        <v>4292.79</v>
      </c>
      <c r="AY35" s="3">
        <v>2110.94</v>
      </c>
      <c r="AZ35" s="3">
        <v>1320.1799999999998</v>
      </c>
      <c r="BA35" s="3">
        <v>1321.5139999999999</v>
      </c>
      <c r="BB35" s="3">
        <v>646.08000000000004</v>
      </c>
      <c r="BC35" s="3">
        <v>1140.31</v>
      </c>
      <c r="BD35" s="3">
        <v>1699.572854</v>
      </c>
      <c r="BE35" s="3">
        <v>1887.24</v>
      </c>
      <c r="BF35" s="3">
        <v>6325.3950000000004</v>
      </c>
      <c r="BG35" s="3">
        <v>11486.334000000001</v>
      </c>
      <c r="BH35" s="3">
        <v>9766.6339999999982</v>
      </c>
      <c r="BI35" s="3">
        <v>6441.9139999999998</v>
      </c>
      <c r="BJ35" s="3">
        <v>6199.3679999999995</v>
      </c>
      <c r="BK35" s="3">
        <v>7236.0720000000001</v>
      </c>
      <c r="BL35" s="3">
        <v>5585.0384999999997</v>
      </c>
      <c r="BM35" s="3">
        <v>6687.7917500000003</v>
      </c>
      <c r="BN35" s="3">
        <v>6056.9470000000001</v>
      </c>
      <c r="BO35" s="3">
        <v>5547.8909999999996</v>
      </c>
      <c r="BP35" s="58">
        <v>4781.9009999999998</v>
      </c>
      <c r="BQ35" s="58">
        <v>6167.9639999999999</v>
      </c>
      <c r="BR35" s="58">
        <v>6693.7825000000003</v>
      </c>
      <c r="BS35" s="58">
        <v>6175.1810000000005</v>
      </c>
      <c r="BT35" s="58">
        <v>8244.871000000001</v>
      </c>
      <c r="BU35" s="58">
        <v>10376.424000000001</v>
      </c>
      <c r="BV35" s="58">
        <v>9712.1580009999998</v>
      </c>
      <c r="BW35" s="58">
        <v>12013.144999</v>
      </c>
      <c r="BX35" s="58">
        <v>8568.4162930000002</v>
      </c>
      <c r="BY35" s="58">
        <v>1421.63</v>
      </c>
      <c r="BZ35" s="59">
        <f t="shared" si="39"/>
        <v>7415.5472793000008</v>
      </c>
      <c r="CA35" s="59">
        <f t="shared" si="41"/>
        <v>8418.3546585999993</v>
      </c>
      <c r="CB35" s="59">
        <f t="shared" si="42"/>
        <v>7334.3970973333335</v>
      </c>
      <c r="CC35" s="47"/>
      <c r="CD35" s="60" t="s">
        <v>43</v>
      </c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>
        <v>182</v>
      </c>
      <c r="DB35" s="60">
        <v>2710</v>
      </c>
      <c r="DC35" s="60">
        <v>2081</v>
      </c>
      <c r="DD35" s="60">
        <v>2091</v>
      </c>
      <c r="DE35" s="60">
        <v>2135</v>
      </c>
      <c r="DF35" s="60">
        <v>1493</v>
      </c>
      <c r="DG35" s="60">
        <v>2127</v>
      </c>
      <c r="DH35" s="60">
        <v>513</v>
      </c>
      <c r="DI35" s="60">
        <v>4518</v>
      </c>
      <c r="DJ35" s="60">
        <v>2500</v>
      </c>
      <c r="DK35" s="60">
        <v>3182</v>
      </c>
      <c r="DL35" s="60">
        <v>3930</v>
      </c>
      <c r="DM35" s="60">
        <v>3322</v>
      </c>
      <c r="DN35" s="60">
        <v>4461</v>
      </c>
      <c r="DO35" s="60">
        <v>5173</v>
      </c>
      <c r="DP35" s="60">
        <v>5701</v>
      </c>
      <c r="DQ35" s="60">
        <v>3865.2795700000001</v>
      </c>
      <c r="DR35" s="60">
        <v>3242</v>
      </c>
      <c r="DS35" s="60">
        <v>6149.8731200000002</v>
      </c>
      <c r="DT35" s="60">
        <v>7445.67</v>
      </c>
      <c r="DU35" s="60">
        <v>9991.1</v>
      </c>
      <c r="DV35" s="60">
        <v>10138.279999999999</v>
      </c>
      <c r="DW35" s="60">
        <v>13234.33</v>
      </c>
      <c r="DX35" s="60">
        <v>9927.49</v>
      </c>
      <c r="DY35" s="60">
        <v>4777.3599999999997</v>
      </c>
      <c r="DZ35" s="60">
        <v>2098.3000000000002</v>
      </c>
      <c r="EA35" s="60">
        <v>1252.47</v>
      </c>
      <c r="EB35" s="60">
        <v>580.34</v>
      </c>
      <c r="EC35" s="60">
        <v>952.12999999999988</v>
      </c>
      <c r="ED35" s="60">
        <v>562.30999999999995</v>
      </c>
      <c r="EE35" s="60">
        <v>210.76</v>
      </c>
      <c r="EF35" s="60">
        <v>686.24410399999999</v>
      </c>
      <c r="EG35" s="60">
        <v>1521.06</v>
      </c>
      <c r="EH35" s="60">
        <v>2461.145</v>
      </c>
      <c r="EI35" s="60">
        <v>2520.8710000000001</v>
      </c>
      <c r="EJ35" s="60">
        <v>3057.1889999999999</v>
      </c>
      <c r="EK35" s="60">
        <v>2360.44</v>
      </c>
      <c r="EL35" s="60">
        <v>2489.6680000000001</v>
      </c>
      <c r="EM35" s="60">
        <v>3084.8179999999998</v>
      </c>
      <c r="EN35" s="60">
        <v>3531.34</v>
      </c>
      <c r="EO35" s="60">
        <v>1735.546</v>
      </c>
      <c r="EP35" s="60">
        <v>2853.319</v>
      </c>
      <c r="EQ35" s="60">
        <v>2341.192</v>
      </c>
      <c r="ER35" s="60">
        <v>1288.8390000000002</v>
      </c>
      <c r="ES35" s="60">
        <v>2336.902</v>
      </c>
      <c r="ET35" s="60">
        <v>1664.415</v>
      </c>
      <c r="EU35" s="60">
        <v>2067.4760000000001</v>
      </c>
      <c r="EV35" s="60">
        <v>3052.3940000000002</v>
      </c>
      <c r="EW35" s="60">
        <v>1647.5899999999997</v>
      </c>
      <c r="EX35" s="60">
        <v>1159.7260000000001</v>
      </c>
      <c r="EY35" s="60">
        <v>1340.4620010000001</v>
      </c>
      <c r="EZ35" s="60">
        <v>1331.5837070000002</v>
      </c>
      <c r="FA35" s="60">
        <v>827.42100000000005</v>
      </c>
      <c r="FB35" s="61">
        <f t="shared" si="14"/>
        <v>1671.6808708000001</v>
      </c>
      <c r="FC35" s="61">
        <f t="shared" si="15"/>
        <v>1261.3565416000001</v>
      </c>
      <c r="FD35" s="61">
        <f t="shared" si="16"/>
        <v>1166.4889026666669</v>
      </c>
      <c r="FE35" s="47"/>
      <c r="FF35" s="62" t="s">
        <v>43</v>
      </c>
      <c r="FG35" s="63">
        <f t="shared" si="23"/>
        <v>6070.74</v>
      </c>
      <c r="FH35" s="63">
        <f t="shared" si="24"/>
        <v>8504.866</v>
      </c>
      <c r="FI35" s="63">
        <f t="shared" si="25"/>
        <v>8358.1975000000002</v>
      </c>
      <c r="FJ35" s="63">
        <f t="shared" si="26"/>
        <v>8242.6570000000011</v>
      </c>
      <c r="FK35" s="63">
        <f t="shared" si="27"/>
        <v>11297.265000000001</v>
      </c>
      <c r="FL35" s="63">
        <f t="shared" si="28"/>
        <v>12024.014000000001</v>
      </c>
      <c r="FM35" s="63">
        <f t="shared" si="29"/>
        <v>10871.884001</v>
      </c>
      <c r="FN35" s="63">
        <f t="shared" si="30"/>
        <v>13353.607</v>
      </c>
      <c r="FO35" s="63">
        <f t="shared" si="31"/>
        <v>9900</v>
      </c>
      <c r="FP35" s="63">
        <f t="shared" si="32"/>
        <v>2249.0510000000004</v>
      </c>
      <c r="FQ35" s="64">
        <f t="shared" si="19"/>
        <v>9087.2281500999998</v>
      </c>
      <c r="FR35" s="64">
        <f t="shared" si="20"/>
        <v>9679.7112001999994</v>
      </c>
      <c r="FS35" s="64">
        <f t="shared" si="21"/>
        <v>8500.8860000000004</v>
      </c>
      <c r="FT35" s="11">
        <f t="shared" si="40"/>
        <v>0.81604061841656261</v>
      </c>
      <c r="FU35" s="7">
        <f t="shared" si="43"/>
        <v>0.86969068441071484</v>
      </c>
      <c r="FV35" s="7">
        <f t="shared" si="44"/>
        <v>0.86278031458524829</v>
      </c>
    </row>
    <row r="36" spans="1:178" x14ac:dyDescent="0.2">
      <c r="A36" s="1"/>
      <c r="B36" s="2" t="s">
        <v>44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>
        <v>25</v>
      </c>
      <c r="AC36" s="3">
        <v>15</v>
      </c>
      <c r="AD36" s="3">
        <v>45</v>
      </c>
      <c r="AE36" s="3">
        <v>39</v>
      </c>
      <c r="AF36" s="3">
        <v>28</v>
      </c>
      <c r="AG36" s="3">
        <v>31</v>
      </c>
      <c r="AH36" s="3">
        <v>97</v>
      </c>
      <c r="AI36" s="3">
        <v>193</v>
      </c>
      <c r="AJ36" s="3">
        <v>194</v>
      </c>
      <c r="AK36" s="3">
        <v>177</v>
      </c>
      <c r="AL36" s="3">
        <v>180</v>
      </c>
      <c r="AM36" s="3">
        <v>180</v>
      </c>
      <c r="AN36" s="3">
        <v>178</v>
      </c>
      <c r="AO36" s="3">
        <v>297.60000000000002</v>
      </c>
      <c r="AP36" s="3">
        <v>298.60000000000002</v>
      </c>
      <c r="AQ36" s="3">
        <v>164</v>
      </c>
      <c r="AR36" s="3">
        <v>187.4</v>
      </c>
      <c r="AS36" s="3">
        <v>170.2</v>
      </c>
      <c r="AT36" s="3">
        <v>180.7</v>
      </c>
      <c r="AU36" s="3">
        <v>125</v>
      </c>
      <c r="AV36" s="3">
        <v>134.69999999999999</v>
      </c>
      <c r="AW36" s="3">
        <v>120.4</v>
      </c>
      <c r="AX36" s="3">
        <v>109</v>
      </c>
      <c r="AY36" s="3">
        <v>123.6</v>
      </c>
      <c r="AZ36" s="3">
        <v>114.4</v>
      </c>
      <c r="BA36" s="3">
        <v>122.4</v>
      </c>
      <c r="BB36" s="3">
        <v>122.4</v>
      </c>
      <c r="BC36" s="3">
        <v>122.4</v>
      </c>
      <c r="BD36" s="3">
        <v>122.4</v>
      </c>
      <c r="BE36" s="3">
        <v>134.1</v>
      </c>
      <c r="BF36" s="3">
        <v>144.5</v>
      </c>
      <c r="BG36" s="3">
        <v>137.19999999999999</v>
      </c>
      <c r="BH36" s="3">
        <v>143.80000000000001</v>
      </c>
      <c r="BI36" s="3">
        <v>160</v>
      </c>
      <c r="BJ36" s="3">
        <v>165</v>
      </c>
      <c r="BK36" s="3">
        <v>169</v>
      </c>
      <c r="BL36" s="3">
        <v>173.1</v>
      </c>
      <c r="BM36" s="3">
        <v>177.3</v>
      </c>
      <c r="BN36" s="3">
        <v>181.6</v>
      </c>
      <c r="BO36" s="3">
        <v>186.00429</v>
      </c>
      <c r="BP36" s="58">
        <v>300.7</v>
      </c>
      <c r="BQ36" s="58">
        <v>301.39999999999998</v>
      </c>
      <c r="BR36" s="58">
        <v>266</v>
      </c>
      <c r="BS36" s="58">
        <v>14.32</v>
      </c>
      <c r="BT36" s="58">
        <v>16.779</v>
      </c>
      <c r="BU36" s="58">
        <v>12.984999999999999</v>
      </c>
      <c r="BV36" s="58">
        <v>14.8855</v>
      </c>
      <c r="BW36" s="58">
        <v>23.7362</v>
      </c>
      <c r="BX36" s="58">
        <v>24.004999999999999</v>
      </c>
      <c r="BY36" s="58">
        <v>89.9</v>
      </c>
      <c r="BZ36" s="59">
        <f t="shared" si="39"/>
        <v>106.47107000000001</v>
      </c>
      <c r="CA36" s="59">
        <f t="shared" si="41"/>
        <v>33.102340000000005</v>
      </c>
      <c r="CB36" s="59">
        <f t="shared" si="42"/>
        <v>45.880400000000002</v>
      </c>
      <c r="CC36" s="47"/>
      <c r="CD36" s="60" t="s">
        <v>44</v>
      </c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>
        <v>5</v>
      </c>
      <c r="DR36" s="60">
        <v>8</v>
      </c>
      <c r="DS36" s="60">
        <v>6</v>
      </c>
      <c r="DT36" s="60">
        <v>3</v>
      </c>
      <c r="DU36" s="60">
        <v>3.5</v>
      </c>
      <c r="DV36" s="60">
        <v>4.3</v>
      </c>
      <c r="DW36" s="60">
        <v>3</v>
      </c>
      <c r="DX36" s="60">
        <v>6</v>
      </c>
      <c r="DY36" s="60">
        <v>3.6</v>
      </c>
      <c r="DZ36" s="60">
        <v>5</v>
      </c>
      <c r="EA36" s="60">
        <v>6.4</v>
      </c>
      <c r="EB36" s="60">
        <v>4.5</v>
      </c>
      <c r="EC36" s="60">
        <v>4.3</v>
      </c>
      <c r="ED36" s="60">
        <v>4.3</v>
      </c>
      <c r="EE36" s="60">
        <v>4.3</v>
      </c>
      <c r="EF36" s="60">
        <v>4.3</v>
      </c>
      <c r="EG36" s="60">
        <v>11</v>
      </c>
      <c r="EH36" s="60">
        <v>6</v>
      </c>
      <c r="EI36" s="60">
        <v>4</v>
      </c>
      <c r="EJ36" s="60"/>
      <c r="EK36" s="60">
        <v>92.000000000000014</v>
      </c>
      <c r="EL36" s="60">
        <v>94</v>
      </c>
      <c r="EM36" s="60">
        <v>97</v>
      </c>
      <c r="EN36" s="60">
        <v>100.1</v>
      </c>
      <c r="EO36" s="60">
        <v>103.3</v>
      </c>
      <c r="EP36" s="60">
        <v>106.6</v>
      </c>
      <c r="EQ36" s="60">
        <v>110.00542</v>
      </c>
      <c r="ER36" s="60">
        <v>633.1</v>
      </c>
      <c r="ES36" s="60">
        <v>421.1</v>
      </c>
      <c r="ET36" s="60">
        <v>392.6</v>
      </c>
      <c r="EU36" s="60">
        <v>79.256</v>
      </c>
      <c r="EV36" s="60">
        <v>80.656000000000006</v>
      </c>
      <c r="EW36" s="60">
        <v>45.907899999999998</v>
      </c>
      <c r="EX36" s="60">
        <v>89.667100000000005</v>
      </c>
      <c r="EY36" s="60">
        <v>148.61160000000001</v>
      </c>
      <c r="EZ36" s="60">
        <v>149.512</v>
      </c>
      <c r="FA36" s="60">
        <v>141</v>
      </c>
      <c r="FB36" s="61">
        <f t="shared" si="14"/>
        <v>218.14106000000001</v>
      </c>
      <c r="FC36" s="61">
        <f t="shared" si="15"/>
        <v>114.93971999999999</v>
      </c>
      <c r="FD36" s="61">
        <f t="shared" si="16"/>
        <v>146.37453333333335</v>
      </c>
      <c r="FE36" s="47"/>
      <c r="FF36" s="62" t="s">
        <v>44</v>
      </c>
      <c r="FG36" s="63">
        <f t="shared" si="23"/>
        <v>933.8</v>
      </c>
      <c r="FH36" s="63">
        <f t="shared" si="24"/>
        <v>722.5</v>
      </c>
      <c r="FI36" s="63">
        <f t="shared" si="25"/>
        <v>658.6</v>
      </c>
      <c r="FJ36" s="63">
        <f t="shared" si="26"/>
        <v>93.575999999999993</v>
      </c>
      <c r="FK36" s="63">
        <f t="shared" si="27"/>
        <v>97.435000000000002</v>
      </c>
      <c r="FL36" s="63">
        <f t="shared" si="28"/>
        <v>58.892899999999997</v>
      </c>
      <c r="FM36" s="63">
        <f t="shared" si="29"/>
        <v>104.55260000000001</v>
      </c>
      <c r="FN36" s="63">
        <f t="shared" si="30"/>
        <v>172.34780000000001</v>
      </c>
      <c r="FO36" s="63">
        <f t="shared" si="31"/>
        <v>173.517</v>
      </c>
      <c r="FP36" s="63">
        <f t="shared" si="32"/>
        <v>230.9</v>
      </c>
      <c r="FQ36" s="64">
        <f t="shared" si="19"/>
        <v>324.61212999999998</v>
      </c>
      <c r="FR36" s="64">
        <f t="shared" si="20"/>
        <v>148.04206000000002</v>
      </c>
      <c r="FS36" s="64">
        <f t="shared" si="21"/>
        <v>192.25493333333335</v>
      </c>
      <c r="FT36" s="11">
        <f t="shared" si="40"/>
        <v>0.32799473636428811</v>
      </c>
      <c r="FU36" s="7">
        <f t="shared" si="43"/>
        <v>0.22360091449686664</v>
      </c>
      <c r="FV36" s="7">
        <f t="shared" si="44"/>
        <v>0.23864355106275553</v>
      </c>
    </row>
    <row r="37" spans="1:178" x14ac:dyDescent="0.2">
      <c r="A37" s="1"/>
      <c r="B37" s="2" t="s">
        <v>45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>
        <v>241</v>
      </c>
      <c r="S37" s="3">
        <v>1272</v>
      </c>
      <c r="T37" s="3">
        <v>3083</v>
      </c>
      <c r="U37" s="3">
        <v>3227</v>
      </c>
      <c r="V37" s="3">
        <v>2520</v>
      </c>
      <c r="W37" s="3">
        <v>4082</v>
      </c>
      <c r="X37" s="3">
        <v>5335</v>
      </c>
      <c r="Y37" s="3">
        <v>7278</v>
      </c>
      <c r="Z37" s="3">
        <v>6307</v>
      </c>
      <c r="AA37" s="3">
        <v>4298</v>
      </c>
      <c r="AB37" s="3">
        <v>2813</v>
      </c>
      <c r="AC37" s="3">
        <v>1991</v>
      </c>
      <c r="AD37" s="3">
        <v>925</v>
      </c>
      <c r="AE37" s="3">
        <v>1003</v>
      </c>
      <c r="AF37" s="3">
        <v>296</v>
      </c>
      <c r="AG37" s="3">
        <v>57</v>
      </c>
      <c r="AH37" s="3">
        <v>521</v>
      </c>
      <c r="AI37" s="3">
        <v>1509</v>
      </c>
      <c r="AJ37" s="3">
        <v>971</v>
      </c>
      <c r="AK37" s="3">
        <v>1536</v>
      </c>
      <c r="AL37" s="3">
        <v>2191</v>
      </c>
      <c r="AM37" s="3">
        <v>1422</v>
      </c>
      <c r="AN37" s="3">
        <v>1222</v>
      </c>
      <c r="AO37" s="3">
        <v>932</v>
      </c>
      <c r="AP37" s="3">
        <v>262.07799999999997</v>
      </c>
      <c r="AQ37" s="3">
        <v>182.21199999999999</v>
      </c>
      <c r="AR37" s="3">
        <v>105.143</v>
      </c>
      <c r="AS37" s="3">
        <v>40</v>
      </c>
      <c r="AT37" s="3">
        <v>15</v>
      </c>
      <c r="AU37" s="3">
        <v>1</v>
      </c>
      <c r="AV37" s="3">
        <v>94</v>
      </c>
      <c r="AW37" s="3">
        <v>77</v>
      </c>
      <c r="AX37" s="3">
        <v>152</v>
      </c>
      <c r="AY37" s="3">
        <v>248</v>
      </c>
      <c r="AZ37" s="3">
        <v>663</v>
      </c>
      <c r="BA37" s="3">
        <v>194</v>
      </c>
      <c r="BB37" s="3">
        <v>279</v>
      </c>
      <c r="BC37" s="3">
        <v>558</v>
      </c>
      <c r="BD37" s="3">
        <v>253</v>
      </c>
      <c r="BE37" s="3">
        <v>589.41499999999996</v>
      </c>
      <c r="BF37" s="3">
        <v>1106</v>
      </c>
      <c r="BG37" s="3">
        <v>1347</v>
      </c>
      <c r="BH37" s="3">
        <v>1070.848</v>
      </c>
      <c r="BI37" s="3">
        <v>720.08400000000006</v>
      </c>
      <c r="BJ37" s="3">
        <v>1146</v>
      </c>
      <c r="BK37" s="3">
        <v>938.92816700000003</v>
      </c>
      <c r="BL37" s="3">
        <v>1234.5630000000001</v>
      </c>
      <c r="BM37" s="3">
        <v>1874.934</v>
      </c>
      <c r="BN37" s="3">
        <v>1081.1300000000001</v>
      </c>
      <c r="BO37" s="3">
        <v>602.85366999999997</v>
      </c>
      <c r="BP37" s="58">
        <v>1883.15</v>
      </c>
      <c r="BQ37" s="58">
        <v>6850.0387999999994</v>
      </c>
      <c r="BR37" s="58">
        <v>3988.1247750000002</v>
      </c>
      <c r="BS37" s="58">
        <v>5060.4459999999999</v>
      </c>
      <c r="BT37" s="58">
        <v>8194.5443300000006</v>
      </c>
      <c r="BU37" s="58">
        <v>8177.3519609999994</v>
      </c>
      <c r="BV37" s="58">
        <v>8227.6165710000005</v>
      </c>
      <c r="BW37" s="58">
        <v>9407.2439670000003</v>
      </c>
      <c r="BX37" s="58">
        <v>17027.174999999999</v>
      </c>
      <c r="BY37" s="58">
        <v>15164.492928000001</v>
      </c>
      <c r="BZ37" s="59">
        <f t="shared" si="39"/>
        <v>8398.0184332000008</v>
      </c>
      <c r="CA37" s="59">
        <f t="shared" si="41"/>
        <v>11600.776085400001</v>
      </c>
      <c r="CB37" s="59">
        <f t="shared" si="42"/>
        <v>13866.303964999999</v>
      </c>
      <c r="CC37" s="47"/>
      <c r="CD37" s="60" t="s">
        <v>45</v>
      </c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>
        <v>145</v>
      </c>
      <c r="CY37" s="60">
        <v>241</v>
      </c>
      <c r="CZ37" s="60">
        <v>177</v>
      </c>
      <c r="DA37" s="60">
        <v>15</v>
      </c>
      <c r="DB37" s="60">
        <v>550</v>
      </c>
      <c r="DC37" s="60">
        <v>83</v>
      </c>
      <c r="DD37" s="60">
        <v>148</v>
      </c>
      <c r="DE37" s="60">
        <v>24</v>
      </c>
      <c r="DF37" s="60">
        <v>109</v>
      </c>
      <c r="DG37" s="60">
        <v>187</v>
      </c>
      <c r="DH37" s="60">
        <v>93</v>
      </c>
      <c r="DI37" s="60">
        <v>43</v>
      </c>
      <c r="DJ37" s="60">
        <v>43</v>
      </c>
      <c r="DK37" s="60">
        <v>40</v>
      </c>
      <c r="DL37" s="60">
        <v>9</v>
      </c>
      <c r="DM37" s="60">
        <v>26</v>
      </c>
      <c r="DN37" s="60">
        <v>61</v>
      </c>
      <c r="DO37" s="60">
        <v>132</v>
      </c>
      <c r="DP37" s="60">
        <v>377</v>
      </c>
      <c r="DQ37" s="60">
        <v>102</v>
      </c>
      <c r="DR37" s="60">
        <v>2</v>
      </c>
      <c r="DS37" s="60"/>
      <c r="DT37" s="60">
        <v>10</v>
      </c>
      <c r="DU37" s="60">
        <v>5</v>
      </c>
      <c r="DV37" s="60">
        <v>8</v>
      </c>
      <c r="DW37" s="60">
        <v>123</v>
      </c>
      <c r="DX37" s="60">
        <v>357</v>
      </c>
      <c r="DY37" s="60">
        <v>190</v>
      </c>
      <c r="DZ37" s="60">
        <v>272</v>
      </c>
      <c r="EA37" s="60">
        <v>789</v>
      </c>
      <c r="EB37" s="60">
        <v>1372</v>
      </c>
      <c r="EC37" s="60">
        <v>915</v>
      </c>
      <c r="ED37" s="60">
        <v>1159</v>
      </c>
      <c r="EE37" s="60">
        <v>497</v>
      </c>
      <c r="EF37" s="60">
        <v>322</v>
      </c>
      <c r="EG37" s="60">
        <v>490</v>
      </c>
      <c r="EH37" s="60">
        <v>770</v>
      </c>
      <c r="EI37" s="60">
        <v>1318</v>
      </c>
      <c r="EJ37" s="60">
        <v>1292.653</v>
      </c>
      <c r="EK37" s="60">
        <v>734</v>
      </c>
      <c r="EL37" s="60">
        <v>1144</v>
      </c>
      <c r="EM37" s="60">
        <v>969</v>
      </c>
      <c r="EN37" s="60">
        <v>479</v>
      </c>
      <c r="EO37" s="60">
        <v>436</v>
      </c>
      <c r="EP37" s="60">
        <v>606.11</v>
      </c>
      <c r="EQ37" s="60">
        <v>369.15000000000003</v>
      </c>
      <c r="ER37" s="60">
        <v>1031</v>
      </c>
      <c r="ES37" s="60">
        <v>1500.32</v>
      </c>
      <c r="ET37" s="60">
        <v>2978.33</v>
      </c>
      <c r="EU37" s="60">
        <v>2869.9100000000003</v>
      </c>
      <c r="EV37" s="60">
        <v>2271.5190000000002</v>
      </c>
      <c r="EW37" s="60">
        <v>2771.8306850000004</v>
      </c>
      <c r="EX37" s="60">
        <v>855.91885600000001</v>
      </c>
      <c r="EY37" s="60">
        <v>6241.672681</v>
      </c>
      <c r="EZ37" s="60">
        <v>1174.07</v>
      </c>
      <c r="FA37" s="60">
        <v>581.57586700000002</v>
      </c>
      <c r="FB37" s="61">
        <f t="shared" si="14"/>
        <v>2227.6147088999996</v>
      </c>
      <c r="FC37" s="61">
        <f t="shared" si="15"/>
        <v>2325.0136178000002</v>
      </c>
      <c r="FD37" s="61">
        <f t="shared" si="16"/>
        <v>2665.7728493333329</v>
      </c>
      <c r="FE37" s="47"/>
      <c r="FF37" s="62" t="s">
        <v>45</v>
      </c>
      <c r="FG37" s="63">
        <f t="shared" si="23"/>
        <v>2914.15</v>
      </c>
      <c r="FH37" s="63">
        <f t="shared" si="24"/>
        <v>8350.3588</v>
      </c>
      <c r="FI37" s="63">
        <f t="shared" si="25"/>
        <v>6966.4547750000002</v>
      </c>
      <c r="FJ37" s="63">
        <f t="shared" si="26"/>
        <v>7930.3559999999998</v>
      </c>
      <c r="FK37" s="63">
        <f t="shared" si="27"/>
        <v>10466.063330000001</v>
      </c>
      <c r="FL37" s="63">
        <f t="shared" si="28"/>
        <v>10949.182645999999</v>
      </c>
      <c r="FM37" s="63">
        <f t="shared" si="29"/>
        <v>9083.5354270000007</v>
      </c>
      <c r="FN37" s="63">
        <f t="shared" si="30"/>
        <v>15648.916648</v>
      </c>
      <c r="FO37" s="63">
        <f t="shared" si="31"/>
        <v>18201.244999999999</v>
      </c>
      <c r="FP37" s="63">
        <f t="shared" si="32"/>
        <v>15746.068795000001</v>
      </c>
      <c r="FQ37" s="64">
        <f t="shared" si="19"/>
        <v>10625.633142100001</v>
      </c>
      <c r="FR37" s="64">
        <f t="shared" si="20"/>
        <v>13925.7897032</v>
      </c>
      <c r="FS37" s="64">
        <f t="shared" si="21"/>
        <v>16532.076814333333</v>
      </c>
      <c r="FT37" s="11">
        <f t="shared" si="40"/>
        <v>0.79035463777928394</v>
      </c>
      <c r="FU37" s="7">
        <f t="shared" si="43"/>
        <v>0.83304260172292155</v>
      </c>
      <c r="FV37" s="7">
        <f t="shared" si="44"/>
        <v>0.83875148420420442</v>
      </c>
    </row>
    <row r="38" spans="1:178" x14ac:dyDescent="0.2">
      <c r="A38" s="1"/>
      <c r="B38" s="2" t="s">
        <v>46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v>71</v>
      </c>
      <c r="Q38" s="3">
        <v>285</v>
      </c>
      <c r="R38" s="3"/>
      <c r="S38" s="3"/>
      <c r="T38" s="3"/>
      <c r="U38" s="3"/>
      <c r="V38" s="3"/>
      <c r="W38" s="3"/>
      <c r="X38" s="3"/>
      <c r="Y38" s="3">
        <v>54</v>
      </c>
      <c r="Z38" s="3">
        <v>65.400000000000006</v>
      </c>
      <c r="AA38" s="3">
        <v>57</v>
      </c>
      <c r="AB38" s="3">
        <v>18</v>
      </c>
      <c r="AC38" s="3">
        <v>6</v>
      </c>
      <c r="AD38" s="3">
        <v>167</v>
      </c>
      <c r="AE38" s="3">
        <v>281</v>
      </c>
      <c r="AF38" s="3">
        <v>4595</v>
      </c>
      <c r="AG38" s="3">
        <v>540</v>
      </c>
      <c r="AH38" s="3">
        <v>178</v>
      </c>
      <c r="AI38" s="3">
        <v>49</v>
      </c>
      <c r="AJ38" s="3">
        <v>456</v>
      </c>
      <c r="AK38" s="3">
        <v>759</v>
      </c>
      <c r="AL38" s="3">
        <v>382</v>
      </c>
      <c r="AM38" s="3">
        <v>55</v>
      </c>
      <c r="AN38" s="3">
        <v>68</v>
      </c>
      <c r="AO38" s="3">
        <v>137</v>
      </c>
      <c r="AP38" s="3">
        <v>671</v>
      </c>
      <c r="AQ38" s="3">
        <v>624</v>
      </c>
      <c r="AR38" s="3">
        <v>52</v>
      </c>
      <c r="AS38" s="3">
        <v>69</v>
      </c>
      <c r="AT38" s="3">
        <v>266</v>
      </c>
      <c r="AU38" s="3">
        <v>486</v>
      </c>
      <c r="AV38" s="3">
        <v>198.5</v>
      </c>
      <c r="AW38" s="3">
        <v>157</v>
      </c>
      <c r="AX38" s="3">
        <v>116</v>
      </c>
      <c r="AY38" s="3">
        <v>261.10000000000002</v>
      </c>
      <c r="AZ38" s="3">
        <v>319.5</v>
      </c>
      <c r="BA38" s="3">
        <v>191.3</v>
      </c>
      <c r="BB38" s="3">
        <v>341.62</v>
      </c>
      <c r="BC38" s="3">
        <v>152.1</v>
      </c>
      <c r="BD38" s="3">
        <v>298.23399999999998</v>
      </c>
      <c r="BE38" s="3">
        <v>402.21600000000001</v>
      </c>
      <c r="BF38" s="3">
        <v>1156.325</v>
      </c>
      <c r="BG38" s="3">
        <v>1186.596</v>
      </c>
      <c r="BH38" s="3">
        <v>1062.6820000000002</v>
      </c>
      <c r="BI38" s="3">
        <v>351.20399999999995</v>
      </c>
      <c r="BJ38" s="3">
        <v>303.173</v>
      </c>
      <c r="BK38" s="3">
        <v>234.52699999999999</v>
      </c>
      <c r="BL38" s="3">
        <v>672.54</v>
      </c>
      <c r="BM38" s="3">
        <v>174.28215999999998</v>
      </c>
      <c r="BN38" s="3">
        <v>439.63734799999997</v>
      </c>
      <c r="BO38" s="3">
        <v>1512.3597199999999</v>
      </c>
      <c r="BP38" s="58">
        <v>925.43529000000001</v>
      </c>
      <c r="BQ38" s="58">
        <v>706.11108000000002</v>
      </c>
      <c r="BR38" s="58">
        <v>386.88090999999997</v>
      </c>
      <c r="BS38" s="58">
        <v>389.31687999999997</v>
      </c>
      <c r="BT38" s="58">
        <v>551.08571000000006</v>
      </c>
      <c r="BU38" s="58">
        <v>700.12572</v>
      </c>
      <c r="BV38" s="58">
        <v>398.285213</v>
      </c>
      <c r="BW38" s="58">
        <v>1017.70912</v>
      </c>
      <c r="BX38" s="58">
        <v>1746.287084</v>
      </c>
      <c r="BY38" s="58">
        <v>1012.5511899999999</v>
      </c>
      <c r="BZ38" s="59">
        <f t="shared" si="39"/>
        <v>783.37881970000001</v>
      </c>
      <c r="CA38" s="59">
        <f t="shared" si="41"/>
        <v>974.9916654000001</v>
      </c>
      <c r="CB38" s="59">
        <f t="shared" si="42"/>
        <v>1258.8491313333334</v>
      </c>
      <c r="CC38" s="47"/>
      <c r="CD38" s="60" t="s">
        <v>46</v>
      </c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>
        <v>286</v>
      </c>
      <c r="CS38" s="60">
        <v>214</v>
      </c>
      <c r="CT38" s="60"/>
      <c r="CU38" s="60"/>
      <c r="CV38" s="60"/>
      <c r="CW38" s="60"/>
      <c r="CX38" s="60"/>
      <c r="CY38" s="60"/>
      <c r="CZ38" s="60"/>
      <c r="DA38" s="60"/>
      <c r="DB38" s="60">
        <v>1</v>
      </c>
      <c r="DC38" s="60"/>
      <c r="DD38" s="60"/>
      <c r="DE38" s="60"/>
      <c r="DF38" s="60"/>
      <c r="DG38" s="60"/>
      <c r="DH38" s="60">
        <v>19</v>
      </c>
      <c r="DI38" s="60">
        <v>422</v>
      </c>
      <c r="DJ38" s="60">
        <v>381</v>
      </c>
      <c r="DK38" s="60">
        <v>137</v>
      </c>
      <c r="DL38" s="60">
        <v>187</v>
      </c>
      <c r="DM38" s="60">
        <v>60</v>
      </c>
      <c r="DN38" s="60">
        <v>102</v>
      </c>
      <c r="DO38" s="60">
        <v>168</v>
      </c>
      <c r="DP38" s="60">
        <v>200</v>
      </c>
      <c r="DQ38" s="60">
        <v>561.1</v>
      </c>
      <c r="DR38" s="60">
        <v>367</v>
      </c>
      <c r="DS38" s="60">
        <v>296</v>
      </c>
      <c r="DT38" s="60">
        <v>72</v>
      </c>
      <c r="DU38" s="60">
        <v>43</v>
      </c>
      <c r="DV38" s="60">
        <v>88</v>
      </c>
      <c r="DW38" s="60">
        <v>79.400000000000006</v>
      </c>
      <c r="DX38" s="60">
        <v>27</v>
      </c>
      <c r="DY38" s="60">
        <v>7</v>
      </c>
      <c r="DZ38" s="60">
        <v>10</v>
      </c>
      <c r="EA38" s="60">
        <v>52.7</v>
      </c>
      <c r="EB38" s="60">
        <v>54.8</v>
      </c>
      <c r="EC38" s="60">
        <v>248.5</v>
      </c>
      <c r="ED38" s="60">
        <v>238.86</v>
      </c>
      <c r="EE38" s="60">
        <v>340.5</v>
      </c>
      <c r="EF38" s="60">
        <v>113.075</v>
      </c>
      <c r="EG38" s="60">
        <v>270.46600000000001</v>
      </c>
      <c r="EH38" s="60">
        <v>221.31699999999998</v>
      </c>
      <c r="EI38" s="60">
        <v>83.789000000000001</v>
      </c>
      <c r="EJ38" s="60">
        <v>171.309</v>
      </c>
      <c r="EK38" s="60">
        <v>225.56899999999999</v>
      </c>
      <c r="EL38" s="60">
        <v>159.041</v>
      </c>
      <c r="EM38" s="60">
        <v>144.89200000000002</v>
      </c>
      <c r="EN38" s="60">
        <v>152.53541000000001</v>
      </c>
      <c r="EO38" s="60">
        <v>47.235129999999998</v>
      </c>
      <c r="EP38" s="60">
        <v>435.28813000000002</v>
      </c>
      <c r="EQ38" s="60">
        <v>331.54026999999996</v>
      </c>
      <c r="ER38" s="60">
        <v>193.00749000000002</v>
      </c>
      <c r="ES38" s="60">
        <v>121.24900000000001</v>
      </c>
      <c r="ET38" s="60">
        <v>257.00324499999999</v>
      </c>
      <c r="EU38" s="60">
        <v>282.46948999999995</v>
      </c>
      <c r="EV38" s="60">
        <v>432.48942</v>
      </c>
      <c r="EW38" s="60">
        <v>356.60652999999996</v>
      </c>
      <c r="EX38" s="60">
        <v>380.33120000000002</v>
      </c>
      <c r="EY38" s="60">
        <v>464.34241999999995</v>
      </c>
      <c r="EZ38" s="60">
        <v>618.74619000000007</v>
      </c>
      <c r="FA38" s="60">
        <v>572.37483199999997</v>
      </c>
      <c r="FB38" s="61">
        <f t="shared" si="14"/>
        <v>367.8619817</v>
      </c>
      <c r="FC38" s="61">
        <f t="shared" si="15"/>
        <v>478.48023439999997</v>
      </c>
      <c r="FD38" s="61">
        <f t="shared" si="16"/>
        <v>551.82114733333333</v>
      </c>
      <c r="FE38" s="47"/>
      <c r="FF38" s="62" t="s">
        <v>46</v>
      </c>
      <c r="FG38" s="63">
        <f t="shared" si="23"/>
        <v>1118.4427800000001</v>
      </c>
      <c r="FH38" s="63">
        <f t="shared" si="24"/>
        <v>827.36008000000004</v>
      </c>
      <c r="FI38" s="63">
        <f t="shared" si="25"/>
        <v>643.88415499999996</v>
      </c>
      <c r="FJ38" s="63">
        <f t="shared" si="26"/>
        <v>671.78636999999992</v>
      </c>
      <c r="FK38" s="63">
        <f t="shared" si="27"/>
        <v>983.57513000000006</v>
      </c>
      <c r="FL38" s="63">
        <f t="shared" si="28"/>
        <v>1056.73225</v>
      </c>
      <c r="FM38" s="63">
        <f t="shared" si="29"/>
        <v>778.61641299999997</v>
      </c>
      <c r="FN38" s="63">
        <f t="shared" si="30"/>
        <v>1482.0515399999999</v>
      </c>
      <c r="FO38" s="63">
        <f t="shared" si="31"/>
        <v>2365.0332740000003</v>
      </c>
      <c r="FP38" s="63">
        <f t="shared" si="32"/>
        <v>1584.9260219999999</v>
      </c>
      <c r="FQ38" s="64">
        <f t="shared" si="19"/>
        <v>1151.2408014</v>
      </c>
      <c r="FR38" s="64">
        <f t="shared" si="20"/>
        <v>1453.4718998000001</v>
      </c>
      <c r="FS38" s="64">
        <f t="shared" si="21"/>
        <v>1810.6702786666667</v>
      </c>
      <c r="FT38" s="11">
        <f t="shared" si="40"/>
        <v>0.68046478091060469</v>
      </c>
      <c r="FU38" s="7">
        <f t="shared" si="43"/>
        <v>0.67080186795091146</v>
      </c>
      <c r="FV38" s="7">
        <f t="shared" si="44"/>
        <v>0.6952392968311818</v>
      </c>
    </row>
    <row r="39" spans="1:178" x14ac:dyDescent="0.2">
      <c r="A39" s="1"/>
      <c r="B39" s="2" t="s">
        <v>47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>
        <v>1</v>
      </c>
      <c r="AQ39" s="3">
        <v>40</v>
      </c>
      <c r="AR39" s="3">
        <v>558.19000000000005</v>
      </c>
      <c r="AS39" s="3">
        <v>4957.8599999999997</v>
      </c>
      <c r="AT39" s="3">
        <v>5455.68</v>
      </c>
      <c r="AU39" s="3">
        <v>2492.11</v>
      </c>
      <c r="AV39" s="3">
        <v>2184.7199999999998</v>
      </c>
      <c r="AW39" s="3">
        <v>3018.0699999999997</v>
      </c>
      <c r="AX39" s="3">
        <v>3181.2400000000002</v>
      </c>
      <c r="AY39" s="3">
        <v>3403.07</v>
      </c>
      <c r="AZ39" s="3">
        <v>2857.46</v>
      </c>
      <c r="BA39" s="3">
        <v>4101.9660000000003</v>
      </c>
      <c r="BB39" s="3">
        <v>5079.74</v>
      </c>
      <c r="BC39" s="3">
        <v>1353.7</v>
      </c>
      <c r="BD39" s="3">
        <v>624.68999999999994</v>
      </c>
      <c r="BE39" s="3">
        <v>4264.8</v>
      </c>
      <c r="BF39" s="3">
        <v>3430.047</v>
      </c>
      <c r="BG39" s="3">
        <v>2780.7101000000002</v>
      </c>
      <c r="BH39" s="3">
        <v>3197.9839999999995</v>
      </c>
      <c r="BI39" s="3">
        <v>2630.2669999999998</v>
      </c>
      <c r="BJ39" s="3">
        <v>2349.683</v>
      </c>
      <c r="BK39" s="3">
        <v>882.25700000000006</v>
      </c>
      <c r="BL39" s="3">
        <v>963.46100000000001</v>
      </c>
      <c r="BM39" s="3">
        <v>589.59132999999997</v>
      </c>
      <c r="BN39" s="3">
        <v>352.39300000000003</v>
      </c>
      <c r="BO39" s="3">
        <v>505.20134000000002</v>
      </c>
      <c r="BP39" s="58">
        <v>152.7724</v>
      </c>
      <c r="BQ39" s="58">
        <v>460.58938000000001</v>
      </c>
      <c r="BR39" s="58">
        <v>771.58299999999986</v>
      </c>
      <c r="BS39" s="58">
        <v>373.30650000000003</v>
      </c>
      <c r="BT39" s="58">
        <v>104.63777000000002</v>
      </c>
      <c r="BU39" s="58">
        <v>225.84399999999999</v>
      </c>
      <c r="BV39" s="58">
        <v>85.892390000000006</v>
      </c>
      <c r="BW39" s="58">
        <v>193.37628999999998</v>
      </c>
      <c r="BX39" s="58">
        <v>4.9623799999999996</v>
      </c>
      <c r="BY39" s="58">
        <v>96.24499999999999</v>
      </c>
      <c r="BZ39" s="59">
        <f t="shared" si="39"/>
        <v>246.92091099999999</v>
      </c>
      <c r="CA39" s="59">
        <f t="shared" si="41"/>
        <v>121.26401200000001</v>
      </c>
      <c r="CB39" s="59">
        <f t="shared" si="42"/>
        <v>98.194556666666656</v>
      </c>
      <c r="CC39" s="47"/>
      <c r="CD39" s="60" t="s">
        <v>47</v>
      </c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>
        <v>0.3</v>
      </c>
      <c r="DT39" s="60">
        <v>153.61000000000001</v>
      </c>
      <c r="DU39" s="60">
        <v>818.02</v>
      </c>
      <c r="DV39" s="60">
        <v>1739.87</v>
      </c>
      <c r="DW39" s="60">
        <v>812.03</v>
      </c>
      <c r="DX39" s="60">
        <v>519.34</v>
      </c>
      <c r="DY39" s="60">
        <v>595.73</v>
      </c>
      <c r="DZ39" s="60">
        <v>545.37</v>
      </c>
      <c r="EA39" s="60">
        <v>1936.58</v>
      </c>
      <c r="EB39" s="60">
        <v>2939.89</v>
      </c>
      <c r="EC39" s="60">
        <v>1921.4580000000001</v>
      </c>
      <c r="ED39" s="60">
        <v>1142.9000000000001</v>
      </c>
      <c r="EE39" s="60">
        <v>130.33000000000001</v>
      </c>
      <c r="EF39" s="60">
        <v>102.6</v>
      </c>
      <c r="EG39" s="60">
        <v>18</v>
      </c>
      <c r="EH39" s="60"/>
      <c r="EI39" s="60">
        <v>114.036</v>
      </c>
      <c r="EJ39" s="60">
        <v>566.93100000000004</v>
      </c>
      <c r="EK39" s="60">
        <v>171.012</v>
      </c>
      <c r="EL39" s="60">
        <v>292.50100000000003</v>
      </c>
      <c r="EM39" s="60">
        <v>395.9</v>
      </c>
      <c r="EN39" s="60">
        <v>38.115000000000002</v>
      </c>
      <c r="EO39" s="60">
        <v>24.725000000000001</v>
      </c>
      <c r="EP39" s="60">
        <v>16.427</v>
      </c>
      <c r="EQ39" s="60">
        <v>29.7455</v>
      </c>
      <c r="ER39" s="60">
        <v>496.38772</v>
      </c>
      <c r="ES39" s="60">
        <v>622.23357999999996</v>
      </c>
      <c r="ET39" s="60">
        <v>889.11699999999996</v>
      </c>
      <c r="EU39" s="60">
        <v>427.87779999999998</v>
      </c>
      <c r="EV39" s="60">
        <v>503.58780999999999</v>
      </c>
      <c r="EW39" s="60">
        <v>219.81800000000001</v>
      </c>
      <c r="EX39" s="60">
        <v>135.792</v>
      </c>
      <c r="EY39" s="60">
        <v>567.73699999999997</v>
      </c>
      <c r="EZ39" s="60">
        <v>1.0762700000000001</v>
      </c>
      <c r="FA39" s="60">
        <v>0.23499999999999999</v>
      </c>
      <c r="FB39" s="61">
        <f t="shared" si="14"/>
        <v>386.38621800000004</v>
      </c>
      <c r="FC39" s="61">
        <f t="shared" si="15"/>
        <v>184.93165400000001</v>
      </c>
      <c r="FD39" s="61">
        <f t="shared" si="16"/>
        <v>189.68275666666668</v>
      </c>
      <c r="FE39" s="47"/>
      <c r="FF39" s="62" t="s">
        <v>47</v>
      </c>
      <c r="FG39" s="63">
        <f t="shared" si="23"/>
        <v>649.16012000000001</v>
      </c>
      <c r="FH39" s="63">
        <f t="shared" si="24"/>
        <v>1082.82296</v>
      </c>
      <c r="FI39" s="63">
        <f t="shared" si="25"/>
        <v>1660.6999999999998</v>
      </c>
      <c r="FJ39" s="63">
        <f t="shared" si="26"/>
        <v>801.18430000000001</v>
      </c>
      <c r="FK39" s="63">
        <f t="shared" si="27"/>
        <v>608.22558000000004</v>
      </c>
      <c r="FL39" s="63">
        <f t="shared" si="28"/>
        <v>445.66200000000003</v>
      </c>
      <c r="FM39" s="63">
        <f t="shared" si="29"/>
        <v>221.68439000000001</v>
      </c>
      <c r="FN39" s="63">
        <f t="shared" si="30"/>
        <v>761.11329000000001</v>
      </c>
      <c r="FO39" s="63">
        <f t="shared" si="31"/>
        <v>6.0386499999999996</v>
      </c>
      <c r="FP39" s="63">
        <f t="shared" si="32"/>
        <v>96.47999999999999</v>
      </c>
      <c r="FQ39" s="64">
        <f t="shared" si="19"/>
        <v>633.30712900000003</v>
      </c>
      <c r="FR39" s="64">
        <f t="shared" si="20"/>
        <v>306.19566599999996</v>
      </c>
      <c r="FS39" s="64">
        <f t="shared" si="21"/>
        <v>287.87731333333335</v>
      </c>
      <c r="FT39" s="11">
        <f t="shared" si="40"/>
        <v>0.38989125448483614</v>
      </c>
      <c r="FU39" s="7">
        <f t="shared" si="43"/>
        <v>0.39603438410522768</v>
      </c>
      <c r="FV39" s="7">
        <f t="shared" si="44"/>
        <v>0.3410986281957103</v>
      </c>
    </row>
    <row r="40" spans="1:178" x14ac:dyDescent="0.2">
      <c r="A40" s="1"/>
      <c r="B40" s="2" t="s">
        <v>48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>
        <v>232</v>
      </c>
      <c r="AK40" s="3">
        <v>31</v>
      </c>
      <c r="AL40" s="3"/>
      <c r="AM40" s="3"/>
      <c r="AN40" s="3"/>
      <c r="AO40" s="3">
        <v>1</v>
      </c>
      <c r="AP40" s="3">
        <v>11</v>
      </c>
      <c r="AQ40" s="3">
        <v>304</v>
      </c>
      <c r="AR40" s="3">
        <v>543</v>
      </c>
      <c r="AS40" s="3">
        <v>4</v>
      </c>
      <c r="AT40" s="3">
        <v>3.5</v>
      </c>
      <c r="AU40" s="3">
        <v>120.3</v>
      </c>
      <c r="AV40" s="3">
        <v>79</v>
      </c>
      <c r="AW40" s="3">
        <v>182.7</v>
      </c>
      <c r="AX40" s="3">
        <v>222.7</v>
      </c>
      <c r="AY40" s="3">
        <v>212.8</v>
      </c>
      <c r="AZ40" s="3">
        <v>163</v>
      </c>
      <c r="BA40" s="3">
        <v>111.51</v>
      </c>
      <c r="BB40" s="3">
        <v>122</v>
      </c>
      <c r="BC40" s="3">
        <v>125.03</v>
      </c>
      <c r="BD40" s="3">
        <v>186.44499999999999</v>
      </c>
      <c r="BE40" s="3">
        <v>223.958</v>
      </c>
      <c r="BF40" s="3">
        <v>294.84800000000001</v>
      </c>
      <c r="BG40" s="3">
        <v>458.85900000000004</v>
      </c>
      <c r="BH40" s="3">
        <v>614.9</v>
      </c>
      <c r="BI40" s="3">
        <v>519.98900000000003</v>
      </c>
      <c r="BJ40" s="3">
        <v>628.70100000000002</v>
      </c>
      <c r="BK40" s="3">
        <v>788.16499999999996</v>
      </c>
      <c r="BL40" s="3">
        <v>798.50900000000001</v>
      </c>
      <c r="BM40" s="3">
        <v>930.60300000000007</v>
      </c>
      <c r="BN40" s="3">
        <v>1127.9660000000001</v>
      </c>
      <c r="BO40" s="3">
        <v>1140.9299000000001</v>
      </c>
      <c r="BP40" s="58">
        <v>1179.4284</v>
      </c>
      <c r="BQ40" s="58">
        <v>1056.902282</v>
      </c>
      <c r="BR40" s="58">
        <v>889.90537000000006</v>
      </c>
      <c r="BS40" s="58">
        <v>1214.066501</v>
      </c>
      <c r="BT40" s="58">
        <v>981.58719499999995</v>
      </c>
      <c r="BU40" s="58">
        <v>973.28734599999996</v>
      </c>
      <c r="BV40" s="58">
        <v>1243.919533</v>
      </c>
      <c r="BW40" s="58">
        <v>1080.1863450000001</v>
      </c>
      <c r="BX40" s="58">
        <v>1169.1082280000001</v>
      </c>
      <c r="BY40" s="58">
        <v>1040.5690460000001</v>
      </c>
      <c r="BZ40" s="59">
        <f t="shared" si="39"/>
        <v>1082.8960246000001</v>
      </c>
      <c r="CA40" s="59">
        <f t="shared" si="41"/>
        <v>1101.4140996000001</v>
      </c>
      <c r="CB40" s="59">
        <f t="shared" si="42"/>
        <v>1096.6212063333335</v>
      </c>
      <c r="CC40" s="47"/>
      <c r="CD40" s="60" t="s">
        <v>48</v>
      </c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>
        <v>191</v>
      </c>
      <c r="DM40" s="60">
        <v>41</v>
      </c>
      <c r="DN40" s="60">
        <v>22</v>
      </c>
      <c r="DO40" s="60"/>
      <c r="DP40" s="60"/>
      <c r="DQ40" s="60">
        <v>1</v>
      </c>
      <c r="DR40" s="60">
        <v>19</v>
      </c>
      <c r="DS40" s="60">
        <v>57</v>
      </c>
      <c r="DT40" s="60">
        <v>263</v>
      </c>
      <c r="DU40" s="60"/>
      <c r="DV40" s="60">
        <v>3.1</v>
      </c>
      <c r="DW40" s="60">
        <v>29</v>
      </c>
      <c r="DX40" s="60">
        <v>26.6</v>
      </c>
      <c r="DY40" s="60">
        <v>37.299999999999997</v>
      </c>
      <c r="DZ40" s="60">
        <v>36</v>
      </c>
      <c r="EA40" s="60">
        <v>24.1</v>
      </c>
      <c r="EB40" s="60">
        <v>18.899999999999999</v>
      </c>
      <c r="EC40" s="60">
        <v>5.2</v>
      </c>
      <c r="ED40" s="60">
        <v>11</v>
      </c>
      <c r="EE40" s="60">
        <v>30</v>
      </c>
      <c r="EF40" s="60">
        <v>6.4630000000000001</v>
      </c>
      <c r="EG40" s="60">
        <v>4.8019999999999996</v>
      </c>
      <c r="EH40" s="60">
        <v>8.6859999999999999</v>
      </c>
      <c r="EI40" s="60">
        <v>11.587999999999999</v>
      </c>
      <c r="EJ40" s="60">
        <v>27.334</v>
      </c>
      <c r="EK40" s="60">
        <v>68.539000000000001</v>
      </c>
      <c r="EL40" s="60">
        <v>55.545000000000002</v>
      </c>
      <c r="EM40" s="60">
        <v>39.793999999999997</v>
      </c>
      <c r="EN40" s="60">
        <v>33.484999999999999</v>
      </c>
      <c r="EO40" s="60">
        <v>33.341999999999999</v>
      </c>
      <c r="EP40" s="60">
        <v>36.576999999999998</v>
      </c>
      <c r="EQ40" s="60">
        <v>58.91</v>
      </c>
      <c r="ER40" s="60">
        <v>76.507999999999996</v>
      </c>
      <c r="ES40" s="60">
        <v>37.115493999999998</v>
      </c>
      <c r="ET40" s="60">
        <v>25.349278999999999</v>
      </c>
      <c r="EU40" s="60">
        <v>17.314276</v>
      </c>
      <c r="EV40" s="60">
        <v>13.168177999999999</v>
      </c>
      <c r="EW40" s="60">
        <v>10.231210000000001</v>
      </c>
      <c r="EX40" s="60">
        <v>8.7770770000000002</v>
      </c>
      <c r="EY40" s="60">
        <v>10.266577</v>
      </c>
      <c r="EZ40" s="60">
        <v>13.910878</v>
      </c>
      <c r="FA40" s="60">
        <v>13.159978000000001</v>
      </c>
      <c r="FB40" s="61">
        <f t="shared" si="14"/>
        <v>22.5800947</v>
      </c>
      <c r="FC40" s="61">
        <f t="shared" si="15"/>
        <v>11.269144000000001</v>
      </c>
      <c r="FD40" s="61">
        <f t="shared" si="16"/>
        <v>12.445811000000001</v>
      </c>
      <c r="FE40" s="47"/>
      <c r="FF40" s="62" t="s">
        <v>48</v>
      </c>
      <c r="FG40" s="63">
        <f t="shared" si="23"/>
        <v>1255.9364</v>
      </c>
      <c r="FH40" s="63">
        <f t="shared" si="24"/>
        <v>1094.0177759999999</v>
      </c>
      <c r="FI40" s="63">
        <f t="shared" si="25"/>
        <v>915.25464900000009</v>
      </c>
      <c r="FJ40" s="63">
        <f t="shared" si="26"/>
        <v>1231.3807770000001</v>
      </c>
      <c r="FK40" s="63">
        <f t="shared" si="27"/>
        <v>994.75537299999996</v>
      </c>
      <c r="FL40" s="63">
        <f t="shared" si="28"/>
        <v>983.51855599999999</v>
      </c>
      <c r="FM40" s="63">
        <f t="shared" si="29"/>
        <v>1252.69661</v>
      </c>
      <c r="FN40" s="63">
        <f t="shared" si="30"/>
        <v>1090.4529220000002</v>
      </c>
      <c r="FO40" s="63">
        <f t="shared" si="31"/>
        <v>1183.019106</v>
      </c>
      <c r="FP40" s="63">
        <f t="shared" si="32"/>
        <v>1053.729024</v>
      </c>
      <c r="FQ40" s="64">
        <f t="shared" si="19"/>
        <v>1105.4761192999999</v>
      </c>
      <c r="FR40" s="64">
        <f t="shared" si="20"/>
        <v>1112.6832436</v>
      </c>
      <c r="FS40" s="64">
        <f t="shared" si="21"/>
        <v>1109.0670173333335</v>
      </c>
      <c r="FT40" s="11">
        <f t="shared" si="40"/>
        <v>0.97957432611543183</v>
      </c>
      <c r="FU40" s="7">
        <f t="shared" si="43"/>
        <v>0.98987210055977892</v>
      </c>
      <c r="FV40" s="7">
        <f t="shared" si="44"/>
        <v>0.98877812539234555</v>
      </c>
    </row>
    <row r="41" spans="1:178" x14ac:dyDescent="0.2">
      <c r="A41" s="1"/>
      <c r="B41" s="2" t="s">
        <v>49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>
        <v>10</v>
      </c>
      <c r="AC41" s="3">
        <v>11</v>
      </c>
      <c r="AD41" s="3">
        <v>10</v>
      </c>
      <c r="AE41" s="3">
        <v>12</v>
      </c>
      <c r="AF41" s="3">
        <v>26</v>
      </c>
      <c r="AG41" s="3">
        <v>35</v>
      </c>
      <c r="AH41" s="3">
        <v>21</v>
      </c>
      <c r="AI41" s="3">
        <v>22</v>
      </c>
      <c r="AJ41" s="3">
        <v>10</v>
      </c>
      <c r="AK41" s="3">
        <v>11</v>
      </c>
      <c r="AL41" s="3">
        <v>42</v>
      </c>
      <c r="AM41" s="3">
        <v>44</v>
      </c>
      <c r="AN41" s="3">
        <v>25</v>
      </c>
      <c r="AO41" s="3">
        <v>23</v>
      </c>
      <c r="AP41" s="3">
        <v>22</v>
      </c>
      <c r="AQ41" s="3">
        <v>15</v>
      </c>
      <c r="AR41" s="3">
        <v>17</v>
      </c>
      <c r="AS41" s="3">
        <v>42</v>
      </c>
      <c r="AT41" s="3">
        <v>58</v>
      </c>
      <c r="AU41" s="3">
        <v>44</v>
      </c>
      <c r="AV41" s="3">
        <v>44</v>
      </c>
      <c r="AW41" s="3">
        <v>67</v>
      </c>
      <c r="AX41" s="3">
        <v>55</v>
      </c>
      <c r="AY41" s="3">
        <v>53</v>
      </c>
      <c r="AZ41" s="3">
        <v>59</v>
      </c>
      <c r="BA41" s="3">
        <v>31</v>
      </c>
      <c r="BB41" s="3">
        <v>37</v>
      </c>
      <c r="BC41" s="3">
        <v>48</v>
      </c>
      <c r="BD41" s="3">
        <v>47</v>
      </c>
      <c r="BE41" s="3">
        <v>82</v>
      </c>
      <c r="BF41" s="3">
        <v>61</v>
      </c>
      <c r="BG41" s="3">
        <v>31.26</v>
      </c>
      <c r="BH41" s="3">
        <v>29.978999999999999</v>
      </c>
      <c r="BI41" s="3">
        <v>14.808</v>
      </c>
      <c r="BJ41" s="3">
        <v>41.466000000000001</v>
      </c>
      <c r="BK41" s="3">
        <v>37.407000000000004</v>
      </c>
      <c r="BL41" s="3">
        <v>99.813999999999993</v>
      </c>
      <c r="BM41" s="3">
        <v>65.564999999999998</v>
      </c>
      <c r="BN41" s="3">
        <v>36.243000000000002</v>
      </c>
      <c r="BO41" s="3">
        <v>12.375</v>
      </c>
      <c r="BP41" s="58">
        <v>9.8149999999999995</v>
      </c>
      <c r="BQ41" s="58">
        <v>9.24</v>
      </c>
      <c r="BR41" s="58">
        <v>24.529</v>
      </c>
      <c r="BS41" s="58">
        <v>32.094000000000001</v>
      </c>
      <c r="BT41" s="58">
        <v>50.079699999999995</v>
      </c>
      <c r="BU41" s="58">
        <v>52.179099999999998</v>
      </c>
      <c r="BV41" s="58">
        <v>73.709999999999994</v>
      </c>
      <c r="BW41" s="58">
        <v>60.815000000000005</v>
      </c>
      <c r="BX41" s="58">
        <v>36.370999999999995</v>
      </c>
      <c r="BY41" s="58">
        <v>49.402999999999999</v>
      </c>
      <c r="BZ41" s="59">
        <f t="shared" si="39"/>
        <v>39.82358</v>
      </c>
      <c r="CA41" s="59">
        <f t="shared" si="41"/>
        <v>54.495619999999995</v>
      </c>
      <c r="CB41" s="59">
        <f t="shared" si="42"/>
        <v>48.863</v>
      </c>
      <c r="CC41" s="47"/>
      <c r="CD41" s="60" t="s">
        <v>49</v>
      </c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>
        <v>0.1</v>
      </c>
      <c r="EE41" s="60">
        <v>0.2</v>
      </c>
      <c r="EF41" s="60">
        <v>0.2</v>
      </c>
      <c r="EG41" s="60">
        <v>0.5</v>
      </c>
      <c r="EH41" s="60">
        <v>0.5</v>
      </c>
      <c r="EI41" s="60"/>
      <c r="EJ41" s="60">
        <v>0.42199999999999999</v>
      </c>
      <c r="EK41" s="60">
        <v>0.252</v>
      </c>
      <c r="EL41" s="60">
        <v>4.4999999999999998E-2</v>
      </c>
      <c r="EM41" s="60">
        <v>0.19500000000000001</v>
      </c>
      <c r="EN41" s="60">
        <v>0.05</v>
      </c>
      <c r="EO41" s="60">
        <v>2.7E-2</v>
      </c>
      <c r="EP41" s="60">
        <v>0.14699999999999999</v>
      </c>
      <c r="EQ41" s="60">
        <v>3.5999999999999997E-2</v>
      </c>
      <c r="ER41" s="60">
        <v>5.6000000000000001E-2</v>
      </c>
      <c r="ES41" s="60"/>
      <c r="ET41" s="60"/>
      <c r="EU41" s="60"/>
      <c r="EV41" s="60">
        <v>0.4234</v>
      </c>
      <c r="EW41" s="60">
        <v>1.2988999999999997</v>
      </c>
      <c r="EX41" s="60">
        <v>1.5549999999999999</v>
      </c>
      <c r="EY41" s="60">
        <v>0.96199999999999997</v>
      </c>
      <c r="EZ41" s="60">
        <v>0.871</v>
      </c>
      <c r="FA41" s="60">
        <v>1.2319999999999998</v>
      </c>
      <c r="FB41" s="61">
        <f t="shared" si="14"/>
        <v>0.91404285714285705</v>
      </c>
      <c r="FC41" s="61">
        <f t="shared" si="15"/>
        <v>1.1837799999999998</v>
      </c>
      <c r="FD41" s="61">
        <f t="shared" si="16"/>
        <v>1.0216666666666665</v>
      </c>
      <c r="FE41" s="47"/>
      <c r="FF41" s="62" t="s">
        <v>49</v>
      </c>
      <c r="FG41" s="63">
        <f t="shared" si="23"/>
        <v>9.8709999999999987</v>
      </c>
      <c r="FH41" s="63">
        <f t="shared" si="24"/>
        <v>9.24</v>
      </c>
      <c r="FI41" s="63">
        <f t="shared" si="25"/>
        <v>24.529</v>
      </c>
      <c r="FJ41" s="63">
        <f t="shared" si="26"/>
        <v>32.094000000000001</v>
      </c>
      <c r="FK41" s="63">
        <f t="shared" si="27"/>
        <v>50.503099999999996</v>
      </c>
      <c r="FL41" s="63">
        <f t="shared" si="28"/>
        <v>53.477999999999994</v>
      </c>
      <c r="FM41" s="63">
        <f t="shared" si="29"/>
        <v>75.265000000000001</v>
      </c>
      <c r="FN41" s="63">
        <f t="shared" si="30"/>
        <v>61.777000000000008</v>
      </c>
      <c r="FO41" s="63">
        <f t="shared" si="31"/>
        <v>37.241999999999997</v>
      </c>
      <c r="FP41" s="63">
        <f t="shared" si="32"/>
        <v>50.634999999999998</v>
      </c>
      <c r="FQ41" s="64">
        <f t="shared" si="19"/>
        <v>40.463409999999996</v>
      </c>
      <c r="FR41" s="64">
        <f t="shared" si="20"/>
        <v>55.679400000000001</v>
      </c>
      <c r="FS41" s="64">
        <f t="shared" si="21"/>
        <v>49.884666666666668</v>
      </c>
      <c r="FT41" s="11">
        <f t="shared" si="40"/>
        <v>0.98418744243255818</v>
      </c>
      <c r="FU41" s="7">
        <f t="shared" si="43"/>
        <v>0.97873935423154701</v>
      </c>
      <c r="FV41" s="7">
        <f t="shared" si="44"/>
        <v>0.97951942480655385</v>
      </c>
    </row>
    <row r="42" spans="1:178" x14ac:dyDescent="0.2">
      <c r="A42" s="1"/>
      <c r="B42" s="2" t="s">
        <v>50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>
        <v>1</v>
      </c>
      <c r="BH42" s="3"/>
      <c r="BI42" s="3">
        <v>0.3</v>
      </c>
      <c r="BJ42" s="3"/>
      <c r="BK42" s="3"/>
      <c r="BL42" s="3">
        <v>1.2030000000000001</v>
      </c>
      <c r="BM42" s="3">
        <v>1.359</v>
      </c>
      <c r="BN42" s="3">
        <v>2.5499999999999998</v>
      </c>
      <c r="BO42" s="3">
        <v>9.5020000000000007</v>
      </c>
      <c r="BP42" s="58">
        <v>4.9000000000000004</v>
      </c>
      <c r="BQ42" s="58"/>
      <c r="BR42" s="58"/>
      <c r="BS42" s="58"/>
      <c r="BT42" s="58"/>
      <c r="BU42" s="58"/>
      <c r="BV42" s="58">
        <v>5.8708</v>
      </c>
      <c r="BW42" s="58">
        <v>4.7706499999999998</v>
      </c>
      <c r="BX42" s="58"/>
      <c r="BY42" s="58"/>
      <c r="BZ42" s="59">
        <f t="shared" si="39"/>
        <v>5.180483333333334</v>
      </c>
      <c r="CA42" s="59">
        <f t="shared" si="41"/>
        <v>5.3207249999999995</v>
      </c>
      <c r="CB42" s="59">
        <f t="shared" si="42"/>
        <v>4.7706499999999998</v>
      </c>
      <c r="CC42" s="47"/>
      <c r="CD42" s="60" t="s">
        <v>50</v>
      </c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1"/>
      <c r="FC42" s="61"/>
      <c r="FD42" s="61"/>
      <c r="FE42" s="47"/>
      <c r="FF42" s="62" t="s">
        <v>75</v>
      </c>
      <c r="FG42" s="63">
        <f t="shared" si="23"/>
        <v>4.9000000000000004</v>
      </c>
      <c r="FH42" s="63">
        <f t="shared" si="24"/>
        <v>0</v>
      </c>
      <c r="FI42" s="63">
        <f t="shared" si="25"/>
        <v>0</v>
      </c>
      <c r="FJ42" s="63">
        <f t="shared" si="26"/>
        <v>0</v>
      </c>
      <c r="FK42" s="63">
        <f t="shared" si="27"/>
        <v>0</v>
      </c>
      <c r="FL42" s="63">
        <f t="shared" si="28"/>
        <v>0</v>
      </c>
      <c r="FM42" s="63">
        <f t="shared" si="29"/>
        <v>5.8708</v>
      </c>
      <c r="FN42" s="63">
        <f t="shared" si="30"/>
        <v>4.7706499999999998</v>
      </c>
      <c r="FO42" s="63">
        <f t="shared" si="31"/>
        <v>0</v>
      </c>
      <c r="FP42" s="63">
        <f t="shared" si="32"/>
        <v>0</v>
      </c>
      <c r="FQ42" s="64">
        <f t="shared" si="19"/>
        <v>1.5541450000000001</v>
      </c>
      <c r="FR42" s="64">
        <f t="shared" si="20"/>
        <v>2.1282899999999998</v>
      </c>
      <c r="FS42" s="64">
        <f t="shared" si="21"/>
        <v>1.5902166666666666</v>
      </c>
      <c r="FT42" s="11">
        <f t="shared" si="40"/>
        <v>1</v>
      </c>
      <c r="FU42" s="7">
        <f t="shared" si="43"/>
        <v>1</v>
      </c>
      <c r="FV42" s="7">
        <f t="shared" si="44"/>
        <v>1</v>
      </c>
    </row>
    <row r="43" spans="1:178" x14ac:dyDescent="0.2">
      <c r="A43" s="1"/>
      <c r="B43" s="2" t="s">
        <v>51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>
        <v>100</v>
      </c>
      <c r="X43" s="3">
        <v>100</v>
      </c>
      <c r="Y43" s="3">
        <v>100</v>
      </c>
      <c r="Z43" s="3">
        <v>100</v>
      </c>
      <c r="AA43" s="3">
        <v>75</v>
      </c>
      <c r="AB43" s="3">
        <v>52</v>
      </c>
      <c r="AC43" s="3">
        <v>108</v>
      </c>
      <c r="AD43" s="3">
        <v>34</v>
      </c>
      <c r="AE43" s="3">
        <v>37</v>
      </c>
      <c r="AF43" s="3">
        <v>69</v>
      </c>
      <c r="AG43" s="3">
        <v>55</v>
      </c>
      <c r="AH43" s="3">
        <v>59</v>
      </c>
      <c r="AI43" s="3">
        <v>97</v>
      </c>
      <c r="AJ43" s="3">
        <v>59</v>
      </c>
      <c r="AK43" s="3">
        <v>80</v>
      </c>
      <c r="AL43" s="3">
        <v>72</v>
      </c>
      <c r="AM43" s="3">
        <v>82</v>
      </c>
      <c r="AN43" s="3">
        <v>93</v>
      </c>
      <c r="AO43" s="3">
        <v>98</v>
      </c>
      <c r="AP43" s="3">
        <v>100</v>
      </c>
      <c r="AQ43" s="3">
        <v>92</v>
      </c>
      <c r="AR43" s="3">
        <v>100</v>
      </c>
      <c r="AS43" s="3">
        <v>166</v>
      </c>
      <c r="AT43" s="3">
        <v>171</v>
      </c>
      <c r="AU43" s="3">
        <v>150</v>
      </c>
      <c r="AV43" s="3">
        <v>181</v>
      </c>
      <c r="AW43" s="3">
        <v>151</v>
      </c>
      <c r="AX43" s="3">
        <v>109</v>
      </c>
      <c r="AY43" s="3">
        <v>181</v>
      </c>
      <c r="AZ43" s="3">
        <v>116</v>
      </c>
      <c r="BA43" s="3">
        <v>135.69</v>
      </c>
      <c r="BB43" s="3">
        <v>71.61</v>
      </c>
      <c r="BC43" s="3">
        <v>90.23</v>
      </c>
      <c r="BD43" s="3">
        <v>157.63990999999999</v>
      </c>
      <c r="BE43" s="3">
        <v>225.9075</v>
      </c>
      <c r="BF43" s="3">
        <v>239.608</v>
      </c>
      <c r="BG43" s="3">
        <v>343.74</v>
      </c>
      <c r="BH43" s="3">
        <v>177.33</v>
      </c>
      <c r="BI43" s="3">
        <v>96.89</v>
      </c>
      <c r="BJ43" s="3">
        <v>104.28</v>
      </c>
      <c r="BK43" s="3">
        <v>64.72</v>
      </c>
      <c r="BL43" s="3">
        <v>163.1</v>
      </c>
      <c r="BM43" s="3">
        <v>149.24</v>
      </c>
      <c r="BN43" s="3">
        <v>52.75</v>
      </c>
      <c r="BO43" s="3">
        <v>151.76</v>
      </c>
      <c r="BP43" s="58">
        <v>178.31</v>
      </c>
      <c r="BQ43" s="58">
        <v>181.09</v>
      </c>
      <c r="BR43" s="58">
        <v>221.26499999999999</v>
      </c>
      <c r="BS43" s="58">
        <v>198.64</v>
      </c>
      <c r="BT43" s="58">
        <v>309.78949999999998</v>
      </c>
      <c r="BU43" s="58">
        <v>87.330920000000006</v>
      </c>
      <c r="BV43" s="58">
        <v>78.873308999999992</v>
      </c>
      <c r="BW43" s="58">
        <v>67.277249999999995</v>
      </c>
      <c r="BX43" s="58">
        <v>103.63068</v>
      </c>
      <c r="BY43" s="58">
        <v>104.987314</v>
      </c>
      <c r="BZ43" s="59">
        <f t="shared" si="39"/>
        <v>153.1193973</v>
      </c>
      <c r="CA43" s="59">
        <f t="shared" si="41"/>
        <v>88.419894599999992</v>
      </c>
      <c r="CB43" s="59">
        <f t="shared" si="42"/>
        <v>91.96508133333333</v>
      </c>
      <c r="CC43" s="47"/>
      <c r="CD43" s="60" t="s">
        <v>51</v>
      </c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>
        <v>5</v>
      </c>
      <c r="DG43" s="60">
        <v>22</v>
      </c>
      <c r="DH43" s="60">
        <v>8</v>
      </c>
      <c r="DI43" s="60">
        <v>9</v>
      </c>
      <c r="DJ43" s="60">
        <v>14</v>
      </c>
      <c r="DK43" s="60">
        <v>23</v>
      </c>
      <c r="DL43" s="60">
        <v>14</v>
      </c>
      <c r="DM43" s="60">
        <v>19</v>
      </c>
      <c r="DN43" s="60"/>
      <c r="DO43" s="60"/>
      <c r="DP43" s="60">
        <v>5</v>
      </c>
      <c r="DQ43" s="60">
        <v>1</v>
      </c>
      <c r="DR43" s="60">
        <v>1</v>
      </c>
      <c r="DS43" s="60">
        <v>3</v>
      </c>
      <c r="DT43" s="60">
        <v>3</v>
      </c>
      <c r="DU43" s="60">
        <v>10</v>
      </c>
      <c r="DV43" s="60">
        <v>6</v>
      </c>
      <c r="DW43" s="60">
        <v>6</v>
      </c>
      <c r="DX43" s="60">
        <v>10</v>
      </c>
      <c r="DY43" s="60">
        <v>10</v>
      </c>
      <c r="DZ43" s="60">
        <v>12</v>
      </c>
      <c r="EA43" s="60">
        <v>17</v>
      </c>
      <c r="EB43" s="60">
        <v>6</v>
      </c>
      <c r="EC43" s="60">
        <v>8.2899999999999991</v>
      </c>
      <c r="ED43" s="60">
        <v>5.37</v>
      </c>
      <c r="EE43" s="60">
        <v>5.0999999999999996</v>
      </c>
      <c r="EF43" s="60">
        <v>4.4800000000000004</v>
      </c>
      <c r="EG43" s="60">
        <v>6.47</v>
      </c>
      <c r="EH43" s="60">
        <v>17.86</v>
      </c>
      <c r="EI43" s="60">
        <v>25.49</v>
      </c>
      <c r="EJ43" s="60">
        <v>17.89</v>
      </c>
      <c r="EK43" s="60">
        <v>28</v>
      </c>
      <c r="EL43" s="60">
        <v>17.13</v>
      </c>
      <c r="EM43" s="60">
        <v>11.18</v>
      </c>
      <c r="EN43" s="60">
        <v>189.89</v>
      </c>
      <c r="EO43" s="60">
        <v>51.29</v>
      </c>
      <c r="EP43" s="60">
        <v>19.03</v>
      </c>
      <c r="EQ43" s="60">
        <v>17.440000000000001</v>
      </c>
      <c r="ER43" s="60">
        <v>43.87</v>
      </c>
      <c r="ES43" s="60">
        <v>77.099999999999994</v>
      </c>
      <c r="ET43" s="60">
        <v>70.421999999999997</v>
      </c>
      <c r="EU43" s="60">
        <v>45.188000000000002</v>
      </c>
      <c r="EV43" s="60">
        <v>3.9098000000000002</v>
      </c>
      <c r="EW43" s="60">
        <v>9.0399999999999994E-2</v>
      </c>
      <c r="EX43" s="60">
        <v>0.12679399999999999</v>
      </c>
      <c r="EY43" s="60">
        <v>1.279881</v>
      </c>
      <c r="EZ43" s="60">
        <v>1.058959</v>
      </c>
      <c r="FA43" s="60">
        <v>0.18176</v>
      </c>
      <c r="FB43" s="61">
        <f t="shared" si="14"/>
        <v>24.322759399999992</v>
      </c>
      <c r="FC43" s="61">
        <f t="shared" si="15"/>
        <v>0.54755880000000012</v>
      </c>
      <c r="FD43" s="61">
        <f t="shared" si="16"/>
        <v>0.84020000000000017</v>
      </c>
      <c r="FE43" s="47"/>
      <c r="FF43" s="62" t="s">
        <v>51</v>
      </c>
      <c r="FG43" s="63">
        <f t="shared" si="23"/>
        <v>222.18</v>
      </c>
      <c r="FH43" s="63">
        <f t="shared" si="24"/>
        <v>258.19</v>
      </c>
      <c r="FI43" s="63">
        <f t="shared" si="25"/>
        <v>291.68700000000001</v>
      </c>
      <c r="FJ43" s="63">
        <f t="shared" si="26"/>
        <v>243.82799999999997</v>
      </c>
      <c r="FK43" s="63">
        <f t="shared" si="27"/>
        <v>313.69929999999999</v>
      </c>
      <c r="FL43" s="63">
        <f t="shared" si="28"/>
        <v>87.421320000000009</v>
      </c>
      <c r="FM43" s="63">
        <f t="shared" si="29"/>
        <v>79.000102999999996</v>
      </c>
      <c r="FN43" s="63">
        <f t="shared" si="30"/>
        <v>68.557130999999998</v>
      </c>
      <c r="FO43" s="63">
        <f t="shared" si="31"/>
        <v>104.689639</v>
      </c>
      <c r="FP43" s="63">
        <f t="shared" si="32"/>
        <v>105.16907399999999</v>
      </c>
      <c r="FQ43" s="64">
        <f t="shared" si="19"/>
        <v>177.4421567</v>
      </c>
      <c r="FR43" s="64">
        <f t="shared" si="20"/>
        <v>88.967453399999997</v>
      </c>
      <c r="FS43" s="64">
        <f t="shared" si="21"/>
        <v>92.805281333333326</v>
      </c>
      <c r="FT43" s="11">
        <f t="shared" si="40"/>
        <v>0.86292570011351777</v>
      </c>
      <c r="FU43" s="7">
        <f t="shared" si="43"/>
        <v>0.99384540324495785</v>
      </c>
      <c r="FV43" s="7">
        <f t="shared" si="44"/>
        <v>0.9909466359249296</v>
      </c>
    </row>
    <row r="44" spans="1:178" x14ac:dyDescent="0.2">
      <c r="A44" s="1"/>
      <c r="B44" s="2" t="s">
        <v>52</v>
      </c>
      <c r="C44" s="3"/>
      <c r="D44" s="3">
        <v>158</v>
      </c>
      <c r="E44" s="3">
        <v>187</v>
      </c>
      <c r="F44" s="3"/>
      <c r="G44" s="3">
        <v>7</v>
      </c>
      <c r="H44" s="3"/>
      <c r="I44" s="3">
        <v>151</v>
      </c>
      <c r="J44" s="3">
        <v>302</v>
      </c>
      <c r="K44" s="3">
        <v>283</v>
      </c>
      <c r="L44" s="3">
        <v>111</v>
      </c>
      <c r="M44" s="3"/>
      <c r="N44" s="3"/>
      <c r="O44" s="3">
        <v>17</v>
      </c>
      <c r="P44" s="3">
        <v>207</v>
      </c>
      <c r="Q44" s="3">
        <v>126</v>
      </c>
      <c r="R44" s="3"/>
      <c r="S44" s="3"/>
      <c r="T44" s="3">
        <v>1136</v>
      </c>
      <c r="U44" s="3">
        <v>5941</v>
      </c>
      <c r="V44" s="3">
        <v>18791</v>
      </c>
      <c r="W44" s="3">
        <v>9029</v>
      </c>
      <c r="X44" s="3">
        <v>3781.2370000000001</v>
      </c>
      <c r="Y44" s="3">
        <v>12342</v>
      </c>
      <c r="Z44" s="3">
        <v>3590</v>
      </c>
      <c r="AA44" s="3">
        <v>5621</v>
      </c>
      <c r="AB44" s="3">
        <v>14335</v>
      </c>
      <c r="AC44" s="3">
        <v>2252</v>
      </c>
      <c r="AD44" s="3">
        <v>7208</v>
      </c>
      <c r="AE44" s="3">
        <v>9747</v>
      </c>
      <c r="AF44" s="3">
        <v>3182</v>
      </c>
      <c r="AG44" s="3">
        <v>2167</v>
      </c>
      <c r="AH44" s="3">
        <v>3160.25</v>
      </c>
      <c r="AI44" s="3">
        <v>1731.03</v>
      </c>
      <c r="AJ44" s="3">
        <v>2553.37</v>
      </c>
      <c r="AK44" s="3">
        <v>2180.4499999999998</v>
      </c>
      <c r="AL44" s="3">
        <v>9735</v>
      </c>
      <c r="AM44" s="3">
        <v>9937.619999999999</v>
      </c>
      <c r="AN44" s="3">
        <v>9661.16</v>
      </c>
      <c r="AO44" s="3">
        <v>11064.060000000001</v>
      </c>
      <c r="AP44" s="3">
        <v>8462.07</v>
      </c>
      <c r="AQ44" s="3">
        <v>5666.0599999999995</v>
      </c>
      <c r="AR44" s="3">
        <v>6914.03</v>
      </c>
      <c r="AS44" s="3">
        <v>6938.45</v>
      </c>
      <c r="AT44" s="3">
        <v>6283.43</v>
      </c>
      <c r="AU44" s="3">
        <v>8298.2000000000007</v>
      </c>
      <c r="AV44" s="3">
        <v>8131</v>
      </c>
      <c r="AW44" s="3">
        <v>7745</v>
      </c>
      <c r="AX44" s="3">
        <v>7674.1200000000008</v>
      </c>
      <c r="AY44" s="3">
        <v>5621.12</v>
      </c>
      <c r="AZ44" s="3">
        <v>7734.49</v>
      </c>
      <c r="BA44" s="3">
        <v>7050.68</v>
      </c>
      <c r="BB44" s="3">
        <v>6703.0600000000013</v>
      </c>
      <c r="BC44" s="3">
        <v>5710.0599999999995</v>
      </c>
      <c r="BD44" s="3">
        <v>7695.3700000000008</v>
      </c>
      <c r="BE44" s="3">
        <v>6515.7230000000009</v>
      </c>
      <c r="BF44" s="3">
        <v>5568.1610000000001</v>
      </c>
      <c r="BG44" s="3">
        <v>7091.027000000001</v>
      </c>
      <c r="BH44" s="3">
        <v>5529.4013669999995</v>
      </c>
      <c r="BI44" s="3">
        <v>2473.3618590000005</v>
      </c>
      <c r="BJ44" s="3">
        <v>2788.3766840000003</v>
      </c>
      <c r="BK44" s="3">
        <v>2679.0077959999999</v>
      </c>
      <c r="BL44" s="3">
        <v>3315.2350720000004</v>
      </c>
      <c r="BM44" s="3">
        <v>4777.0662889999994</v>
      </c>
      <c r="BN44" s="3">
        <v>4176.5839999999998</v>
      </c>
      <c r="BO44" s="3">
        <v>3183.8150000000005</v>
      </c>
      <c r="BP44" s="58">
        <v>2797.9039999999995</v>
      </c>
      <c r="BQ44" s="58">
        <v>4103.8879999999999</v>
      </c>
      <c r="BR44" s="58">
        <v>4444.1069999999991</v>
      </c>
      <c r="BS44" s="58">
        <v>2720.4309999999996</v>
      </c>
      <c r="BT44" s="58">
        <v>2625.1750000000002</v>
      </c>
      <c r="BU44" s="58">
        <v>3661.9289999999996</v>
      </c>
      <c r="BV44" s="58">
        <v>3960.39</v>
      </c>
      <c r="BW44" s="58">
        <v>7755.9370000000008</v>
      </c>
      <c r="BX44" s="58">
        <v>3093.4080000000004</v>
      </c>
      <c r="BY44" s="58">
        <v>3047.9490000000005</v>
      </c>
      <c r="BZ44" s="59">
        <f t="shared" si="39"/>
        <v>3821.1118000000001</v>
      </c>
      <c r="CA44" s="59">
        <f t="shared" si="41"/>
        <v>4303.9225999999999</v>
      </c>
      <c r="CB44" s="59">
        <f t="shared" si="42"/>
        <v>4632.4313333333339</v>
      </c>
      <c r="CC44" s="47"/>
      <c r="CD44" s="60" t="s">
        <v>52</v>
      </c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>
        <v>5.4429999999999996</v>
      </c>
      <c r="CT44" s="60"/>
      <c r="CU44" s="60"/>
      <c r="CV44" s="60"/>
      <c r="CW44" s="60">
        <v>18</v>
      </c>
      <c r="CX44" s="60">
        <v>148</v>
      </c>
      <c r="CY44" s="60">
        <v>195</v>
      </c>
      <c r="CZ44" s="60">
        <v>544</v>
      </c>
      <c r="DA44" s="60">
        <v>212</v>
      </c>
      <c r="DB44" s="60">
        <v>113</v>
      </c>
      <c r="DC44" s="60">
        <v>865</v>
      </c>
      <c r="DD44" s="60">
        <v>67</v>
      </c>
      <c r="DE44" s="60">
        <v>28</v>
      </c>
      <c r="DF44" s="60">
        <v>331</v>
      </c>
      <c r="DG44" s="60">
        <v>248</v>
      </c>
      <c r="DH44" s="60">
        <v>212</v>
      </c>
      <c r="DI44" s="60">
        <v>202.46</v>
      </c>
      <c r="DJ44" s="60">
        <v>158.01</v>
      </c>
      <c r="DK44" s="60">
        <v>422</v>
      </c>
      <c r="DL44" s="60">
        <v>315.45</v>
      </c>
      <c r="DM44" s="60">
        <v>538.6</v>
      </c>
      <c r="DN44" s="60">
        <v>639.06999999999994</v>
      </c>
      <c r="DO44" s="60">
        <v>1085.1399999999999</v>
      </c>
      <c r="DP44" s="60">
        <v>1074.4100000000001</v>
      </c>
      <c r="DQ44" s="60">
        <v>1127.1999999999998</v>
      </c>
      <c r="DR44" s="60">
        <v>846.64</v>
      </c>
      <c r="DS44" s="60">
        <v>623.39</v>
      </c>
      <c r="DT44" s="60">
        <v>974.55000000000007</v>
      </c>
      <c r="DU44" s="60">
        <v>813.48</v>
      </c>
      <c r="DV44" s="60">
        <v>1089.5899999999999</v>
      </c>
      <c r="DW44" s="60">
        <v>1402.3899999999999</v>
      </c>
      <c r="DX44" s="60">
        <v>1209</v>
      </c>
      <c r="DY44" s="60">
        <v>882.01</v>
      </c>
      <c r="DZ44" s="60">
        <v>1137.58</v>
      </c>
      <c r="EA44" s="60">
        <v>929</v>
      </c>
      <c r="EB44" s="60">
        <v>1262.5600000000002</v>
      </c>
      <c r="EC44" s="60">
        <v>573.57000000000016</v>
      </c>
      <c r="ED44" s="60">
        <v>1084.72</v>
      </c>
      <c r="EE44" s="60">
        <v>600.58999999999992</v>
      </c>
      <c r="EF44" s="60">
        <v>482.34999999999991</v>
      </c>
      <c r="EG44" s="60">
        <v>416.06800000000004</v>
      </c>
      <c r="EH44" s="60">
        <v>484.44499999999999</v>
      </c>
      <c r="EI44" s="60">
        <v>991.44999999999993</v>
      </c>
      <c r="EJ44" s="60">
        <v>527.34400000000005</v>
      </c>
      <c r="EK44" s="60">
        <v>508.22523399999994</v>
      </c>
      <c r="EL44" s="60">
        <v>515.19783299999995</v>
      </c>
      <c r="EM44" s="60">
        <v>577.53417400000001</v>
      </c>
      <c r="EN44" s="60">
        <v>865.51038200000016</v>
      </c>
      <c r="EO44" s="60">
        <v>727.26244800000018</v>
      </c>
      <c r="EP44" s="60">
        <v>902.65599999999984</v>
      </c>
      <c r="EQ44" s="60">
        <v>892.04399999999998</v>
      </c>
      <c r="ER44" s="60">
        <v>1082.1970000000001</v>
      </c>
      <c r="ES44" s="60">
        <v>567.94200000000012</v>
      </c>
      <c r="ET44" s="60">
        <v>836.40300000000002</v>
      </c>
      <c r="EU44" s="60">
        <v>920.87299999999993</v>
      </c>
      <c r="EV44" s="60">
        <v>829.04399999999987</v>
      </c>
      <c r="EW44" s="60">
        <v>810.54600000000005</v>
      </c>
      <c r="EX44" s="60">
        <v>974.59499999999991</v>
      </c>
      <c r="EY44" s="60">
        <v>1214.6569999999997</v>
      </c>
      <c r="EZ44" s="60">
        <v>943.68799999999999</v>
      </c>
      <c r="FA44" s="60">
        <v>615.91932999999995</v>
      </c>
      <c r="FB44" s="61">
        <f t="shared" si="14"/>
        <v>879.58643300000017</v>
      </c>
      <c r="FC44" s="61">
        <f t="shared" si="15"/>
        <v>911.88106599999992</v>
      </c>
      <c r="FD44" s="61">
        <f t="shared" si="16"/>
        <v>924.75477666666666</v>
      </c>
      <c r="FE44" s="47"/>
      <c r="FF44" s="62" t="s">
        <v>52</v>
      </c>
      <c r="FG44" s="63">
        <f t="shared" si="23"/>
        <v>3880.1009999999997</v>
      </c>
      <c r="FH44" s="63">
        <f t="shared" si="24"/>
        <v>4671.83</v>
      </c>
      <c r="FI44" s="63">
        <f t="shared" si="25"/>
        <v>5280.5099999999993</v>
      </c>
      <c r="FJ44" s="63">
        <f t="shared" si="26"/>
        <v>3641.3039999999996</v>
      </c>
      <c r="FK44" s="63">
        <f t="shared" si="27"/>
        <v>3454.2190000000001</v>
      </c>
      <c r="FL44" s="63">
        <f t="shared" si="28"/>
        <v>4472.4749999999995</v>
      </c>
      <c r="FM44" s="63">
        <f t="shared" si="29"/>
        <v>4934.9849999999997</v>
      </c>
      <c r="FN44" s="63">
        <f t="shared" si="30"/>
        <v>8970.594000000001</v>
      </c>
      <c r="FO44" s="63">
        <f t="shared" si="31"/>
        <v>4037.0960000000005</v>
      </c>
      <c r="FP44" s="63">
        <f t="shared" si="32"/>
        <v>3663.8683300000002</v>
      </c>
      <c r="FQ44" s="64">
        <f t="shared" si="19"/>
        <v>4700.6982329999992</v>
      </c>
      <c r="FR44" s="64">
        <f t="shared" si="20"/>
        <v>5215.8036660000007</v>
      </c>
      <c r="FS44" s="64">
        <f t="shared" si="21"/>
        <v>5557.1861100000015</v>
      </c>
      <c r="FT44" s="11">
        <f t="shared" si="40"/>
        <v>0.81288174875274977</v>
      </c>
      <c r="FU44" s="7">
        <f t="shared" si="43"/>
        <v>0.82516959525446976</v>
      </c>
      <c r="FV44" s="7">
        <f t="shared" si="44"/>
        <v>0.83359298062690457</v>
      </c>
    </row>
    <row r="45" spans="1:178" x14ac:dyDescent="0.2">
      <c r="A45" s="1"/>
      <c r="B45" s="2" t="s">
        <v>53</v>
      </c>
      <c r="C45" s="3"/>
      <c r="D45" s="3"/>
      <c r="E45" s="3"/>
      <c r="F45" s="3"/>
      <c r="G45" s="3"/>
      <c r="H45" s="3"/>
      <c r="I45" s="3"/>
      <c r="J45" s="3">
        <v>688</v>
      </c>
      <c r="K45" s="3">
        <v>1050</v>
      </c>
      <c r="L45" s="3">
        <v>1780</v>
      </c>
      <c r="M45" s="3">
        <v>1597.45</v>
      </c>
      <c r="N45" s="3">
        <v>1728.3</v>
      </c>
      <c r="O45" s="3">
        <v>3001.39</v>
      </c>
      <c r="P45" s="3">
        <v>2780.8</v>
      </c>
      <c r="Q45" s="3">
        <v>1787.444</v>
      </c>
      <c r="R45" s="3">
        <v>1657.35</v>
      </c>
      <c r="S45" s="3">
        <v>1978.0319999999999</v>
      </c>
      <c r="T45" s="3">
        <v>1636.992</v>
      </c>
      <c r="U45" s="3">
        <v>1661.328</v>
      </c>
      <c r="V45" s="3">
        <v>2268.2240000000002</v>
      </c>
      <c r="W45" s="3">
        <v>1748.0519999999999</v>
      </c>
      <c r="X45" s="3">
        <v>2148.748</v>
      </c>
      <c r="Y45" s="3">
        <v>2398.3679999999999</v>
      </c>
      <c r="Z45" s="3">
        <v>1921</v>
      </c>
      <c r="AA45" s="3">
        <v>1308</v>
      </c>
      <c r="AB45" s="3">
        <v>662</v>
      </c>
      <c r="AC45" s="3">
        <v>626</v>
      </c>
      <c r="AD45" s="3">
        <v>827</v>
      </c>
      <c r="AE45" s="3">
        <v>1306</v>
      </c>
      <c r="AF45" s="3">
        <v>2811.0000300000002</v>
      </c>
      <c r="AG45" s="3">
        <v>5396.9999900000003</v>
      </c>
      <c r="AH45" s="3">
        <v>4500</v>
      </c>
      <c r="AI45" s="3">
        <v>14426</v>
      </c>
      <c r="AJ45" s="3">
        <v>26576</v>
      </c>
      <c r="AK45" s="3">
        <v>21879</v>
      </c>
      <c r="AL45" s="3">
        <v>21169</v>
      </c>
      <c r="AM45" s="3">
        <v>11755</v>
      </c>
      <c r="AN45" s="3">
        <v>11137</v>
      </c>
      <c r="AO45" s="3">
        <v>10949</v>
      </c>
      <c r="AP45" s="3">
        <v>15567</v>
      </c>
      <c r="AQ45" s="3">
        <v>10556</v>
      </c>
      <c r="AR45" s="3">
        <v>16502.809999999998</v>
      </c>
      <c r="AS45" s="3">
        <v>13773.096</v>
      </c>
      <c r="AT45" s="3">
        <v>16663.421999999999</v>
      </c>
      <c r="AU45" s="3">
        <v>24788.952000000001</v>
      </c>
      <c r="AV45" s="3">
        <v>9714.1239999999998</v>
      </c>
      <c r="AW45" s="3">
        <v>13771.849</v>
      </c>
      <c r="AX45" s="3">
        <v>14671.374</v>
      </c>
      <c r="AY45" s="3">
        <v>13995.376</v>
      </c>
      <c r="AZ45" s="3">
        <v>11187.267</v>
      </c>
      <c r="BA45" s="3">
        <v>11662.584000000001</v>
      </c>
      <c r="BB45" s="3">
        <v>18687</v>
      </c>
      <c r="BC45" s="3">
        <v>15033.25</v>
      </c>
      <c r="BD45" s="3">
        <v>7656.5400000000009</v>
      </c>
      <c r="BE45" s="3">
        <v>5791.75</v>
      </c>
      <c r="BF45" s="3">
        <v>5096.8330000000005</v>
      </c>
      <c r="BG45" s="3">
        <v>6514.3269810000002</v>
      </c>
      <c r="BH45" s="3">
        <v>3911.4603200000001</v>
      </c>
      <c r="BI45" s="3">
        <v>3271.8208789999999</v>
      </c>
      <c r="BJ45" s="3">
        <v>3198.2164250000001</v>
      </c>
      <c r="BK45" s="3">
        <v>4783.2390000000005</v>
      </c>
      <c r="BL45" s="3">
        <v>4419.4229999999998</v>
      </c>
      <c r="BM45" s="3">
        <v>4837.2901400000001</v>
      </c>
      <c r="BN45" s="3">
        <v>5050.2798040000007</v>
      </c>
      <c r="BO45" s="3">
        <v>3775.7358100000001</v>
      </c>
      <c r="BP45" s="58">
        <v>3135.2655289999998</v>
      </c>
      <c r="BQ45" s="58">
        <v>4226.5378529999998</v>
      </c>
      <c r="BR45" s="58">
        <v>5115.3940830000001</v>
      </c>
      <c r="BS45" s="58">
        <v>2791.4256639999999</v>
      </c>
      <c r="BT45" s="58">
        <v>2106.6057839999999</v>
      </c>
      <c r="BU45" s="58">
        <v>1951.9330670000002</v>
      </c>
      <c r="BV45" s="58">
        <v>1978.77179</v>
      </c>
      <c r="BW45" s="58">
        <v>3173.551841</v>
      </c>
      <c r="BX45" s="58">
        <v>3487.5455149999998</v>
      </c>
      <c r="BY45" s="58">
        <v>2866.735964</v>
      </c>
      <c r="BZ45" s="59">
        <f t="shared" si="39"/>
        <v>3083.3767090000001</v>
      </c>
      <c r="CA45" s="59">
        <f t="shared" si="41"/>
        <v>2691.7076353999996</v>
      </c>
      <c r="CB45" s="59">
        <f t="shared" si="42"/>
        <v>3175.9444399999998</v>
      </c>
      <c r="CC45" s="47"/>
      <c r="CD45" s="60" t="s">
        <v>53</v>
      </c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>
        <v>25.8</v>
      </c>
      <c r="CP45" s="60">
        <v>48.3</v>
      </c>
      <c r="CQ45" s="60">
        <v>66.78</v>
      </c>
      <c r="CR45" s="60">
        <v>53.72</v>
      </c>
      <c r="CS45" s="60">
        <v>136.648</v>
      </c>
      <c r="CT45" s="60">
        <v>159.732</v>
      </c>
      <c r="CU45" s="60">
        <v>328.86</v>
      </c>
      <c r="CV45" s="60">
        <v>224.11199999999999</v>
      </c>
      <c r="CW45" s="60">
        <v>185.256</v>
      </c>
      <c r="CX45" s="60">
        <v>143.42400000000001</v>
      </c>
      <c r="CY45" s="60">
        <v>135.93600000000001</v>
      </c>
      <c r="CZ45" s="60">
        <v>92.32</v>
      </c>
      <c r="DA45" s="60">
        <v>116.864</v>
      </c>
      <c r="DB45" s="60">
        <v>14.935</v>
      </c>
      <c r="DC45" s="60">
        <v>23.585999999999999</v>
      </c>
      <c r="DD45" s="60"/>
      <c r="DE45" s="60">
        <v>21</v>
      </c>
      <c r="DF45" s="60">
        <v>464</v>
      </c>
      <c r="DG45" s="60">
        <v>244</v>
      </c>
      <c r="DH45" s="60">
        <v>347</v>
      </c>
      <c r="DI45" s="60">
        <v>661</v>
      </c>
      <c r="DJ45" s="60">
        <v>1684</v>
      </c>
      <c r="DK45" s="60">
        <v>1027</v>
      </c>
      <c r="DL45" s="60">
        <v>4284</v>
      </c>
      <c r="DM45" s="60">
        <v>4142</v>
      </c>
      <c r="DN45" s="60">
        <v>2918</v>
      </c>
      <c r="DO45" s="60">
        <v>1136</v>
      </c>
      <c r="DP45" s="60">
        <v>349</v>
      </c>
      <c r="DQ45" s="60">
        <v>332</v>
      </c>
      <c r="DR45" s="60">
        <v>115</v>
      </c>
      <c r="DS45" s="60">
        <v>161</v>
      </c>
      <c r="DT45" s="60">
        <v>476.26600000000002</v>
      </c>
      <c r="DU45" s="60">
        <v>270.041</v>
      </c>
      <c r="DV45" s="60">
        <v>809</v>
      </c>
      <c r="DW45" s="60">
        <v>457</v>
      </c>
      <c r="DX45" s="60">
        <v>457</v>
      </c>
      <c r="DY45" s="60">
        <v>189</v>
      </c>
      <c r="DZ45" s="60">
        <v>274</v>
      </c>
      <c r="EA45" s="60">
        <v>222</v>
      </c>
      <c r="EB45" s="60">
        <v>140</v>
      </c>
      <c r="EC45" s="60">
        <v>221.3372</v>
      </c>
      <c r="ED45" s="60">
        <v>707.69999999999993</v>
      </c>
      <c r="EE45" s="60">
        <v>1241.02</v>
      </c>
      <c r="EF45" s="60">
        <v>846.95</v>
      </c>
      <c r="EG45" s="60">
        <v>1059.692</v>
      </c>
      <c r="EH45" s="60">
        <v>243.04200000000003</v>
      </c>
      <c r="EI45" s="60">
        <v>261.38479899999999</v>
      </c>
      <c r="EJ45" s="60">
        <v>317.70666</v>
      </c>
      <c r="EK45" s="60">
        <v>121.63548900000001</v>
      </c>
      <c r="EL45" s="60">
        <v>229.33631500000001</v>
      </c>
      <c r="EM45" s="60">
        <v>85.064999999999998</v>
      </c>
      <c r="EN45" s="60">
        <v>263.791</v>
      </c>
      <c r="EO45" s="60">
        <v>97.704789999999988</v>
      </c>
      <c r="EP45" s="60">
        <v>93.718219999999988</v>
      </c>
      <c r="EQ45" s="60">
        <v>171.00993999999997</v>
      </c>
      <c r="ER45" s="60">
        <v>132.386225</v>
      </c>
      <c r="ES45" s="60">
        <v>179.4853</v>
      </c>
      <c r="ET45" s="60">
        <v>322.34311100000002</v>
      </c>
      <c r="EU45" s="60">
        <v>166.561936</v>
      </c>
      <c r="EV45" s="60">
        <v>28.261796</v>
      </c>
      <c r="EW45" s="60">
        <v>80.737698999999992</v>
      </c>
      <c r="EX45" s="60">
        <v>128.914985</v>
      </c>
      <c r="EY45" s="60">
        <v>39.172992000000001</v>
      </c>
      <c r="EZ45" s="60">
        <v>39.122700999999999</v>
      </c>
      <c r="FA45" s="60">
        <v>11.872323</v>
      </c>
      <c r="FB45" s="61">
        <f t="shared" si="14"/>
        <v>112.88590680000001</v>
      </c>
      <c r="FC45" s="61">
        <f t="shared" si="15"/>
        <v>59.96414</v>
      </c>
      <c r="FD45" s="61">
        <f t="shared" si="16"/>
        <v>30.056005333333331</v>
      </c>
      <c r="FE45" s="47"/>
      <c r="FF45" s="62" t="s">
        <v>53</v>
      </c>
      <c r="FG45" s="63">
        <f t="shared" si="23"/>
        <v>3267.651754</v>
      </c>
      <c r="FH45" s="63">
        <f t="shared" si="24"/>
        <v>4406.0231530000001</v>
      </c>
      <c r="FI45" s="63">
        <f t="shared" si="25"/>
        <v>5437.7371940000003</v>
      </c>
      <c r="FJ45" s="63">
        <f t="shared" si="26"/>
        <v>2957.9875999999999</v>
      </c>
      <c r="FK45" s="63">
        <f t="shared" si="27"/>
        <v>2134.8675799999996</v>
      </c>
      <c r="FL45" s="63">
        <f t="shared" si="28"/>
        <v>2032.6707660000002</v>
      </c>
      <c r="FM45" s="63">
        <f t="shared" si="29"/>
        <v>2107.6867750000001</v>
      </c>
      <c r="FN45" s="63">
        <f t="shared" si="30"/>
        <v>3212.7248329999998</v>
      </c>
      <c r="FO45" s="63">
        <f t="shared" si="31"/>
        <v>3526.6682159999996</v>
      </c>
      <c r="FP45" s="63">
        <f t="shared" si="32"/>
        <v>2878.608287</v>
      </c>
      <c r="FQ45" s="64">
        <f t="shared" si="19"/>
        <v>3196.2626157999994</v>
      </c>
      <c r="FR45" s="64">
        <f t="shared" si="20"/>
        <v>2751.6717753999997</v>
      </c>
      <c r="FS45" s="64">
        <f t="shared" si="21"/>
        <v>3206.0004453333331</v>
      </c>
      <c r="FT45" s="11">
        <f t="shared" si="40"/>
        <v>0.9646819049717712</v>
      </c>
      <c r="FU45" s="7">
        <f t="shared" si="43"/>
        <v>0.9782081058736436</v>
      </c>
      <c r="FV45" s="7">
        <f t="shared" si="44"/>
        <v>0.99062507761747731</v>
      </c>
    </row>
    <row r="46" spans="1:178" x14ac:dyDescent="0.2">
      <c r="A46" s="1"/>
      <c r="B46" s="2" t="s">
        <v>54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>
        <v>346</v>
      </c>
      <c r="X46" s="3">
        <v>296</v>
      </c>
      <c r="Y46" s="3">
        <v>455</v>
      </c>
      <c r="Z46" s="3">
        <v>445</v>
      </c>
      <c r="AA46" s="3">
        <v>410</v>
      </c>
      <c r="AB46" s="3">
        <v>360</v>
      </c>
      <c r="AC46" s="3">
        <v>115</v>
      </c>
      <c r="AD46" s="3">
        <v>104</v>
      </c>
      <c r="AE46" s="3">
        <v>470</v>
      </c>
      <c r="AF46" s="3">
        <v>581</v>
      </c>
      <c r="AG46" s="3">
        <v>864</v>
      </c>
      <c r="AH46" s="3">
        <v>5281</v>
      </c>
      <c r="AI46" s="3">
        <v>3500</v>
      </c>
      <c r="AJ46" s="3">
        <v>4341</v>
      </c>
      <c r="AK46" s="3">
        <v>2820</v>
      </c>
      <c r="AL46" s="3">
        <v>1901</v>
      </c>
      <c r="AM46" s="3">
        <v>3326</v>
      </c>
      <c r="AN46" s="3">
        <v>2675</v>
      </c>
      <c r="AO46" s="3">
        <v>2468</v>
      </c>
      <c r="AP46" s="3">
        <v>2870</v>
      </c>
      <c r="AQ46" s="3">
        <v>2136</v>
      </c>
      <c r="AR46" s="3">
        <v>1932</v>
      </c>
      <c r="AS46" s="3">
        <v>1526.83</v>
      </c>
      <c r="AT46" s="3">
        <v>1611.73</v>
      </c>
      <c r="AU46" s="3">
        <v>1943.4</v>
      </c>
      <c r="AV46" s="3">
        <v>1907.73</v>
      </c>
      <c r="AW46" s="3">
        <v>1517.73</v>
      </c>
      <c r="AX46" s="3">
        <v>1783.1</v>
      </c>
      <c r="AY46" s="3">
        <v>1420.7</v>
      </c>
      <c r="AZ46" s="3">
        <v>1663.3</v>
      </c>
      <c r="BA46" s="3">
        <v>1851</v>
      </c>
      <c r="BB46" s="3">
        <v>1684</v>
      </c>
      <c r="BC46" s="3">
        <v>1952.5</v>
      </c>
      <c r="BD46" s="3">
        <v>1867.7429999999999</v>
      </c>
      <c r="BE46" s="3">
        <v>3236.4250000000002</v>
      </c>
      <c r="BF46" s="3">
        <v>6096.4949999999999</v>
      </c>
      <c r="BG46" s="3">
        <v>5675.9859999999999</v>
      </c>
      <c r="BH46" s="3">
        <v>4606.5230000000001</v>
      </c>
      <c r="BI46" s="3">
        <v>7945.1840000000002</v>
      </c>
      <c r="BJ46" s="3">
        <v>4740.9470000000001</v>
      </c>
      <c r="BK46" s="3">
        <v>6007.7170000000006</v>
      </c>
      <c r="BL46" s="3">
        <v>6060.1849999999995</v>
      </c>
      <c r="BM46" s="3">
        <v>4637.6000000000004</v>
      </c>
      <c r="BN46" s="3">
        <v>7595.5909999999994</v>
      </c>
      <c r="BO46" s="3">
        <v>4763.0460000000003</v>
      </c>
      <c r="BP46" s="58">
        <v>8138.4774699999989</v>
      </c>
      <c r="BQ46" s="58">
        <v>7167.7150199999996</v>
      </c>
      <c r="BR46" s="58">
        <v>2891.8437080000003</v>
      </c>
      <c r="BS46" s="58">
        <v>5657.0090399999999</v>
      </c>
      <c r="BT46" s="58">
        <v>3758.4778070000002</v>
      </c>
      <c r="BU46" s="58">
        <v>6328.7000700000008</v>
      </c>
      <c r="BV46" s="58">
        <v>2042.5459479999997</v>
      </c>
      <c r="BW46" s="58">
        <v>974.23524999999995</v>
      </c>
      <c r="BX46" s="58">
        <v>329.16199999999998</v>
      </c>
      <c r="BY46" s="58">
        <v>1209.547</v>
      </c>
      <c r="BZ46" s="59">
        <f t="shared" si="39"/>
        <v>3849.7713312999995</v>
      </c>
      <c r="CA46" s="59">
        <f t="shared" si="41"/>
        <v>2176.8380536</v>
      </c>
      <c r="CB46" s="59">
        <f t="shared" si="42"/>
        <v>837.64808333333337</v>
      </c>
      <c r="CC46" s="47"/>
      <c r="CD46" s="60" t="s">
        <v>54</v>
      </c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>
        <v>111</v>
      </c>
      <c r="CZ46" s="60">
        <v>95</v>
      </c>
      <c r="DA46" s="60">
        <v>146</v>
      </c>
      <c r="DB46" s="60">
        <v>142</v>
      </c>
      <c r="DC46" s="60">
        <v>131</v>
      </c>
      <c r="DD46" s="60">
        <v>115</v>
      </c>
      <c r="DE46" s="60">
        <v>50</v>
      </c>
      <c r="DF46" s="60">
        <v>47</v>
      </c>
      <c r="DG46" s="60">
        <v>464</v>
      </c>
      <c r="DH46" s="60">
        <v>45</v>
      </c>
      <c r="DI46" s="60">
        <v>27</v>
      </c>
      <c r="DJ46" s="60">
        <v>72</v>
      </c>
      <c r="DK46" s="60">
        <v>200</v>
      </c>
      <c r="DL46" s="60">
        <v>293</v>
      </c>
      <c r="DM46" s="60">
        <v>167</v>
      </c>
      <c r="DN46" s="60">
        <v>112</v>
      </c>
      <c r="DO46" s="60">
        <v>86</v>
      </c>
      <c r="DP46" s="60">
        <v>60</v>
      </c>
      <c r="DQ46" s="60">
        <v>117</v>
      </c>
      <c r="DR46" s="60">
        <v>100</v>
      </c>
      <c r="DS46" s="60">
        <v>52</v>
      </c>
      <c r="DT46" s="60">
        <v>151</v>
      </c>
      <c r="DU46" s="60">
        <v>304.59000000000003</v>
      </c>
      <c r="DV46" s="60">
        <v>319.05</v>
      </c>
      <c r="DW46" s="60">
        <v>385.31</v>
      </c>
      <c r="DX46" s="60">
        <v>271.02999999999997</v>
      </c>
      <c r="DY46" s="60">
        <v>298.58</v>
      </c>
      <c r="DZ46" s="60">
        <v>228.31</v>
      </c>
      <c r="EA46" s="60">
        <v>140.04</v>
      </c>
      <c r="EB46" s="60">
        <v>8.620000000000001</v>
      </c>
      <c r="EC46" s="60">
        <v>2</v>
      </c>
      <c r="ED46" s="60"/>
      <c r="EE46" s="60">
        <v>1</v>
      </c>
      <c r="EF46" s="60">
        <v>1</v>
      </c>
      <c r="EG46" s="60">
        <v>1</v>
      </c>
      <c r="EH46" s="60">
        <v>1151.76</v>
      </c>
      <c r="EI46" s="60">
        <v>1433.5360000000001</v>
      </c>
      <c r="EJ46" s="60">
        <v>1283.5830000000001</v>
      </c>
      <c r="EK46" s="60">
        <v>482.23199999999997</v>
      </c>
      <c r="EL46" s="60">
        <v>606.13499999999999</v>
      </c>
      <c r="EM46" s="60">
        <v>656.41700000000003</v>
      </c>
      <c r="EN46" s="60">
        <v>1076.633</v>
      </c>
      <c r="EO46" s="60">
        <v>735.048</v>
      </c>
      <c r="EP46" s="60">
        <v>1377.9580000000001</v>
      </c>
      <c r="EQ46" s="60">
        <v>2368.1090000000004</v>
      </c>
      <c r="ER46" s="60">
        <v>2928.6872499999999</v>
      </c>
      <c r="ES46" s="60">
        <v>1800.26791</v>
      </c>
      <c r="ET46" s="60">
        <v>1145.1623900000002</v>
      </c>
      <c r="EU46" s="60">
        <v>1471.0532499999999</v>
      </c>
      <c r="EV46" s="60">
        <v>922.08</v>
      </c>
      <c r="EW46" s="60">
        <v>630.19535000000008</v>
      </c>
      <c r="EX46" s="60">
        <v>170.76299999999998</v>
      </c>
      <c r="EY46" s="60">
        <v>1.6</v>
      </c>
      <c r="EZ46" s="60">
        <v>5.1509999999999998</v>
      </c>
      <c r="FA46" s="60">
        <v>5</v>
      </c>
      <c r="FB46" s="61">
        <f t="shared" si="14"/>
        <v>907.99601500000006</v>
      </c>
      <c r="FC46" s="61">
        <f t="shared" si="15"/>
        <v>162.54187000000002</v>
      </c>
      <c r="FD46" s="61">
        <f t="shared" si="16"/>
        <v>3.9169999999999998</v>
      </c>
      <c r="FE46" s="47"/>
      <c r="FF46" s="62" t="s">
        <v>54</v>
      </c>
      <c r="FG46" s="63">
        <f t="shared" si="23"/>
        <v>11067.164719999999</v>
      </c>
      <c r="FH46" s="63">
        <f t="shared" si="24"/>
        <v>8967.9829300000001</v>
      </c>
      <c r="FI46" s="63">
        <f t="shared" si="25"/>
        <v>4037.0060980000007</v>
      </c>
      <c r="FJ46" s="63">
        <f t="shared" si="26"/>
        <v>7128.0622899999998</v>
      </c>
      <c r="FK46" s="63">
        <f t="shared" si="27"/>
        <v>4680.5578070000001</v>
      </c>
      <c r="FL46" s="63">
        <f t="shared" si="28"/>
        <v>6958.8954200000007</v>
      </c>
      <c r="FM46" s="63">
        <f t="shared" si="29"/>
        <v>2213.3089479999999</v>
      </c>
      <c r="FN46" s="63">
        <f t="shared" si="30"/>
        <v>975.83524999999997</v>
      </c>
      <c r="FO46" s="63">
        <f t="shared" si="31"/>
        <v>334.31299999999999</v>
      </c>
      <c r="FP46" s="63">
        <f t="shared" si="32"/>
        <v>1214.547</v>
      </c>
      <c r="FQ46" s="64">
        <f t="shared" si="19"/>
        <v>4757.7673462999992</v>
      </c>
      <c r="FR46" s="64">
        <f t="shared" si="20"/>
        <v>2339.3799236000004</v>
      </c>
      <c r="FS46" s="64">
        <f t="shared" si="21"/>
        <v>841.56508333333329</v>
      </c>
      <c r="FT46" s="11">
        <f t="shared" si="40"/>
        <v>0.80915501980017446</v>
      </c>
      <c r="FU46" s="7">
        <f t="shared" si="43"/>
        <v>0.93051925069534258</v>
      </c>
      <c r="FV46" s="7">
        <f t="shared" si="44"/>
        <v>0.99534557685724656</v>
      </c>
    </row>
    <row r="47" spans="1:178" x14ac:dyDescent="0.2">
      <c r="A47" s="1"/>
      <c r="B47" s="2" t="s">
        <v>56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>
        <v>278</v>
      </c>
      <c r="P47" s="3">
        <v>399</v>
      </c>
      <c r="Q47" s="3">
        <v>396</v>
      </c>
      <c r="R47" s="3">
        <v>183</v>
      </c>
      <c r="S47" s="3">
        <v>1243.0000000000002</v>
      </c>
      <c r="T47" s="3">
        <v>3023</v>
      </c>
      <c r="U47" s="3">
        <v>8883.9999599999992</v>
      </c>
      <c r="V47" s="3">
        <v>12201.999969999999</v>
      </c>
      <c r="W47" s="3">
        <v>7989.9999500000004</v>
      </c>
      <c r="X47" s="3">
        <v>4937.9999799999996</v>
      </c>
      <c r="Y47" s="3">
        <v>5316.9999900000003</v>
      </c>
      <c r="Z47" s="3">
        <v>2999.9999800000001</v>
      </c>
      <c r="AA47" s="3">
        <v>2630.0000099999997</v>
      </c>
      <c r="AB47" s="3">
        <v>2669.0000300000002</v>
      </c>
      <c r="AC47" s="3">
        <v>1962.0000200000002</v>
      </c>
      <c r="AD47" s="3">
        <v>371.99996000000004</v>
      </c>
      <c r="AE47" s="3">
        <v>384.00003999999996</v>
      </c>
      <c r="AF47" s="3">
        <v>1038.0000299999999</v>
      </c>
      <c r="AG47" s="3">
        <v>687.00003000000004</v>
      </c>
      <c r="AH47" s="3">
        <v>866.99999999999989</v>
      </c>
      <c r="AI47" s="3">
        <v>610</v>
      </c>
      <c r="AJ47" s="3">
        <v>538.99999000000014</v>
      </c>
      <c r="AK47" s="3">
        <v>645.99996999999996</v>
      </c>
      <c r="AL47" s="3">
        <v>926</v>
      </c>
      <c r="AM47" s="3">
        <v>1409.9999400000002</v>
      </c>
      <c r="AN47" s="3">
        <v>902.00000999999997</v>
      </c>
      <c r="AO47" s="3">
        <v>1847.99999</v>
      </c>
      <c r="AP47" s="3">
        <v>858.00000000000011</v>
      </c>
      <c r="AQ47" s="3">
        <v>7465.0000300000002</v>
      </c>
      <c r="AR47" s="3">
        <v>4171.9999799999996</v>
      </c>
      <c r="AS47" s="3">
        <v>4527.9999499999994</v>
      </c>
      <c r="AT47" s="3">
        <v>4196</v>
      </c>
      <c r="AU47" s="3">
        <v>6659.9999899999993</v>
      </c>
      <c r="AV47" s="3">
        <v>4697.9999800000005</v>
      </c>
      <c r="AW47" s="3">
        <v>6652.9999500000004</v>
      </c>
      <c r="AX47" s="3">
        <v>4465.9999200000002</v>
      </c>
      <c r="AY47" s="3">
        <v>5328.0000099999997</v>
      </c>
      <c r="AZ47" s="3">
        <v>4410.9999599999992</v>
      </c>
      <c r="BA47" s="3">
        <v>5660.9999499999994</v>
      </c>
      <c r="BB47" s="3">
        <v>4804.9999500000004</v>
      </c>
      <c r="BC47" s="3">
        <v>4658.9999600000001</v>
      </c>
      <c r="BD47" s="3">
        <v>6486.0000099999997</v>
      </c>
      <c r="BE47" s="3">
        <v>5823.9999899999993</v>
      </c>
      <c r="BF47" s="3">
        <v>3595.9999499999999</v>
      </c>
      <c r="BG47" s="3">
        <v>1260.0000500000001</v>
      </c>
      <c r="BH47" s="3">
        <v>1947.0000399999999</v>
      </c>
      <c r="BI47" s="3">
        <v>1122.0000299999999</v>
      </c>
      <c r="BJ47" s="3">
        <v>1391.0000399999999</v>
      </c>
      <c r="BK47" s="3">
        <v>823.99999999999989</v>
      </c>
      <c r="BL47" s="3">
        <v>1768.077</v>
      </c>
      <c r="BM47" s="3">
        <v>1071.011</v>
      </c>
      <c r="BN47" s="3">
        <v>1259</v>
      </c>
      <c r="BO47" s="3">
        <v>1040.999</v>
      </c>
      <c r="BP47" s="58">
        <v>1219.9999999999998</v>
      </c>
      <c r="BQ47" s="58">
        <v>941.99999999999989</v>
      </c>
      <c r="BR47" s="58">
        <v>776.00000000000011</v>
      </c>
      <c r="BS47" s="58">
        <v>944.99999999999989</v>
      </c>
      <c r="BT47" s="58">
        <v>736</v>
      </c>
      <c r="BU47" s="58">
        <v>869.99999999999989</v>
      </c>
      <c r="BV47" s="58">
        <v>467.99999999999994</v>
      </c>
      <c r="BW47" s="58">
        <v>669</v>
      </c>
      <c r="BX47" s="58">
        <v>873.00000000000011</v>
      </c>
      <c r="BY47" s="58">
        <v>759.99999999999989</v>
      </c>
      <c r="BZ47" s="59">
        <f t="shared" si="39"/>
        <v>825.9</v>
      </c>
      <c r="CA47" s="59">
        <f t="shared" si="41"/>
        <v>728</v>
      </c>
      <c r="CB47" s="59">
        <f t="shared" si="42"/>
        <v>767.33333333333337</v>
      </c>
      <c r="CC47" s="47"/>
      <c r="CD47" s="60" t="s">
        <v>56</v>
      </c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>
        <v>20</v>
      </c>
      <c r="CR47" s="60">
        <v>47.000000000000007</v>
      </c>
      <c r="CS47" s="60">
        <v>53.999989999999997</v>
      </c>
      <c r="CT47" s="60"/>
      <c r="CU47" s="60">
        <v>672</v>
      </c>
      <c r="CV47" s="60">
        <v>2521.0000099999997</v>
      </c>
      <c r="CW47" s="60">
        <v>6039.0000400000008</v>
      </c>
      <c r="CX47" s="60">
        <v>8455.9999699999989</v>
      </c>
      <c r="CY47" s="60">
        <v>8537.9999299999999</v>
      </c>
      <c r="CZ47" s="60">
        <v>6191.0000799999998</v>
      </c>
      <c r="DA47" s="60">
        <v>5639.0000299999992</v>
      </c>
      <c r="DB47" s="60">
        <v>4313.9999799999996</v>
      </c>
      <c r="DC47" s="60">
        <v>3498.9999900000003</v>
      </c>
      <c r="DD47" s="60">
        <v>4464.0000300000011</v>
      </c>
      <c r="DE47" s="60">
        <v>3700.9999400000006</v>
      </c>
      <c r="DF47" s="60">
        <v>3363.9999699999998</v>
      </c>
      <c r="DG47" s="60">
        <v>2969.9999899999998</v>
      </c>
      <c r="DH47" s="60">
        <v>2486.0000300000006</v>
      </c>
      <c r="DI47" s="60">
        <v>2561.0001000000002</v>
      </c>
      <c r="DJ47" s="60">
        <v>1886.9999299999999</v>
      </c>
      <c r="DK47" s="60">
        <v>2146.9999800000001</v>
      </c>
      <c r="DL47" s="60">
        <v>1622.9999299999999</v>
      </c>
      <c r="DM47" s="60">
        <v>925.00004999999999</v>
      </c>
      <c r="DN47" s="60">
        <v>1220.0000400000001</v>
      </c>
      <c r="DO47" s="60">
        <v>1125.0000100000002</v>
      </c>
      <c r="DP47" s="60">
        <v>1487.9999500000001</v>
      </c>
      <c r="DQ47" s="60">
        <v>1469.0000199999999</v>
      </c>
      <c r="DR47" s="60">
        <v>939.99997999999994</v>
      </c>
      <c r="DS47" s="60">
        <v>5754.9999699999998</v>
      </c>
      <c r="DT47" s="60">
        <v>13849.999980000001</v>
      </c>
      <c r="DU47" s="60">
        <v>11546.00006</v>
      </c>
      <c r="DV47" s="60">
        <v>13425.999979999999</v>
      </c>
      <c r="DW47" s="60">
        <v>19680.000050000002</v>
      </c>
      <c r="DX47" s="60">
        <v>18022.999970000004</v>
      </c>
      <c r="DY47" s="60">
        <v>21849.999920000002</v>
      </c>
      <c r="DZ47" s="60">
        <v>19241.999940000002</v>
      </c>
      <c r="EA47" s="60">
        <v>16313.999960000001</v>
      </c>
      <c r="EB47" s="60">
        <v>16836.999950000001</v>
      </c>
      <c r="EC47" s="60">
        <v>16794.999980000001</v>
      </c>
      <c r="ED47" s="60">
        <v>16428.999970000001</v>
      </c>
      <c r="EE47" s="60">
        <v>18483.000039999999</v>
      </c>
      <c r="EF47" s="60">
        <v>21562.999970000001</v>
      </c>
      <c r="EG47" s="60">
        <v>17717.000069999998</v>
      </c>
      <c r="EH47" s="60">
        <v>11984.000070000002</v>
      </c>
      <c r="EI47" s="60">
        <v>2964.9999500000004</v>
      </c>
      <c r="EJ47" s="60">
        <v>12116.000040000001</v>
      </c>
      <c r="EK47" s="60">
        <v>10417.999980000001</v>
      </c>
      <c r="EL47" s="60">
        <v>13252</v>
      </c>
      <c r="EM47" s="60">
        <v>13189</v>
      </c>
      <c r="EN47" s="60">
        <v>13732.499</v>
      </c>
      <c r="EO47" s="60">
        <v>10818.970000000001</v>
      </c>
      <c r="EP47" s="60">
        <v>10316</v>
      </c>
      <c r="EQ47" s="60">
        <v>13272</v>
      </c>
      <c r="ER47" s="60">
        <v>16453</v>
      </c>
      <c r="ES47" s="60">
        <v>13115</v>
      </c>
      <c r="ET47" s="60">
        <v>11844.999999999998</v>
      </c>
      <c r="EU47" s="60">
        <v>11630</v>
      </c>
      <c r="EV47" s="60">
        <v>11288</v>
      </c>
      <c r="EW47" s="60">
        <v>9225.9999999999982</v>
      </c>
      <c r="EX47" s="60">
        <v>4092.9999999999995</v>
      </c>
      <c r="EY47" s="60">
        <v>8181.0000000000009</v>
      </c>
      <c r="EZ47" s="60">
        <v>10274</v>
      </c>
      <c r="FA47" s="60">
        <v>10144.000000000002</v>
      </c>
      <c r="FB47" s="61">
        <f t="shared" si="14"/>
        <v>10624.9</v>
      </c>
      <c r="FC47" s="61">
        <f t="shared" si="15"/>
        <v>8383.6</v>
      </c>
      <c r="FD47" s="61">
        <f t="shared" si="16"/>
        <v>9533</v>
      </c>
      <c r="FE47" s="47"/>
      <c r="FF47" s="62" t="s">
        <v>56</v>
      </c>
      <c r="FG47" s="63">
        <f t="shared" si="23"/>
        <v>17673</v>
      </c>
      <c r="FH47" s="63">
        <f t="shared" si="24"/>
        <v>14057</v>
      </c>
      <c r="FI47" s="63">
        <f t="shared" si="25"/>
        <v>12620.999999999998</v>
      </c>
      <c r="FJ47" s="63">
        <f t="shared" si="26"/>
        <v>12575</v>
      </c>
      <c r="FK47" s="63">
        <f t="shared" si="27"/>
        <v>12024</v>
      </c>
      <c r="FL47" s="63">
        <f t="shared" si="28"/>
        <v>10095.999999999998</v>
      </c>
      <c r="FM47" s="63">
        <f t="shared" si="29"/>
        <v>4560.9999999999991</v>
      </c>
      <c r="FN47" s="63">
        <f t="shared" si="30"/>
        <v>8850</v>
      </c>
      <c r="FO47" s="63">
        <f t="shared" si="31"/>
        <v>11147</v>
      </c>
      <c r="FP47" s="63">
        <f t="shared" si="32"/>
        <v>10904.000000000002</v>
      </c>
      <c r="FQ47" s="64">
        <f t="shared" si="19"/>
        <v>11450.8</v>
      </c>
      <c r="FR47" s="64">
        <f t="shared" si="20"/>
        <v>9111.6</v>
      </c>
      <c r="FS47" s="64">
        <f t="shared" si="21"/>
        <v>10300.333333333334</v>
      </c>
      <c r="FT47" s="11">
        <f t="shared" si="40"/>
        <v>7.2125964998078732E-2</v>
      </c>
      <c r="FU47" s="7">
        <f t="shared" si="43"/>
        <v>7.9898151806488432E-2</v>
      </c>
      <c r="FV47" s="7">
        <f t="shared" si="44"/>
        <v>7.4495971004174627E-2</v>
      </c>
    </row>
    <row r="48" spans="1:178" x14ac:dyDescent="0.2">
      <c r="A48" s="1"/>
      <c r="B48" s="2" t="s">
        <v>57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58">
        <v>13.62</v>
      </c>
      <c r="BQ48" s="58">
        <v>182.928</v>
      </c>
      <c r="BR48" s="58">
        <v>180.61199999999999</v>
      </c>
      <c r="BS48" s="58">
        <v>3.4750000000000001</v>
      </c>
      <c r="BT48" s="58">
        <v>42.612000000000002</v>
      </c>
      <c r="BU48" s="58">
        <v>116.214586</v>
      </c>
      <c r="BV48" s="58">
        <v>164.02</v>
      </c>
      <c r="BW48" s="58">
        <v>107.61553000000001</v>
      </c>
      <c r="BX48" s="58"/>
      <c r="BY48" s="58"/>
      <c r="BZ48" s="59">
        <f t="shared" si="39"/>
        <v>101.3871395</v>
      </c>
      <c r="CA48" s="59">
        <f t="shared" si="41"/>
        <v>129.28337200000001</v>
      </c>
      <c r="CB48" s="59">
        <f t="shared" si="42"/>
        <v>107.61553000000001</v>
      </c>
      <c r="CC48" s="47"/>
      <c r="CD48" s="60" t="s">
        <v>57</v>
      </c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>
        <v>5.97</v>
      </c>
      <c r="ES48" s="60">
        <v>24.859000000000002</v>
      </c>
      <c r="ET48" s="60">
        <v>33.673999999999999</v>
      </c>
      <c r="EU48" s="60">
        <v>52.561999999999998</v>
      </c>
      <c r="EV48" s="60">
        <v>1.9390000000000001</v>
      </c>
      <c r="EW48" s="60">
        <v>3.8165309999999999</v>
      </c>
      <c r="EX48" s="60">
        <v>1.252</v>
      </c>
      <c r="EY48" s="60"/>
      <c r="EZ48" s="60"/>
      <c r="FA48" s="60"/>
      <c r="FB48" s="61">
        <f t="shared" si="14"/>
        <v>17.724647285714283</v>
      </c>
      <c r="FC48" s="61">
        <f t="shared" si="15"/>
        <v>2.5342655000000001</v>
      </c>
      <c r="FD48" s="61"/>
      <c r="FE48" s="47"/>
      <c r="FF48" s="62" t="s">
        <v>57</v>
      </c>
      <c r="FG48" s="63">
        <f t="shared" si="23"/>
        <v>19.59</v>
      </c>
      <c r="FH48" s="63">
        <f t="shared" si="24"/>
        <v>207.78700000000001</v>
      </c>
      <c r="FI48" s="63">
        <f t="shared" si="25"/>
        <v>214.286</v>
      </c>
      <c r="FJ48" s="63">
        <f t="shared" si="26"/>
        <v>56.036999999999999</v>
      </c>
      <c r="FK48" s="63">
        <f t="shared" si="27"/>
        <v>44.551000000000002</v>
      </c>
      <c r="FL48" s="63">
        <f t="shared" si="28"/>
        <v>120.03111699999999</v>
      </c>
      <c r="FM48" s="63">
        <f t="shared" si="29"/>
        <v>165.27200000000002</v>
      </c>
      <c r="FN48" s="63">
        <f t="shared" si="30"/>
        <v>107.61553000000001</v>
      </c>
      <c r="FO48" s="63">
        <f t="shared" si="31"/>
        <v>0</v>
      </c>
      <c r="FP48" s="63">
        <f t="shared" si="32"/>
        <v>0</v>
      </c>
      <c r="FQ48" s="64">
        <f t="shared" si="19"/>
        <v>93.516964700000003</v>
      </c>
      <c r="FR48" s="64">
        <f t="shared" si="20"/>
        <v>78.58372940000001</v>
      </c>
      <c r="FS48" s="64">
        <f t="shared" si="21"/>
        <v>35.871843333333338</v>
      </c>
      <c r="FT48" s="11">
        <f t="shared" si="40"/>
        <v>0.86732617830569947</v>
      </c>
      <c r="FU48" s="7">
        <f t="shared" si="43"/>
        <v>0.98710030425204021</v>
      </c>
      <c r="FV48" s="7">
        <f t="shared" si="44"/>
        <v>1</v>
      </c>
    </row>
    <row r="49" spans="1:178" x14ac:dyDescent="0.2">
      <c r="A49" s="1"/>
      <c r="B49" s="2" t="s">
        <v>58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58"/>
      <c r="BQ49" s="58"/>
      <c r="BR49" s="58"/>
      <c r="BS49" s="58"/>
      <c r="BT49" s="58"/>
      <c r="BU49" s="58"/>
      <c r="BV49" s="58"/>
      <c r="BW49" s="58"/>
      <c r="BX49" s="58">
        <v>309.50599999999997</v>
      </c>
      <c r="BY49" s="58">
        <v>1297.43</v>
      </c>
      <c r="BZ49" s="59">
        <f t="shared" si="39"/>
        <v>803.46800000000007</v>
      </c>
      <c r="CA49" s="59">
        <f t="shared" si="41"/>
        <v>803.46800000000007</v>
      </c>
      <c r="CB49" s="59">
        <f t="shared" si="42"/>
        <v>803.46800000000007</v>
      </c>
      <c r="CC49" s="47"/>
      <c r="CD49" s="60" t="s">
        <v>58</v>
      </c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>
        <v>51.703000000000003</v>
      </c>
      <c r="FA49" s="60">
        <v>213.57</v>
      </c>
      <c r="FB49" s="61">
        <f t="shared" si="14"/>
        <v>132.63650000000001</v>
      </c>
      <c r="FC49" s="61">
        <f t="shared" si="15"/>
        <v>132.63650000000001</v>
      </c>
      <c r="FD49" s="61">
        <f t="shared" si="16"/>
        <v>132.63650000000001</v>
      </c>
      <c r="FE49" s="47"/>
      <c r="FF49" s="62" t="s">
        <v>58</v>
      </c>
      <c r="FG49" s="63">
        <f t="shared" si="23"/>
        <v>0</v>
      </c>
      <c r="FH49" s="63">
        <f t="shared" si="24"/>
        <v>0</v>
      </c>
      <c r="FI49" s="63">
        <f t="shared" si="25"/>
        <v>0</v>
      </c>
      <c r="FJ49" s="63">
        <f t="shared" si="26"/>
        <v>0</v>
      </c>
      <c r="FK49" s="63">
        <f t="shared" si="27"/>
        <v>0</v>
      </c>
      <c r="FL49" s="63">
        <f t="shared" si="28"/>
        <v>0</v>
      </c>
      <c r="FM49" s="63">
        <f t="shared" si="29"/>
        <v>0</v>
      </c>
      <c r="FN49" s="63">
        <f t="shared" si="30"/>
        <v>0</v>
      </c>
      <c r="FO49" s="63">
        <f t="shared" si="31"/>
        <v>361.20899999999995</v>
      </c>
      <c r="FP49" s="63">
        <f t="shared" si="32"/>
        <v>1511</v>
      </c>
      <c r="FQ49" s="64">
        <f t="shared" si="19"/>
        <v>187.22089999999997</v>
      </c>
      <c r="FR49" s="64">
        <f t="shared" si="20"/>
        <v>374.44179999999994</v>
      </c>
      <c r="FS49" s="64">
        <f t="shared" si="21"/>
        <v>624.06966666666665</v>
      </c>
      <c r="FT49" s="11">
        <f t="shared" si="40"/>
        <v>0.85831015661178867</v>
      </c>
      <c r="FU49" s="7">
        <f t="shared" si="43"/>
        <v>0.85831015661178867</v>
      </c>
      <c r="FV49" s="7">
        <f t="shared" si="44"/>
        <v>0.85831015661178867</v>
      </c>
    </row>
    <row r="50" spans="1:178" x14ac:dyDescent="0.2">
      <c r="A50" s="1" t="s">
        <v>55</v>
      </c>
      <c r="B50" s="2" t="s">
        <v>60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>
        <v>140</v>
      </c>
      <c r="AH50" s="3">
        <v>50</v>
      </c>
      <c r="AI50" s="3"/>
      <c r="AJ50" s="3"/>
      <c r="AK50" s="3"/>
      <c r="AL50" s="3">
        <v>11</v>
      </c>
      <c r="AM50" s="3">
        <v>20</v>
      </c>
      <c r="AN50" s="3">
        <v>15</v>
      </c>
      <c r="AO50" s="3">
        <v>15</v>
      </c>
      <c r="AP50" s="3">
        <v>21</v>
      </c>
      <c r="AQ50" s="3">
        <v>22</v>
      </c>
      <c r="AR50" s="3">
        <v>17</v>
      </c>
      <c r="AS50" s="3">
        <v>18</v>
      </c>
      <c r="AT50" s="3">
        <v>17</v>
      </c>
      <c r="AU50" s="3">
        <v>14</v>
      </c>
      <c r="AV50" s="3">
        <v>13</v>
      </c>
      <c r="AW50" s="3">
        <v>12</v>
      </c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9"/>
      <c r="CA50" s="59"/>
      <c r="CB50" s="59"/>
      <c r="CC50" s="47"/>
      <c r="CD50" s="60" t="s">
        <v>60</v>
      </c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>
        <v>5</v>
      </c>
      <c r="DJ50" s="60"/>
      <c r="DK50" s="60"/>
      <c r="DL50" s="60"/>
      <c r="DM50" s="60"/>
      <c r="DN50" s="60">
        <v>8</v>
      </c>
      <c r="DO50" s="60">
        <v>19</v>
      </c>
      <c r="DP50" s="60">
        <v>10</v>
      </c>
      <c r="DQ50" s="60">
        <v>10</v>
      </c>
      <c r="DR50" s="60">
        <v>14</v>
      </c>
      <c r="DS50" s="60">
        <v>15</v>
      </c>
      <c r="DT50" s="60">
        <v>12</v>
      </c>
      <c r="DU50" s="60">
        <v>12</v>
      </c>
      <c r="DV50" s="60">
        <v>14</v>
      </c>
      <c r="DW50" s="60">
        <v>9</v>
      </c>
      <c r="DX50" s="60">
        <v>9</v>
      </c>
      <c r="DY50" s="60">
        <v>8</v>
      </c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1"/>
      <c r="FC50" s="61"/>
      <c r="FD50" s="61"/>
      <c r="FE50" s="47"/>
      <c r="FF50" s="62" t="s">
        <v>60</v>
      </c>
      <c r="FG50" s="63">
        <f t="shared" si="23"/>
        <v>0</v>
      </c>
      <c r="FH50" s="63">
        <f t="shared" si="24"/>
        <v>0</v>
      </c>
      <c r="FI50" s="63">
        <f t="shared" si="25"/>
        <v>0</v>
      </c>
      <c r="FJ50" s="63">
        <f t="shared" si="26"/>
        <v>0</v>
      </c>
      <c r="FK50" s="63">
        <f t="shared" si="27"/>
        <v>0</v>
      </c>
      <c r="FL50" s="63">
        <f t="shared" si="28"/>
        <v>0</v>
      </c>
      <c r="FM50" s="63">
        <f t="shared" si="29"/>
        <v>0</v>
      </c>
      <c r="FN50" s="63">
        <f t="shared" si="30"/>
        <v>0</v>
      </c>
      <c r="FO50" s="63">
        <f t="shared" si="31"/>
        <v>0</v>
      </c>
      <c r="FP50" s="63">
        <f t="shared" si="32"/>
        <v>0</v>
      </c>
      <c r="FQ50" s="64">
        <f t="shared" si="19"/>
        <v>0</v>
      </c>
      <c r="FR50" s="64">
        <f t="shared" si="20"/>
        <v>0</v>
      </c>
      <c r="FS50" s="64">
        <f t="shared" si="21"/>
        <v>0</v>
      </c>
      <c r="FT50" s="11"/>
      <c r="FU50" s="7"/>
      <c r="FV50" s="7"/>
    </row>
    <row r="51" spans="1:178" x14ac:dyDescent="0.2">
      <c r="A51" s="1"/>
      <c r="B51" s="2" t="s">
        <v>61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>
        <v>18</v>
      </c>
      <c r="AR51" s="3">
        <v>12</v>
      </c>
      <c r="AS51" s="3">
        <v>23</v>
      </c>
      <c r="AT51" s="3">
        <v>30</v>
      </c>
      <c r="AU51" s="3">
        <v>31</v>
      </c>
      <c r="AV51" s="3">
        <v>9</v>
      </c>
      <c r="AW51" s="3"/>
      <c r="AX51" s="3"/>
      <c r="AY51" s="3"/>
      <c r="AZ51" s="3">
        <v>80</v>
      </c>
      <c r="BA51" s="3">
        <v>78.099999999999994</v>
      </c>
      <c r="BB51" s="3">
        <v>120</v>
      </c>
      <c r="BC51" s="3">
        <v>169</v>
      </c>
      <c r="BD51" s="3">
        <v>119</v>
      </c>
      <c r="BE51" s="3">
        <v>80.671000000000006</v>
      </c>
      <c r="BF51" s="3">
        <v>119.09</v>
      </c>
      <c r="BG51" s="3">
        <v>64.701000000000008</v>
      </c>
      <c r="BH51" s="3">
        <v>103.27600000000001</v>
      </c>
      <c r="BI51" s="3">
        <v>124.443</v>
      </c>
      <c r="BJ51" s="3">
        <v>101.877</v>
      </c>
      <c r="BK51" s="3">
        <v>110</v>
      </c>
      <c r="BL51" s="3">
        <v>132.334</v>
      </c>
      <c r="BM51" s="3">
        <v>118.7045</v>
      </c>
      <c r="BN51" s="3">
        <v>120.34</v>
      </c>
      <c r="BO51" s="3">
        <v>256.20606800000002</v>
      </c>
      <c r="BP51" s="58">
        <v>193.50580499999998</v>
      </c>
      <c r="BQ51" s="58">
        <v>178.53030600000002</v>
      </c>
      <c r="BR51" s="58">
        <v>145.32936599999999</v>
      </c>
      <c r="BS51" s="58">
        <v>110.36731399999999</v>
      </c>
      <c r="BT51" s="58">
        <v>179.03453400000001</v>
      </c>
      <c r="BU51" s="58">
        <v>307.02091000000001</v>
      </c>
      <c r="BV51" s="58">
        <v>198.80759</v>
      </c>
      <c r="BW51" s="58">
        <v>228.28766999999999</v>
      </c>
      <c r="BX51" s="58">
        <v>244.7054</v>
      </c>
      <c r="BY51" s="58">
        <v>246.46808999999999</v>
      </c>
      <c r="BZ51" s="59">
        <f>AVERAGE(BP51:BY51)</f>
        <v>203.20569849999998</v>
      </c>
      <c r="CA51" s="59">
        <f>AVERAGE(BU51:BY51)</f>
        <v>245.05793200000002</v>
      </c>
      <c r="CB51" s="59">
        <f>AVERAGE(BW51:BY51)</f>
        <v>239.82038666666665</v>
      </c>
      <c r="CC51" s="47"/>
      <c r="CD51" s="60" t="s">
        <v>61</v>
      </c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>
        <v>5</v>
      </c>
      <c r="EE51" s="60"/>
      <c r="EF51" s="60"/>
      <c r="EG51" s="60">
        <v>1.8E-3</v>
      </c>
      <c r="EH51" s="60"/>
      <c r="EI51" s="60"/>
      <c r="EJ51" s="60"/>
      <c r="EK51" s="60"/>
      <c r="EL51" s="60"/>
      <c r="EM51" s="60"/>
      <c r="EN51" s="60"/>
      <c r="EO51" s="60"/>
      <c r="EP51" s="60"/>
      <c r="EQ51" s="60">
        <v>1.9938000000000001E-2</v>
      </c>
      <c r="ER51" s="60">
        <v>0.14118800000000001</v>
      </c>
      <c r="ES51" s="60">
        <v>0.191358</v>
      </c>
      <c r="ET51" s="60">
        <v>0.38868000000000003</v>
      </c>
      <c r="EU51" s="60"/>
      <c r="EV51" s="60"/>
      <c r="EW51" s="60">
        <v>0.20393999999999998</v>
      </c>
      <c r="EX51" s="60"/>
      <c r="EY51" s="60"/>
      <c r="EZ51" s="60"/>
      <c r="FA51" s="60"/>
      <c r="FB51" s="61">
        <f t="shared" si="14"/>
        <v>0.23129150000000001</v>
      </c>
      <c r="FC51" s="61">
        <f t="shared" si="15"/>
        <v>0.20393999999999998</v>
      </c>
      <c r="FD51" s="61"/>
      <c r="FE51" s="47"/>
      <c r="FF51" s="62" t="s">
        <v>61</v>
      </c>
      <c r="FG51" s="63">
        <f t="shared" si="23"/>
        <v>193.64699299999998</v>
      </c>
      <c r="FH51" s="63">
        <f t="shared" si="24"/>
        <v>178.72166400000003</v>
      </c>
      <c r="FI51" s="63">
        <f t="shared" si="25"/>
        <v>145.71804599999999</v>
      </c>
      <c r="FJ51" s="63">
        <f t="shared" si="26"/>
        <v>110.36731399999999</v>
      </c>
      <c r="FK51" s="63">
        <f t="shared" si="27"/>
        <v>179.03453400000001</v>
      </c>
      <c r="FL51" s="63">
        <f t="shared" si="28"/>
        <v>307.22485</v>
      </c>
      <c r="FM51" s="63">
        <f t="shared" si="29"/>
        <v>198.80759</v>
      </c>
      <c r="FN51" s="63">
        <f t="shared" si="30"/>
        <v>228.28766999999999</v>
      </c>
      <c r="FO51" s="63">
        <f t="shared" si="31"/>
        <v>244.7054</v>
      </c>
      <c r="FP51" s="63">
        <f t="shared" si="32"/>
        <v>246.46808999999999</v>
      </c>
      <c r="FQ51" s="64">
        <f t="shared" si="19"/>
        <v>203.29821509999999</v>
      </c>
      <c r="FR51" s="64">
        <f t="shared" si="20"/>
        <v>245.09872000000001</v>
      </c>
      <c r="FS51" s="64">
        <f t="shared" si="21"/>
        <v>239.82038666666665</v>
      </c>
      <c r="FT51" s="11">
        <f>SUM(BP51:BY51)/SUM(FG51:FP51)</f>
        <v>0.99954492173010723</v>
      </c>
      <c r="FU51" s="7">
        <f>SUM(BU51:BY51)/SUM(FL51:FP51)</f>
        <v>0.99983358542223322</v>
      </c>
      <c r="FV51" s="7">
        <f>SUM(BW51:BY51)/SUM(FN51:FP51)</f>
        <v>1</v>
      </c>
    </row>
    <row r="52" spans="1:178" x14ac:dyDescent="0.2">
      <c r="A52" s="1"/>
      <c r="B52" s="2" t="s">
        <v>63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58">
        <v>0.73</v>
      </c>
      <c r="BQ52" s="58">
        <v>4.55</v>
      </c>
      <c r="BR52" s="58">
        <v>29.45</v>
      </c>
      <c r="BS52" s="58">
        <v>12.9</v>
      </c>
      <c r="BT52" s="58">
        <v>15.63334</v>
      </c>
      <c r="BU52" s="58">
        <v>5.9399999999999995</v>
      </c>
      <c r="BV52" s="58">
        <v>11.491110000000001</v>
      </c>
      <c r="BW52" s="58">
        <v>11.02149</v>
      </c>
      <c r="BX52" s="58">
        <v>9.4842000000000013</v>
      </c>
      <c r="BY52" s="58">
        <v>10.665600000000001</v>
      </c>
      <c r="BZ52" s="59">
        <f>AVERAGE(BP52:BY52)</f>
        <v>11.186574</v>
      </c>
      <c r="CA52" s="59">
        <f>AVERAGE(BU52:BY52)</f>
        <v>9.7204800000000002</v>
      </c>
      <c r="CB52" s="59">
        <f>AVERAGE(BW52:BY52)</f>
        <v>10.39043</v>
      </c>
      <c r="CC52" s="47"/>
      <c r="CD52" s="60" t="s">
        <v>63</v>
      </c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>
        <v>0.05</v>
      </c>
      <c r="ES52" s="60">
        <v>3.59</v>
      </c>
      <c r="ET52" s="60">
        <v>0.56999999999999995</v>
      </c>
      <c r="EU52" s="60"/>
      <c r="EV52" s="60"/>
      <c r="EW52" s="60">
        <v>0.56999999999999995</v>
      </c>
      <c r="EX52" s="60"/>
      <c r="EY52" s="60"/>
      <c r="EZ52" s="60"/>
      <c r="FA52" s="60"/>
      <c r="FB52" s="61">
        <f t="shared" si="14"/>
        <v>1.1950000000000001</v>
      </c>
      <c r="FC52" s="61">
        <f t="shared" si="15"/>
        <v>0.56999999999999995</v>
      </c>
      <c r="FD52" s="61"/>
      <c r="FE52" s="47"/>
      <c r="FF52" s="62" t="s">
        <v>63</v>
      </c>
      <c r="FG52" s="63">
        <f t="shared" si="23"/>
        <v>0.78</v>
      </c>
      <c r="FH52" s="63">
        <f t="shared" si="24"/>
        <v>8.14</v>
      </c>
      <c r="FI52" s="63">
        <f t="shared" si="25"/>
        <v>30.02</v>
      </c>
      <c r="FJ52" s="63">
        <f t="shared" si="26"/>
        <v>12.9</v>
      </c>
      <c r="FK52" s="63">
        <f t="shared" si="27"/>
        <v>15.63334</v>
      </c>
      <c r="FL52" s="63">
        <f t="shared" si="28"/>
        <v>6.51</v>
      </c>
      <c r="FM52" s="63">
        <f t="shared" si="29"/>
        <v>11.491110000000001</v>
      </c>
      <c r="FN52" s="63">
        <f t="shared" si="30"/>
        <v>11.02149</v>
      </c>
      <c r="FO52" s="63">
        <f t="shared" si="31"/>
        <v>9.4842000000000013</v>
      </c>
      <c r="FP52" s="63">
        <f t="shared" si="32"/>
        <v>10.665600000000001</v>
      </c>
      <c r="FQ52" s="64">
        <f t="shared" si="19"/>
        <v>11.664574</v>
      </c>
      <c r="FR52" s="64">
        <f t="shared" si="20"/>
        <v>9.8344799999999992</v>
      </c>
      <c r="FS52" s="64">
        <f t="shared" si="21"/>
        <v>10.39043</v>
      </c>
      <c r="FT52" s="11">
        <f>SUM(BP52:BY52)/SUM(FG52:FP52)</f>
        <v>0.95902122100644227</v>
      </c>
      <c r="FU52" s="7">
        <f>SUM(BU52:BY52)/SUM(FL52:FP52)</f>
        <v>0.98840813139078032</v>
      </c>
      <c r="FV52" s="7">
        <f>SUM(BW52:BY52)/SUM(FN52:FP52)</f>
        <v>1</v>
      </c>
    </row>
    <row r="53" spans="1:178" x14ac:dyDescent="0.2">
      <c r="A53" s="1"/>
      <c r="B53" s="2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>
        <v>38.22</v>
      </c>
      <c r="BB53" s="3"/>
      <c r="BC53" s="3">
        <v>10.516999999999999</v>
      </c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9"/>
      <c r="CA53" s="59"/>
      <c r="CB53" s="59"/>
      <c r="CC53" s="47"/>
      <c r="CD53" s="60" t="s">
        <v>64</v>
      </c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>
        <v>58.036999999999999</v>
      </c>
      <c r="ED53" s="60"/>
      <c r="EE53" s="60">
        <v>162.46299999999999</v>
      </c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1"/>
      <c r="FC53" s="61"/>
      <c r="FD53" s="61"/>
      <c r="FE53" s="47"/>
      <c r="FF53" s="62" t="s">
        <v>64</v>
      </c>
      <c r="FG53" s="63">
        <f t="shared" si="23"/>
        <v>0</v>
      </c>
      <c r="FH53" s="63">
        <f t="shared" si="24"/>
        <v>0</v>
      </c>
      <c r="FI53" s="63">
        <f t="shared" si="25"/>
        <v>0</v>
      </c>
      <c r="FJ53" s="63">
        <f t="shared" si="26"/>
        <v>0</v>
      </c>
      <c r="FK53" s="63">
        <f t="shared" si="27"/>
        <v>0</v>
      </c>
      <c r="FL53" s="63">
        <f t="shared" si="28"/>
        <v>0</v>
      </c>
      <c r="FM53" s="63">
        <f t="shared" si="29"/>
        <v>0</v>
      </c>
      <c r="FN53" s="63">
        <f t="shared" si="30"/>
        <v>0</v>
      </c>
      <c r="FO53" s="63">
        <f t="shared" si="31"/>
        <v>0</v>
      </c>
      <c r="FP53" s="63">
        <f t="shared" si="32"/>
        <v>0</v>
      </c>
      <c r="FQ53" s="64">
        <f t="shared" si="19"/>
        <v>0</v>
      </c>
      <c r="FR53" s="64">
        <f t="shared" si="20"/>
        <v>0</v>
      </c>
      <c r="FS53" s="64">
        <f t="shared" si="21"/>
        <v>0</v>
      </c>
      <c r="FT53" s="11"/>
      <c r="FU53" s="7"/>
      <c r="FV53" s="7"/>
    </row>
    <row r="54" spans="1:178" x14ac:dyDescent="0.2">
      <c r="A54" s="1"/>
      <c r="B54" s="2" t="s">
        <v>65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>
        <v>48</v>
      </c>
      <c r="X54" s="3">
        <v>48</v>
      </c>
      <c r="Y54" s="3">
        <v>48</v>
      </c>
      <c r="Z54" s="3">
        <v>51</v>
      </c>
      <c r="AA54" s="3">
        <v>51</v>
      </c>
      <c r="AB54" s="3">
        <v>54</v>
      </c>
      <c r="AC54" s="3">
        <v>69</v>
      </c>
      <c r="AD54" s="3">
        <v>67</v>
      </c>
      <c r="AE54" s="3">
        <v>67</v>
      </c>
      <c r="AF54" s="3">
        <v>28</v>
      </c>
      <c r="AG54" s="3">
        <v>27</v>
      </c>
      <c r="AH54" s="3">
        <v>25</v>
      </c>
      <c r="AI54" s="3">
        <v>26</v>
      </c>
      <c r="AJ54" s="3">
        <v>23</v>
      </c>
      <c r="AK54" s="3">
        <v>56</v>
      </c>
      <c r="AL54" s="3">
        <v>79</v>
      </c>
      <c r="AM54" s="3">
        <v>125</v>
      </c>
      <c r="AN54" s="3">
        <v>76</v>
      </c>
      <c r="AO54" s="3">
        <v>97</v>
      </c>
      <c r="AP54" s="3">
        <v>70</v>
      </c>
      <c r="AQ54" s="3">
        <v>58</v>
      </c>
      <c r="AR54" s="3">
        <v>49</v>
      </c>
      <c r="AS54" s="3">
        <v>58</v>
      </c>
      <c r="AT54" s="3">
        <v>92</v>
      </c>
      <c r="AU54" s="3">
        <v>130</v>
      </c>
      <c r="AV54" s="3">
        <v>144</v>
      </c>
      <c r="AW54" s="3">
        <v>110</v>
      </c>
      <c r="AX54" s="3">
        <v>110</v>
      </c>
      <c r="AY54" s="3">
        <v>276.2</v>
      </c>
      <c r="AZ54" s="3">
        <v>123</v>
      </c>
      <c r="BA54" s="3">
        <v>133.69999999999999</v>
      </c>
      <c r="BB54" s="3">
        <v>144.53</v>
      </c>
      <c r="BC54" s="3">
        <v>93.7</v>
      </c>
      <c r="BD54" s="3">
        <v>138.815</v>
      </c>
      <c r="BE54" s="3">
        <v>147</v>
      </c>
      <c r="BF54" s="3">
        <v>171.63900000000001</v>
      </c>
      <c r="BG54" s="3">
        <v>102.849</v>
      </c>
      <c r="BH54" s="3">
        <v>82.231999999999999</v>
      </c>
      <c r="BI54" s="3">
        <v>106.084</v>
      </c>
      <c r="BJ54" s="3">
        <v>97.055000000000007</v>
      </c>
      <c r="BK54" s="3">
        <v>223.46700000000001</v>
      </c>
      <c r="BL54" s="3">
        <v>113.97499999999999</v>
      </c>
      <c r="BM54" s="3">
        <v>97.933000000000007</v>
      </c>
      <c r="BN54" s="3">
        <v>136.37870000000001</v>
      </c>
      <c r="BO54" s="3">
        <v>92.582570000000004</v>
      </c>
      <c r="BP54" s="58">
        <v>174.64442</v>
      </c>
      <c r="BQ54" s="58">
        <v>190.88300000000001</v>
      </c>
      <c r="BR54" s="58">
        <v>232.19300000000001</v>
      </c>
      <c r="BS54" s="58">
        <v>199.24014</v>
      </c>
      <c r="BT54" s="58">
        <v>171.85157000000001</v>
      </c>
      <c r="BU54" s="58">
        <v>189.54419999999999</v>
      </c>
      <c r="BV54" s="58">
        <v>156.28236000000001</v>
      </c>
      <c r="BW54" s="58">
        <v>173.80118999999999</v>
      </c>
      <c r="BX54" s="58">
        <v>156.10869</v>
      </c>
      <c r="BY54" s="58">
        <v>162.06407999999999</v>
      </c>
      <c r="BZ54" s="59">
        <f>AVERAGE(BP54:BY54)</f>
        <v>180.66126500000001</v>
      </c>
      <c r="CA54" s="59">
        <f>AVERAGE(BU54:BY54)</f>
        <v>167.560104</v>
      </c>
      <c r="CB54" s="59">
        <f>AVERAGE(BW54:BY54)</f>
        <v>163.99132</v>
      </c>
      <c r="CC54" s="47"/>
      <c r="CD54" s="60" t="s">
        <v>65</v>
      </c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>
        <v>0.24</v>
      </c>
      <c r="DS54" s="60"/>
      <c r="DT54" s="60"/>
      <c r="DU54" s="60">
        <v>1</v>
      </c>
      <c r="DV54" s="60"/>
      <c r="DW54" s="60">
        <v>0.186</v>
      </c>
      <c r="DX54" s="60">
        <v>8.8999999999999996E-2</v>
      </c>
      <c r="DY54" s="60"/>
      <c r="DZ54" s="60">
        <v>0.1</v>
      </c>
      <c r="EA54" s="60"/>
      <c r="EB54" s="60">
        <v>0.1</v>
      </c>
      <c r="EC54" s="60"/>
      <c r="ED54" s="60">
        <v>0.65</v>
      </c>
      <c r="EE54" s="60">
        <v>2.1</v>
      </c>
      <c r="EF54" s="60">
        <v>2.4660000000000002</v>
      </c>
      <c r="EG54" s="60">
        <v>0.13500000000000001</v>
      </c>
      <c r="EH54" s="60">
        <v>1.56</v>
      </c>
      <c r="EI54" s="60"/>
      <c r="EJ54" s="60"/>
      <c r="EK54" s="60">
        <v>4.5999999999999999E-2</v>
      </c>
      <c r="EL54" s="60"/>
      <c r="EM54" s="60">
        <v>0.20399999999999999</v>
      </c>
      <c r="EN54" s="60">
        <v>0.38</v>
      </c>
      <c r="EO54" s="60">
        <v>0.16500000000000001</v>
      </c>
      <c r="EP54" s="60"/>
      <c r="EQ54" s="60"/>
      <c r="ER54" s="60">
        <v>6.04122</v>
      </c>
      <c r="ES54" s="60">
        <v>9.5129999999999999</v>
      </c>
      <c r="ET54" s="60">
        <v>24.498999999999999</v>
      </c>
      <c r="EU54" s="60">
        <v>13.35107</v>
      </c>
      <c r="EV54" s="60">
        <v>12.89235</v>
      </c>
      <c r="EW54" s="60">
        <v>8.5587900000000001</v>
      </c>
      <c r="EX54" s="60">
        <v>3.1731799999999999</v>
      </c>
      <c r="EY54" s="60">
        <v>2.7951299999999999</v>
      </c>
      <c r="EZ54" s="60">
        <v>2.1686800000000002</v>
      </c>
      <c r="FA54" s="60">
        <v>2.7123300000000001</v>
      </c>
      <c r="FB54" s="61">
        <f t="shared" si="14"/>
        <v>8.5704749999999983</v>
      </c>
      <c r="FC54" s="61">
        <f t="shared" si="15"/>
        <v>3.8816220000000001</v>
      </c>
      <c r="FD54" s="61">
        <f t="shared" si="16"/>
        <v>2.5587133333333334</v>
      </c>
      <c r="FE54" s="47"/>
      <c r="FF54" s="62" t="s">
        <v>65</v>
      </c>
      <c r="FG54" s="63">
        <f t="shared" si="23"/>
        <v>180.68564000000001</v>
      </c>
      <c r="FH54" s="63">
        <f t="shared" si="24"/>
        <v>200.39600000000002</v>
      </c>
      <c r="FI54" s="63">
        <f t="shared" si="25"/>
        <v>256.69200000000001</v>
      </c>
      <c r="FJ54" s="63">
        <f t="shared" si="26"/>
        <v>212.59120999999999</v>
      </c>
      <c r="FK54" s="63">
        <f t="shared" si="27"/>
        <v>184.74392</v>
      </c>
      <c r="FL54" s="63">
        <f t="shared" si="28"/>
        <v>198.10298999999998</v>
      </c>
      <c r="FM54" s="63">
        <f t="shared" si="29"/>
        <v>159.45554000000001</v>
      </c>
      <c r="FN54" s="63">
        <f t="shared" si="30"/>
        <v>176.59631999999999</v>
      </c>
      <c r="FO54" s="63">
        <f t="shared" si="31"/>
        <v>158.27736999999999</v>
      </c>
      <c r="FP54" s="63">
        <f t="shared" si="32"/>
        <v>164.77641</v>
      </c>
      <c r="FQ54" s="64">
        <f t="shared" si="19"/>
        <v>189.23173999999997</v>
      </c>
      <c r="FR54" s="64">
        <f t="shared" si="20"/>
        <v>171.44172600000002</v>
      </c>
      <c r="FS54" s="64">
        <f t="shared" si="21"/>
        <v>166.55003333333335</v>
      </c>
      <c r="FT54" s="11">
        <f>SUM(BP54:BY54)/SUM(FG54:FP54)</f>
        <v>0.9547091042971968</v>
      </c>
      <c r="FU54" s="7">
        <f>SUM(BU54:BY54)/SUM(FL54:FP54)</f>
        <v>0.97735894236155785</v>
      </c>
      <c r="FV54" s="7">
        <f>SUM(BW54:BY54)/SUM(FN54:FP54)</f>
        <v>0.98463696895087172</v>
      </c>
    </row>
    <row r="55" spans="1:178" x14ac:dyDescent="0.2">
      <c r="A55" s="1"/>
      <c r="B55" s="5" t="s">
        <v>66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72">
        <f t="shared" ref="BP55:BY55" si="45">SUM(BP7:BP54)</f>
        <v>129867.23256099998</v>
      </c>
      <c r="BQ55" s="72">
        <f t="shared" si="45"/>
        <v>150333.81745999996</v>
      </c>
      <c r="BR55" s="72">
        <f t="shared" si="45"/>
        <v>136919.03459999998</v>
      </c>
      <c r="BS55" s="72">
        <f t="shared" si="45"/>
        <v>135966.75121499997</v>
      </c>
      <c r="BT55" s="72">
        <f t="shared" si="45"/>
        <v>136282.88370000001</v>
      </c>
      <c r="BU55" s="72">
        <f t="shared" si="45"/>
        <v>153931.10127000001</v>
      </c>
      <c r="BV55" s="72">
        <f t="shared" si="45"/>
        <v>122370.688822</v>
      </c>
      <c r="BW55" s="72">
        <f t="shared" si="45"/>
        <v>149106.513787</v>
      </c>
      <c r="BX55" s="72">
        <f t="shared" si="45"/>
        <v>140357.12271600001</v>
      </c>
      <c r="BY55" s="72">
        <f t="shared" si="45"/>
        <v>140178.61329400004</v>
      </c>
      <c r="BZ55" s="73">
        <f>AVERAGE(BP55:BY55)</f>
        <v>139531.37594250002</v>
      </c>
      <c r="CA55" s="73">
        <f>AVERAGE(BU55:BY55)</f>
        <v>141188.80797780002</v>
      </c>
      <c r="CB55" s="73">
        <f>AVERAGE(BW55:BY55)</f>
        <v>143214.0832656667</v>
      </c>
      <c r="CC55" s="47"/>
      <c r="CD55" s="74" t="s">
        <v>67</v>
      </c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>
        <f t="shared" ref="ER55:FA55" si="46">SUM(ER7:ER54)</f>
        <v>79563.107112999991</v>
      </c>
      <c r="ES55" s="75">
        <f t="shared" si="46"/>
        <v>79213.594167000017</v>
      </c>
      <c r="ET55" s="75">
        <f t="shared" si="46"/>
        <v>78256.297129999992</v>
      </c>
      <c r="EU55" s="75">
        <f t="shared" si="46"/>
        <v>72677.947031000018</v>
      </c>
      <c r="EV55" s="75">
        <f t="shared" si="46"/>
        <v>74905.073770999996</v>
      </c>
      <c r="EW55" s="75">
        <f t="shared" si="46"/>
        <v>57555.731559999993</v>
      </c>
      <c r="EX55" s="75">
        <f t="shared" si="46"/>
        <v>47208.921643000001</v>
      </c>
      <c r="EY55" s="75">
        <f t="shared" si="46"/>
        <v>68137.229916000011</v>
      </c>
      <c r="EZ55" s="75">
        <f t="shared" si="46"/>
        <v>59228.529914000006</v>
      </c>
      <c r="FA55" s="75">
        <f t="shared" si="46"/>
        <v>54517.28055800002</v>
      </c>
      <c r="FB55" s="76">
        <f t="shared" si="14"/>
        <v>67126.371280299994</v>
      </c>
      <c r="FC55" s="76">
        <f t="shared" si="15"/>
        <v>57329.538718200012</v>
      </c>
      <c r="FD55" s="76">
        <f t="shared" si="16"/>
        <v>60627.680129333348</v>
      </c>
      <c r="FE55" s="47"/>
      <c r="FF55" s="77" t="s">
        <v>68</v>
      </c>
      <c r="FG55" s="77">
        <f t="shared" ref="FG55:FS55" si="47">SUM(FG7:FG54)</f>
        <v>209430.33967400002</v>
      </c>
      <c r="FH55" s="77">
        <f t="shared" si="47"/>
        <v>229547.41162699999</v>
      </c>
      <c r="FI55" s="77">
        <f t="shared" si="47"/>
        <v>215175.33173000006</v>
      </c>
      <c r="FJ55" s="77">
        <f t="shared" si="47"/>
        <v>208644.69824600001</v>
      </c>
      <c r="FK55" s="77">
        <f t="shared" si="47"/>
        <v>211187.95747100003</v>
      </c>
      <c r="FL55" s="77">
        <f t="shared" si="47"/>
        <v>211486.83283000003</v>
      </c>
      <c r="FM55" s="77">
        <f t="shared" si="47"/>
        <v>169579.61046500003</v>
      </c>
      <c r="FN55" s="77">
        <f t="shared" si="47"/>
        <v>217243.74370300001</v>
      </c>
      <c r="FO55" s="77">
        <f t="shared" si="47"/>
        <v>199585.65262999997</v>
      </c>
      <c r="FP55" s="77">
        <f t="shared" si="47"/>
        <v>194695.89385200004</v>
      </c>
      <c r="FQ55" s="78">
        <f t="shared" si="47"/>
        <v>206657.74722279998</v>
      </c>
      <c r="FR55" s="78">
        <f t="shared" si="47"/>
        <v>198518.34669600005</v>
      </c>
      <c r="FS55" s="78">
        <f t="shared" si="47"/>
        <v>203841.76339499999</v>
      </c>
      <c r="FT55" s="12">
        <f>SUM(BP55:BY55)/SUM(FG55:FP55)</f>
        <v>0.67518095894111185</v>
      </c>
      <c r="FU55" s="13">
        <f>SUM(BU55:BY55)/SUM(FL55:FP55)</f>
        <v>0.71121289456439374</v>
      </c>
      <c r="FV55" s="13">
        <f>SUM(BW55:BY55)/SUM(FN55:FP55)</f>
        <v>0.70257478585558364</v>
      </c>
    </row>
    <row r="56" spans="1:178" x14ac:dyDescent="0.2">
      <c r="A56" s="1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  <c r="FM56" s="47"/>
      <c r="FN56" s="47"/>
      <c r="FO56" s="47"/>
      <c r="FP56" s="47"/>
      <c r="FQ56" s="47"/>
      <c r="FR56" s="47"/>
      <c r="FS56" s="47"/>
    </row>
    <row r="57" spans="1:178" x14ac:dyDescent="0.2">
      <c r="A57" s="1"/>
      <c r="B57" s="2" t="s">
        <v>21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>
        <v>1502</v>
      </c>
      <c r="P57" s="3">
        <v>3009</v>
      </c>
      <c r="Q57" s="3">
        <v>3256</v>
      </c>
      <c r="R57" s="3">
        <v>3179</v>
      </c>
      <c r="S57" s="3">
        <v>1502</v>
      </c>
      <c r="T57" s="3">
        <v>3124</v>
      </c>
      <c r="U57" s="3">
        <v>3347</v>
      </c>
      <c r="V57" s="3">
        <v>5696</v>
      </c>
      <c r="W57" s="3">
        <v>7087</v>
      </c>
      <c r="X57" s="3">
        <v>7829</v>
      </c>
      <c r="Y57" s="3">
        <v>9783</v>
      </c>
      <c r="Z57" s="3">
        <v>14055</v>
      </c>
      <c r="AA57" s="3">
        <v>16077</v>
      </c>
      <c r="AB57" s="3">
        <v>25475</v>
      </c>
      <c r="AC57" s="3">
        <v>33423</v>
      </c>
      <c r="AD57" s="3">
        <v>35791</v>
      </c>
      <c r="AE57" s="3">
        <v>35665</v>
      </c>
      <c r="AF57" s="3">
        <v>41135</v>
      </c>
      <c r="AG57" s="3">
        <v>38759</v>
      </c>
      <c r="AH57" s="3">
        <v>51428</v>
      </c>
      <c r="AI57" s="3">
        <v>54164</v>
      </c>
      <c r="AJ57" s="3">
        <v>53914.125200000002</v>
      </c>
      <c r="AK57" s="3">
        <v>44085.984199999999</v>
      </c>
      <c r="AL57" s="3">
        <v>67909.726200000005</v>
      </c>
      <c r="AM57" s="3">
        <v>61928.589</v>
      </c>
      <c r="AN57" s="3">
        <v>66633.400200000004</v>
      </c>
      <c r="AO57" s="3">
        <v>50474.6</v>
      </c>
      <c r="AP57" s="3">
        <v>61940.379200000003</v>
      </c>
      <c r="AQ57" s="3">
        <v>68969.065600000002</v>
      </c>
      <c r="AR57" s="3">
        <v>55866.656000000003</v>
      </c>
      <c r="AS57" s="3">
        <v>52075.222999999998</v>
      </c>
      <c r="AT57" s="3">
        <v>42541.311999999998</v>
      </c>
      <c r="AU57" s="3">
        <v>41529.24</v>
      </c>
      <c r="AV57" s="3">
        <v>38841.107000000004</v>
      </c>
      <c r="AW57" s="3">
        <v>35002.410199999998</v>
      </c>
      <c r="AX57" s="3">
        <v>24967.797500000001</v>
      </c>
      <c r="AY57" s="3">
        <v>31877.136999999999</v>
      </c>
      <c r="AZ57" s="3">
        <v>20710.297999999999</v>
      </c>
      <c r="BA57" s="3">
        <v>25564.864100000003</v>
      </c>
      <c r="BB57" s="3">
        <v>31104.699999999997</v>
      </c>
      <c r="BC57" s="3">
        <v>31469.33</v>
      </c>
      <c r="BD57" s="3">
        <v>25218.786800000002</v>
      </c>
      <c r="BE57" s="3">
        <v>21781.774600000001</v>
      </c>
      <c r="BF57" s="3">
        <v>11936.909000000001</v>
      </c>
      <c r="BG57" s="3">
        <v>11760.902</v>
      </c>
      <c r="BH57" s="3">
        <v>13734.312000000002</v>
      </c>
      <c r="BI57" s="3">
        <v>24760.082999999999</v>
      </c>
      <c r="BJ57" s="3">
        <v>33140.625999999997</v>
      </c>
      <c r="BK57" s="3">
        <v>25939.785</v>
      </c>
      <c r="BL57" s="3">
        <v>21417.595999999998</v>
      </c>
      <c r="BM57" s="3">
        <v>19025.622000000003</v>
      </c>
      <c r="BN57" s="3">
        <v>12161.966999999999</v>
      </c>
      <c r="BO57" s="3">
        <v>14732.944000000001</v>
      </c>
      <c r="BP57" s="58">
        <v>21716.10166</v>
      </c>
      <c r="BQ57" s="58">
        <v>20196.623140000003</v>
      </c>
      <c r="BR57" s="58">
        <v>13104.865960000001</v>
      </c>
      <c r="BS57" s="58">
        <v>11193.250969999999</v>
      </c>
      <c r="BT57" s="58">
        <v>15121.943450000002</v>
      </c>
      <c r="BU57" s="58">
        <v>19894.53169</v>
      </c>
      <c r="BV57" s="58">
        <v>10461.75272</v>
      </c>
      <c r="BW57" s="58">
        <v>11675.523000000001</v>
      </c>
      <c r="BX57" s="58">
        <v>11807.17224</v>
      </c>
      <c r="BY57" s="58">
        <v>13951.14532</v>
      </c>
      <c r="BZ57" s="59">
        <f t="shared" ref="BZ57:BZ62" si="48">AVERAGE(BP57:BY57)</f>
        <v>14912.291015000001</v>
      </c>
      <c r="CA57" s="59">
        <f>AVERAGE(BU57:BY57)</f>
        <v>13558.024994000001</v>
      </c>
      <c r="CB57" s="59">
        <f>AVERAGE(BW57:BY57)</f>
        <v>12477.946853333333</v>
      </c>
      <c r="CC57" s="47"/>
      <c r="CD57" s="60" t="s">
        <v>21</v>
      </c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>
        <v>98</v>
      </c>
      <c r="CR57" s="60">
        <v>491</v>
      </c>
      <c r="CS57" s="60">
        <v>144</v>
      </c>
      <c r="CT57" s="60">
        <v>1017</v>
      </c>
      <c r="CU57" s="60">
        <v>1145</v>
      </c>
      <c r="CV57" s="60">
        <v>1272</v>
      </c>
      <c r="CW57" s="60">
        <v>1399</v>
      </c>
      <c r="CX57" s="60">
        <v>1810</v>
      </c>
      <c r="CY57" s="60">
        <v>4072</v>
      </c>
      <c r="CZ57" s="60">
        <v>7418</v>
      </c>
      <c r="DA57" s="60">
        <v>4015</v>
      </c>
      <c r="DB57" s="60">
        <v>5681</v>
      </c>
      <c r="DC57" s="60">
        <v>4515</v>
      </c>
      <c r="DD57" s="60">
        <v>8882</v>
      </c>
      <c r="DE57" s="60">
        <v>7436</v>
      </c>
      <c r="DF57" s="60">
        <v>9736</v>
      </c>
      <c r="DG57" s="60">
        <v>6849</v>
      </c>
      <c r="DH57" s="60">
        <v>5419</v>
      </c>
      <c r="DI57" s="60">
        <v>8430</v>
      </c>
      <c r="DJ57" s="60">
        <v>10010</v>
      </c>
      <c r="DK57" s="60">
        <v>9332</v>
      </c>
      <c r="DL57" s="60">
        <v>8801.3914000000004</v>
      </c>
      <c r="DM57" s="60">
        <v>13657.516900000001</v>
      </c>
      <c r="DN57" s="60">
        <v>10363.7359</v>
      </c>
      <c r="DO57" s="60">
        <v>10917.610499999999</v>
      </c>
      <c r="DP57" s="60">
        <v>10057.178899999999</v>
      </c>
      <c r="DQ57" s="60">
        <v>8678.7000000000007</v>
      </c>
      <c r="DR57" s="60">
        <v>8454.5944</v>
      </c>
      <c r="DS57" s="60">
        <v>10596.879199999999</v>
      </c>
      <c r="DT57" s="60">
        <v>15329.777</v>
      </c>
      <c r="DU57" s="60">
        <v>15226.7965</v>
      </c>
      <c r="DV57" s="60">
        <v>17545.584000000003</v>
      </c>
      <c r="DW57" s="60">
        <v>22700.698</v>
      </c>
      <c r="DX57" s="60">
        <v>18220.461499999998</v>
      </c>
      <c r="DY57" s="60">
        <v>15451.073899999999</v>
      </c>
      <c r="DZ57" s="60">
        <v>12767.98875</v>
      </c>
      <c r="EA57" s="60">
        <v>7438.1414999999997</v>
      </c>
      <c r="EB57" s="60">
        <v>14225.9375</v>
      </c>
      <c r="EC57" s="60">
        <v>11724.308950000002</v>
      </c>
      <c r="ED57" s="60">
        <v>10133.465</v>
      </c>
      <c r="EE57" s="60">
        <v>10571.548999999999</v>
      </c>
      <c r="EF57" s="60">
        <v>11343.000599999999</v>
      </c>
      <c r="EG57" s="60">
        <v>8609.6832000000013</v>
      </c>
      <c r="EH57" s="60">
        <v>7761.7029999999995</v>
      </c>
      <c r="EI57" s="60">
        <v>7541.6629999999996</v>
      </c>
      <c r="EJ57" s="60">
        <v>6724.4309999999996</v>
      </c>
      <c r="EK57" s="60">
        <v>7684.0380000000005</v>
      </c>
      <c r="EL57" s="60">
        <v>12215.515000000001</v>
      </c>
      <c r="EM57" s="60">
        <v>11483.280999999999</v>
      </c>
      <c r="EN57" s="60">
        <v>13316.462</v>
      </c>
      <c r="EO57" s="60">
        <v>11011.804999999998</v>
      </c>
      <c r="EP57" s="60">
        <v>10162.048000000001</v>
      </c>
      <c r="EQ57" s="60">
        <v>10878.495999999999</v>
      </c>
      <c r="ER57" s="60">
        <v>10392.50669</v>
      </c>
      <c r="ES57" s="60">
        <v>11867.170170000001</v>
      </c>
      <c r="ET57" s="60">
        <v>11866.77838</v>
      </c>
      <c r="EU57" s="60">
        <v>8615.4608499999995</v>
      </c>
      <c r="EV57" s="60">
        <v>9382.4282999999996</v>
      </c>
      <c r="EW57" s="60">
        <v>6267.04151</v>
      </c>
      <c r="EX57" s="60">
        <v>6821.661689999999</v>
      </c>
      <c r="EY57" s="60">
        <v>6723.0640000000003</v>
      </c>
      <c r="EZ57" s="60">
        <v>6163.4775099999997</v>
      </c>
      <c r="FA57" s="60">
        <v>5513.6708500000004</v>
      </c>
      <c r="FB57" s="61">
        <f>AVERAGE(ER57:FA57)</f>
        <v>8361.3259949999992</v>
      </c>
      <c r="FC57" s="61">
        <f>AVERAGE(EW57:FA57)</f>
        <v>6297.7831120000001</v>
      </c>
      <c r="FD57" s="61">
        <f>AVERAGE(EY57:FA57)</f>
        <v>6133.4041199999992</v>
      </c>
      <c r="FE57" s="47"/>
      <c r="FF57" s="62" t="s">
        <v>21</v>
      </c>
      <c r="FG57" s="63">
        <f t="shared" ref="FG57:FN62" si="49">BP57+ER57</f>
        <v>32108.608350000002</v>
      </c>
      <c r="FH57" s="63">
        <f t="shared" si="49"/>
        <v>32063.793310000005</v>
      </c>
      <c r="FI57" s="63">
        <f t="shared" si="49"/>
        <v>24971.644339999999</v>
      </c>
      <c r="FJ57" s="63">
        <f t="shared" si="49"/>
        <v>19808.711819999997</v>
      </c>
      <c r="FK57" s="63">
        <f t="shared" si="49"/>
        <v>24504.371750000002</v>
      </c>
      <c r="FL57" s="63">
        <f t="shared" si="49"/>
        <v>26161.573199999999</v>
      </c>
      <c r="FM57" s="63">
        <f t="shared" si="49"/>
        <v>17283.414409999998</v>
      </c>
      <c r="FN57" s="63">
        <f t="shared" si="49"/>
        <v>18398.587</v>
      </c>
      <c r="FO57" s="63">
        <f t="shared" ref="FO57:FP62" si="50">BX57+EZ57</f>
        <v>17970.64975</v>
      </c>
      <c r="FP57" s="63">
        <f t="shared" si="50"/>
        <v>19464.816169999998</v>
      </c>
      <c r="FQ57" s="64">
        <f t="shared" ref="FQ57:FQ62" si="51">AVERAGE(FG57:FP57)</f>
        <v>23273.617009999998</v>
      </c>
      <c r="FR57" s="64">
        <f t="shared" ref="FR57:FR62" si="52">AVERAGE(FL57:FP57)</f>
        <v>19855.808106</v>
      </c>
      <c r="FS57" s="64">
        <f t="shared" ref="FS57:FS62" si="53">AVERAGE(FN57:FP57)</f>
        <v>18611.35097333333</v>
      </c>
      <c r="FT57" s="11">
        <f t="shared" ref="FT57:FT62" si="54">SUM(BP57:BY57)/SUM(FG57:FP57)</f>
        <v>0.64073800856105101</v>
      </c>
      <c r="FU57" s="7">
        <f>SUM(BU57:BY57)/SUM(FL57:FP57)</f>
        <v>0.68282413496447203</v>
      </c>
      <c r="FV57" s="7">
        <f>SUM(BW57:BY57)/SUM(FN57:FP57)</f>
        <v>0.67044820503422631</v>
      </c>
    </row>
    <row r="58" spans="1:178" x14ac:dyDescent="0.2">
      <c r="A58" s="1"/>
      <c r="B58" s="2" t="s">
        <v>22</v>
      </c>
      <c r="C58" s="3"/>
      <c r="D58" s="3"/>
      <c r="E58" s="3"/>
      <c r="F58" s="3"/>
      <c r="G58" s="3"/>
      <c r="H58" s="3">
        <v>200</v>
      </c>
      <c r="I58" s="3">
        <v>2100</v>
      </c>
      <c r="J58" s="3">
        <v>6900</v>
      </c>
      <c r="K58" s="3">
        <v>8300</v>
      </c>
      <c r="L58" s="3">
        <v>4500</v>
      </c>
      <c r="M58" s="3">
        <v>8900</v>
      </c>
      <c r="N58" s="3">
        <v>7800</v>
      </c>
      <c r="O58" s="3">
        <v>6100</v>
      </c>
      <c r="P58" s="3">
        <v>13050</v>
      </c>
      <c r="Q58" s="3">
        <v>18970</v>
      </c>
      <c r="R58" s="3">
        <v>18959</v>
      </c>
      <c r="S58" s="3">
        <v>20678</v>
      </c>
      <c r="T58" s="3">
        <v>20267</v>
      </c>
      <c r="U58" s="3">
        <v>28123</v>
      </c>
      <c r="V58" s="3">
        <v>25973</v>
      </c>
      <c r="W58" s="3">
        <v>19783</v>
      </c>
      <c r="X58" s="3">
        <v>19719</v>
      </c>
      <c r="Y58" s="3">
        <v>24318</v>
      </c>
      <c r="Z58" s="3">
        <v>25142</v>
      </c>
      <c r="AA58" s="3">
        <v>31370</v>
      </c>
      <c r="AB58" s="3">
        <v>37589</v>
      </c>
      <c r="AC58" s="3">
        <v>42262</v>
      </c>
      <c r="AD58" s="3">
        <v>39550</v>
      </c>
      <c r="AE58" s="3">
        <v>44169</v>
      </c>
      <c r="AF58" s="3">
        <v>38689</v>
      </c>
      <c r="AG58" s="3">
        <v>43371</v>
      </c>
      <c r="AH58" s="3">
        <v>44787</v>
      </c>
      <c r="AI58" s="3">
        <v>36349.503499999999</v>
      </c>
      <c r="AJ58" s="3">
        <v>38303.999400000001</v>
      </c>
      <c r="AK58" s="3">
        <v>5974.3670000000002</v>
      </c>
      <c r="AL58" s="3">
        <v>10327.190200000001</v>
      </c>
      <c r="AM58" s="3">
        <v>16564.460999999999</v>
      </c>
      <c r="AN58" s="3">
        <v>16842.490400000002</v>
      </c>
      <c r="AO58" s="3">
        <v>20580.400000000001</v>
      </c>
      <c r="AP58" s="3">
        <v>31024.232</v>
      </c>
      <c r="AQ58" s="3">
        <v>46102.155200000001</v>
      </c>
      <c r="AR58" s="3">
        <v>35775.756000000001</v>
      </c>
      <c r="AS58" s="3">
        <v>34914.321000000004</v>
      </c>
      <c r="AT58" s="3">
        <v>37731.606999999996</v>
      </c>
      <c r="AU58" s="3">
        <v>36374.341260000001</v>
      </c>
      <c r="AV58" s="3">
        <v>30688.279039999998</v>
      </c>
      <c r="AW58" s="3">
        <v>34309.819600000003</v>
      </c>
      <c r="AX58" s="3">
        <v>30610.278129999999</v>
      </c>
      <c r="AY58" s="3">
        <v>31490.318289999996</v>
      </c>
      <c r="AZ58" s="3">
        <v>30736.400609999997</v>
      </c>
      <c r="BA58" s="3">
        <v>30836.839499999998</v>
      </c>
      <c r="BB58" s="3">
        <v>32213.982438000003</v>
      </c>
      <c r="BC58" s="3">
        <v>34753.024628000006</v>
      </c>
      <c r="BD58" s="3">
        <v>33711.78196</v>
      </c>
      <c r="BE58" s="3">
        <v>24559.365100000003</v>
      </c>
      <c r="BF58" s="3">
        <v>22923.066000000003</v>
      </c>
      <c r="BG58" s="3">
        <v>19068.100000000002</v>
      </c>
      <c r="BH58" s="3">
        <v>13766.487000000001</v>
      </c>
      <c r="BI58" s="3">
        <v>16166.907999999998</v>
      </c>
      <c r="BJ58" s="3">
        <v>19251.565000000002</v>
      </c>
      <c r="BK58" s="3">
        <v>20978.244999999999</v>
      </c>
      <c r="BL58" s="3">
        <v>23093.25085</v>
      </c>
      <c r="BM58" s="3">
        <v>19265.145100000002</v>
      </c>
      <c r="BN58" s="3">
        <v>20776.111699999994</v>
      </c>
      <c r="BO58" s="3">
        <v>23338.287</v>
      </c>
      <c r="BP58" s="58">
        <v>21562.593310000004</v>
      </c>
      <c r="BQ58" s="58">
        <v>26839.640810000001</v>
      </c>
      <c r="BR58" s="58">
        <v>26401.858489999995</v>
      </c>
      <c r="BS58" s="58">
        <v>25405.499950000005</v>
      </c>
      <c r="BT58" s="58">
        <v>18918.7948</v>
      </c>
      <c r="BU58" s="58">
        <v>17399.380856</v>
      </c>
      <c r="BV58" s="58">
        <v>13668.655039000001</v>
      </c>
      <c r="BW58" s="58">
        <v>18255.180178000006</v>
      </c>
      <c r="BX58" s="58">
        <v>14601.638811999999</v>
      </c>
      <c r="BY58" s="58">
        <v>16625.766820000001</v>
      </c>
      <c r="BZ58" s="59">
        <f t="shared" si="48"/>
        <v>19967.900906500003</v>
      </c>
      <c r="CA58" s="59">
        <f>AVERAGE(BU58:BY58)</f>
        <v>16110.124340999999</v>
      </c>
      <c r="CB58" s="59">
        <f>AVERAGE(BW58:BY58)</f>
        <v>16494.19527</v>
      </c>
      <c r="CC58" s="47"/>
      <c r="CD58" s="60" t="s">
        <v>22</v>
      </c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>
        <v>400</v>
      </c>
      <c r="CR58" s="60">
        <v>2400</v>
      </c>
      <c r="CS58" s="60">
        <v>840</v>
      </c>
      <c r="CT58" s="60">
        <v>10</v>
      </c>
      <c r="CU58" s="60">
        <v>60</v>
      </c>
      <c r="CV58" s="60">
        <v>1740</v>
      </c>
      <c r="CW58" s="60">
        <v>155</v>
      </c>
      <c r="CX58" s="60">
        <v>3346</v>
      </c>
      <c r="CY58" s="60">
        <v>3088</v>
      </c>
      <c r="CZ58" s="60">
        <v>2828</v>
      </c>
      <c r="DA58" s="60">
        <v>3624</v>
      </c>
      <c r="DB58" s="60">
        <v>3224</v>
      </c>
      <c r="DC58" s="60">
        <v>4007</v>
      </c>
      <c r="DD58" s="60">
        <v>4079</v>
      </c>
      <c r="DE58" s="60">
        <v>5821</v>
      </c>
      <c r="DF58" s="60">
        <v>7076</v>
      </c>
      <c r="DG58" s="60">
        <v>7407</v>
      </c>
      <c r="DH58" s="60">
        <v>5775</v>
      </c>
      <c r="DI58" s="60">
        <v>5612</v>
      </c>
      <c r="DJ58" s="60">
        <v>6456</v>
      </c>
      <c r="DK58" s="60">
        <v>5697.0057500000003</v>
      </c>
      <c r="DL58" s="60">
        <v>7016.0132999999996</v>
      </c>
      <c r="DM58" s="60">
        <v>3598.5315000000001</v>
      </c>
      <c r="DN58" s="60">
        <v>4228.7839000000004</v>
      </c>
      <c r="DO58" s="60">
        <v>4129.6144999999997</v>
      </c>
      <c r="DP58" s="60">
        <v>3589.4628000000002</v>
      </c>
      <c r="DQ58" s="60">
        <v>4256.8</v>
      </c>
      <c r="DR58" s="60">
        <v>3541.5239999999999</v>
      </c>
      <c r="DS58" s="60">
        <v>5375.2263999999996</v>
      </c>
      <c r="DT58" s="60">
        <v>6242.9840000000004</v>
      </c>
      <c r="DU58" s="60">
        <v>7563.0430000000006</v>
      </c>
      <c r="DV58" s="60">
        <v>13680.084000000001</v>
      </c>
      <c r="DW58" s="60">
        <v>13232.672569999999</v>
      </c>
      <c r="DX58" s="60">
        <v>8975.0537800000002</v>
      </c>
      <c r="DY58" s="60">
        <v>9448.574700000001</v>
      </c>
      <c r="DZ58" s="60">
        <v>6392.0852850000001</v>
      </c>
      <c r="EA58" s="60">
        <v>6050.5134049999997</v>
      </c>
      <c r="EB58" s="60">
        <v>5965.7431450000004</v>
      </c>
      <c r="EC58" s="60">
        <v>6480.2082500000006</v>
      </c>
      <c r="ED58" s="60">
        <v>5761.6197910000001</v>
      </c>
      <c r="EE58" s="60">
        <v>4641.7257460000001</v>
      </c>
      <c r="EF58" s="60">
        <v>4494.9072200000001</v>
      </c>
      <c r="EG58" s="60">
        <v>3385.5789500000001</v>
      </c>
      <c r="EH58" s="60">
        <v>3036.4059999999999</v>
      </c>
      <c r="EI58" s="60">
        <v>3062.4380000000001</v>
      </c>
      <c r="EJ58" s="60">
        <v>1551.9110000000001</v>
      </c>
      <c r="EK58" s="60">
        <v>1180.4449999999999</v>
      </c>
      <c r="EL58" s="60">
        <v>2463.2649200000001</v>
      </c>
      <c r="EM58" s="60">
        <v>3476.4496199999999</v>
      </c>
      <c r="EN58" s="60">
        <v>3901.0843</v>
      </c>
      <c r="EO58" s="60">
        <v>3948.0750899999998</v>
      </c>
      <c r="EP58" s="60">
        <v>3278.0619999999994</v>
      </c>
      <c r="EQ58" s="60">
        <v>3890.9689999999996</v>
      </c>
      <c r="ER58" s="60">
        <v>3027.2501100000004</v>
      </c>
      <c r="ES58" s="60">
        <v>5004.8431399999999</v>
      </c>
      <c r="ET58" s="60">
        <v>4185.1420899999994</v>
      </c>
      <c r="EU58" s="60">
        <v>4269.7226699999992</v>
      </c>
      <c r="EV58" s="60">
        <v>5328.6213599999992</v>
      </c>
      <c r="EW58" s="60">
        <v>2339.2989300000004</v>
      </c>
      <c r="EX58" s="60">
        <v>2099.2495099999996</v>
      </c>
      <c r="EY58" s="60">
        <v>4368.6197700000002</v>
      </c>
      <c r="EZ58" s="60">
        <v>2509.0705320000002</v>
      </c>
      <c r="FA58" s="60">
        <v>1633.4213589999999</v>
      </c>
      <c r="FB58" s="61">
        <f>AVERAGE(ER58:FA58)</f>
        <v>3476.5239471</v>
      </c>
      <c r="FC58" s="61">
        <f>AVERAGE(EW58:FA58)</f>
        <v>2589.9320201999999</v>
      </c>
      <c r="FD58" s="61">
        <f>AVERAGE(EY58:FA58)</f>
        <v>2837.0372203333336</v>
      </c>
      <c r="FE58" s="47"/>
      <c r="FF58" s="62" t="s">
        <v>22</v>
      </c>
      <c r="FG58" s="63">
        <f t="shared" si="49"/>
        <v>24589.843420000005</v>
      </c>
      <c r="FH58" s="63">
        <f t="shared" si="49"/>
        <v>31844.483950000002</v>
      </c>
      <c r="FI58" s="63">
        <f t="shared" si="49"/>
        <v>30587.000579999993</v>
      </c>
      <c r="FJ58" s="63">
        <f t="shared" si="49"/>
        <v>29675.222620000004</v>
      </c>
      <c r="FK58" s="63">
        <f t="shared" si="49"/>
        <v>24247.416160000001</v>
      </c>
      <c r="FL58" s="63">
        <f t="shared" si="49"/>
        <v>19738.679786000001</v>
      </c>
      <c r="FM58" s="63">
        <f t="shared" si="49"/>
        <v>15767.904549000001</v>
      </c>
      <c r="FN58" s="63">
        <f t="shared" si="49"/>
        <v>22623.799948000007</v>
      </c>
      <c r="FO58" s="63">
        <f t="shared" si="50"/>
        <v>17110.709343999999</v>
      </c>
      <c r="FP58" s="63">
        <f t="shared" si="50"/>
        <v>18259.188179000001</v>
      </c>
      <c r="FQ58" s="64">
        <f t="shared" si="51"/>
        <v>23444.424853600001</v>
      </c>
      <c r="FR58" s="64">
        <f t="shared" si="52"/>
        <v>18700.056361200004</v>
      </c>
      <c r="FS58" s="64">
        <f t="shared" si="53"/>
        <v>19331.232490333336</v>
      </c>
      <c r="FT58" s="11">
        <f t="shared" si="54"/>
        <v>0.85171212478833058</v>
      </c>
      <c r="FU58" s="7">
        <f>SUM(BU58:BY58)/SUM(FL58:FP58)</f>
        <v>0.86150137891703105</v>
      </c>
      <c r="FV58" s="7">
        <f>SUM(BW58:BY58)/SUM(FN58:FP58)</f>
        <v>0.85324074800962602</v>
      </c>
    </row>
    <row r="59" spans="1:178" x14ac:dyDescent="0.2">
      <c r="A59" s="1"/>
      <c r="B59" s="2" t="s">
        <v>23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58"/>
      <c r="BQ59" s="58"/>
      <c r="BR59" s="58"/>
      <c r="BS59" s="58">
        <v>0.31631999999999999</v>
      </c>
      <c r="BT59" s="58"/>
      <c r="BU59" s="58"/>
      <c r="BV59" s="58"/>
      <c r="BW59" s="58"/>
      <c r="BX59" s="58"/>
      <c r="BY59" s="58"/>
      <c r="BZ59" s="59">
        <f t="shared" si="48"/>
        <v>0.31631999999999999</v>
      </c>
      <c r="CA59" s="59"/>
      <c r="CB59" s="59"/>
      <c r="CC59" s="47"/>
      <c r="CD59" s="60" t="s">
        <v>23</v>
      </c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>
        <v>6.8879800000000007</v>
      </c>
      <c r="EV59" s="60"/>
      <c r="EW59" s="60">
        <v>6.8879799999999998</v>
      </c>
      <c r="EX59" s="60"/>
      <c r="EY59" s="60"/>
      <c r="EZ59" s="60"/>
      <c r="FA59" s="60"/>
      <c r="FB59" s="61">
        <f>AVERAGE(ER59:FA59)</f>
        <v>6.8879800000000007</v>
      </c>
      <c r="FC59" s="61">
        <f>AVERAGE(EW59:FA59)</f>
        <v>6.8879799999999998</v>
      </c>
      <c r="FD59" s="61"/>
      <c r="FE59" s="47"/>
      <c r="FF59" s="62" t="s">
        <v>23</v>
      </c>
      <c r="FG59" s="63">
        <f t="shared" si="49"/>
        <v>0</v>
      </c>
      <c r="FH59" s="63">
        <f t="shared" si="49"/>
        <v>0</v>
      </c>
      <c r="FI59" s="63">
        <f t="shared" si="49"/>
        <v>0</v>
      </c>
      <c r="FJ59" s="63">
        <f t="shared" si="49"/>
        <v>7.2043000000000008</v>
      </c>
      <c r="FK59" s="63">
        <f t="shared" si="49"/>
        <v>0</v>
      </c>
      <c r="FL59" s="63">
        <f t="shared" si="49"/>
        <v>6.8879799999999998</v>
      </c>
      <c r="FM59" s="63">
        <f t="shared" si="49"/>
        <v>0</v>
      </c>
      <c r="FN59" s="63">
        <f t="shared" si="49"/>
        <v>0</v>
      </c>
      <c r="FO59" s="63">
        <f t="shared" si="50"/>
        <v>0</v>
      </c>
      <c r="FP59" s="63">
        <f t="shared" si="50"/>
        <v>0</v>
      </c>
      <c r="FQ59" s="64">
        <f t="shared" si="51"/>
        <v>1.4092280000000001</v>
      </c>
      <c r="FR59" s="64">
        <f t="shared" si="52"/>
        <v>1.377596</v>
      </c>
      <c r="FS59" s="64">
        <f t="shared" si="53"/>
        <v>0</v>
      </c>
      <c r="FT59" s="11">
        <f t="shared" si="54"/>
        <v>2.2446332318120273E-2</v>
      </c>
      <c r="FU59" s="7"/>
      <c r="FV59" s="7"/>
    </row>
    <row r="60" spans="1:178" x14ac:dyDescent="0.2">
      <c r="A60" s="1"/>
      <c r="B60" s="2" t="s">
        <v>24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>
        <v>255</v>
      </c>
      <c r="AS60" s="3">
        <v>54</v>
      </c>
      <c r="AT60" s="3">
        <v>16</v>
      </c>
      <c r="AU60" s="3"/>
      <c r="AV60" s="3">
        <v>55</v>
      </c>
      <c r="AW60" s="3">
        <v>151</v>
      </c>
      <c r="AX60" s="3">
        <v>223</v>
      </c>
      <c r="AY60" s="3">
        <v>97</v>
      </c>
      <c r="AZ60" s="3">
        <v>25</v>
      </c>
      <c r="BA60" s="3">
        <v>36</v>
      </c>
      <c r="BB60" s="3">
        <v>72</v>
      </c>
      <c r="BC60" s="3">
        <v>334</v>
      </c>
      <c r="BD60" s="3">
        <v>334</v>
      </c>
      <c r="BE60" s="3">
        <v>334</v>
      </c>
      <c r="BF60" s="3">
        <v>334</v>
      </c>
      <c r="BG60" s="3">
        <v>334</v>
      </c>
      <c r="BH60" s="3"/>
      <c r="BI60" s="3"/>
      <c r="BJ60" s="3"/>
      <c r="BK60" s="3">
        <v>200.02</v>
      </c>
      <c r="BL60" s="3">
        <v>143.102</v>
      </c>
      <c r="BM60" s="3">
        <v>15.276999999999999</v>
      </c>
      <c r="BN60" s="3"/>
      <c r="BO60" s="3">
        <v>0.26900000000000002</v>
      </c>
      <c r="BP60" s="58">
        <v>22.8</v>
      </c>
      <c r="BQ60" s="58"/>
      <c r="BR60" s="58"/>
      <c r="BS60" s="58"/>
      <c r="BT60" s="58"/>
      <c r="BU60" s="58"/>
      <c r="BV60" s="58"/>
      <c r="BW60" s="58"/>
      <c r="BX60" s="58"/>
      <c r="BY60" s="58"/>
      <c r="BZ60" s="59">
        <f t="shared" si="48"/>
        <v>22.8</v>
      </c>
      <c r="CA60" s="59"/>
      <c r="CB60" s="59"/>
      <c r="CC60" s="47"/>
      <c r="CD60" s="60" t="s">
        <v>74</v>
      </c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1"/>
      <c r="FC60" s="61"/>
      <c r="FD60" s="61"/>
      <c r="FE60" s="47"/>
      <c r="FF60" s="62" t="s">
        <v>73</v>
      </c>
      <c r="FG60" s="63">
        <f t="shared" si="49"/>
        <v>22.8</v>
      </c>
      <c r="FH60" s="63">
        <f t="shared" si="49"/>
        <v>0</v>
      </c>
      <c r="FI60" s="63">
        <f t="shared" si="49"/>
        <v>0</v>
      </c>
      <c r="FJ60" s="63">
        <f t="shared" si="49"/>
        <v>0</v>
      </c>
      <c r="FK60" s="63">
        <f t="shared" si="49"/>
        <v>0</v>
      </c>
      <c r="FL60" s="63">
        <f t="shared" si="49"/>
        <v>0</v>
      </c>
      <c r="FM60" s="63">
        <f t="shared" si="49"/>
        <v>0</v>
      </c>
      <c r="FN60" s="63">
        <f t="shared" si="49"/>
        <v>0</v>
      </c>
      <c r="FO60" s="63">
        <f t="shared" si="50"/>
        <v>0</v>
      </c>
      <c r="FP60" s="63">
        <f t="shared" si="50"/>
        <v>0</v>
      </c>
      <c r="FQ60" s="64">
        <f t="shared" si="51"/>
        <v>2.2800000000000002</v>
      </c>
      <c r="FR60" s="64">
        <f t="shared" si="52"/>
        <v>0</v>
      </c>
      <c r="FS60" s="64">
        <f t="shared" si="53"/>
        <v>0</v>
      </c>
      <c r="FT60" s="11">
        <f t="shared" si="54"/>
        <v>1</v>
      </c>
      <c r="FU60" s="7"/>
      <c r="FV60" s="7"/>
    </row>
    <row r="61" spans="1:178" x14ac:dyDescent="0.2">
      <c r="A61" s="1"/>
      <c r="B61" s="2" t="s">
        <v>25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>
        <v>1</v>
      </c>
      <c r="AC61" s="3">
        <v>3</v>
      </c>
      <c r="AD61" s="3"/>
      <c r="AE61" s="3">
        <v>125</v>
      </c>
      <c r="AF61" s="3">
        <v>185</v>
      </c>
      <c r="AG61" s="3">
        <v>77</v>
      </c>
      <c r="AH61" s="3">
        <v>208.2</v>
      </c>
      <c r="AI61" s="3">
        <v>981</v>
      </c>
      <c r="AJ61" s="3">
        <v>1333</v>
      </c>
      <c r="AK61" s="3">
        <v>1527</v>
      </c>
      <c r="AL61" s="3">
        <v>36</v>
      </c>
      <c r="AM61" s="3">
        <v>295.3</v>
      </c>
      <c r="AN61" s="3">
        <v>278</v>
      </c>
      <c r="AO61" s="3">
        <v>188.2</v>
      </c>
      <c r="AP61" s="3">
        <v>181.6</v>
      </c>
      <c r="AQ61" s="3">
        <v>179</v>
      </c>
      <c r="AR61" s="3">
        <v>328</v>
      </c>
      <c r="AS61" s="3">
        <v>195.3</v>
      </c>
      <c r="AT61" s="3">
        <v>128</v>
      </c>
      <c r="AU61" s="3">
        <v>126.24</v>
      </c>
      <c r="AV61" s="3">
        <v>231.1</v>
      </c>
      <c r="AW61" s="3">
        <v>288</v>
      </c>
      <c r="AX61" s="3">
        <v>176.4</v>
      </c>
      <c r="AY61" s="3">
        <v>267.05</v>
      </c>
      <c r="AZ61" s="3">
        <v>177.3</v>
      </c>
      <c r="BA61" s="3">
        <v>194</v>
      </c>
      <c r="BB61" s="3">
        <v>3.9</v>
      </c>
      <c r="BC61" s="3">
        <v>6.3440000000000012</v>
      </c>
      <c r="BD61" s="3">
        <v>3.661</v>
      </c>
      <c r="BE61" s="3">
        <v>5.1414900000000001</v>
      </c>
      <c r="BF61" s="3">
        <v>167.142</v>
      </c>
      <c r="BG61" s="3">
        <v>334.2120000000001</v>
      </c>
      <c r="BH61" s="3">
        <v>952.61546999999996</v>
      </c>
      <c r="BI61" s="3">
        <v>478.92700000000002</v>
      </c>
      <c r="BJ61" s="3">
        <v>1250.3040799999997</v>
      </c>
      <c r="BK61" s="3">
        <v>652.9543000000001</v>
      </c>
      <c r="BL61" s="3">
        <v>579.23045000000002</v>
      </c>
      <c r="BM61" s="3">
        <v>447.20100000000002</v>
      </c>
      <c r="BN61" s="3">
        <v>338.51499999999999</v>
      </c>
      <c r="BO61" s="3">
        <v>70.798099999999991</v>
      </c>
      <c r="BP61" s="58">
        <v>75.795199999999994</v>
      </c>
      <c r="BQ61" s="58">
        <v>126.80470000000001</v>
      </c>
      <c r="BR61" s="58">
        <v>136.53649999999999</v>
      </c>
      <c r="BS61" s="58">
        <v>637.86436100000003</v>
      </c>
      <c r="BT61" s="58">
        <v>255.50875100000002</v>
      </c>
      <c r="BU61" s="58">
        <v>129.43076000000002</v>
      </c>
      <c r="BV61" s="58">
        <v>21.638749999999998</v>
      </c>
      <c r="BW61" s="58">
        <v>133.871892</v>
      </c>
      <c r="BX61" s="58">
        <v>479.26740400000006</v>
      </c>
      <c r="BY61" s="58">
        <v>1423.8218850000001</v>
      </c>
      <c r="BZ61" s="59">
        <f t="shared" si="48"/>
        <v>342.05402030000005</v>
      </c>
      <c r="CA61" s="59">
        <f>AVERAGE(BU61:BY61)</f>
        <v>437.60613819999998</v>
      </c>
      <c r="CB61" s="59">
        <f>AVERAGE(BW61:BY61)</f>
        <v>678.98706033333337</v>
      </c>
      <c r="CC61" s="47"/>
      <c r="CD61" s="60" t="s">
        <v>25</v>
      </c>
      <c r="CE61" s="60">
        <v>808</v>
      </c>
      <c r="CF61" s="60">
        <v>1651</v>
      </c>
      <c r="CG61" s="60">
        <v>2018</v>
      </c>
      <c r="CH61" s="60">
        <v>2951</v>
      </c>
      <c r="CI61" s="60">
        <v>2932</v>
      </c>
      <c r="CJ61" s="60">
        <v>4808</v>
      </c>
      <c r="CK61" s="60">
        <v>2769</v>
      </c>
      <c r="CL61" s="60">
        <v>8266</v>
      </c>
      <c r="CM61" s="60">
        <v>3837</v>
      </c>
      <c r="CN61" s="60">
        <v>6254</v>
      </c>
      <c r="CO61" s="60">
        <v>6127</v>
      </c>
      <c r="CP61" s="60">
        <v>5805</v>
      </c>
      <c r="CQ61" s="60">
        <v>6588</v>
      </c>
      <c r="CR61" s="60">
        <v>8021</v>
      </c>
      <c r="CS61" s="60">
        <v>4684</v>
      </c>
      <c r="CT61" s="60">
        <v>8670</v>
      </c>
      <c r="CU61" s="60">
        <v>4133</v>
      </c>
      <c r="CV61" s="60">
        <v>8051</v>
      </c>
      <c r="CW61" s="60">
        <v>1597</v>
      </c>
      <c r="CX61" s="60">
        <v>5620</v>
      </c>
      <c r="CY61" s="60">
        <v>5133</v>
      </c>
      <c r="CZ61" s="60">
        <v>2892</v>
      </c>
      <c r="DA61" s="60">
        <v>3962</v>
      </c>
      <c r="DB61" s="60">
        <v>5855</v>
      </c>
      <c r="DC61" s="60">
        <v>10945</v>
      </c>
      <c r="DD61" s="60">
        <v>6813</v>
      </c>
      <c r="DE61" s="60">
        <v>2929</v>
      </c>
      <c r="DF61" s="60">
        <v>4522</v>
      </c>
      <c r="DG61" s="60">
        <v>5350</v>
      </c>
      <c r="DH61" s="60">
        <v>3483</v>
      </c>
      <c r="DI61" s="60">
        <v>3706</v>
      </c>
      <c r="DJ61" s="60">
        <v>3086</v>
      </c>
      <c r="DK61" s="60">
        <v>1861</v>
      </c>
      <c r="DL61" s="60">
        <v>4075</v>
      </c>
      <c r="DM61" s="60">
        <v>4354</v>
      </c>
      <c r="DN61" s="60">
        <v>6457</v>
      </c>
      <c r="DO61" s="60">
        <v>7428</v>
      </c>
      <c r="DP61" s="60">
        <v>5036.1000000000004</v>
      </c>
      <c r="DQ61" s="60">
        <v>2818</v>
      </c>
      <c r="DR61" s="60">
        <v>5295</v>
      </c>
      <c r="DS61" s="60">
        <v>6233</v>
      </c>
      <c r="DT61" s="60">
        <v>5718</v>
      </c>
      <c r="DU61" s="60">
        <v>5796</v>
      </c>
      <c r="DV61" s="60">
        <v>5616</v>
      </c>
      <c r="DW61" s="60">
        <v>3099</v>
      </c>
      <c r="DX61" s="60">
        <v>9662.1</v>
      </c>
      <c r="DY61" s="60">
        <v>5810</v>
      </c>
      <c r="DZ61" s="60">
        <v>5437</v>
      </c>
      <c r="EA61" s="60">
        <v>6334</v>
      </c>
      <c r="EB61" s="60">
        <v>3313.7</v>
      </c>
      <c r="EC61" s="60">
        <v>1498.1</v>
      </c>
      <c r="ED61" s="60">
        <v>1605.03</v>
      </c>
      <c r="EE61" s="60">
        <v>2590.3339999999998</v>
      </c>
      <c r="EF61" s="60">
        <v>1655.0490000000002</v>
      </c>
      <c r="EG61" s="60">
        <v>3203.5379999999996</v>
      </c>
      <c r="EH61" s="60">
        <v>4145.9940000000006</v>
      </c>
      <c r="EI61" s="60">
        <v>5070.8950000000004</v>
      </c>
      <c r="EJ61" s="60">
        <v>5504.7328000000007</v>
      </c>
      <c r="EK61" s="60">
        <v>3421.732</v>
      </c>
      <c r="EL61" s="60">
        <v>5605.0908300000001</v>
      </c>
      <c r="EM61" s="60">
        <v>3681.7880999999998</v>
      </c>
      <c r="EN61" s="60">
        <v>6919.6217200000001</v>
      </c>
      <c r="EO61" s="60">
        <v>6127.7330000000002</v>
      </c>
      <c r="EP61" s="60">
        <v>5344.6480000000001</v>
      </c>
      <c r="EQ61" s="60">
        <v>3868.6556</v>
      </c>
      <c r="ER61" s="60">
        <v>3135.3011999999999</v>
      </c>
      <c r="ES61" s="60">
        <v>2187.3969500000003</v>
      </c>
      <c r="ET61" s="60">
        <v>3146.1891099999998</v>
      </c>
      <c r="EU61" s="60">
        <v>4405.1808930000007</v>
      </c>
      <c r="EV61" s="60">
        <v>3145.8566719999999</v>
      </c>
      <c r="EW61" s="60">
        <v>3069.4362000000001</v>
      </c>
      <c r="EX61" s="60">
        <v>3106.2170749999996</v>
      </c>
      <c r="EY61" s="60">
        <v>3123.1603009999999</v>
      </c>
      <c r="EZ61" s="60">
        <v>2787.31315</v>
      </c>
      <c r="FA61" s="60">
        <v>2534.8830870000002</v>
      </c>
      <c r="FB61" s="79">
        <v>3064.09</v>
      </c>
      <c r="FC61" s="61">
        <f>AVERAGE(EW61:FA61)</f>
        <v>2924.2019626000001</v>
      </c>
      <c r="FD61" s="61">
        <f>AVERAGE(EY61:FA61)</f>
        <v>2815.1188459999998</v>
      </c>
      <c r="FE61" s="47"/>
      <c r="FF61" s="62" t="s">
        <v>25</v>
      </c>
      <c r="FG61" s="63">
        <f t="shared" si="49"/>
        <v>3211.0963999999999</v>
      </c>
      <c r="FH61" s="63">
        <f t="shared" si="49"/>
        <v>2314.2016500000004</v>
      </c>
      <c r="FI61" s="63">
        <f t="shared" si="49"/>
        <v>3282.72561</v>
      </c>
      <c r="FJ61" s="63">
        <f t="shared" si="49"/>
        <v>5043.0452540000006</v>
      </c>
      <c r="FK61" s="63">
        <f t="shared" si="49"/>
        <v>3401.3654229999997</v>
      </c>
      <c r="FL61" s="63">
        <f t="shared" si="49"/>
        <v>3198.8669600000003</v>
      </c>
      <c r="FM61" s="63">
        <f t="shared" si="49"/>
        <v>3127.8558249999996</v>
      </c>
      <c r="FN61" s="63">
        <f t="shared" si="49"/>
        <v>3257.032193</v>
      </c>
      <c r="FO61" s="63">
        <f t="shared" si="50"/>
        <v>3266.5805540000001</v>
      </c>
      <c r="FP61" s="63">
        <f t="shared" si="50"/>
        <v>3958.7049720000005</v>
      </c>
      <c r="FQ61" s="64">
        <f t="shared" si="51"/>
        <v>3406.1474841000004</v>
      </c>
      <c r="FR61" s="64">
        <f t="shared" si="52"/>
        <v>3361.8081007999999</v>
      </c>
      <c r="FS61" s="64">
        <f t="shared" si="53"/>
        <v>3494.1059063333337</v>
      </c>
      <c r="FT61" s="11">
        <f t="shared" si="54"/>
        <v>0.10042255125378997</v>
      </c>
      <c r="FU61" s="7">
        <f>SUM(BU61:BY61)/SUM(FL61:FP61)</f>
        <v>0.13016987438868508</v>
      </c>
      <c r="FV61" s="7">
        <f>SUM(BW61:BY61)/SUM(FN61:FP61)</f>
        <v>0.19432354900938106</v>
      </c>
    </row>
    <row r="62" spans="1:178" x14ac:dyDescent="0.2">
      <c r="A62" s="1" t="s">
        <v>59</v>
      </c>
      <c r="B62" s="2" t="s">
        <v>62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>
        <v>319</v>
      </c>
      <c r="AI62" s="3">
        <v>97.411199999999994</v>
      </c>
      <c r="AJ62" s="3">
        <v>86.975120000000004</v>
      </c>
      <c r="AK62" s="3">
        <v>34.9086</v>
      </c>
      <c r="AL62" s="3">
        <v>29.594200000000001</v>
      </c>
      <c r="AM62" s="3">
        <v>10.804</v>
      </c>
      <c r="AN62" s="3">
        <v>155.6944</v>
      </c>
      <c r="AO62" s="3">
        <v>246.6816</v>
      </c>
      <c r="AP62" s="3">
        <v>258.59519999999998</v>
      </c>
      <c r="AQ62" s="3">
        <v>229.86240000000001</v>
      </c>
      <c r="AR62" s="3">
        <v>998.202</v>
      </c>
      <c r="AS62" s="3">
        <v>570.71400000000006</v>
      </c>
      <c r="AT62" s="3">
        <v>744.16200000000003</v>
      </c>
      <c r="AU62" s="3">
        <v>688.09799999999996</v>
      </c>
      <c r="AV62" s="3">
        <v>876.21900000000005</v>
      </c>
      <c r="AW62" s="3">
        <v>253.78450000000001</v>
      </c>
      <c r="AX62" s="3">
        <v>452.34449999999998</v>
      </c>
      <c r="AY62" s="3">
        <v>290.75900000000001</v>
      </c>
      <c r="AZ62" s="3">
        <v>215.7296</v>
      </c>
      <c r="BA62" s="3">
        <v>423.18830000000003</v>
      </c>
      <c r="BB62" s="3">
        <v>42.098515999999996</v>
      </c>
      <c r="BC62" s="3">
        <v>12.611041999999999</v>
      </c>
      <c r="BD62" s="3">
        <v>298.36851999999999</v>
      </c>
      <c r="BE62" s="3">
        <v>569.58979999999997</v>
      </c>
      <c r="BF62" s="3">
        <v>291.58</v>
      </c>
      <c r="BG62" s="3">
        <v>251.375</v>
      </c>
      <c r="BH62" s="3">
        <v>416.19499999999999</v>
      </c>
      <c r="BI62" s="3">
        <v>463.93</v>
      </c>
      <c r="BJ62" s="3">
        <v>466.77699999999999</v>
      </c>
      <c r="BK62" s="3"/>
      <c r="BL62" s="3">
        <v>180.52500000000001</v>
      </c>
      <c r="BM62" s="3"/>
      <c r="BN62" s="3"/>
      <c r="BO62" s="3"/>
      <c r="BP62" s="58"/>
      <c r="BQ62" s="58">
        <v>366.68841999999995</v>
      </c>
      <c r="BR62" s="58">
        <v>120.75109</v>
      </c>
      <c r="BS62" s="58">
        <v>258.73194000000001</v>
      </c>
      <c r="BT62" s="58">
        <v>190.62504000000001</v>
      </c>
      <c r="BU62" s="58">
        <v>479.88873999999998</v>
      </c>
      <c r="BV62" s="58"/>
      <c r="BW62" s="58"/>
      <c r="BX62" s="58"/>
      <c r="BY62" s="58"/>
      <c r="BZ62" s="59">
        <f t="shared" si="48"/>
        <v>283.33704599999999</v>
      </c>
      <c r="CA62" s="59">
        <f>AVERAGE(BU62:BY62)</f>
        <v>479.88873999999998</v>
      </c>
      <c r="CB62" s="59"/>
      <c r="CC62" s="47"/>
      <c r="CD62" s="60" t="s">
        <v>62</v>
      </c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>
        <v>116</v>
      </c>
      <c r="DK62" s="60">
        <v>64.718400000000003</v>
      </c>
      <c r="DL62" s="60">
        <v>57.784840000000003</v>
      </c>
      <c r="DM62" s="60">
        <v>23.192699999999999</v>
      </c>
      <c r="DN62" s="60">
        <v>19.661899999999999</v>
      </c>
      <c r="DO62" s="60">
        <v>7.1779999999999999</v>
      </c>
      <c r="DP62" s="60">
        <v>103.4408</v>
      </c>
      <c r="DQ62" s="60">
        <v>163.8912</v>
      </c>
      <c r="DR62" s="60">
        <v>171.8064</v>
      </c>
      <c r="DS62" s="60">
        <v>152.71680000000001</v>
      </c>
      <c r="DT62" s="60">
        <v>663.18899999999996</v>
      </c>
      <c r="DU62" s="60">
        <v>379.173</v>
      </c>
      <c r="DV62" s="60">
        <v>494.40899999999999</v>
      </c>
      <c r="DW62" s="60">
        <v>457.161</v>
      </c>
      <c r="DX62" s="60">
        <v>582.14549999999997</v>
      </c>
      <c r="DY62" s="60">
        <v>168.61025000000001</v>
      </c>
      <c r="DZ62" s="60">
        <v>300.53025000000002</v>
      </c>
      <c r="EA62" s="60">
        <v>193.1755</v>
      </c>
      <c r="EB62" s="60">
        <v>143.3272</v>
      </c>
      <c r="EC62" s="60">
        <v>281.15935000000002</v>
      </c>
      <c r="ED62" s="60">
        <v>27.969562</v>
      </c>
      <c r="EE62" s="60">
        <v>8.3785690000000006</v>
      </c>
      <c r="EF62" s="60">
        <v>198.23114000000001</v>
      </c>
      <c r="EG62" s="60">
        <v>378.42610000000002</v>
      </c>
      <c r="EH62" s="60">
        <v>293.55</v>
      </c>
      <c r="EI62" s="60">
        <v>189.47499999999999</v>
      </c>
      <c r="EJ62" s="60">
        <v>348.20499999999998</v>
      </c>
      <c r="EK62" s="60">
        <v>337.05</v>
      </c>
      <c r="EL62" s="60">
        <v>374.60500000000002</v>
      </c>
      <c r="EM62" s="60"/>
      <c r="EN62" s="60"/>
      <c r="EO62" s="60"/>
      <c r="EP62" s="60"/>
      <c r="EQ62" s="60"/>
      <c r="ER62" s="60">
        <v>66.208519999999993</v>
      </c>
      <c r="ES62" s="60">
        <v>286.35810000000004</v>
      </c>
      <c r="ET62" s="60">
        <v>132.39859000000001</v>
      </c>
      <c r="EU62" s="60">
        <v>191.16595000000001</v>
      </c>
      <c r="EV62" s="60">
        <v>158.47803999999999</v>
      </c>
      <c r="EW62" s="60">
        <v>381.23354</v>
      </c>
      <c r="EX62" s="60"/>
      <c r="EY62" s="60"/>
      <c r="EZ62" s="60"/>
      <c r="FA62" s="60"/>
      <c r="FB62" s="61">
        <f>AVERAGE(ER62:FA62)</f>
        <v>202.64045666666667</v>
      </c>
      <c r="FC62" s="61">
        <f>AVERAGE(EW62:FA62)</f>
        <v>381.23354</v>
      </c>
      <c r="FD62" s="61"/>
      <c r="FE62" s="47"/>
      <c r="FF62" s="62" t="s">
        <v>62</v>
      </c>
      <c r="FG62" s="63">
        <f t="shared" si="49"/>
        <v>66.208519999999993</v>
      </c>
      <c r="FH62" s="63">
        <f t="shared" si="49"/>
        <v>653.04651999999999</v>
      </c>
      <c r="FI62" s="63">
        <f t="shared" si="49"/>
        <v>253.14968000000002</v>
      </c>
      <c r="FJ62" s="63">
        <f t="shared" si="49"/>
        <v>449.89789000000002</v>
      </c>
      <c r="FK62" s="63">
        <f t="shared" si="49"/>
        <v>349.10307999999998</v>
      </c>
      <c r="FL62" s="63">
        <f t="shared" si="49"/>
        <v>861.12228000000005</v>
      </c>
      <c r="FM62" s="63">
        <f t="shared" si="49"/>
        <v>0</v>
      </c>
      <c r="FN62" s="63">
        <f t="shared" si="49"/>
        <v>0</v>
      </c>
      <c r="FO62" s="63">
        <f t="shared" si="50"/>
        <v>0</v>
      </c>
      <c r="FP62" s="63">
        <f t="shared" si="50"/>
        <v>0</v>
      </c>
      <c r="FQ62" s="64">
        <f t="shared" si="51"/>
        <v>263.25279699999999</v>
      </c>
      <c r="FR62" s="64">
        <f t="shared" si="52"/>
        <v>172.224456</v>
      </c>
      <c r="FS62" s="64">
        <f t="shared" si="53"/>
        <v>0</v>
      </c>
      <c r="FT62" s="11">
        <f t="shared" si="54"/>
        <v>0.53814631644730448</v>
      </c>
      <c r="FU62" s="7">
        <f>SUM(BU62:BY62)/SUM(FL62:FP62)</f>
        <v>0.55728292153815828</v>
      </c>
      <c r="FV62" s="7"/>
    </row>
    <row r="63" spans="1:178" x14ac:dyDescent="0.2">
      <c r="A63" s="1"/>
    </row>
    <row r="65" spans="2:171" x14ac:dyDescent="0.2">
      <c r="BV65">
        <f>125000/BP121</f>
        <v>0.89585585432420378</v>
      </c>
    </row>
    <row r="66" spans="2:171" x14ac:dyDescent="0.2">
      <c r="BV66" s="53">
        <f>1-BV65</f>
        <v>0.10414414567579622</v>
      </c>
    </row>
    <row r="68" spans="2:171" x14ac:dyDescent="0.2">
      <c r="BV68" t="s">
        <v>95</v>
      </c>
      <c r="BW68" s="105" t="s">
        <v>94</v>
      </c>
      <c r="BX68" s="105"/>
      <c r="BY68" s="105"/>
      <c r="BZ68" t="s">
        <v>77</v>
      </c>
      <c r="CA68" t="s">
        <v>78</v>
      </c>
      <c r="CB68" t="s">
        <v>79</v>
      </c>
      <c r="EX68" t="s">
        <v>95</v>
      </c>
      <c r="EY68" s="55" t="s">
        <v>94</v>
      </c>
      <c r="EZ68" s="55"/>
      <c r="FA68" s="55"/>
      <c r="FB68" t="s">
        <v>77</v>
      </c>
      <c r="FC68" t="s">
        <v>78</v>
      </c>
      <c r="FD68" t="s">
        <v>79</v>
      </c>
    </row>
    <row r="69" spans="2:171" s="23" customFormat="1" x14ac:dyDescent="0.2">
      <c r="BP69" s="23" t="s">
        <v>77</v>
      </c>
      <c r="BQ69" s="23" t="s">
        <v>78</v>
      </c>
      <c r="BR69" s="23" t="s">
        <v>79</v>
      </c>
      <c r="BS69" s="23" t="s">
        <v>80</v>
      </c>
      <c r="BT69" s="23" t="s">
        <v>81</v>
      </c>
      <c r="BU69" s="23" t="s">
        <v>82</v>
      </c>
      <c r="BW69" s="51"/>
      <c r="ER69" s="23" t="s">
        <v>77</v>
      </c>
      <c r="ES69" s="23" t="s">
        <v>78</v>
      </c>
      <c r="ET69" s="23" t="s">
        <v>79</v>
      </c>
      <c r="EU69" s="23" t="s">
        <v>80</v>
      </c>
      <c r="EV69" s="23" t="s">
        <v>81</v>
      </c>
      <c r="EW69" s="23" t="s">
        <v>82</v>
      </c>
      <c r="FG69" s="23" t="s">
        <v>77</v>
      </c>
      <c r="FH69" s="23" t="s">
        <v>78</v>
      </c>
      <c r="FI69" s="23" t="s">
        <v>79</v>
      </c>
      <c r="FJ69" s="55" t="s">
        <v>89</v>
      </c>
      <c r="FK69" s="55"/>
      <c r="FL69" s="55"/>
      <c r="FM69" s="90" t="s">
        <v>92</v>
      </c>
      <c r="FN69" s="90"/>
      <c r="FO69" s="90"/>
    </row>
    <row r="70" spans="2:171" s="23" customFormat="1" x14ac:dyDescent="0.2">
      <c r="BV70" s="93" t="s">
        <v>86</v>
      </c>
      <c r="BW70" s="94" t="s">
        <v>83</v>
      </c>
      <c r="BX70" s="93" t="s">
        <v>84</v>
      </c>
      <c r="BY70" s="93" t="s">
        <v>85</v>
      </c>
      <c r="BZ70" s="93"/>
      <c r="CA70" s="93"/>
      <c r="CB70" s="93"/>
      <c r="EX70" s="93" t="s">
        <v>87</v>
      </c>
      <c r="EY70" s="93" t="s">
        <v>88</v>
      </c>
      <c r="EZ70" s="93" t="s">
        <v>84</v>
      </c>
      <c r="FA70" s="93" t="s">
        <v>85</v>
      </c>
      <c r="FB70" s="93"/>
      <c r="FC70" s="93"/>
      <c r="FD70" s="93"/>
      <c r="FJ70">
        <v>10</v>
      </c>
      <c r="FK70" s="23" t="s">
        <v>90</v>
      </c>
      <c r="FL70" s="23" t="s">
        <v>91</v>
      </c>
      <c r="FM70" s="23" t="s">
        <v>93</v>
      </c>
      <c r="FN70" s="23" t="s">
        <v>90</v>
      </c>
      <c r="FO70" s="23" t="s">
        <v>91</v>
      </c>
    </row>
    <row r="71" spans="2:171" x14ac:dyDescent="0.2">
      <c r="B71" s="14" t="s">
        <v>76</v>
      </c>
      <c r="C71" s="22">
        <v>35528.699307800001</v>
      </c>
      <c r="D71" s="22">
        <v>30585.644213200001</v>
      </c>
      <c r="E71" s="22">
        <v>29651.129183666664</v>
      </c>
      <c r="BP71" s="66">
        <v>35528.699307800001</v>
      </c>
      <c r="BQ71" s="66">
        <v>30585.644213200001</v>
      </c>
      <c r="BR71" s="80">
        <v>29651.129183666664</v>
      </c>
      <c r="BS71" s="24">
        <f t="shared" ref="BS71:BS118" si="55">BP71/BP$121</f>
        <v>0.25462874617133535</v>
      </c>
      <c r="BT71" s="24">
        <f t="shared" ref="BT71:BT118" si="56">BQ71/BQ$121</f>
        <v>0.21662938196920797</v>
      </c>
      <c r="BU71" s="91">
        <f t="shared" ref="BU71:BU118" si="57">BR71/BR$121</f>
        <v>0.20704059620074425</v>
      </c>
      <c r="BV71" s="95">
        <v>0.18</v>
      </c>
      <c r="BW71" s="95">
        <v>0.05</v>
      </c>
      <c r="BX71" s="96"/>
      <c r="BY71" s="97">
        <v>0.05</v>
      </c>
      <c r="BZ71" s="98">
        <f>BP71-(BP71*(BV71+BW71+BX71+BY71))</f>
        <v>25580.663501616</v>
      </c>
      <c r="CA71" s="98">
        <f>BQ71-(BQ71*(BV71+BW71+BX71+BY71))</f>
        <v>22021.663833504004</v>
      </c>
      <c r="CB71" s="99">
        <f>BR71-(BR71*(BV71+BW71+BX71+BY71))</f>
        <v>21348.81301224</v>
      </c>
      <c r="CD71" s="17" t="s">
        <v>76</v>
      </c>
      <c r="ER71" s="20">
        <v>15024.905275899999</v>
      </c>
      <c r="ES71" s="20">
        <v>11889.541398800002</v>
      </c>
      <c r="ET71" s="20">
        <v>11785.560186333334</v>
      </c>
      <c r="EU71" s="25">
        <f t="shared" ref="EU71:EU118" si="58">ER71/ER$121</f>
        <v>0.22383014289809308</v>
      </c>
      <c r="EV71" s="25">
        <f t="shared" ref="EV71:EV118" si="59">ES71/ES$121</f>
        <v>0.20738944817334648</v>
      </c>
      <c r="EW71" s="100">
        <f t="shared" ref="EW71:EW118" si="60">ET71/ET$121</f>
        <v>0.19439239900309421</v>
      </c>
      <c r="EX71" s="102">
        <v>0.2</v>
      </c>
      <c r="EY71" s="95">
        <v>0.03</v>
      </c>
      <c r="EZ71" s="96"/>
      <c r="FA71" s="97">
        <v>0.03</v>
      </c>
      <c r="FB71" s="99">
        <f>ER71+(ER71*(EX71-EY71-FA71))</f>
        <v>17128.392014525998</v>
      </c>
      <c r="FC71" s="99">
        <f>ES71+(ES71*(EX71-EY71-FA71))</f>
        <v>13554.077194632002</v>
      </c>
      <c r="FD71" s="99">
        <f>ET71+(ET71*(EX71-EY71-EZ71-FA71))</f>
        <v>13435.538612420001</v>
      </c>
      <c r="FF71" s="15" t="s">
        <v>76</v>
      </c>
      <c r="FG71" s="71">
        <v>50391.131372699994</v>
      </c>
      <c r="FH71" s="71">
        <v>42091.274619999997</v>
      </c>
      <c r="FI71" s="71">
        <v>41436.68937</v>
      </c>
      <c r="FJ71" s="86">
        <f>SUMIFS(FB$71:FB$118,$CD$71:$CD$118,$FF71)+SUMIFS(BZ$71:BZ$118,$B$71:$B$118,$FF71)</f>
        <v>42709.055516141998</v>
      </c>
      <c r="FK71" s="86">
        <f t="shared" ref="FK71:FL71" si="61">SUMIFS(FC$71:FC$118,$CD$71:$CD$118,$FF71)+SUMIFS(CA$71:CA$118,$B$71:$B$118,$FF71)</f>
        <v>35575.741028136006</v>
      </c>
      <c r="FL71" s="86">
        <f t="shared" si="61"/>
        <v>34784.351624660005</v>
      </c>
      <c r="FM71" s="96">
        <f>1-(FG71/FJ71)</f>
        <v>-0.17986995412845252</v>
      </c>
      <c r="FN71" s="96">
        <f t="shared" ref="FN71:FO71" si="62">1-(FH71/FK71)</f>
        <v>-0.18314540761669607</v>
      </c>
      <c r="FO71" s="96">
        <f t="shared" si="62"/>
        <v>-0.19124512703648877</v>
      </c>
    </row>
    <row r="72" spans="2:171" x14ac:dyDescent="0.2">
      <c r="B72" s="2" t="s">
        <v>29</v>
      </c>
      <c r="C72" s="21">
        <v>23572.3</v>
      </c>
      <c r="D72" s="21">
        <v>24971.9</v>
      </c>
      <c r="E72" s="21">
        <v>25720.333333333332</v>
      </c>
      <c r="BP72" s="59">
        <v>23572.3</v>
      </c>
      <c r="BQ72" s="59">
        <v>24971.9</v>
      </c>
      <c r="BR72" s="81">
        <v>25720.333333333332</v>
      </c>
      <c r="BS72" s="24">
        <f t="shared" si="55"/>
        <v>0.16893906363909142</v>
      </c>
      <c r="BT72" s="24">
        <f t="shared" si="56"/>
        <v>0.17686883512697751</v>
      </c>
      <c r="BU72" s="91">
        <f t="shared" si="57"/>
        <v>0.17959360383309014</v>
      </c>
      <c r="BV72" s="95">
        <v>0.13</v>
      </c>
      <c r="BW72" s="95"/>
      <c r="BX72" s="96"/>
      <c r="BY72" s="97">
        <v>0.05</v>
      </c>
      <c r="BZ72" s="98">
        <f t="shared" ref="BZ72:BZ118" si="63">BP72-(BP72*(BV72+BW72+BX72+BY72))</f>
        <v>19329.286</v>
      </c>
      <c r="CA72" s="98">
        <f t="shared" ref="CA72:CA118" si="64">BQ72-(BQ72*(BV72+BW72+BX72+BY72))</f>
        <v>20476.958000000002</v>
      </c>
      <c r="CB72" s="99">
        <f t="shared" ref="CB72:CB118" si="65">BR72-(BR72*(BV72+BW72+BX72+BY72))</f>
        <v>21090.673333333332</v>
      </c>
      <c r="CD72" s="4" t="s">
        <v>35</v>
      </c>
      <c r="ER72" s="18">
        <v>10934.832299999998</v>
      </c>
      <c r="ES72" s="19">
        <v>11275.647000000001</v>
      </c>
      <c r="ET72" s="19">
        <v>12897.123</v>
      </c>
      <c r="EU72" s="25">
        <f t="shared" si="58"/>
        <v>0.16289920178076292</v>
      </c>
      <c r="EV72" s="25">
        <f t="shared" si="59"/>
        <v>0.19668127900740284</v>
      </c>
      <c r="EW72" s="100">
        <f t="shared" si="60"/>
        <v>0.21272664519716655</v>
      </c>
      <c r="EX72" s="102">
        <v>0.2</v>
      </c>
      <c r="EY72" s="95">
        <v>0.03</v>
      </c>
      <c r="EZ72" s="96">
        <v>0.03</v>
      </c>
      <c r="FA72" s="97"/>
      <c r="FB72" s="99">
        <f t="shared" ref="FB72:FB118" si="66">ER72+(ER72*(EX72-EY72-FA72))</f>
        <v>12793.753790999997</v>
      </c>
      <c r="FC72" s="99">
        <f t="shared" ref="FC72:FC118" si="67">ES72+(ES72*(EX72-EY72-FA72))</f>
        <v>13192.506990000002</v>
      </c>
      <c r="FD72" s="99">
        <f t="shared" ref="FD72:FD118" si="68">ET72+(ET72*(EX72-EY72-EZ72-FA72))</f>
        <v>14702.720219999999</v>
      </c>
      <c r="FF72" s="8" t="s">
        <v>29</v>
      </c>
      <c r="FG72" s="64">
        <f>SUMIFS($BP$72:$BP$118,$B$72:$B$118,FF72)</f>
        <v>23572.3</v>
      </c>
      <c r="FH72" s="64">
        <v>27725.599999999999</v>
      </c>
      <c r="FI72" s="64">
        <v>28516.333333333332</v>
      </c>
      <c r="FJ72" s="86">
        <f t="shared" ref="FJ72:FJ118" si="69">SUMIFS(FB$71:FB$118,$CD$71:$CD$118,$FF72)+SUMIFS(BZ$71:BZ$118,$B$71:$B$118,$FF72)</f>
        <v>23632.162194</v>
      </c>
      <c r="FK72" s="86">
        <f t="shared" ref="FK72:FK118" si="70">SUMIFS(FC$71:FC$118,$CD$71:$CD$118,$FF72)+SUMIFS(CA$71:CA$118,$B$71:$B$118,$FF72)</f>
        <v>23836.472000000002</v>
      </c>
      <c r="FL72" s="86">
        <f t="shared" ref="FL72:FL118" si="71">SUMIFS(FD$71:FD$118,$CD$71:$CD$118,$FF72)+SUMIFS(CB$71:CB$118,$B$71:$B$118,$FF72)</f>
        <v>24417.91333333333</v>
      </c>
      <c r="FM72" s="96">
        <f t="shared" ref="FM72:FM118" si="72">1-(FG72/FJ72)</f>
        <v>2.5330815482977886E-3</v>
      </c>
      <c r="FN72" s="96">
        <f t="shared" ref="FN72:FN118" si="73">1-(FH72/FK72)</f>
        <v>-0.16315870905727992</v>
      </c>
      <c r="FO72" s="96">
        <f t="shared" ref="FO72:FO118" si="74">1-(FI72/FL72)</f>
        <v>-0.16784480901589482</v>
      </c>
    </row>
    <row r="73" spans="2:171" x14ac:dyDescent="0.2">
      <c r="B73" s="2" t="s">
        <v>14</v>
      </c>
      <c r="C73" s="21">
        <v>15716.2178709</v>
      </c>
      <c r="D73" s="21">
        <v>15837.283287800001</v>
      </c>
      <c r="E73" s="21">
        <v>17446.46947966667</v>
      </c>
      <c r="BP73" s="59">
        <v>15716.2178709</v>
      </c>
      <c r="BQ73" s="59">
        <v>15837.283287800001</v>
      </c>
      <c r="BR73" s="81">
        <v>17446.46947966667</v>
      </c>
      <c r="BS73" s="24">
        <f t="shared" si="55"/>
        <v>0.1126357262998435</v>
      </c>
      <c r="BT73" s="24">
        <f t="shared" si="56"/>
        <v>0.11217095401988374</v>
      </c>
      <c r="BU73" s="91">
        <f t="shared" si="57"/>
        <v>0.1218209067281666</v>
      </c>
      <c r="BV73" s="95">
        <v>0.1</v>
      </c>
      <c r="BW73" s="95"/>
      <c r="BX73" s="96"/>
      <c r="BY73" s="97"/>
      <c r="BZ73" s="98">
        <f t="shared" si="63"/>
        <v>14144.59608381</v>
      </c>
      <c r="CA73" s="98">
        <f t="shared" si="64"/>
        <v>14253.554959020001</v>
      </c>
      <c r="CB73" s="99">
        <f t="shared" si="65"/>
        <v>15701.822531700003</v>
      </c>
      <c r="CD73" s="4" t="s">
        <v>56</v>
      </c>
      <c r="ER73" s="18">
        <v>10624.9</v>
      </c>
      <c r="ES73" s="19">
        <v>8383.6</v>
      </c>
      <c r="ET73" s="19">
        <v>9533</v>
      </c>
      <c r="EU73" s="25">
        <f t="shared" si="58"/>
        <v>0.15828205513498622</v>
      </c>
      <c r="EV73" s="25">
        <f t="shared" si="59"/>
        <v>0.14623525999762696</v>
      </c>
      <c r="EW73" s="100">
        <f t="shared" si="60"/>
        <v>0.15723840957898819</v>
      </c>
      <c r="EX73" s="102">
        <v>0.2</v>
      </c>
      <c r="EY73" s="95">
        <v>0.03</v>
      </c>
      <c r="EZ73" s="96">
        <v>0.03</v>
      </c>
      <c r="FA73" s="97"/>
      <c r="FB73" s="99">
        <f t="shared" si="66"/>
        <v>12431.133</v>
      </c>
      <c r="FC73" s="99">
        <f t="shared" si="67"/>
        <v>9808.8119999999999</v>
      </c>
      <c r="FD73" s="99">
        <f t="shared" si="68"/>
        <v>10867.62</v>
      </c>
      <c r="FF73" s="8" t="s">
        <v>14</v>
      </c>
      <c r="FG73" s="64">
        <v>22131.142446700003</v>
      </c>
      <c r="FH73" s="64">
        <v>21864.443765799999</v>
      </c>
      <c r="FI73" s="64">
        <v>23230.654276333331</v>
      </c>
      <c r="FJ73" s="86">
        <f t="shared" si="69"/>
        <v>21842.505574769999</v>
      </c>
      <c r="FK73" s="86">
        <f t="shared" si="70"/>
        <v>21486.147532620002</v>
      </c>
      <c r="FL73" s="86">
        <f t="shared" si="71"/>
        <v>22642.844287700005</v>
      </c>
      <c r="FM73" s="104">
        <f t="shared" si="72"/>
        <v>-1.3214457972413385E-2</v>
      </c>
      <c r="FN73" s="104">
        <f t="shared" si="73"/>
        <v>-1.760651752975595E-2</v>
      </c>
      <c r="FO73" s="104">
        <f t="shared" si="74"/>
        <v>-2.5960077327945807E-2</v>
      </c>
    </row>
    <row r="74" spans="2:171" x14ac:dyDescent="0.2">
      <c r="B74" s="2" t="s">
        <v>13</v>
      </c>
      <c r="C74" s="21">
        <v>8872.7679000000007</v>
      </c>
      <c r="D74" s="21">
        <v>10183.143599999999</v>
      </c>
      <c r="E74" s="21">
        <v>11125.957333333334</v>
      </c>
      <c r="BP74" s="59">
        <v>8872.7679000000007</v>
      </c>
      <c r="BQ74" s="59">
        <v>10183.143599999999</v>
      </c>
      <c r="BR74" s="81">
        <v>11125.957333333334</v>
      </c>
      <c r="BS74" s="24">
        <f t="shared" si="55"/>
        <v>6.3589768538198976E-2</v>
      </c>
      <c r="BT74" s="24">
        <f t="shared" si="56"/>
        <v>7.2124297568976981E-2</v>
      </c>
      <c r="BU74" s="91">
        <f t="shared" si="57"/>
        <v>7.7687592446437873E-2</v>
      </c>
      <c r="BV74" s="95">
        <v>0.06</v>
      </c>
      <c r="BW74" s="95"/>
      <c r="BX74" s="96"/>
      <c r="BY74" s="97">
        <v>0.05</v>
      </c>
      <c r="BZ74" s="98">
        <f t="shared" si="63"/>
        <v>7896.7634310000003</v>
      </c>
      <c r="CA74" s="98">
        <f t="shared" si="64"/>
        <v>9062.9978039999987</v>
      </c>
      <c r="CB74" s="99">
        <f t="shared" si="65"/>
        <v>9902.1020266666674</v>
      </c>
      <c r="CD74" s="4" t="s">
        <v>14</v>
      </c>
      <c r="ER74" s="18">
        <v>6414.9245757999997</v>
      </c>
      <c r="ES74" s="19">
        <v>6027.1604779999998</v>
      </c>
      <c r="ET74" s="19">
        <v>5784.1847966666674</v>
      </c>
      <c r="EU74" s="25">
        <f t="shared" si="58"/>
        <v>9.5564894294869002E-2</v>
      </c>
      <c r="EV74" s="25">
        <f t="shared" si="59"/>
        <v>0.10513185022517195</v>
      </c>
      <c r="EW74" s="100">
        <f t="shared" si="60"/>
        <v>9.540501606407531E-2</v>
      </c>
      <c r="EX74" s="102">
        <v>0.2</v>
      </c>
      <c r="EY74" s="103"/>
      <c r="FA74" s="97"/>
      <c r="FB74" s="99">
        <f t="shared" si="66"/>
        <v>7697.9094909599999</v>
      </c>
      <c r="FC74" s="99">
        <f t="shared" si="67"/>
        <v>7232.5925735999999</v>
      </c>
      <c r="FD74" s="99">
        <f t="shared" si="68"/>
        <v>6941.021756000001</v>
      </c>
      <c r="FF74" s="8" t="s">
        <v>35</v>
      </c>
      <c r="FG74" s="64">
        <v>14855.336499999999</v>
      </c>
      <c r="FH74" s="64">
        <v>15691.958000000002</v>
      </c>
      <c r="FI74" s="64">
        <v>18345.777333333335</v>
      </c>
      <c r="FJ74" s="86">
        <f t="shared" si="69"/>
        <v>16224.194965999997</v>
      </c>
      <c r="FK74" s="86">
        <f t="shared" si="70"/>
        <v>17056.779115000001</v>
      </c>
      <c r="FL74" s="86">
        <f t="shared" si="71"/>
        <v>19470.292761666664</v>
      </c>
      <c r="FM74" s="96">
        <f t="shared" si="72"/>
        <v>8.4371426062656796E-2</v>
      </c>
      <c r="FN74" s="96">
        <f t="shared" si="73"/>
        <v>8.0016344574677212E-2</v>
      </c>
      <c r="FO74" s="96">
        <f t="shared" si="74"/>
        <v>5.7755445287771323E-2</v>
      </c>
    </row>
    <row r="75" spans="2:171" x14ac:dyDescent="0.2">
      <c r="B75" s="2" t="s">
        <v>45</v>
      </c>
      <c r="C75" s="21">
        <v>8398.0184332000008</v>
      </c>
      <c r="D75" s="21">
        <v>11600.776085400001</v>
      </c>
      <c r="E75" s="21">
        <v>13866.303964999999</v>
      </c>
      <c r="BP75" s="59">
        <v>8398.0184332000008</v>
      </c>
      <c r="BQ75" s="59">
        <v>11600.776085400001</v>
      </c>
      <c r="BR75" s="81">
        <v>13866.303964999999</v>
      </c>
      <c r="BS75" s="24">
        <f t="shared" si="55"/>
        <v>6.0187311824838378E-2</v>
      </c>
      <c r="BT75" s="24">
        <f t="shared" si="56"/>
        <v>8.2164983553257714E-2</v>
      </c>
      <c r="BU75" s="91">
        <f t="shared" si="57"/>
        <v>9.6822209442052998E-2</v>
      </c>
      <c r="BV75" s="95">
        <v>0.06</v>
      </c>
      <c r="BW75" s="95"/>
      <c r="BX75" s="96"/>
      <c r="BY75" s="97">
        <v>0.05</v>
      </c>
      <c r="BZ75" s="98">
        <f t="shared" si="63"/>
        <v>7474.2364055480011</v>
      </c>
      <c r="CA75" s="98">
        <f t="shared" si="64"/>
        <v>10324.690716006</v>
      </c>
      <c r="CB75" s="99">
        <f t="shared" si="65"/>
        <v>12341.01052885</v>
      </c>
      <c r="CD75" s="4" t="s">
        <v>16</v>
      </c>
      <c r="ER75" s="18">
        <v>4589.9195</v>
      </c>
      <c r="ES75" s="19">
        <v>3809.8048000000003</v>
      </c>
      <c r="ET75" s="19">
        <v>4598.983666666667</v>
      </c>
      <c r="EU75" s="25">
        <f t="shared" si="58"/>
        <v>6.8377292149963617E-2</v>
      </c>
      <c r="EV75" s="25">
        <f t="shared" si="59"/>
        <v>6.6454482020636391E-2</v>
      </c>
      <c r="EW75" s="100">
        <f t="shared" si="60"/>
        <v>7.5856170924830615E-2</v>
      </c>
      <c r="EX75" s="102">
        <v>0.22500000000000001</v>
      </c>
      <c r="EY75" s="95">
        <v>0.03</v>
      </c>
      <c r="EZ75" s="96">
        <v>0.03</v>
      </c>
      <c r="FA75" s="97"/>
      <c r="FB75" s="99">
        <f t="shared" si="66"/>
        <v>5484.9538025000002</v>
      </c>
      <c r="FC75" s="99">
        <f t="shared" si="67"/>
        <v>4552.7167360000003</v>
      </c>
      <c r="FD75" s="99">
        <f t="shared" si="68"/>
        <v>5357.8159716666669</v>
      </c>
      <c r="FF75" s="8" t="s">
        <v>56</v>
      </c>
      <c r="FG75" s="64">
        <v>11450.8</v>
      </c>
      <c r="FH75" s="64">
        <v>9111.6</v>
      </c>
      <c r="FI75" s="64">
        <v>10300.333333333334</v>
      </c>
      <c r="FJ75" s="86">
        <f t="shared" si="69"/>
        <v>13174.442999999999</v>
      </c>
      <c r="FK75" s="86">
        <f t="shared" si="70"/>
        <v>10464.012000000001</v>
      </c>
      <c r="FL75" s="86">
        <f t="shared" si="71"/>
        <v>11558.220000000001</v>
      </c>
      <c r="FM75" s="96">
        <f t="shared" si="72"/>
        <v>0.13083232437227144</v>
      </c>
      <c r="FN75" s="96">
        <f t="shared" si="73"/>
        <v>0.12924411783931444</v>
      </c>
      <c r="FO75" s="96">
        <f t="shared" si="74"/>
        <v>0.10883048312514099</v>
      </c>
    </row>
    <row r="76" spans="2:171" x14ac:dyDescent="0.2">
      <c r="B76" s="2" t="s">
        <v>43</v>
      </c>
      <c r="C76" s="21">
        <v>7415.5472793000008</v>
      </c>
      <c r="D76" s="21">
        <v>8418.3546585999993</v>
      </c>
      <c r="E76" s="21">
        <v>7334.3970973333335</v>
      </c>
      <c r="BP76" s="59">
        <v>7415.5472793000008</v>
      </c>
      <c r="BQ76" s="59">
        <v>8418.3546585999993</v>
      </c>
      <c r="BR76" s="81">
        <v>7334.3970973333335</v>
      </c>
      <c r="BS76" s="24">
        <f t="shared" si="55"/>
        <v>5.3146091545430617E-2</v>
      </c>
      <c r="BT76" s="24">
        <f t="shared" si="56"/>
        <v>5.9624801563050722E-2</v>
      </c>
      <c r="BU76" s="91">
        <f t="shared" si="57"/>
        <v>5.1212820206569996E-2</v>
      </c>
      <c r="BV76" s="95">
        <v>0.05</v>
      </c>
      <c r="BW76" s="95"/>
      <c r="BX76" s="96"/>
      <c r="BY76" s="97">
        <v>0.05</v>
      </c>
      <c r="BZ76" s="98">
        <f t="shared" si="63"/>
        <v>6673.9925513700009</v>
      </c>
      <c r="CA76" s="98">
        <f t="shared" si="64"/>
        <v>7576.5191927399992</v>
      </c>
      <c r="CB76" s="99">
        <f t="shared" si="65"/>
        <v>6600.9573876000004</v>
      </c>
      <c r="CD76" s="4" t="s">
        <v>29</v>
      </c>
      <c r="ER76" s="18">
        <v>3526.9476999999997</v>
      </c>
      <c r="ES76" s="19">
        <v>2753.7</v>
      </c>
      <c r="ET76" s="19">
        <v>2796</v>
      </c>
      <c r="EU76" s="25">
        <f t="shared" si="58"/>
        <v>5.2541909129461252E-2</v>
      </c>
      <c r="EV76" s="25">
        <f t="shared" si="59"/>
        <v>4.8032830222752197E-2</v>
      </c>
      <c r="EW76" s="100">
        <f t="shared" si="60"/>
        <v>4.6117548849559521E-2</v>
      </c>
      <c r="EX76" s="102">
        <v>0.25</v>
      </c>
      <c r="EY76" s="95">
        <v>0.03</v>
      </c>
      <c r="EZ76" s="96">
        <v>0.03</v>
      </c>
      <c r="FA76" s="97"/>
      <c r="FB76" s="99">
        <f t="shared" si="66"/>
        <v>4302.8761939999995</v>
      </c>
      <c r="FC76" s="99">
        <f t="shared" si="67"/>
        <v>3359.5139999999997</v>
      </c>
      <c r="FD76" s="99">
        <f t="shared" si="68"/>
        <v>3327.24</v>
      </c>
      <c r="FF76" s="8" t="s">
        <v>45</v>
      </c>
      <c r="FG76" s="64">
        <v>10625.633142100001</v>
      </c>
      <c r="FH76" s="64">
        <v>13925.7897032</v>
      </c>
      <c r="FI76" s="64">
        <v>16532.076814333333</v>
      </c>
      <c r="FJ76" s="86">
        <f t="shared" si="69"/>
        <v>10191.926350406</v>
      </c>
      <c r="FK76" s="86">
        <f t="shared" si="70"/>
        <v>13161.207329722001</v>
      </c>
      <c r="FL76" s="86">
        <f t="shared" si="71"/>
        <v>15593.253405036667</v>
      </c>
      <c r="FM76" s="96">
        <f t="shared" si="72"/>
        <v>-4.2553956610638544E-2</v>
      </c>
      <c r="FN76" s="96">
        <f t="shared" si="73"/>
        <v>-5.8093634901665858E-2</v>
      </c>
      <c r="FO76" s="96">
        <f t="shared" si="74"/>
        <v>-6.0207025750856014E-2</v>
      </c>
    </row>
    <row r="77" spans="2:171" x14ac:dyDescent="0.2">
      <c r="B77" s="2" t="s">
        <v>19</v>
      </c>
      <c r="C77" s="21">
        <v>6397.5104628888885</v>
      </c>
      <c r="D77" s="21">
        <v>5312.2590415000004</v>
      </c>
      <c r="E77" s="21">
        <v>2186.0365000000002</v>
      </c>
      <c r="BP77" s="59">
        <v>6397.5104628888885</v>
      </c>
      <c r="BQ77" s="59">
        <v>5312.2590415000004</v>
      </c>
      <c r="BR77" s="81">
        <v>2186.0365000000002</v>
      </c>
      <c r="BS77" s="24">
        <f t="shared" si="55"/>
        <v>4.5849977610234856E-2</v>
      </c>
      <c r="BT77" s="24">
        <f t="shared" si="56"/>
        <v>3.762521348246866E-2</v>
      </c>
      <c r="BU77" s="91">
        <f t="shared" si="57"/>
        <v>1.5264116839297379E-2</v>
      </c>
      <c r="BV77" s="95">
        <v>0.04</v>
      </c>
      <c r="BW77" s="95"/>
      <c r="BX77" s="96"/>
      <c r="BY77" s="97">
        <v>0.05</v>
      </c>
      <c r="BZ77" s="98">
        <f t="shared" si="63"/>
        <v>5821.7345212288883</v>
      </c>
      <c r="CA77" s="98">
        <f t="shared" si="64"/>
        <v>4834.1557277650008</v>
      </c>
      <c r="CB77" s="99">
        <f t="shared" si="65"/>
        <v>1989.2932150000001</v>
      </c>
      <c r="CD77" s="4" t="s">
        <v>45</v>
      </c>
      <c r="ER77" s="18">
        <v>2227.6147088999996</v>
      </c>
      <c r="ES77" s="19">
        <v>2325.0136178000002</v>
      </c>
      <c r="ET77" s="19">
        <v>2665.7728493333329</v>
      </c>
      <c r="EU77" s="25">
        <f t="shared" si="58"/>
        <v>3.3185388490584951E-2</v>
      </c>
      <c r="EV77" s="25">
        <f t="shared" si="59"/>
        <v>4.0555247256191411E-2</v>
      </c>
      <c r="EW77" s="100">
        <f t="shared" si="60"/>
        <v>4.3969567096194373E-2</v>
      </c>
      <c r="EX77" s="102">
        <v>0.25</v>
      </c>
      <c r="EY77" s="95"/>
      <c r="EZ77" s="96"/>
      <c r="FA77" s="97">
        <v>0.03</v>
      </c>
      <c r="FB77" s="99">
        <f t="shared" si="66"/>
        <v>2717.6899448579998</v>
      </c>
      <c r="FC77" s="99">
        <f t="shared" si="67"/>
        <v>2836.5166137160004</v>
      </c>
      <c r="FD77" s="99">
        <f t="shared" si="68"/>
        <v>3252.2428761866663</v>
      </c>
      <c r="FF77" s="8" t="s">
        <v>13</v>
      </c>
      <c r="FG77" s="64">
        <v>10410.205400000001</v>
      </c>
      <c r="FH77" s="64">
        <v>11249.1978</v>
      </c>
      <c r="FI77" s="64">
        <v>12372.081666666667</v>
      </c>
      <c r="FJ77" s="86">
        <f t="shared" si="69"/>
        <v>9772.4371810000011</v>
      </c>
      <c r="FK77" s="86">
        <f t="shared" si="70"/>
        <v>10363.583927999998</v>
      </c>
      <c r="FL77" s="86">
        <f t="shared" si="71"/>
        <v>11422.373713333334</v>
      </c>
      <c r="FM77" s="96">
        <f t="shared" si="72"/>
        <v>-6.5261941027359827E-2</v>
      </c>
      <c r="FN77" s="96">
        <f t="shared" si="73"/>
        <v>-8.5454402468559065E-2</v>
      </c>
      <c r="FO77" s="96">
        <f t="shared" si="74"/>
        <v>-8.3144535205037062E-2</v>
      </c>
    </row>
    <row r="78" spans="2:171" x14ac:dyDescent="0.2">
      <c r="B78" s="2" t="s">
        <v>20</v>
      </c>
      <c r="C78" s="21">
        <v>6035.9014998000002</v>
      </c>
      <c r="D78" s="21">
        <v>6615.3699995999996</v>
      </c>
      <c r="E78" s="21">
        <v>5975.7999996666667</v>
      </c>
      <c r="BP78" s="59">
        <v>6035.9014998000002</v>
      </c>
      <c r="BQ78" s="59">
        <v>6615.3699995999996</v>
      </c>
      <c r="BR78" s="81">
        <v>5975.7999996666667</v>
      </c>
      <c r="BS78" s="24">
        <f t="shared" si="55"/>
        <v>4.3258381557760572E-2</v>
      </c>
      <c r="BT78" s="24">
        <f t="shared" si="56"/>
        <v>4.6854776198975871E-2</v>
      </c>
      <c r="BU78" s="91">
        <f t="shared" si="57"/>
        <v>4.1726343271571736E-2</v>
      </c>
      <c r="BV78" s="95">
        <v>0.04</v>
      </c>
      <c r="BW78" s="95"/>
      <c r="BX78" s="96">
        <v>0.05</v>
      </c>
      <c r="BY78" s="97">
        <v>0.05</v>
      </c>
      <c r="BZ78" s="98">
        <f t="shared" si="63"/>
        <v>5190.8752898279999</v>
      </c>
      <c r="CA78" s="98">
        <f t="shared" si="64"/>
        <v>5689.2181996559993</v>
      </c>
      <c r="CB78" s="99">
        <f t="shared" si="65"/>
        <v>5139.1879997133328</v>
      </c>
      <c r="CD78" s="4" t="s">
        <v>19</v>
      </c>
      <c r="ER78" s="18">
        <v>2175.1434125555552</v>
      </c>
      <c r="ES78" s="19">
        <v>1060.9981782499999</v>
      </c>
      <c r="ET78" s="19">
        <v>483.39</v>
      </c>
      <c r="EU78" s="25">
        <f t="shared" si="58"/>
        <v>3.2403709169274111E-2</v>
      </c>
      <c r="EV78" s="25">
        <f t="shared" si="59"/>
        <v>1.8507007067774858E-2</v>
      </c>
      <c r="EW78" s="100">
        <f t="shared" si="60"/>
        <v>7.9730908220273875E-3</v>
      </c>
      <c r="EX78" s="102">
        <v>0.25</v>
      </c>
      <c r="EY78" s="95"/>
      <c r="EZ78" s="96"/>
      <c r="FA78" s="97">
        <v>0.03</v>
      </c>
      <c r="FB78" s="99">
        <f t="shared" si="66"/>
        <v>2653.6749633177774</v>
      </c>
      <c r="FC78" s="99">
        <f t="shared" si="67"/>
        <v>1294.417777465</v>
      </c>
      <c r="FD78" s="99">
        <f t="shared" si="68"/>
        <v>589.73579999999993</v>
      </c>
      <c r="FF78" s="8" t="s">
        <v>43</v>
      </c>
      <c r="FG78" s="64">
        <v>9087.2281500999998</v>
      </c>
      <c r="FH78" s="64">
        <v>9679.7112001999994</v>
      </c>
      <c r="FI78" s="64">
        <v>8500.8860000000004</v>
      </c>
      <c r="FJ78" s="86">
        <f t="shared" si="69"/>
        <v>8713.4432137460008</v>
      </c>
      <c r="FK78" s="86">
        <f t="shared" si="70"/>
        <v>9115.3741734919986</v>
      </c>
      <c r="FL78" s="86">
        <f t="shared" si="71"/>
        <v>8024.0738488533343</v>
      </c>
      <c r="FM78" s="96">
        <f t="shared" si="72"/>
        <v>-4.2897500699187407E-2</v>
      </c>
      <c r="FN78" s="96">
        <f t="shared" si="73"/>
        <v>-6.1910462035571046E-2</v>
      </c>
      <c r="FO78" s="96">
        <f t="shared" si="74"/>
        <v>-5.9422702249282588E-2</v>
      </c>
    </row>
    <row r="79" spans="2:171" x14ac:dyDescent="0.2">
      <c r="B79" s="2" t="s">
        <v>35</v>
      </c>
      <c r="C79" s="21">
        <v>3920.5042000000003</v>
      </c>
      <c r="D79" s="21">
        <v>4416.3109999999997</v>
      </c>
      <c r="E79" s="21">
        <v>5448.6543333333329</v>
      </c>
      <c r="BP79" s="59">
        <v>3920.5042000000003</v>
      </c>
      <c r="BQ79" s="59">
        <v>4416.3109999999997</v>
      </c>
      <c r="BR79" s="81">
        <v>5448.6543333333329</v>
      </c>
      <c r="BS79" s="24">
        <f t="shared" si="55"/>
        <v>2.8097653115781034E-2</v>
      </c>
      <c r="BT79" s="24">
        <f t="shared" si="56"/>
        <v>3.1279469408753723E-2</v>
      </c>
      <c r="BU79" s="91">
        <f t="shared" si="57"/>
        <v>3.8045520448054711E-2</v>
      </c>
      <c r="BV79" s="95">
        <v>2.5000000000000001E-2</v>
      </c>
      <c r="BW79" s="95">
        <v>0.05</v>
      </c>
      <c r="BX79" s="96">
        <v>0.05</v>
      </c>
      <c r="BY79" s="97"/>
      <c r="BZ79" s="98">
        <f t="shared" si="63"/>
        <v>3430.4411750000004</v>
      </c>
      <c r="CA79" s="98">
        <f t="shared" si="64"/>
        <v>3864.2721249999995</v>
      </c>
      <c r="CB79" s="99">
        <f t="shared" si="65"/>
        <v>4767.5725416666664</v>
      </c>
      <c r="CD79" s="4" t="s">
        <v>20</v>
      </c>
      <c r="ER79" s="18">
        <v>1681.4396000000002</v>
      </c>
      <c r="ES79" s="19">
        <v>1489.87</v>
      </c>
      <c r="ET79" s="19">
        <v>1479.6933333333334</v>
      </c>
      <c r="EU79" s="25">
        <f t="shared" si="58"/>
        <v>2.5048867798600383E-2</v>
      </c>
      <c r="EV79" s="25">
        <f t="shared" si="59"/>
        <v>2.5987824659175589E-2</v>
      </c>
      <c r="EW79" s="100">
        <f t="shared" si="60"/>
        <v>2.4406233756211575E-2</v>
      </c>
      <c r="EX79" s="102">
        <v>0.25</v>
      </c>
      <c r="EY79" s="95"/>
      <c r="EZ79" s="96"/>
      <c r="FA79" s="97">
        <v>0.03</v>
      </c>
      <c r="FB79" s="99">
        <f t="shared" si="66"/>
        <v>2051.3563120000003</v>
      </c>
      <c r="FC79" s="99">
        <f t="shared" si="67"/>
        <v>1817.6414</v>
      </c>
      <c r="FD79" s="99">
        <f t="shared" si="68"/>
        <v>1805.2258666666667</v>
      </c>
      <c r="FF79" s="8" t="s">
        <v>20</v>
      </c>
      <c r="FG79" s="64">
        <v>7717.3410998000008</v>
      </c>
      <c r="FH79" s="64">
        <v>8105.2399995999995</v>
      </c>
      <c r="FI79" s="64">
        <v>7455.4933329999994</v>
      </c>
      <c r="FJ79" s="86">
        <f t="shared" si="69"/>
        <v>7242.2316018279998</v>
      </c>
      <c r="FK79" s="86">
        <f t="shared" si="70"/>
        <v>7506.8595996559998</v>
      </c>
      <c r="FL79" s="86">
        <f t="shared" si="71"/>
        <v>6944.4138663799995</v>
      </c>
      <c r="FM79" s="96">
        <f t="shared" si="72"/>
        <v>-6.5602637984137235E-2</v>
      </c>
      <c r="FN79" s="96">
        <f t="shared" si="73"/>
        <v>-7.9711148450334779E-2</v>
      </c>
      <c r="FO79" s="96">
        <f t="shared" si="74"/>
        <v>-7.3595767253200384E-2</v>
      </c>
    </row>
    <row r="80" spans="2:171" x14ac:dyDescent="0.2">
      <c r="B80" s="2" t="s">
        <v>54</v>
      </c>
      <c r="C80" s="21">
        <v>3849.7713312999995</v>
      </c>
      <c r="D80" s="21">
        <v>2176.8380536</v>
      </c>
      <c r="E80" s="21">
        <v>837.64808333333337</v>
      </c>
      <c r="BP80" s="59">
        <v>3849.7713312999995</v>
      </c>
      <c r="BQ80" s="59">
        <v>2176.8380536</v>
      </c>
      <c r="BR80" s="81">
        <v>837.64808333333337</v>
      </c>
      <c r="BS80" s="24">
        <f t="shared" si="55"/>
        <v>2.7590721479636704E-2</v>
      </c>
      <c r="BT80" s="24">
        <f t="shared" si="56"/>
        <v>1.5417922176538791E-2</v>
      </c>
      <c r="BU80" s="91">
        <f t="shared" si="57"/>
        <v>5.8489225656632483E-3</v>
      </c>
      <c r="BV80" s="95">
        <v>2.5000000000000001E-2</v>
      </c>
      <c r="BW80" s="95"/>
      <c r="BX80" s="96"/>
      <c r="BY80" s="97"/>
      <c r="BZ80" s="98">
        <f t="shared" si="63"/>
        <v>3753.5270480174995</v>
      </c>
      <c r="CA80" s="98">
        <f t="shared" si="64"/>
        <v>2122.4171022599999</v>
      </c>
      <c r="CB80" s="99">
        <f t="shared" si="65"/>
        <v>816.70688125000004</v>
      </c>
      <c r="CD80" s="4" t="s">
        <v>43</v>
      </c>
      <c r="ER80" s="18">
        <v>1671.6808708000001</v>
      </c>
      <c r="ES80" s="19">
        <v>1261.3565416000001</v>
      </c>
      <c r="ET80" s="19">
        <v>1166.4889026666669</v>
      </c>
      <c r="EU80" s="25">
        <f t="shared" si="58"/>
        <v>2.4903489327905901E-2</v>
      </c>
      <c r="EV80" s="25">
        <f t="shared" si="59"/>
        <v>2.2001860991767687E-2</v>
      </c>
      <c r="EW80" s="100">
        <f t="shared" si="60"/>
        <v>1.9240203487553325E-2</v>
      </c>
      <c r="EX80" s="102">
        <v>0.25</v>
      </c>
      <c r="EY80" s="95"/>
      <c r="EZ80" s="96"/>
      <c r="FA80" s="97">
        <v>0.03</v>
      </c>
      <c r="FB80" s="99">
        <f t="shared" si="66"/>
        <v>2039.4506623760001</v>
      </c>
      <c r="FC80" s="99">
        <f t="shared" si="67"/>
        <v>1538.8549807520001</v>
      </c>
      <c r="FD80" s="99">
        <f t="shared" si="68"/>
        <v>1423.1164612533337</v>
      </c>
      <c r="FF80" s="8" t="s">
        <v>19</v>
      </c>
      <c r="FG80" s="64">
        <v>7715.3884878999988</v>
      </c>
      <c r="FH80" s="64">
        <v>5098.6057758000006</v>
      </c>
      <c r="FI80" s="64">
        <v>1779.6176666666663</v>
      </c>
      <c r="FJ80" s="86">
        <f t="shared" si="69"/>
        <v>8475.4094845466661</v>
      </c>
      <c r="FK80" s="86">
        <f t="shared" si="70"/>
        <v>6128.5735052300006</v>
      </c>
      <c r="FL80" s="86">
        <f t="shared" si="71"/>
        <v>2579.0290150000001</v>
      </c>
      <c r="FM80" s="96">
        <f t="shared" si="72"/>
        <v>8.9673660963806467E-2</v>
      </c>
      <c r="FN80" s="96">
        <f t="shared" si="73"/>
        <v>0.16805994552419845</v>
      </c>
      <c r="FO80" s="96">
        <f t="shared" si="74"/>
        <v>0.30996601576944016</v>
      </c>
    </row>
    <row r="81" spans="2:171" x14ac:dyDescent="0.2">
      <c r="B81" s="2" t="s">
        <v>52</v>
      </c>
      <c r="C81" s="21">
        <v>3821.1118000000001</v>
      </c>
      <c r="D81" s="21">
        <v>4303.9225999999999</v>
      </c>
      <c r="E81" s="21">
        <v>4632.4313333333339</v>
      </c>
      <c r="BP81" s="59">
        <v>3821.1118000000001</v>
      </c>
      <c r="BQ81" s="59">
        <v>4303.9225999999999</v>
      </c>
      <c r="BR81" s="81">
        <v>4632.4313333333339</v>
      </c>
      <c r="BS81" s="24">
        <f t="shared" si="55"/>
        <v>2.7385323008458369E-2</v>
      </c>
      <c r="BT81" s="24">
        <f t="shared" si="56"/>
        <v>3.0483454472373842E-2</v>
      </c>
      <c r="BU81" s="91">
        <f t="shared" si="57"/>
        <v>3.2346199673254382E-2</v>
      </c>
      <c r="BV81" s="95">
        <v>2.5000000000000001E-2</v>
      </c>
      <c r="BW81" s="95">
        <v>0.05</v>
      </c>
      <c r="BX81" s="96"/>
      <c r="BY81" s="97">
        <v>0.05</v>
      </c>
      <c r="BZ81" s="98">
        <f t="shared" si="63"/>
        <v>3343.4728250000003</v>
      </c>
      <c r="CA81" s="98">
        <f t="shared" si="64"/>
        <v>3765.9322750000001</v>
      </c>
      <c r="CB81" s="99">
        <f t="shared" si="65"/>
        <v>4053.3774166666672</v>
      </c>
      <c r="CD81" s="4" t="s">
        <v>13</v>
      </c>
      <c r="ER81" s="18">
        <v>1537.4375</v>
      </c>
      <c r="ES81" s="19">
        <v>1066.0542</v>
      </c>
      <c r="ET81" s="19">
        <v>1246.1243333333334</v>
      </c>
      <c r="EU81" s="25">
        <f t="shared" si="58"/>
        <v>2.2903628941599016E-2</v>
      </c>
      <c r="EV81" s="25">
        <f t="shared" si="59"/>
        <v>1.8595199330664895E-2</v>
      </c>
      <c r="EW81" s="100">
        <f t="shared" si="60"/>
        <v>2.0553719533306439E-2</v>
      </c>
      <c r="EX81" s="102">
        <v>0.25</v>
      </c>
      <c r="EY81" s="95"/>
      <c r="EZ81" s="96"/>
      <c r="FA81" s="97">
        <v>0.03</v>
      </c>
      <c r="FB81" s="99">
        <f t="shared" si="66"/>
        <v>1875.6737499999999</v>
      </c>
      <c r="FC81" s="99">
        <f t="shared" si="67"/>
        <v>1300.5861239999999</v>
      </c>
      <c r="FD81" s="99">
        <f t="shared" si="68"/>
        <v>1520.2716866666667</v>
      </c>
      <c r="FF81" s="8" t="s">
        <v>16</v>
      </c>
      <c r="FG81" s="64">
        <v>5411.6085999999987</v>
      </c>
      <c r="FH81" s="64">
        <v>5073.9838</v>
      </c>
      <c r="FI81" s="64">
        <v>6505.5620000000008</v>
      </c>
      <c r="FJ81" s="86">
        <f t="shared" si="69"/>
        <v>6224.4739925000003</v>
      </c>
      <c r="FK81" s="86">
        <f t="shared" si="70"/>
        <v>5690.477836</v>
      </c>
      <c r="FL81" s="86">
        <f t="shared" si="71"/>
        <v>7073.7364716666671</v>
      </c>
      <c r="FM81" s="96">
        <f t="shared" si="72"/>
        <v>0.13059182084774401</v>
      </c>
      <c r="FN81" s="96">
        <f t="shared" si="73"/>
        <v>0.10833783273872677</v>
      </c>
      <c r="FO81" s="96">
        <f t="shared" si="74"/>
        <v>8.0321690515676947E-2</v>
      </c>
    </row>
    <row r="82" spans="2:171" x14ac:dyDescent="0.2">
      <c r="B82" s="2" t="s">
        <v>32</v>
      </c>
      <c r="C82" s="21">
        <v>3163.519397333333</v>
      </c>
      <c r="D82" s="21">
        <v>2834.2366440000001</v>
      </c>
      <c r="E82" s="21">
        <v>3429.943788</v>
      </c>
      <c r="BP82" s="59">
        <v>3163.519397333333</v>
      </c>
      <c r="BQ82" s="59">
        <v>2834.2366440000001</v>
      </c>
      <c r="BR82" s="81">
        <v>3429.943788</v>
      </c>
      <c r="BS82" s="24">
        <f t="shared" si="55"/>
        <v>2.2672458978953945E-2</v>
      </c>
      <c r="BT82" s="24">
        <f t="shared" si="56"/>
        <v>2.0074088623551836E-2</v>
      </c>
      <c r="BU82" s="91">
        <f t="shared" si="57"/>
        <v>2.3949766041076733E-2</v>
      </c>
      <c r="BV82" s="95">
        <v>0.02</v>
      </c>
      <c r="BW82" s="95"/>
      <c r="BX82" s="96"/>
      <c r="BY82" s="97">
        <v>0.05</v>
      </c>
      <c r="BZ82" s="98">
        <f t="shared" si="63"/>
        <v>2942.0730395199998</v>
      </c>
      <c r="CA82" s="98">
        <f t="shared" si="64"/>
        <v>2635.84007892</v>
      </c>
      <c r="CB82" s="99">
        <f t="shared" si="65"/>
        <v>3189.8477228400002</v>
      </c>
      <c r="CD82" s="4" t="s">
        <v>32</v>
      </c>
      <c r="ER82" s="18">
        <v>1035.8470674444445</v>
      </c>
      <c r="ES82" s="19">
        <v>791.61040175000005</v>
      </c>
      <c r="ET82" s="19">
        <v>734.66530350000005</v>
      </c>
      <c r="EU82" s="25">
        <f t="shared" si="58"/>
        <v>1.5431298425458628E-2</v>
      </c>
      <c r="EV82" s="25">
        <f t="shared" si="59"/>
        <v>1.3808072059346484E-2</v>
      </c>
      <c r="EW82" s="100">
        <f t="shared" si="60"/>
        <v>1.2117654872044966E-2</v>
      </c>
      <c r="EX82" s="102">
        <v>0.25</v>
      </c>
      <c r="EY82" s="95"/>
      <c r="EZ82" s="96"/>
      <c r="FA82" s="97">
        <v>0.03</v>
      </c>
      <c r="FB82" s="99">
        <f t="shared" si="66"/>
        <v>1263.7334222822224</v>
      </c>
      <c r="FC82" s="99">
        <f t="shared" si="67"/>
        <v>965.76469013500002</v>
      </c>
      <c r="FD82" s="99">
        <f t="shared" si="68"/>
        <v>896.29167027000005</v>
      </c>
      <c r="FF82" s="8" t="s">
        <v>54</v>
      </c>
      <c r="FG82" s="64">
        <v>4757.7673462999992</v>
      </c>
      <c r="FH82" s="64">
        <v>2339.3799236000004</v>
      </c>
      <c r="FI82" s="64">
        <v>841.56508333333329</v>
      </c>
      <c r="FJ82" s="86">
        <f t="shared" si="69"/>
        <v>4906.6819870674999</v>
      </c>
      <c r="FK82" s="86">
        <f t="shared" si="70"/>
        <v>2328.84527716</v>
      </c>
      <c r="FL82" s="86">
        <f t="shared" si="71"/>
        <v>821.68147125000007</v>
      </c>
      <c r="FM82" s="96">
        <f t="shared" si="72"/>
        <v>3.0349356481629286E-2</v>
      </c>
      <c r="FN82" s="96">
        <f t="shared" si="73"/>
        <v>-4.523549307168695E-3</v>
      </c>
      <c r="FO82" s="96">
        <f t="shared" si="74"/>
        <v>-2.4198686205111564E-2</v>
      </c>
    </row>
    <row r="83" spans="2:171" x14ac:dyDescent="0.2">
      <c r="B83" s="2" t="s">
        <v>53</v>
      </c>
      <c r="C83" s="21">
        <v>3083.3767090000001</v>
      </c>
      <c r="D83" s="21">
        <v>2691.7076353999996</v>
      </c>
      <c r="E83" s="21">
        <v>3175.9444399999998</v>
      </c>
      <c r="BP83" s="59">
        <v>3083.3767090000001</v>
      </c>
      <c r="BQ83" s="59">
        <v>2691.7076353999996</v>
      </c>
      <c r="BR83" s="81">
        <v>3175.9444399999998</v>
      </c>
      <c r="BS83" s="24">
        <f t="shared" si="55"/>
        <v>2.2098088606756376E-2</v>
      </c>
      <c r="BT83" s="24">
        <f t="shared" si="56"/>
        <v>1.90645963653382E-2</v>
      </c>
      <c r="BU83" s="91">
        <f t="shared" si="57"/>
        <v>2.2176202001785824E-2</v>
      </c>
      <c r="BV83" s="95">
        <v>0.02</v>
      </c>
      <c r="BW83" s="95"/>
      <c r="BX83" s="96"/>
      <c r="BY83" s="97">
        <v>0.05</v>
      </c>
      <c r="BZ83" s="98">
        <f t="shared" si="63"/>
        <v>2867.5403393699999</v>
      </c>
      <c r="CA83" s="98">
        <f t="shared" si="64"/>
        <v>2503.2881009219996</v>
      </c>
      <c r="CB83" s="99">
        <f t="shared" si="65"/>
        <v>2953.6283291999998</v>
      </c>
      <c r="CD83" s="4" t="s">
        <v>54</v>
      </c>
      <c r="ER83" s="18">
        <v>907.99601500000006</v>
      </c>
      <c r="ES83" s="19">
        <v>162.54187000000002</v>
      </c>
      <c r="ET83" s="19">
        <v>3.9169999999999998</v>
      </c>
      <c r="EU83" s="25">
        <f t="shared" si="58"/>
        <v>1.3526666162371203E-2</v>
      </c>
      <c r="EV83" s="25">
        <f t="shared" si="59"/>
        <v>2.8352202657510477E-3</v>
      </c>
      <c r="EW83" s="100">
        <f t="shared" si="60"/>
        <v>6.4607453091460889E-5</v>
      </c>
      <c r="EX83" s="102">
        <v>0.3</v>
      </c>
      <c r="EY83" s="95"/>
      <c r="EZ83" s="96"/>
      <c r="FA83" s="97">
        <v>0.03</v>
      </c>
      <c r="FB83" s="99">
        <f t="shared" si="66"/>
        <v>1153.1549390500002</v>
      </c>
      <c r="FC83" s="99">
        <f t="shared" si="67"/>
        <v>206.42817490000002</v>
      </c>
      <c r="FD83" s="99">
        <f t="shared" si="68"/>
        <v>4.9745900000000001</v>
      </c>
      <c r="FF83" s="8" t="s">
        <v>52</v>
      </c>
      <c r="FG83" s="64">
        <v>4700.6982329999992</v>
      </c>
      <c r="FH83" s="64">
        <v>5215.8036660000007</v>
      </c>
      <c r="FI83" s="64">
        <v>5557.1861100000015</v>
      </c>
      <c r="FJ83" s="86">
        <f t="shared" si="69"/>
        <v>4434.1600019200005</v>
      </c>
      <c r="FK83" s="86">
        <f t="shared" si="70"/>
        <v>4896.6647968400002</v>
      </c>
      <c r="FL83" s="86">
        <f t="shared" si="71"/>
        <v>5200.0733397333333</v>
      </c>
      <c r="FM83" s="96">
        <f t="shared" si="72"/>
        <v>-6.0110196962803952E-2</v>
      </c>
      <c r="FN83" s="96">
        <f t="shared" si="73"/>
        <v>-6.5174742891519255E-2</v>
      </c>
      <c r="FO83" s="96">
        <f t="shared" si="74"/>
        <v>-6.8674564171623986E-2</v>
      </c>
    </row>
    <row r="84" spans="2:171" x14ac:dyDescent="0.2">
      <c r="B84" s="2" t="s">
        <v>18</v>
      </c>
      <c r="C84" s="21">
        <v>1974.7672771000002</v>
      </c>
      <c r="D84" s="21">
        <v>3092.9271386</v>
      </c>
      <c r="E84" s="21">
        <v>2962.6551549999999</v>
      </c>
      <c r="BP84" s="59">
        <v>1974.7672771000002</v>
      </c>
      <c r="BQ84" s="59">
        <v>3092.9271386</v>
      </c>
      <c r="BR84" s="81">
        <v>2962.6551549999999</v>
      </c>
      <c r="BS84" s="24">
        <f t="shared" si="55"/>
        <v>1.4152854608943218E-2</v>
      </c>
      <c r="BT84" s="24">
        <f t="shared" si="56"/>
        <v>2.1906319508599576E-2</v>
      </c>
      <c r="BU84" s="91">
        <f t="shared" si="57"/>
        <v>2.0686898155848121E-2</v>
      </c>
      <c r="BV84" s="95">
        <v>0.01</v>
      </c>
      <c r="BW84" s="95"/>
      <c r="BX84" s="96"/>
      <c r="BY84" s="97">
        <v>0.05</v>
      </c>
      <c r="BZ84" s="98">
        <f t="shared" si="63"/>
        <v>1856.2812404740002</v>
      </c>
      <c r="CA84" s="98">
        <f t="shared" si="64"/>
        <v>2907.3515102840001</v>
      </c>
      <c r="CB84" s="99">
        <f t="shared" si="65"/>
        <v>2784.8958456999999</v>
      </c>
      <c r="CD84" s="4" t="s">
        <v>39</v>
      </c>
      <c r="ER84" s="18">
        <v>898.71199999999988</v>
      </c>
      <c r="ES84" s="19">
        <v>1313.7239999999997</v>
      </c>
      <c r="ET84" s="19">
        <v>1432.3066666666666</v>
      </c>
      <c r="EU84" s="25">
        <f t="shared" si="58"/>
        <v>1.3388359639570606E-2</v>
      </c>
      <c r="EV84" s="25">
        <f t="shared" si="59"/>
        <v>2.2915307350675419E-2</v>
      </c>
      <c r="EW84" s="100">
        <f t="shared" si="60"/>
        <v>2.3624632570654423E-2</v>
      </c>
      <c r="EX84" s="102">
        <v>0.3</v>
      </c>
      <c r="EY84" s="95"/>
      <c r="EZ84" s="96"/>
      <c r="FA84" s="97"/>
      <c r="FB84" s="99">
        <f t="shared" si="66"/>
        <v>1168.3255999999999</v>
      </c>
      <c r="FC84" s="99">
        <f t="shared" si="67"/>
        <v>1707.8411999999996</v>
      </c>
      <c r="FD84" s="99">
        <f t="shared" si="68"/>
        <v>1861.9986666666666</v>
      </c>
      <c r="FF84" s="8" t="s">
        <v>32</v>
      </c>
      <c r="FG84" s="64">
        <v>3779.4298183000005</v>
      </c>
      <c r="FH84" s="64">
        <v>2900.6776366000004</v>
      </c>
      <c r="FI84" s="64">
        <v>2776.4060610000001</v>
      </c>
      <c r="FJ84" s="86">
        <f t="shared" si="69"/>
        <v>4205.8064618022217</v>
      </c>
      <c r="FK84" s="86">
        <f t="shared" si="70"/>
        <v>3601.6047690549999</v>
      </c>
      <c r="FL84" s="86">
        <f t="shared" si="71"/>
        <v>4086.1393931100001</v>
      </c>
      <c r="FM84" s="96">
        <f t="shared" si="72"/>
        <v>0.1013780941597382</v>
      </c>
      <c r="FN84" s="96">
        <f t="shared" si="73"/>
        <v>0.19461522776662443</v>
      </c>
      <c r="FO84" s="96">
        <f t="shared" si="74"/>
        <v>0.32053075191670088</v>
      </c>
    </row>
    <row r="85" spans="2:171" x14ac:dyDescent="0.2">
      <c r="B85" s="2" t="s">
        <v>31</v>
      </c>
      <c r="C85" s="21">
        <v>1180.0877273999999</v>
      </c>
      <c r="D85" s="21">
        <v>1112.0229528</v>
      </c>
      <c r="E85" s="21">
        <v>1469.054408</v>
      </c>
      <c r="BP85" s="59">
        <v>1180.0877273999999</v>
      </c>
      <c r="BQ85" s="59">
        <v>1112.0229528</v>
      </c>
      <c r="BR85" s="81">
        <v>1469.054408</v>
      </c>
      <c r="BS85" s="24">
        <f t="shared" si="55"/>
        <v>8.4575079936594806E-3</v>
      </c>
      <c r="BT85" s="24">
        <f t="shared" si="56"/>
        <v>7.8761409542805264E-3</v>
      </c>
      <c r="BU85" s="91">
        <f t="shared" si="57"/>
        <v>1.0257751015134852E-2</v>
      </c>
      <c r="BV85" s="95">
        <v>0.01</v>
      </c>
      <c r="BW85" s="95"/>
      <c r="BX85" s="96"/>
      <c r="BY85" s="97">
        <v>0.05</v>
      </c>
      <c r="BZ85" s="98">
        <f t="shared" si="63"/>
        <v>1109.282463756</v>
      </c>
      <c r="CA85" s="98">
        <f t="shared" si="64"/>
        <v>1045.3015756320001</v>
      </c>
      <c r="CB85" s="99">
        <f t="shared" si="65"/>
        <v>1380.91114352</v>
      </c>
      <c r="CD85" s="4" t="s">
        <v>52</v>
      </c>
      <c r="ER85" s="18">
        <v>879.58643300000017</v>
      </c>
      <c r="ES85" s="19">
        <v>911.88106599999992</v>
      </c>
      <c r="ET85" s="19">
        <v>924.75477666666666</v>
      </c>
      <c r="EU85" s="25">
        <f t="shared" si="58"/>
        <v>1.3103440812063352E-2</v>
      </c>
      <c r="EV85" s="25">
        <f t="shared" si="59"/>
        <v>1.5905955051937499E-2</v>
      </c>
      <c r="EW85" s="100">
        <f t="shared" si="60"/>
        <v>1.5253012727749824E-2</v>
      </c>
      <c r="EX85" s="102">
        <v>0.3</v>
      </c>
      <c r="EY85" s="95">
        <v>0.03</v>
      </c>
      <c r="EZ85" s="96"/>
      <c r="FA85" s="97">
        <v>0.03</v>
      </c>
      <c r="FB85" s="99">
        <f t="shared" si="66"/>
        <v>1090.6871769200002</v>
      </c>
      <c r="FC85" s="99">
        <f t="shared" si="67"/>
        <v>1130.7325218399999</v>
      </c>
      <c r="FD85" s="99">
        <f t="shared" si="68"/>
        <v>1146.6959230666666</v>
      </c>
      <c r="FF85" s="8" t="s">
        <v>53</v>
      </c>
      <c r="FG85" s="64">
        <v>3196.2626157999994</v>
      </c>
      <c r="FH85" s="64">
        <v>2751.6717753999997</v>
      </c>
      <c r="FI85" s="64">
        <v>3206.0004453333331</v>
      </c>
      <c r="FJ85" s="86">
        <f t="shared" si="69"/>
        <v>3014.2920182099997</v>
      </c>
      <c r="FK85" s="86">
        <f t="shared" si="70"/>
        <v>2581.2414829219997</v>
      </c>
      <c r="FL85" s="86">
        <f t="shared" si="71"/>
        <v>2992.701136133333</v>
      </c>
      <c r="FM85" s="96">
        <f t="shared" si="72"/>
        <v>-6.0369266312180647E-2</v>
      </c>
      <c r="FN85" s="96">
        <f t="shared" si="73"/>
        <v>-6.6026481290340389E-2</v>
      </c>
      <c r="FO85" s="96">
        <f t="shared" si="74"/>
        <v>-7.1273174131777806E-2</v>
      </c>
    </row>
    <row r="86" spans="2:171" x14ac:dyDescent="0.2">
      <c r="B86" s="2" t="s">
        <v>48</v>
      </c>
      <c r="C86" s="21">
        <v>1082.8960246000001</v>
      </c>
      <c r="D86" s="21">
        <v>1101.4140996000001</v>
      </c>
      <c r="E86" s="21">
        <v>1096.6212063333335</v>
      </c>
      <c r="BP86" s="59">
        <v>1082.8960246000001</v>
      </c>
      <c r="BQ86" s="59">
        <v>1101.4140996000001</v>
      </c>
      <c r="BR86" s="81">
        <v>1096.6212063333335</v>
      </c>
      <c r="BS86" s="24">
        <f t="shared" si="55"/>
        <v>7.7609499460985368E-3</v>
      </c>
      <c r="BT86" s="24">
        <f t="shared" si="56"/>
        <v>7.8010014772076138E-3</v>
      </c>
      <c r="BU86" s="91">
        <f t="shared" si="57"/>
        <v>7.6572162550457143E-3</v>
      </c>
      <c r="BV86" s="95">
        <v>0.01</v>
      </c>
      <c r="BW86" s="95"/>
      <c r="BX86" s="96"/>
      <c r="BY86" s="97">
        <v>0.05</v>
      </c>
      <c r="BZ86" s="98">
        <f t="shared" si="63"/>
        <v>1017.9222631240001</v>
      </c>
      <c r="CA86" s="98">
        <f t="shared" si="64"/>
        <v>1035.3292536240001</v>
      </c>
      <c r="CB86" s="99">
        <f t="shared" si="65"/>
        <v>1030.8239339533334</v>
      </c>
      <c r="CD86" s="4" t="s">
        <v>36</v>
      </c>
      <c r="ER86" s="18">
        <v>631.11240800000007</v>
      </c>
      <c r="ES86" s="19">
        <v>695.518778</v>
      </c>
      <c r="ET86" s="19">
        <v>738.69009333333327</v>
      </c>
      <c r="EU86" s="25">
        <f t="shared" si="58"/>
        <v>9.4018549783461431E-3</v>
      </c>
      <c r="EV86" s="25">
        <f t="shared" si="59"/>
        <v>1.2131944431277946E-2</v>
      </c>
      <c r="EW86" s="100">
        <f t="shared" si="60"/>
        <v>1.2184040223170845E-2</v>
      </c>
      <c r="EX86" s="102">
        <v>0.3</v>
      </c>
      <c r="EY86" s="95">
        <v>0.03</v>
      </c>
      <c r="EZ86" s="96">
        <v>0.03</v>
      </c>
      <c r="FA86" s="97">
        <v>0.03</v>
      </c>
      <c r="FB86" s="99">
        <f t="shared" si="66"/>
        <v>782.57938592000005</v>
      </c>
      <c r="FC86" s="99">
        <f t="shared" si="67"/>
        <v>862.44328472000007</v>
      </c>
      <c r="FD86" s="99">
        <f t="shared" si="68"/>
        <v>893.81501293333326</v>
      </c>
      <c r="FF86" s="8" t="s">
        <v>18</v>
      </c>
      <c r="FG86" s="64">
        <v>2547.8500505000002</v>
      </c>
      <c r="FH86" s="64">
        <v>3336.4303279999999</v>
      </c>
      <c r="FI86" s="64">
        <v>3301.9218456666663</v>
      </c>
      <c r="FJ86" s="86">
        <f t="shared" si="69"/>
        <v>2601.2888458940006</v>
      </c>
      <c r="FK86" s="86">
        <f t="shared" si="70"/>
        <v>3223.905656504</v>
      </c>
      <c r="FL86" s="86">
        <f t="shared" si="71"/>
        <v>3215.7645428466667</v>
      </c>
      <c r="FM86" s="96">
        <f t="shared" si="72"/>
        <v>2.0543199375321453E-2</v>
      </c>
      <c r="FN86" s="96">
        <f t="shared" si="73"/>
        <v>-3.4903214760329426E-2</v>
      </c>
      <c r="FO86" s="96">
        <f t="shared" si="74"/>
        <v>-2.6792167670252054E-2</v>
      </c>
    </row>
    <row r="87" spans="2:171" x14ac:dyDescent="0.2">
      <c r="B87" s="2" t="s">
        <v>41</v>
      </c>
      <c r="C87" s="21">
        <v>867.55380000000002</v>
      </c>
      <c r="D87" s="21">
        <v>678.09339999999997</v>
      </c>
      <c r="E87" s="21">
        <v>561.5293333333334</v>
      </c>
      <c r="BP87" s="59">
        <v>867.55380000000002</v>
      </c>
      <c r="BQ87" s="59">
        <v>678.09339999999997</v>
      </c>
      <c r="BR87" s="81">
        <v>561.5293333333334</v>
      </c>
      <c r="BS87" s="24">
        <f t="shared" si="55"/>
        <v>6.2176252053696753E-3</v>
      </c>
      <c r="BT87" s="24">
        <f t="shared" si="56"/>
        <v>4.8027418724763274E-3</v>
      </c>
      <c r="BU87" s="91">
        <f t="shared" si="57"/>
        <v>3.9209086182654153E-3</v>
      </c>
      <c r="BV87" s="95">
        <v>0</v>
      </c>
      <c r="BW87" s="95"/>
      <c r="BX87" s="96"/>
      <c r="BY87" s="97">
        <v>0.05</v>
      </c>
      <c r="BZ87" s="98">
        <f t="shared" si="63"/>
        <v>824.17610999999999</v>
      </c>
      <c r="CA87" s="98">
        <f t="shared" si="64"/>
        <v>644.18872999999996</v>
      </c>
      <c r="CB87" s="99">
        <f t="shared" si="65"/>
        <v>533.45286666666675</v>
      </c>
      <c r="CD87" s="4" t="s">
        <v>42</v>
      </c>
      <c r="ER87" s="18">
        <v>584.67688999999996</v>
      </c>
      <c r="ES87" s="19">
        <v>938.71777999999995</v>
      </c>
      <c r="ET87" s="19">
        <v>980.20230000000004</v>
      </c>
      <c r="EU87" s="25">
        <f t="shared" si="58"/>
        <v>8.7100923057282682E-3</v>
      </c>
      <c r="EV87" s="25">
        <f t="shared" si="59"/>
        <v>1.6374068255009207E-2</v>
      </c>
      <c r="EW87" s="100">
        <f t="shared" si="60"/>
        <v>1.6167570619706938E-2</v>
      </c>
      <c r="EX87" s="102">
        <v>0.3</v>
      </c>
      <c r="EY87" s="95"/>
      <c r="EZ87" s="96"/>
      <c r="FA87" s="97">
        <v>0.03</v>
      </c>
      <c r="FB87" s="99">
        <f t="shared" si="66"/>
        <v>742.53965029999995</v>
      </c>
      <c r="FC87" s="99">
        <f t="shared" si="67"/>
        <v>1192.1715806</v>
      </c>
      <c r="FD87" s="99">
        <f t="shared" si="68"/>
        <v>1244.8569210000001</v>
      </c>
      <c r="FF87" s="8" t="s">
        <v>39</v>
      </c>
      <c r="FG87" s="64">
        <v>1291.3822</v>
      </c>
      <c r="FH87" s="64">
        <v>1971.7600000000002</v>
      </c>
      <c r="FI87" s="64">
        <v>2250.0666666666671</v>
      </c>
      <c r="FJ87" s="86">
        <f t="shared" si="69"/>
        <v>1560.9957999999999</v>
      </c>
      <c r="FK87" s="86">
        <f t="shared" si="70"/>
        <v>2365.8771999999999</v>
      </c>
      <c r="FL87" s="86">
        <f t="shared" si="71"/>
        <v>2679.7586666666666</v>
      </c>
      <c r="FM87" s="96">
        <f t="shared" si="72"/>
        <v>0.17271897848796258</v>
      </c>
      <c r="FN87" s="96">
        <f t="shared" si="73"/>
        <v>0.16658396302225653</v>
      </c>
      <c r="FO87" s="96">
        <f t="shared" si="74"/>
        <v>0.16034727505312651</v>
      </c>
    </row>
    <row r="88" spans="2:171" x14ac:dyDescent="0.2">
      <c r="B88" s="2" t="s">
        <v>56</v>
      </c>
      <c r="C88" s="21">
        <v>825.9</v>
      </c>
      <c r="D88" s="21">
        <v>728</v>
      </c>
      <c r="E88" s="21">
        <v>767.33333333333337</v>
      </c>
      <c r="BP88" s="59">
        <v>825.9</v>
      </c>
      <c r="BQ88" s="59">
        <v>728</v>
      </c>
      <c r="BR88" s="81">
        <v>767.33333333333337</v>
      </c>
      <c r="BS88" s="24">
        <f t="shared" si="55"/>
        <v>5.9190988006908784E-3</v>
      </c>
      <c r="BT88" s="24">
        <f t="shared" si="56"/>
        <v>5.1562160657554947E-3</v>
      </c>
      <c r="BU88" s="91">
        <f t="shared" si="57"/>
        <v>5.3579460611419445E-3</v>
      </c>
      <c r="BV88" s="95">
        <v>0</v>
      </c>
      <c r="BW88" s="95">
        <v>0.05</v>
      </c>
      <c r="BX88" s="96">
        <v>0.05</v>
      </c>
      <c r="BY88" s="97"/>
      <c r="BZ88" s="98">
        <f t="shared" si="63"/>
        <v>743.31</v>
      </c>
      <c r="CA88" s="98">
        <f t="shared" si="64"/>
        <v>655.20000000000005</v>
      </c>
      <c r="CB88" s="99">
        <f t="shared" si="65"/>
        <v>690.6</v>
      </c>
      <c r="CD88" s="4" t="s">
        <v>18</v>
      </c>
      <c r="ER88" s="18">
        <v>573.08277340000018</v>
      </c>
      <c r="ES88" s="19">
        <v>243.50318939999997</v>
      </c>
      <c r="ET88" s="19">
        <v>339.26669066666665</v>
      </c>
      <c r="EU88" s="25">
        <f t="shared" si="58"/>
        <v>8.5373715645521032E-3</v>
      </c>
      <c r="EV88" s="25">
        <f t="shared" si="59"/>
        <v>4.2474297690920839E-3</v>
      </c>
      <c r="EW88" s="100">
        <f t="shared" si="60"/>
        <v>5.5959042131074393E-3</v>
      </c>
      <c r="EX88" s="102">
        <v>0.3</v>
      </c>
      <c r="EY88" s="95"/>
      <c r="EZ88" s="96">
        <v>0.03</v>
      </c>
      <c r="FA88" s="97"/>
      <c r="FB88" s="99">
        <f t="shared" si="66"/>
        <v>745.00760542000023</v>
      </c>
      <c r="FC88" s="99">
        <f t="shared" si="67"/>
        <v>316.55414621999995</v>
      </c>
      <c r="FD88" s="99">
        <f t="shared" si="68"/>
        <v>430.86869714666665</v>
      </c>
      <c r="FF88" s="8" t="s">
        <v>31</v>
      </c>
      <c r="FG88" s="64">
        <v>1194.6303829000001</v>
      </c>
      <c r="FH88" s="64">
        <v>1117.1546358000001</v>
      </c>
      <c r="FI88" s="64">
        <v>1473.8838896666664</v>
      </c>
      <c r="FJ88" s="86">
        <f t="shared" si="69"/>
        <v>1128.1879159059999</v>
      </c>
      <c r="FK88" s="86">
        <f t="shared" si="70"/>
        <v>1051.972763532</v>
      </c>
      <c r="FL88" s="86">
        <f t="shared" si="71"/>
        <v>1387.1894696866666</v>
      </c>
      <c r="FM88" s="96">
        <f t="shared" si="72"/>
        <v>-5.8893085147648572E-2</v>
      </c>
      <c r="FN88" s="96">
        <f t="shared" si="73"/>
        <v>-6.1961558823207419E-2</v>
      </c>
      <c r="FO88" s="96">
        <f t="shared" si="74"/>
        <v>-6.2496451908319317E-2</v>
      </c>
    </row>
    <row r="89" spans="2:171" x14ac:dyDescent="0.2">
      <c r="B89" s="2" t="s">
        <v>16</v>
      </c>
      <c r="C89" s="21">
        <v>821.68909999999994</v>
      </c>
      <c r="D89" s="21">
        <v>1264.1789999999999</v>
      </c>
      <c r="E89" s="21">
        <v>1906.5783333333331</v>
      </c>
      <c r="BP89" s="59">
        <v>821.68909999999994</v>
      </c>
      <c r="BQ89" s="59">
        <v>1264.1789999999999</v>
      </c>
      <c r="BR89" s="81">
        <v>1906.5783333333331</v>
      </c>
      <c r="BS89" s="24">
        <f t="shared" si="55"/>
        <v>5.888919925355088E-3</v>
      </c>
      <c r="BT89" s="24">
        <f t="shared" si="56"/>
        <v>8.9538187771850478E-3</v>
      </c>
      <c r="BU89" s="91">
        <f t="shared" si="57"/>
        <v>1.3312785236327417E-2</v>
      </c>
      <c r="BV89" s="95">
        <v>0</v>
      </c>
      <c r="BW89" s="95">
        <v>0.05</v>
      </c>
      <c r="BX89" s="96">
        <v>0.05</v>
      </c>
      <c r="BY89" s="97"/>
      <c r="BZ89" s="98">
        <f t="shared" si="63"/>
        <v>739.52018999999996</v>
      </c>
      <c r="CA89" s="98">
        <f t="shared" si="64"/>
        <v>1137.7610999999999</v>
      </c>
      <c r="CB89" s="99">
        <f t="shared" si="65"/>
        <v>1715.9204999999997</v>
      </c>
      <c r="CD89" s="4" t="s">
        <v>47</v>
      </c>
      <c r="ER89" s="18">
        <v>386.38621800000004</v>
      </c>
      <c r="ES89" s="19">
        <v>184.93165400000001</v>
      </c>
      <c r="ET89" s="19">
        <v>189.68275666666668</v>
      </c>
      <c r="EU89" s="25">
        <f t="shared" si="58"/>
        <v>5.7561016725686653E-3</v>
      </c>
      <c r="EV89" s="25">
        <f t="shared" si="59"/>
        <v>3.2257656024239217E-3</v>
      </c>
      <c r="EW89" s="100">
        <f t="shared" si="60"/>
        <v>3.1286494265000404E-3</v>
      </c>
      <c r="EX89" s="102">
        <v>0.3</v>
      </c>
      <c r="EY89" s="95"/>
      <c r="EZ89" s="96">
        <v>0.03</v>
      </c>
      <c r="FA89" s="97"/>
      <c r="FB89" s="99">
        <f t="shared" si="66"/>
        <v>502.30208340000001</v>
      </c>
      <c r="FC89" s="99">
        <f t="shared" si="67"/>
        <v>240.41115020000001</v>
      </c>
      <c r="FD89" s="99">
        <f t="shared" si="68"/>
        <v>240.8971009666667</v>
      </c>
      <c r="FF89" s="8" t="s">
        <v>46</v>
      </c>
      <c r="FG89" s="64">
        <v>1151.2408014</v>
      </c>
      <c r="FH89" s="64">
        <v>1453.4718998000001</v>
      </c>
      <c r="FI89" s="64">
        <v>1810.6702786666667</v>
      </c>
      <c r="FJ89" s="86">
        <f t="shared" si="69"/>
        <v>1261.5993959100001</v>
      </c>
      <c r="FK89" s="86">
        <f t="shared" si="70"/>
        <v>1597.01597012</v>
      </c>
      <c r="FL89" s="86">
        <f t="shared" si="71"/>
        <v>1976.2166228666667</v>
      </c>
      <c r="FM89" s="96">
        <f t="shared" si="72"/>
        <v>8.7475148504171374E-2</v>
      </c>
      <c r="FN89" s="96">
        <f t="shared" si="73"/>
        <v>8.9882676820829843E-2</v>
      </c>
      <c r="FO89" s="96">
        <f t="shared" si="74"/>
        <v>8.3769330894434724E-2</v>
      </c>
    </row>
    <row r="90" spans="2:171" x14ac:dyDescent="0.2">
      <c r="B90" s="2" t="s">
        <v>58</v>
      </c>
      <c r="C90" s="21">
        <v>803.46800000000007</v>
      </c>
      <c r="D90" s="21">
        <v>803.46800000000007</v>
      </c>
      <c r="E90" s="21">
        <v>803.46800000000007</v>
      </c>
      <c r="BP90" s="59">
        <v>803.46800000000007</v>
      </c>
      <c r="BQ90" s="59">
        <v>803.46800000000007</v>
      </c>
      <c r="BR90" s="81">
        <v>803.46800000000007</v>
      </c>
      <c r="BS90" s="24">
        <f t="shared" si="55"/>
        <v>5.7583320924972752E-3</v>
      </c>
      <c r="BT90" s="24">
        <f t="shared" si="56"/>
        <v>5.6907343542863132E-3</v>
      </c>
      <c r="BU90" s="91">
        <f t="shared" si="57"/>
        <v>5.61025830476142E-3</v>
      </c>
      <c r="BV90" s="95">
        <v>0</v>
      </c>
      <c r="BW90" s="95"/>
      <c r="BX90" s="96"/>
      <c r="BY90" s="97"/>
      <c r="BZ90" s="98">
        <f t="shared" si="63"/>
        <v>803.46800000000007</v>
      </c>
      <c r="CA90" s="98">
        <f t="shared" si="64"/>
        <v>803.46800000000007</v>
      </c>
      <c r="CB90" s="99">
        <f t="shared" si="65"/>
        <v>803.46800000000007</v>
      </c>
      <c r="CD90" s="4" t="s">
        <v>46</v>
      </c>
      <c r="ER90" s="18">
        <v>367.8619817</v>
      </c>
      <c r="ES90" s="19">
        <v>478.48023439999997</v>
      </c>
      <c r="ET90" s="19">
        <v>551.82114733333333</v>
      </c>
      <c r="EU90" s="25">
        <f t="shared" si="58"/>
        <v>5.4801410337513481E-3</v>
      </c>
      <c r="EV90" s="25">
        <f t="shared" si="59"/>
        <v>8.3461378740886348E-3</v>
      </c>
      <c r="EW90" s="100">
        <f t="shared" si="60"/>
        <v>9.1018021167256734E-3</v>
      </c>
      <c r="EX90" s="102">
        <v>0.3</v>
      </c>
      <c r="EY90" s="95"/>
      <c r="EZ90" s="96"/>
      <c r="FA90" s="97"/>
      <c r="FB90" s="99">
        <f t="shared" si="66"/>
        <v>478.22057620999999</v>
      </c>
      <c r="FC90" s="99">
        <f t="shared" si="67"/>
        <v>622.02430471999992</v>
      </c>
      <c r="FD90" s="99">
        <f t="shared" si="68"/>
        <v>717.36749153333335</v>
      </c>
      <c r="FF90" s="8" t="s">
        <v>48</v>
      </c>
      <c r="FG90" s="64">
        <v>1105.4761192999999</v>
      </c>
      <c r="FH90" s="64">
        <v>1112.6832436</v>
      </c>
      <c r="FI90" s="64">
        <v>1109.0670173333335</v>
      </c>
      <c r="FJ90" s="86">
        <f t="shared" si="69"/>
        <v>1047.276386234</v>
      </c>
      <c r="FK90" s="86">
        <f t="shared" si="70"/>
        <v>1049.9791408240001</v>
      </c>
      <c r="FL90" s="86">
        <f t="shared" si="71"/>
        <v>1047.0034882533334</v>
      </c>
      <c r="FM90" s="96">
        <f t="shared" si="72"/>
        <v>-5.5572467622692967E-2</v>
      </c>
      <c r="FN90" s="96">
        <f t="shared" si="73"/>
        <v>-5.9719379498140546E-2</v>
      </c>
      <c r="FO90" s="96">
        <f t="shared" si="74"/>
        <v>-5.9277289690350177E-2</v>
      </c>
    </row>
    <row r="91" spans="2:171" x14ac:dyDescent="0.2">
      <c r="B91" s="2" t="s">
        <v>46</v>
      </c>
      <c r="C91" s="21">
        <v>783.37881970000001</v>
      </c>
      <c r="D91" s="21">
        <v>974.9916654000001</v>
      </c>
      <c r="E91" s="21">
        <v>1258.8491313333334</v>
      </c>
      <c r="BP91" s="59">
        <v>783.37881970000001</v>
      </c>
      <c r="BQ91" s="59">
        <v>974.9916654000001</v>
      </c>
      <c r="BR91" s="81">
        <v>1258.8491313333334</v>
      </c>
      <c r="BS91" s="24">
        <f t="shared" si="55"/>
        <v>5.6143560142546392E-3</v>
      </c>
      <c r="BT91" s="24">
        <f t="shared" si="56"/>
        <v>6.9055874850455848E-3</v>
      </c>
      <c r="BU91" s="91">
        <f t="shared" si="57"/>
        <v>8.789981422414498E-3</v>
      </c>
      <c r="BV91" s="95">
        <v>0</v>
      </c>
      <c r="BW91" s="95"/>
      <c r="BX91" s="96"/>
      <c r="BY91" s="97"/>
      <c r="BZ91" s="98">
        <f t="shared" si="63"/>
        <v>783.37881970000001</v>
      </c>
      <c r="CA91" s="98">
        <f t="shared" si="64"/>
        <v>974.9916654000001</v>
      </c>
      <c r="CB91" s="99">
        <f t="shared" si="65"/>
        <v>1258.8491313333334</v>
      </c>
      <c r="CD91" s="4" t="s">
        <v>15</v>
      </c>
      <c r="ER91" s="18">
        <v>238.48693160000002</v>
      </c>
      <c r="ES91" s="19">
        <v>262.35034000000002</v>
      </c>
      <c r="ET91" s="19">
        <v>317.21669900000001</v>
      </c>
      <c r="EU91" s="25">
        <f t="shared" si="58"/>
        <v>3.5528053587784254E-3</v>
      </c>
      <c r="EV91" s="25">
        <f t="shared" si="59"/>
        <v>4.5761808984643628E-3</v>
      </c>
      <c r="EW91" s="100">
        <f t="shared" si="60"/>
        <v>5.2322090887083408E-3</v>
      </c>
      <c r="EX91" s="102">
        <v>0.3</v>
      </c>
      <c r="EY91" s="95">
        <v>0.03</v>
      </c>
      <c r="EZ91" s="96"/>
      <c r="FA91" s="97"/>
      <c r="FB91" s="99">
        <f t="shared" si="66"/>
        <v>302.87840313200002</v>
      </c>
      <c r="FC91" s="99">
        <f t="shared" si="67"/>
        <v>333.18493180000002</v>
      </c>
      <c r="FD91" s="99">
        <f t="shared" si="68"/>
        <v>402.86520773000001</v>
      </c>
      <c r="FF91" s="8" t="s">
        <v>36</v>
      </c>
      <c r="FG91" s="64">
        <v>1081.875215</v>
      </c>
      <c r="FH91" s="64">
        <v>1239.479918</v>
      </c>
      <c r="FI91" s="64">
        <v>1327.9070100000001</v>
      </c>
      <c r="FJ91" s="86">
        <f t="shared" si="69"/>
        <v>1188.26591222</v>
      </c>
      <c r="FK91" s="86">
        <f t="shared" si="70"/>
        <v>1352.0083107200001</v>
      </c>
      <c r="FL91" s="86">
        <f t="shared" si="71"/>
        <v>1424.1102379333333</v>
      </c>
      <c r="FM91" s="96">
        <f t="shared" si="72"/>
        <v>8.9534418286251749E-2</v>
      </c>
      <c r="FN91" s="96">
        <f t="shared" si="73"/>
        <v>8.3230548087440459E-2</v>
      </c>
      <c r="FO91" s="96">
        <f t="shared" si="74"/>
        <v>6.7553216998807009E-2</v>
      </c>
    </row>
    <row r="92" spans="2:171" x14ac:dyDescent="0.2">
      <c r="B92" s="2" t="s">
        <v>34</v>
      </c>
      <c r="C92" s="21">
        <v>735</v>
      </c>
      <c r="D92" s="21">
        <v>735</v>
      </c>
      <c r="E92" s="21">
        <v>872.66666666666663</v>
      </c>
      <c r="BP92" s="59">
        <v>735</v>
      </c>
      <c r="BQ92" s="59">
        <v>735</v>
      </c>
      <c r="BR92" s="81">
        <v>872.66666666666663</v>
      </c>
      <c r="BS92" s="24">
        <f t="shared" si="55"/>
        <v>5.2676324234263178E-3</v>
      </c>
      <c r="BT92" s="24">
        <f t="shared" si="56"/>
        <v>5.205795066387759E-3</v>
      </c>
      <c r="BU92" s="91">
        <f t="shared" si="57"/>
        <v>6.0934416976844525E-3</v>
      </c>
      <c r="BV92" s="95">
        <v>0</v>
      </c>
      <c r="BW92" s="95"/>
      <c r="BX92" s="96"/>
      <c r="BY92" s="97">
        <v>0.05</v>
      </c>
      <c r="BZ92" s="98">
        <f t="shared" si="63"/>
        <v>698.25</v>
      </c>
      <c r="CA92" s="98">
        <f t="shared" si="64"/>
        <v>698.25</v>
      </c>
      <c r="CB92" s="99">
        <f t="shared" si="65"/>
        <v>829.0333333333333</v>
      </c>
      <c r="CD92" s="4" t="s">
        <v>44</v>
      </c>
      <c r="ER92" s="18">
        <v>218.14106000000001</v>
      </c>
      <c r="ES92" s="19">
        <v>114.93971999999999</v>
      </c>
      <c r="ET92" s="19">
        <v>146.37453333333335</v>
      </c>
      <c r="EU92" s="25">
        <f t="shared" si="58"/>
        <v>3.2497073182923453E-3</v>
      </c>
      <c r="EV92" s="25">
        <f t="shared" si="59"/>
        <v>2.0048952524278881E-3</v>
      </c>
      <c r="EW92" s="100">
        <f t="shared" si="60"/>
        <v>2.4143185591314303E-3</v>
      </c>
      <c r="EX92" s="102">
        <v>0.3</v>
      </c>
      <c r="EY92" s="95"/>
      <c r="EZ92" s="96"/>
      <c r="FA92" s="97">
        <v>0.03</v>
      </c>
      <c r="FB92" s="99">
        <f t="shared" si="66"/>
        <v>277.0391462</v>
      </c>
      <c r="FC92" s="99">
        <f t="shared" si="67"/>
        <v>145.97344440000001</v>
      </c>
      <c r="FD92" s="99">
        <f t="shared" si="68"/>
        <v>185.89565733333336</v>
      </c>
      <c r="FF92" s="8" t="s">
        <v>41</v>
      </c>
      <c r="FG92" s="64">
        <v>870.37329999999997</v>
      </c>
      <c r="FH92" s="64">
        <v>680.96760000000006</v>
      </c>
      <c r="FI92" s="64">
        <v>564.51733333333334</v>
      </c>
      <c r="FJ92" s="86">
        <f t="shared" si="69"/>
        <v>827.84145999999998</v>
      </c>
      <c r="FK92" s="86">
        <f t="shared" si="70"/>
        <v>647.92518999999993</v>
      </c>
      <c r="FL92" s="86">
        <f t="shared" si="71"/>
        <v>537.33726666666678</v>
      </c>
      <c r="FM92" s="96">
        <f t="shared" si="72"/>
        <v>-5.1376793812670352E-2</v>
      </c>
      <c r="FN92" s="96">
        <f t="shared" si="73"/>
        <v>-5.0997260964649627E-2</v>
      </c>
      <c r="FO92" s="96">
        <f t="shared" si="74"/>
        <v>-5.0582880348642334E-2</v>
      </c>
    </row>
    <row r="93" spans="2:171" x14ac:dyDescent="0.2">
      <c r="B93" s="2" t="s">
        <v>36</v>
      </c>
      <c r="C93" s="21">
        <v>450.76280699999995</v>
      </c>
      <c r="D93" s="21">
        <v>543.96114</v>
      </c>
      <c r="E93" s="21">
        <v>589.21691666666663</v>
      </c>
      <c r="BP93" s="59">
        <v>450.76280699999995</v>
      </c>
      <c r="BQ93" s="59">
        <v>543.96114</v>
      </c>
      <c r="BR93" s="81">
        <v>589.21691666666663</v>
      </c>
      <c r="BS93" s="24">
        <f t="shared" si="55"/>
        <v>3.2305479965004887E-3</v>
      </c>
      <c r="BT93" s="24">
        <f t="shared" si="56"/>
        <v>3.8527213862838924E-3</v>
      </c>
      <c r="BU93" s="91">
        <f t="shared" si="57"/>
        <v>4.1142386504939626E-3</v>
      </c>
      <c r="BV93" s="95">
        <v>0</v>
      </c>
      <c r="BW93" s="95"/>
      <c r="BX93" s="96">
        <v>0.05</v>
      </c>
      <c r="BY93" s="97">
        <v>0.05</v>
      </c>
      <c r="BZ93" s="98">
        <f t="shared" si="63"/>
        <v>405.68652629999997</v>
      </c>
      <c r="CA93" s="98">
        <f t="shared" si="64"/>
        <v>489.56502599999999</v>
      </c>
      <c r="CB93" s="99">
        <f t="shared" si="65"/>
        <v>530.29522499999996</v>
      </c>
      <c r="CD93" s="4" t="s">
        <v>58</v>
      </c>
      <c r="ER93" s="18">
        <v>132.63650000000001</v>
      </c>
      <c r="ES93" s="19">
        <v>132.63650000000001</v>
      </c>
      <c r="ET93" s="19">
        <v>132.63650000000001</v>
      </c>
      <c r="EU93" s="25">
        <f t="shared" si="58"/>
        <v>1.9759223904141782E-3</v>
      </c>
      <c r="EV93" s="25">
        <f t="shared" si="59"/>
        <v>2.313580450245151E-3</v>
      </c>
      <c r="EW93" s="100">
        <f t="shared" si="60"/>
        <v>2.1877218411962096E-3</v>
      </c>
      <c r="EX93" s="102">
        <v>0.3</v>
      </c>
      <c r="EY93" s="95"/>
      <c r="EZ93" s="96">
        <v>0.03</v>
      </c>
      <c r="FA93" s="97">
        <v>0.03</v>
      </c>
      <c r="FB93" s="99">
        <f t="shared" si="66"/>
        <v>168.44835500000002</v>
      </c>
      <c r="FC93" s="99">
        <f t="shared" si="67"/>
        <v>168.44835500000002</v>
      </c>
      <c r="FD93" s="99">
        <f t="shared" si="68"/>
        <v>164.46926000000002</v>
      </c>
      <c r="FF93" s="8" t="s">
        <v>42</v>
      </c>
      <c r="FG93" s="64">
        <v>769.41711400000008</v>
      </c>
      <c r="FH93" s="64">
        <v>1177.4140279999999</v>
      </c>
      <c r="FI93" s="64">
        <v>1183.6260466666668</v>
      </c>
      <c r="FJ93" s="86">
        <f t="shared" si="69"/>
        <v>927.27987429999985</v>
      </c>
      <c r="FK93" s="86">
        <f t="shared" si="70"/>
        <v>1430.8678285999999</v>
      </c>
      <c r="FL93" s="86">
        <f t="shared" si="71"/>
        <v>1448.2806676666667</v>
      </c>
      <c r="FM93" s="96">
        <f t="shared" si="72"/>
        <v>0.17024284110465548</v>
      </c>
      <c r="FN93" s="96">
        <f t="shared" si="73"/>
        <v>0.17713292278573778</v>
      </c>
      <c r="FO93" s="96">
        <f t="shared" si="74"/>
        <v>0.18273710815071953</v>
      </c>
    </row>
    <row r="94" spans="2:171" x14ac:dyDescent="0.2">
      <c r="B94" s="2" t="s">
        <v>39</v>
      </c>
      <c r="C94" s="21">
        <v>392.67020000000002</v>
      </c>
      <c r="D94" s="21">
        <v>658.03600000000006</v>
      </c>
      <c r="E94" s="21">
        <v>817.75999999999988</v>
      </c>
      <c r="BP94" s="59">
        <v>392.67020000000002</v>
      </c>
      <c r="BQ94" s="59">
        <v>658.03600000000006</v>
      </c>
      <c r="BR94" s="81">
        <v>817.75999999999988</v>
      </c>
      <c r="BS94" s="24">
        <f t="shared" si="55"/>
        <v>2.8142071799092476E-3</v>
      </c>
      <c r="BT94" s="24">
        <f t="shared" si="56"/>
        <v>4.6606810371503885E-3</v>
      </c>
      <c r="BU94" s="91">
        <f t="shared" si="57"/>
        <v>5.7100529595474833E-3</v>
      </c>
      <c r="BV94" s="95">
        <v>0</v>
      </c>
      <c r="BW94" s="95"/>
      <c r="BX94" s="96"/>
      <c r="BY94" s="97"/>
      <c r="BZ94" s="98">
        <f t="shared" si="63"/>
        <v>392.67020000000002</v>
      </c>
      <c r="CA94" s="98">
        <f t="shared" si="64"/>
        <v>658.03600000000006</v>
      </c>
      <c r="CB94" s="99">
        <f t="shared" si="65"/>
        <v>817.75999999999988</v>
      </c>
      <c r="CD94" s="4" t="s">
        <v>53</v>
      </c>
      <c r="ER94" s="18">
        <v>112.88590680000001</v>
      </c>
      <c r="ES94" s="19">
        <v>59.96414</v>
      </c>
      <c r="ET94" s="19">
        <v>30.056005333333331</v>
      </c>
      <c r="EU94" s="25">
        <f t="shared" si="58"/>
        <v>1.6816923758417039E-3</v>
      </c>
      <c r="EV94" s="25">
        <f t="shared" si="59"/>
        <v>1.0459553895026126E-3</v>
      </c>
      <c r="EW94" s="100">
        <f t="shared" si="60"/>
        <v>4.957472439852008E-4</v>
      </c>
      <c r="EX94" s="102">
        <v>0.3</v>
      </c>
      <c r="EY94" s="103"/>
      <c r="EZ94" s="103"/>
      <c r="FA94" s="103"/>
      <c r="FB94" s="99">
        <f t="shared" si="66"/>
        <v>146.75167884000001</v>
      </c>
      <c r="FC94" s="99">
        <f t="shared" si="67"/>
        <v>77.953382000000005</v>
      </c>
      <c r="FD94" s="99">
        <f t="shared" si="68"/>
        <v>39.072806933333332</v>
      </c>
      <c r="FF94" s="8" t="s">
        <v>47</v>
      </c>
      <c r="FG94" s="64">
        <v>633.30712900000003</v>
      </c>
      <c r="FH94" s="64">
        <v>306.19566599999996</v>
      </c>
      <c r="FI94" s="64">
        <v>287.87731333333335</v>
      </c>
      <c r="FJ94" s="86">
        <f t="shared" si="69"/>
        <v>749.22299440000006</v>
      </c>
      <c r="FK94" s="86">
        <f t="shared" si="70"/>
        <v>361.67516220000005</v>
      </c>
      <c r="FL94" s="86">
        <f t="shared" si="71"/>
        <v>339.09165763333334</v>
      </c>
      <c r="FM94" s="96">
        <f t="shared" si="72"/>
        <v>0.15471477285988655</v>
      </c>
      <c r="FN94" s="96">
        <f t="shared" si="73"/>
        <v>0.15339592540037594</v>
      </c>
      <c r="FO94" s="96">
        <f t="shared" si="74"/>
        <v>0.15103392592270459</v>
      </c>
    </row>
    <row r="95" spans="2:171" x14ac:dyDescent="0.2">
      <c r="B95" s="2" t="s">
        <v>37</v>
      </c>
      <c r="C95" s="21">
        <v>374.19360910000006</v>
      </c>
      <c r="D95" s="21">
        <v>696.30051020000008</v>
      </c>
      <c r="E95" s="21">
        <v>3.3863203333333334</v>
      </c>
      <c r="BP95" s="59">
        <v>374.19360910000006</v>
      </c>
      <c r="BQ95" s="59">
        <v>696.30051020000008</v>
      </c>
      <c r="BR95" s="81">
        <v>3.3863203333333334</v>
      </c>
      <c r="BS95" s="24">
        <f t="shared" si="55"/>
        <v>2.6817882829035015E-3</v>
      </c>
      <c r="BT95" s="24">
        <f t="shared" si="56"/>
        <v>4.9316976336359723E-3</v>
      </c>
      <c r="BU95" s="91">
        <f t="shared" si="57"/>
        <v>2.3645162934511133E-5</v>
      </c>
      <c r="BV95" s="95">
        <v>0</v>
      </c>
      <c r="BW95" s="95"/>
      <c r="BX95" s="96"/>
      <c r="BY95" s="97"/>
      <c r="BZ95" s="98">
        <f t="shared" si="63"/>
        <v>374.19360910000006</v>
      </c>
      <c r="CA95" s="98">
        <f t="shared" si="64"/>
        <v>696.30051020000008</v>
      </c>
      <c r="CB95" s="99">
        <f t="shared" si="65"/>
        <v>3.3863203333333334</v>
      </c>
      <c r="CD95" s="4" t="s">
        <v>34</v>
      </c>
      <c r="ER95" s="18">
        <v>67.666666666666671</v>
      </c>
      <c r="ES95" s="19">
        <v>67.666666666666671</v>
      </c>
      <c r="ET95" s="19">
        <v>67.666666666666671</v>
      </c>
      <c r="EU95" s="25">
        <f t="shared" si="58"/>
        <v>1.0080489288495956E-3</v>
      </c>
      <c r="EV95" s="25">
        <f t="shared" si="59"/>
        <v>1.1803106771760053E-3</v>
      </c>
      <c r="EW95" s="100">
        <f t="shared" si="60"/>
        <v>1.1161018617621107E-3</v>
      </c>
      <c r="EX95" s="102">
        <v>0.3</v>
      </c>
      <c r="EY95" s="103"/>
      <c r="EZ95" s="103"/>
      <c r="FA95" s="103"/>
      <c r="FB95" s="99">
        <f t="shared" si="66"/>
        <v>87.966666666666669</v>
      </c>
      <c r="FC95" s="99">
        <f t="shared" si="67"/>
        <v>87.966666666666669</v>
      </c>
      <c r="FD95" s="99">
        <f t="shared" si="68"/>
        <v>87.966666666666669</v>
      </c>
      <c r="FF95" s="8" t="s">
        <v>37</v>
      </c>
      <c r="FG95" s="64">
        <v>412.5075192000001</v>
      </c>
      <c r="FH95" s="64">
        <v>747.12742440000011</v>
      </c>
      <c r="FI95" s="64">
        <v>4.4743206666666664</v>
      </c>
      <c r="FJ95" s="86">
        <f t="shared" si="69"/>
        <v>429.53592368888894</v>
      </c>
      <c r="FK95" s="86">
        <f t="shared" si="70"/>
        <v>762.37549866000006</v>
      </c>
      <c r="FL95" s="86">
        <f t="shared" si="71"/>
        <v>4.8007207666666663</v>
      </c>
      <c r="FM95" s="96">
        <f t="shared" si="72"/>
        <v>3.9643726053568584E-2</v>
      </c>
      <c r="FN95" s="96">
        <f t="shared" si="73"/>
        <v>2.0000740169117348E-2</v>
      </c>
      <c r="FO95" s="96">
        <f t="shared" si="74"/>
        <v>6.7989811502124242E-2</v>
      </c>
    </row>
    <row r="96" spans="2:171" x14ac:dyDescent="0.2">
      <c r="B96" s="2" t="s">
        <v>47</v>
      </c>
      <c r="C96" s="21">
        <v>246.92091099999999</v>
      </c>
      <c r="D96" s="21">
        <v>121.26401200000001</v>
      </c>
      <c r="E96" s="21">
        <v>98.194556666666656</v>
      </c>
      <c r="BP96" s="59">
        <v>246.92091099999999</v>
      </c>
      <c r="BQ96" s="59">
        <v>121.26401200000001</v>
      </c>
      <c r="BR96" s="81">
        <v>98.194556666666656</v>
      </c>
      <c r="BS96" s="24">
        <f t="shared" si="55"/>
        <v>1.7696443493953253E-3</v>
      </c>
      <c r="BT96" s="24">
        <f t="shared" si="56"/>
        <v>8.5887836108841631E-4</v>
      </c>
      <c r="BU96" s="91">
        <f t="shared" si="57"/>
        <v>6.8564874646100701E-4</v>
      </c>
      <c r="BV96" s="95">
        <v>0</v>
      </c>
      <c r="BW96" s="95"/>
      <c r="BX96" s="96"/>
      <c r="BY96" s="97"/>
      <c r="BZ96" s="98">
        <f t="shared" si="63"/>
        <v>246.92091099999999</v>
      </c>
      <c r="CA96" s="98">
        <f t="shared" si="64"/>
        <v>121.26401200000001</v>
      </c>
      <c r="CB96" s="99">
        <f t="shared" si="65"/>
        <v>98.194556666666656</v>
      </c>
      <c r="CD96" s="4" t="s">
        <v>37</v>
      </c>
      <c r="ER96" s="18">
        <v>42.571011222222225</v>
      </c>
      <c r="ES96" s="19">
        <v>50.82691419999999</v>
      </c>
      <c r="ET96" s="19">
        <v>1.0880003333333332</v>
      </c>
      <c r="EU96" s="25">
        <f t="shared" si="58"/>
        <v>6.3419205314194918E-4</v>
      </c>
      <c r="EV96" s="25">
        <f t="shared" si="59"/>
        <v>8.8657462342121233E-4</v>
      </c>
      <c r="EW96" s="100">
        <f t="shared" si="60"/>
        <v>1.794560390587877E-5</v>
      </c>
      <c r="EX96" s="102">
        <v>0.3</v>
      </c>
      <c r="EY96" s="103"/>
      <c r="EZ96" s="103"/>
      <c r="FA96" s="103"/>
      <c r="FB96" s="99">
        <f t="shared" si="66"/>
        <v>55.34231458888889</v>
      </c>
      <c r="FC96" s="99">
        <f t="shared" si="67"/>
        <v>66.074988459999986</v>
      </c>
      <c r="FD96" s="99">
        <f t="shared" si="68"/>
        <v>1.4144004333333333</v>
      </c>
      <c r="FF96" s="8" t="s">
        <v>15</v>
      </c>
      <c r="FG96" s="64">
        <v>350.17185330000001</v>
      </c>
      <c r="FH96" s="64">
        <v>406.84064740000002</v>
      </c>
      <c r="FI96" s="64">
        <v>496.05074500000001</v>
      </c>
      <c r="FJ96" s="86">
        <f t="shared" si="69"/>
        <v>414.56332483200003</v>
      </c>
      <c r="FK96" s="86">
        <f t="shared" si="70"/>
        <v>477.67523919999996</v>
      </c>
      <c r="FL96" s="86">
        <f t="shared" si="71"/>
        <v>581.69925373000001</v>
      </c>
      <c r="FM96" s="96">
        <f t="shared" si="72"/>
        <v>0.15532360842120896</v>
      </c>
      <c r="FN96" s="96">
        <f t="shared" si="73"/>
        <v>0.14829027336361866</v>
      </c>
      <c r="FO96" s="96">
        <f t="shared" si="74"/>
        <v>0.14723847104977439</v>
      </c>
    </row>
    <row r="97" spans="2:171" x14ac:dyDescent="0.2">
      <c r="B97" s="2" t="s">
        <v>12</v>
      </c>
      <c r="C97" s="21">
        <v>223.76101</v>
      </c>
      <c r="D97" s="21">
        <v>202.44422</v>
      </c>
      <c r="E97" s="21">
        <v>208.8767</v>
      </c>
      <c r="BP97" s="59">
        <v>223.76101</v>
      </c>
      <c r="BQ97" s="59">
        <v>202.44422</v>
      </c>
      <c r="BR97" s="81">
        <v>208.8767</v>
      </c>
      <c r="BS97" s="24">
        <f t="shared" si="55"/>
        <v>1.6036608862239736E-3</v>
      </c>
      <c r="BT97" s="24">
        <f t="shared" si="56"/>
        <v>1.4338545873397524E-3</v>
      </c>
      <c r="BU97" s="91">
        <f t="shared" si="57"/>
        <v>1.4584927350512521E-3</v>
      </c>
      <c r="BV97" s="95">
        <v>0</v>
      </c>
      <c r="BW97" s="95"/>
      <c r="BX97" s="96"/>
      <c r="BY97" s="97"/>
      <c r="BZ97" s="98">
        <f t="shared" si="63"/>
        <v>223.76101</v>
      </c>
      <c r="CA97" s="98">
        <f t="shared" si="64"/>
        <v>202.44422</v>
      </c>
      <c r="CB97" s="99">
        <f t="shared" si="65"/>
        <v>208.8767</v>
      </c>
      <c r="CD97" s="4" t="s">
        <v>51</v>
      </c>
      <c r="ER97" s="18">
        <v>24.322759399999992</v>
      </c>
      <c r="ES97" s="19">
        <v>0.54755880000000012</v>
      </c>
      <c r="ET97" s="19">
        <v>0.84020000000000017</v>
      </c>
      <c r="EU97" s="25">
        <f t="shared" si="58"/>
        <v>3.623428309335432E-4</v>
      </c>
      <c r="EV97" s="25">
        <f t="shared" si="59"/>
        <v>9.5510763254435601E-6</v>
      </c>
      <c r="EW97" s="100">
        <f t="shared" si="60"/>
        <v>1.3858356417525007E-5</v>
      </c>
      <c r="EX97" s="102">
        <v>0.3</v>
      </c>
      <c r="EY97" s="103"/>
      <c r="EZ97" s="103"/>
      <c r="FA97" s="103"/>
      <c r="FB97" s="99">
        <f t="shared" si="66"/>
        <v>31.619587219999989</v>
      </c>
      <c r="FC97" s="99">
        <f t="shared" si="67"/>
        <v>0.71182644000000017</v>
      </c>
      <c r="FD97" s="99">
        <f t="shared" si="68"/>
        <v>1.0922600000000002</v>
      </c>
      <c r="FF97" s="8" t="s">
        <v>44</v>
      </c>
      <c r="FG97" s="64">
        <v>324.61212999999998</v>
      </c>
      <c r="FH97" s="64">
        <v>148.04206000000002</v>
      </c>
      <c r="FI97" s="64">
        <v>192.25493333333335</v>
      </c>
      <c r="FJ97" s="86">
        <f t="shared" si="69"/>
        <v>383.5102162</v>
      </c>
      <c r="FK97" s="86">
        <f t="shared" si="70"/>
        <v>179.0757844</v>
      </c>
      <c r="FL97" s="86">
        <f t="shared" si="71"/>
        <v>231.77605733333337</v>
      </c>
      <c r="FM97" s="96">
        <f t="shared" si="72"/>
        <v>0.15357631612422229</v>
      </c>
      <c r="FN97" s="96">
        <f t="shared" si="73"/>
        <v>0.17329939111521764</v>
      </c>
      <c r="FO97" s="96">
        <f t="shared" si="74"/>
        <v>0.1705142647377158</v>
      </c>
    </row>
    <row r="98" spans="2:171" x14ac:dyDescent="0.2">
      <c r="B98" s="2" t="s">
        <v>61</v>
      </c>
      <c r="C98" s="21">
        <v>203.20569849999998</v>
      </c>
      <c r="D98" s="21">
        <v>245.05793200000002</v>
      </c>
      <c r="E98" s="21">
        <v>239.82038666666665</v>
      </c>
      <c r="BP98" s="59">
        <v>203.20569849999998</v>
      </c>
      <c r="BQ98" s="59">
        <v>245.05793200000002</v>
      </c>
      <c r="BR98" s="81">
        <v>239.82038666666665</v>
      </c>
      <c r="BS98" s="24">
        <f t="shared" si="55"/>
        <v>1.4563441170661125E-3</v>
      </c>
      <c r="BT98" s="24">
        <f t="shared" si="56"/>
        <v>1.7356753379384857E-3</v>
      </c>
      <c r="BU98" s="91">
        <f t="shared" si="57"/>
        <v>1.6745586830437071E-3</v>
      </c>
      <c r="BV98" s="95">
        <v>0</v>
      </c>
      <c r="BW98" s="95"/>
      <c r="BX98" s="96"/>
      <c r="BY98" s="97"/>
      <c r="BZ98" s="98">
        <f t="shared" si="63"/>
        <v>203.20569849999998</v>
      </c>
      <c r="CA98" s="98">
        <f t="shared" si="64"/>
        <v>245.05793200000002</v>
      </c>
      <c r="CB98" s="99">
        <f t="shared" si="65"/>
        <v>239.82038666666665</v>
      </c>
      <c r="CD98" s="4" t="s">
        <v>48</v>
      </c>
      <c r="ER98" s="18">
        <v>22.5800947</v>
      </c>
      <c r="ES98" s="19">
        <v>11.269144000000001</v>
      </c>
      <c r="ET98" s="19">
        <v>12.445811000000001</v>
      </c>
      <c r="EU98" s="25">
        <f t="shared" si="58"/>
        <v>3.3638187599493741E-4</v>
      </c>
      <c r="EV98" s="25">
        <f t="shared" si="59"/>
        <v>1.9656784708128942E-4</v>
      </c>
      <c r="EW98" s="100">
        <f t="shared" si="60"/>
        <v>2.0528265263407915E-4</v>
      </c>
      <c r="EX98" s="102">
        <v>0.3</v>
      </c>
      <c r="EY98" s="103"/>
      <c r="EZ98" s="103"/>
      <c r="FA98" s="103"/>
      <c r="FB98" s="99">
        <f t="shared" si="66"/>
        <v>29.35412311</v>
      </c>
      <c r="FC98" s="99">
        <f t="shared" si="67"/>
        <v>14.6498872</v>
      </c>
      <c r="FD98" s="99">
        <f t="shared" si="68"/>
        <v>16.1795543</v>
      </c>
      <c r="FF98" s="8" t="s">
        <v>34</v>
      </c>
      <c r="FG98" s="64">
        <v>314.3</v>
      </c>
      <c r="FH98" s="64">
        <v>628.6</v>
      </c>
      <c r="FI98" s="64">
        <v>940.33333333333337</v>
      </c>
      <c r="FJ98" s="86">
        <f t="shared" si="69"/>
        <v>786.2166666666667</v>
      </c>
      <c r="FK98" s="86">
        <f t="shared" si="70"/>
        <v>786.2166666666667</v>
      </c>
      <c r="FL98" s="86">
        <f t="shared" si="71"/>
        <v>917</v>
      </c>
      <c r="FM98" s="96">
        <f t="shared" si="72"/>
        <v>0.6002374239501409</v>
      </c>
      <c r="FN98" s="96">
        <f t="shared" si="73"/>
        <v>0.20047484790028192</v>
      </c>
      <c r="FO98" s="96">
        <f t="shared" si="74"/>
        <v>-2.5445292620865256E-2</v>
      </c>
    </row>
    <row r="99" spans="2:171" x14ac:dyDescent="0.2">
      <c r="B99" s="2" t="s">
        <v>42</v>
      </c>
      <c r="C99" s="21">
        <v>184.74022399999996</v>
      </c>
      <c r="D99" s="21">
        <v>238.69624799999997</v>
      </c>
      <c r="E99" s="21">
        <v>203.42374666666669</v>
      </c>
      <c r="BP99" s="59">
        <v>184.74022399999996</v>
      </c>
      <c r="BQ99" s="59">
        <v>238.69624799999997</v>
      </c>
      <c r="BR99" s="81">
        <v>203.42374666666669</v>
      </c>
      <c r="BS99" s="24">
        <f t="shared" si="55"/>
        <v>1.3240048895965177E-3</v>
      </c>
      <c r="BT99" s="24">
        <f t="shared" si="56"/>
        <v>1.6906173472158758E-3</v>
      </c>
      <c r="BU99" s="91">
        <f t="shared" si="57"/>
        <v>1.4204171966056517E-3</v>
      </c>
      <c r="BV99" s="95">
        <v>0</v>
      </c>
      <c r="BW99" s="95"/>
      <c r="BX99" s="96"/>
      <c r="BY99" s="97"/>
      <c r="BZ99" s="98">
        <f t="shared" si="63"/>
        <v>184.74022399999996</v>
      </c>
      <c r="CA99" s="98">
        <f t="shared" si="64"/>
        <v>238.69624799999997</v>
      </c>
      <c r="CB99" s="99">
        <f t="shared" si="65"/>
        <v>203.42374666666669</v>
      </c>
      <c r="CD99" s="4" t="s">
        <v>12</v>
      </c>
      <c r="ER99" s="18">
        <v>22.027279999999998</v>
      </c>
      <c r="ES99" s="19">
        <v>22.301160000000003</v>
      </c>
      <c r="ET99" s="19">
        <v>22.046266666666668</v>
      </c>
      <c r="EU99" s="25">
        <f t="shared" si="58"/>
        <v>3.2814644348970619E-4</v>
      </c>
      <c r="EV99" s="25">
        <f t="shared" si="59"/>
        <v>3.889994669173957E-4</v>
      </c>
      <c r="EW99" s="100">
        <f t="shared" si="60"/>
        <v>3.636336838163147E-4</v>
      </c>
      <c r="EX99" s="102">
        <v>0.3</v>
      </c>
      <c r="EY99" s="103"/>
      <c r="EZ99" s="103"/>
      <c r="FA99" s="103"/>
      <c r="FB99" s="99">
        <f t="shared" si="66"/>
        <v>28.635463999999995</v>
      </c>
      <c r="FC99" s="99">
        <f t="shared" si="67"/>
        <v>28.991508000000003</v>
      </c>
      <c r="FD99" s="99">
        <f t="shared" si="68"/>
        <v>28.66014666666667</v>
      </c>
      <c r="FF99" s="8" t="s">
        <v>12</v>
      </c>
      <c r="FG99" s="64">
        <v>245.78829000000002</v>
      </c>
      <c r="FH99" s="64">
        <v>224.74537999999998</v>
      </c>
      <c r="FI99" s="64">
        <v>230.92296666666664</v>
      </c>
      <c r="FJ99" s="86">
        <f t="shared" si="69"/>
        <v>252.39647399999998</v>
      </c>
      <c r="FK99" s="86">
        <f t="shared" si="70"/>
        <v>231.43572800000001</v>
      </c>
      <c r="FL99" s="86">
        <f t="shared" si="71"/>
        <v>237.53684666666666</v>
      </c>
      <c r="FM99" s="96">
        <f t="shared" si="72"/>
        <v>2.6181760368015117E-2</v>
      </c>
      <c r="FN99" s="96">
        <f t="shared" si="73"/>
        <v>2.8908017175291234E-2</v>
      </c>
      <c r="FO99" s="96">
        <f t="shared" si="74"/>
        <v>2.7843596026519757E-2</v>
      </c>
    </row>
    <row r="100" spans="2:171" x14ac:dyDescent="0.2">
      <c r="B100" s="2" t="s">
        <v>65</v>
      </c>
      <c r="C100" s="21">
        <v>180.66126500000001</v>
      </c>
      <c r="D100" s="21">
        <v>167.560104</v>
      </c>
      <c r="E100" s="21">
        <v>163.99132</v>
      </c>
      <c r="BP100" s="59">
        <v>180.66126500000001</v>
      </c>
      <c r="BQ100" s="59">
        <v>167.560104</v>
      </c>
      <c r="BR100" s="81">
        <v>163.99132</v>
      </c>
      <c r="BS100" s="24">
        <f t="shared" si="55"/>
        <v>1.294771615198931E-3</v>
      </c>
      <c r="BT100" s="24">
        <f t="shared" si="56"/>
        <v>1.1867803574511834E-3</v>
      </c>
      <c r="BU100" s="91">
        <f t="shared" si="57"/>
        <v>1.1450781673181601E-3</v>
      </c>
      <c r="BV100" s="95">
        <v>0</v>
      </c>
      <c r="BW100" s="95"/>
      <c r="BX100" s="96"/>
      <c r="BY100" s="97"/>
      <c r="BZ100" s="98">
        <f t="shared" si="63"/>
        <v>180.66126500000001</v>
      </c>
      <c r="CA100" s="98">
        <f t="shared" si="64"/>
        <v>167.560104</v>
      </c>
      <c r="CB100" s="99">
        <f t="shared" si="65"/>
        <v>163.99132</v>
      </c>
      <c r="CD100" s="4" t="s">
        <v>57</v>
      </c>
      <c r="ER100" s="18">
        <v>17.724647285714283</v>
      </c>
      <c r="ES100" s="19">
        <v>2.5342655000000001</v>
      </c>
      <c r="ET100" s="19"/>
      <c r="EU100" s="25">
        <f t="shared" si="58"/>
        <v>2.6404894153597794E-4</v>
      </c>
      <c r="EV100" s="25">
        <f t="shared" si="59"/>
        <v>4.420523096229735E-5</v>
      </c>
      <c r="EW100" s="100">
        <f t="shared" si="60"/>
        <v>0</v>
      </c>
      <c r="EX100" s="102">
        <v>0.3</v>
      </c>
      <c r="EY100" s="103"/>
      <c r="EZ100" s="103"/>
      <c r="FA100" s="103"/>
      <c r="FB100" s="99">
        <f t="shared" si="66"/>
        <v>23.042041471428568</v>
      </c>
      <c r="FC100" s="99">
        <f t="shared" si="67"/>
        <v>3.2945451500000003</v>
      </c>
      <c r="FD100" s="99">
        <f t="shared" si="68"/>
        <v>0</v>
      </c>
      <c r="FF100" s="8" t="s">
        <v>61</v>
      </c>
      <c r="FG100" s="64">
        <v>203.29821509999999</v>
      </c>
      <c r="FH100" s="64">
        <v>245.09872000000001</v>
      </c>
      <c r="FI100" s="64">
        <v>239.82038666666665</v>
      </c>
      <c r="FJ100" s="86">
        <f t="shared" si="69"/>
        <v>203.50637744999997</v>
      </c>
      <c r="FK100" s="86">
        <f t="shared" si="70"/>
        <v>245.32305400000001</v>
      </c>
      <c r="FL100" s="86">
        <f t="shared" si="71"/>
        <v>239.82038666666665</v>
      </c>
      <c r="FM100" s="96">
        <f t="shared" si="72"/>
        <v>1.0228787549968477E-3</v>
      </c>
      <c r="FN100" s="96">
        <f t="shared" si="73"/>
        <v>9.1444320597766637E-4</v>
      </c>
      <c r="FO100" s="96">
        <f t="shared" si="74"/>
        <v>0</v>
      </c>
    </row>
    <row r="101" spans="2:171" x14ac:dyDescent="0.2">
      <c r="B101" s="2" t="s">
        <v>51</v>
      </c>
      <c r="C101" s="21">
        <v>153.1193973</v>
      </c>
      <c r="D101" s="21">
        <v>88.419894599999992</v>
      </c>
      <c r="E101" s="21">
        <v>91.96508133333333</v>
      </c>
      <c r="BP101" s="59">
        <v>153.1193973</v>
      </c>
      <c r="BQ101" s="59">
        <v>88.419894599999992</v>
      </c>
      <c r="BR101" s="81">
        <v>91.96508133333333</v>
      </c>
      <c r="BS101" s="24">
        <f t="shared" si="55"/>
        <v>1.0973832678543894E-3</v>
      </c>
      <c r="BT101" s="24">
        <f t="shared" si="56"/>
        <v>6.2625285861116404E-4</v>
      </c>
      <c r="BU101" s="91">
        <f t="shared" si="57"/>
        <v>6.4215110159756541E-4</v>
      </c>
      <c r="BV101" s="95">
        <v>0</v>
      </c>
      <c r="BW101" s="95"/>
      <c r="BX101" s="96"/>
      <c r="BY101" s="97"/>
      <c r="BZ101" s="98">
        <f t="shared" si="63"/>
        <v>153.1193973</v>
      </c>
      <c r="CA101" s="98">
        <f t="shared" si="64"/>
        <v>88.419894599999992</v>
      </c>
      <c r="CB101" s="99">
        <f t="shared" si="65"/>
        <v>91.96508133333333</v>
      </c>
      <c r="CD101" s="4" t="s">
        <v>31</v>
      </c>
      <c r="ER101" s="18">
        <v>14.5426555</v>
      </c>
      <c r="ES101" s="19">
        <v>5.1316830000000007</v>
      </c>
      <c r="ET101" s="19">
        <v>4.8294816666666662</v>
      </c>
      <c r="EU101" s="25">
        <f t="shared" si="58"/>
        <v>2.1664593545916768E-4</v>
      </c>
      <c r="EV101" s="25">
        <f t="shared" si="59"/>
        <v>8.9512023203683664E-5</v>
      </c>
      <c r="EW101" s="100">
        <f t="shared" si="60"/>
        <v>7.9658031716935666E-5</v>
      </c>
      <c r="EX101" s="102">
        <v>0.3</v>
      </c>
      <c r="EY101" s="103"/>
      <c r="EZ101" s="103"/>
      <c r="FA101" s="103"/>
      <c r="FB101" s="99">
        <f t="shared" si="66"/>
        <v>18.905452150000002</v>
      </c>
      <c r="FC101" s="99">
        <f t="shared" si="67"/>
        <v>6.6711879000000005</v>
      </c>
      <c r="FD101" s="99">
        <f t="shared" si="68"/>
        <v>6.2783261666666661</v>
      </c>
      <c r="FF101" s="8" t="s">
        <v>65</v>
      </c>
      <c r="FG101" s="64">
        <v>189.23173999999997</v>
      </c>
      <c r="FH101" s="64">
        <v>171.44172600000002</v>
      </c>
      <c r="FI101" s="64">
        <v>166.55003333333335</v>
      </c>
      <c r="FJ101" s="86">
        <f t="shared" si="69"/>
        <v>191.80288250000001</v>
      </c>
      <c r="FK101" s="86">
        <f t="shared" si="70"/>
        <v>172.60621259999999</v>
      </c>
      <c r="FL101" s="86">
        <f t="shared" si="71"/>
        <v>167.31764733333333</v>
      </c>
      <c r="FM101" s="96">
        <f t="shared" si="72"/>
        <v>1.3405129612689914E-2</v>
      </c>
      <c r="FN101" s="96">
        <f t="shared" si="73"/>
        <v>6.7464929706706478E-3</v>
      </c>
      <c r="FO101" s="96">
        <f t="shared" si="74"/>
        <v>4.5877647231719054E-3</v>
      </c>
    </row>
    <row r="102" spans="2:171" x14ac:dyDescent="0.2">
      <c r="B102" s="2" t="s">
        <v>15</v>
      </c>
      <c r="C102" s="21">
        <v>111.68492169999999</v>
      </c>
      <c r="D102" s="21">
        <v>144.49030739999998</v>
      </c>
      <c r="E102" s="21">
        <v>178.83404599999997</v>
      </c>
      <c r="BP102" s="59">
        <v>111.68492169999999</v>
      </c>
      <c r="BQ102" s="59">
        <v>144.49030739999998</v>
      </c>
      <c r="BR102" s="81">
        <v>178.83404599999997</v>
      </c>
      <c r="BS102" s="24">
        <f t="shared" si="55"/>
        <v>8.0042872755748231E-4</v>
      </c>
      <c r="BT102" s="24">
        <f t="shared" si="56"/>
        <v>1.023383577420096E-3</v>
      </c>
      <c r="BU102" s="91">
        <f t="shared" si="57"/>
        <v>1.248718295869388E-3</v>
      </c>
      <c r="BV102" s="95">
        <v>0</v>
      </c>
      <c r="BW102" s="95"/>
      <c r="BX102" s="96"/>
      <c r="BY102" s="97"/>
      <c r="BZ102" s="98">
        <f t="shared" si="63"/>
        <v>111.68492169999999</v>
      </c>
      <c r="CA102" s="98">
        <f t="shared" si="64"/>
        <v>144.49030739999998</v>
      </c>
      <c r="CB102" s="99">
        <f t="shared" si="65"/>
        <v>178.83404599999997</v>
      </c>
      <c r="CD102" s="4" t="s">
        <v>65</v>
      </c>
      <c r="ER102" s="18">
        <v>8.5704749999999983</v>
      </c>
      <c r="ES102" s="19">
        <v>3.8816220000000001</v>
      </c>
      <c r="ET102" s="19">
        <v>2.5587133333333334</v>
      </c>
      <c r="EU102" s="25">
        <f t="shared" si="58"/>
        <v>1.2767672133224981E-4</v>
      </c>
      <c r="EV102" s="25">
        <f t="shared" si="59"/>
        <v>6.7707190512728268E-5</v>
      </c>
      <c r="EW102" s="100">
        <f t="shared" si="60"/>
        <v>4.2203715000722206E-5</v>
      </c>
      <c r="EX102" s="102">
        <v>0.3</v>
      </c>
      <c r="EY102" s="103"/>
      <c r="EZ102" s="103"/>
      <c r="FA102" s="103"/>
      <c r="FB102" s="99">
        <f t="shared" si="66"/>
        <v>11.141617499999997</v>
      </c>
      <c r="FC102" s="99">
        <f t="shared" si="67"/>
        <v>5.0461086000000002</v>
      </c>
      <c r="FD102" s="99">
        <f t="shared" si="68"/>
        <v>3.3263273333333334</v>
      </c>
      <c r="FF102" s="8" t="s">
        <v>58</v>
      </c>
      <c r="FG102" s="64">
        <v>187.22089999999997</v>
      </c>
      <c r="FH102" s="64">
        <v>374.44179999999994</v>
      </c>
      <c r="FI102" s="64">
        <v>624.06966666666665</v>
      </c>
      <c r="FJ102" s="86">
        <f t="shared" si="69"/>
        <v>971.91635500000007</v>
      </c>
      <c r="FK102" s="86">
        <f t="shared" si="70"/>
        <v>971.91635500000007</v>
      </c>
      <c r="FL102" s="86">
        <f t="shared" si="71"/>
        <v>967.93726000000015</v>
      </c>
      <c r="FM102" s="96">
        <f t="shared" si="72"/>
        <v>0.80736932860853039</v>
      </c>
      <c r="FN102" s="96">
        <f t="shared" si="73"/>
        <v>0.61473865721706078</v>
      </c>
      <c r="FO102" s="96">
        <f t="shared" si="74"/>
        <v>0.35525814279877344</v>
      </c>
    </row>
    <row r="103" spans="2:171" x14ac:dyDescent="0.2">
      <c r="B103" s="2" t="s">
        <v>17</v>
      </c>
      <c r="C103" s="21">
        <v>111.36618800000001</v>
      </c>
      <c r="D103" s="21">
        <v>97.438376000000005</v>
      </c>
      <c r="E103" s="21">
        <v>73.435726666666667</v>
      </c>
      <c r="BP103" s="59">
        <v>111.36618800000001</v>
      </c>
      <c r="BQ103" s="59">
        <v>97.438376000000005</v>
      </c>
      <c r="BR103" s="81">
        <v>73.435726666666667</v>
      </c>
      <c r="BS103" s="24">
        <f t="shared" si="55"/>
        <v>7.9814441194855912E-4</v>
      </c>
      <c r="BT103" s="24">
        <f t="shared" si="56"/>
        <v>6.9012818647297338E-4</v>
      </c>
      <c r="BU103" s="91">
        <f t="shared" si="57"/>
        <v>5.1276889110438281E-4</v>
      </c>
      <c r="BV103" s="95">
        <v>0</v>
      </c>
      <c r="BW103" s="95"/>
      <c r="BX103" s="96"/>
      <c r="BY103" s="97"/>
      <c r="BZ103" s="98">
        <f t="shared" si="63"/>
        <v>111.36618800000001</v>
      </c>
      <c r="CA103" s="98">
        <f t="shared" si="64"/>
        <v>97.438376000000005</v>
      </c>
      <c r="CB103" s="99">
        <f t="shared" si="65"/>
        <v>73.435726666666667</v>
      </c>
      <c r="CD103" s="4" t="s">
        <v>33</v>
      </c>
      <c r="ER103" s="18">
        <v>6.8040949999999993</v>
      </c>
      <c r="ES103" s="19">
        <v>4.2485900000000001</v>
      </c>
      <c r="ET103" s="19">
        <v>3.1445500000000002</v>
      </c>
      <c r="EU103" s="25">
        <f t="shared" si="58"/>
        <v>1.013624730523284E-4</v>
      </c>
      <c r="EV103" s="25">
        <f t="shared" si="59"/>
        <v>7.4108218816894647E-5</v>
      </c>
      <c r="EW103" s="100">
        <f t="shared" si="60"/>
        <v>5.1866573045379975E-5</v>
      </c>
      <c r="EX103" s="102">
        <v>0.3</v>
      </c>
      <c r="EY103" s="103"/>
      <c r="EZ103" s="103"/>
      <c r="FA103" s="103"/>
      <c r="FB103" s="99">
        <f t="shared" si="66"/>
        <v>8.8453234999999992</v>
      </c>
      <c r="FC103" s="99">
        <f t="shared" si="67"/>
        <v>5.5231669999999999</v>
      </c>
      <c r="FD103" s="99">
        <f t="shared" si="68"/>
        <v>4.0879150000000006</v>
      </c>
      <c r="FF103" s="8" t="s">
        <v>51</v>
      </c>
      <c r="FG103" s="64">
        <v>177.4421567</v>
      </c>
      <c r="FH103" s="64">
        <v>88.967453399999997</v>
      </c>
      <c r="FI103" s="64">
        <v>92.805281333333326</v>
      </c>
      <c r="FJ103" s="86">
        <f t="shared" si="69"/>
        <v>184.73898452</v>
      </c>
      <c r="FK103" s="86">
        <f t="shared" si="70"/>
        <v>89.131721039999988</v>
      </c>
      <c r="FL103" s="86">
        <f t="shared" si="71"/>
        <v>93.057341333333326</v>
      </c>
      <c r="FM103" s="96">
        <f t="shared" si="72"/>
        <v>3.949804010755531E-2</v>
      </c>
      <c r="FN103" s="96">
        <f t="shared" si="73"/>
        <v>1.8429761939217082E-3</v>
      </c>
      <c r="FO103" s="96">
        <f t="shared" si="74"/>
        <v>2.7086524973576331E-3</v>
      </c>
    </row>
    <row r="104" spans="2:171" x14ac:dyDescent="0.2">
      <c r="B104" s="2" t="s">
        <v>44</v>
      </c>
      <c r="C104" s="21">
        <v>106.47107000000001</v>
      </c>
      <c r="D104" s="21">
        <v>33.102340000000005</v>
      </c>
      <c r="E104" s="21">
        <v>45.880400000000002</v>
      </c>
      <c r="BP104" s="59">
        <v>106.47107000000001</v>
      </c>
      <c r="BQ104" s="59">
        <v>33.102340000000005</v>
      </c>
      <c r="BR104" s="81">
        <v>45.880400000000002</v>
      </c>
      <c r="BS104" s="24">
        <f t="shared" si="55"/>
        <v>7.6306185100529682E-4</v>
      </c>
      <c r="BT104" s="24">
        <f t="shared" si="56"/>
        <v>2.3445441939849005E-4</v>
      </c>
      <c r="BU104" s="91">
        <f t="shared" si="57"/>
        <v>3.2036234812808455E-4</v>
      </c>
      <c r="BV104" s="95">
        <v>0</v>
      </c>
      <c r="BW104" s="95"/>
      <c r="BX104" s="96"/>
      <c r="BY104" s="97"/>
      <c r="BZ104" s="98">
        <f t="shared" si="63"/>
        <v>106.47107000000001</v>
      </c>
      <c r="CA104" s="98">
        <f t="shared" si="64"/>
        <v>33.102340000000005</v>
      </c>
      <c r="CB104" s="99">
        <f t="shared" si="65"/>
        <v>45.880400000000002</v>
      </c>
      <c r="CD104" s="4" t="s">
        <v>41</v>
      </c>
      <c r="ER104" s="18">
        <v>2.8195000000000006</v>
      </c>
      <c r="ES104" s="19">
        <v>2.8742000000000001</v>
      </c>
      <c r="ET104" s="19">
        <v>2.988</v>
      </c>
      <c r="EU104" s="25">
        <f t="shared" si="58"/>
        <v>4.2002866328444856E-5</v>
      </c>
      <c r="EV104" s="25">
        <f t="shared" si="59"/>
        <v>5.0134713522255282E-5</v>
      </c>
      <c r="EW104" s="100">
        <f t="shared" si="60"/>
        <v>4.9284419156825417E-5</v>
      </c>
      <c r="EX104" s="102">
        <v>0.3</v>
      </c>
      <c r="EY104" s="103"/>
      <c r="EZ104" s="103"/>
      <c r="FA104" s="103"/>
      <c r="FB104" s="99">
        <f t="shared" si="66"/>
        <v>3.6653500000000006</v>
      </c>
      <c r="FC104" s="99">
        <f t="shared" si="67"/>
        <v>3.7364600000000001</v>
      </c>
      <c r="FD104" s="99">
        <f t="shared" si="68"/>
        <v>3.8843999999999999</v>
      </c>
      <c r="FF104" s="8" t="s">
        <v>17</v>
      </c>
      <c r="FG104" s="64">
        <v>113.47013799999999</v>
      </c>
      <c r="FH104" s="64">
        <v>99.463676000000007</v>
      </c>
      <c r="FI104" s="64">
        <v>74.80556</v>
      </c>
      <c r="FJ104" s="86">
        <f t="shared" si="69"/>
        <v>114.10132300000001</v>
      </c>
      <c r="FK104" s="86">
        <f t="shared" si="70"/>
        <v>100.07126600000001</v>
      </c>
      <c r="FL104" s="86">
        <f t="shared" si="71"/>
        <v>75.21651</v>
      </c>
      <c r="FM104" s="96">
        <f t="shared" si="72"/>
        <v>5.5317938776223707E-3</v>
      </c>
      <c r="FN104" s="96">
        <f t="shared" si="73"/>
        <v>6.0715730327625117E-3</v>
      </c>
      <c r="FO104" s="96">
        <f t="shared" si="74"/>
        <v>5.4635611250775096E-3</v>
      </c>
    </row>
    <row r="105" spans="2:171" x14ac:dyDescent="0.2">
      <c r="B105" s="2" t="s">
        <v>57</v>
      </c>
      <c r="C105" s="21">
        <v>101.3871395</v>
      </c>
      <c r="D105" s="21">
        <v>129.28337200000001</v>
      </c>
      <c r="E105" s="21">
        <v>107.61553000000001</v>
      </c>
      <c r="BP105" s="59">
        <v>101.3871395</v>
      </c>
      <c r="BQ105" s="59">
        <v>129.28337200000001</v>
      </c>
      <c r="BR105" s="81">
        <v>107.61553000000001</v>
      </c>
      <c r="BS105" s="24">
        <f t="shared" si="55"/>
        <v>7.2662609979407781E-4</v>
      </c>
      <c r="BT105" s="24">
        <f t="shared" si="56"/>
        <v>9.1567719744703859E-4</v>
      </c>
      <c r="BU105" s="91">
        <f t="shared" si="57"/>
        <v>7.5143119689122858E-4</v>
      </c>
      <c r="BV105" s="95">
        <v>0</v>
      </c>
      <c r="BW105" s="95"/>
      <c r="BX105" s="96"/>
      <c r="BY105" s="97"/>
      <c r="BZ105" s="98">
        <f t="shared" si="63"/>
        <v>101.3871395</v>
      </c>
      <c r="CA105" s="98">
        <f t="shared" si="64"/>
        <v>129.28337200000001</v>
      </c>
      <c r="CB105" s="99">
        <f t="shared" si="65"/>
        <v>107.61553000000001</v>
      </c>
      <c r="CD105" s="4" t="s">
        <v>17</v>
      </c>
      <c r="ER105" s="18">
        <v>2.1039500000000002</v>
      </c>
      <c r="ES105" s="19">
        <v>2.0253000000000001</v>
      </c>
      <c r="ET105" s="19">
        <v>1.3698333333333332</v>
      </c>
      <c r="EU105" s="25">
        <f t="shared" si="58"/>
        <v>3.1343121337730643E-5</v>
      </c>
      <c r="EV105" s="25">
        <f t="shared" si="59"/>
        <v>3.5327338145092069E-5</v>
      </c>
      <c r="EW105" s="100">
        <f t="shared" si="60"/>
        <v>2.2594190152272872E-5</v>
      </c>
      <c r="EX105" s="102">
        <v>0.3</v>
      </c>
      <c r="EY105" s="103"/>
      <c r="EZ105" s="103"/>
      <c r="FA105" s="103"/>
      <c r="FB105" s="99">
        <f t="shared" si="66"/>
        <v>2.7351350000000001</v>
      </c>
      <c r="FC105" s="99">
        <f t="shared" si="67"/>
        <v>2.6328900000000002</v>
      </c>
      <c r="FD105" s="99">
        <f t="shared" si="68"/>
        <v>1.7807833333333332</v>
      </c>
      <c r="FF105" s="8" t="s">
        <v>57</v>
      </c>
      <c r="FG105" s="64">
        <v>93.516964700000003</v>
      </c>
      <c r="FH105" s="64">
        <v>78.58372940000001</v>
      </c>
      <c r="FI105" s="64">
        <v>35.871843333333338</v>
      </c>
      <c r="FJ105" s="86">
        <f t="shared" si="69"/>
        <v>124.42918097142856</v>
      </c>
      <c r="FK105" s="86">
        <f t="shared" si="70"/>
        <v>132.57791715000002</v>
      </c>
      <c r="FL105" s="86">
        <f t="shared" si="71"/>
        <v>107.61553000000001</v>
      </c>
      <c r="FM105" s="96">
        <f t="shared" si="72"/>
        <v>0.2484322088283023</v>
      </c>
      <c r="FN105" s="96">
        <f t="shared" si="73"/>
        <v>0.40726381067603012</v>
      </c>
      <c r="FO105" s="96">
        <f t="shared" si="74"/>
        <v>0.66666666666666663</v>
      </c>
    </row>
    <row r="106" spans="2:171" x14ac:dyDescent="0.2">
      <c r="B106" s="2" t="s">
        <v>49</v>
      </c>
      <c r="C106" s="21">
        <v>39.82358</v>
      </c>
      <c r="D106" s="21">
        <v>54.495619999999995</v>
      </c>
      <c r="E106" s="21">
        <v>48.863</v>
      </c>
      <c r="BP106" s="59">
        <v>39.82358</v>
      </c>
      <c r="BQ106" s="59">
        <v>54.495619999999995</v>
      </c>
      <c r="BR106" s="81">
        <v>48.863</v>
      </c>
      <c r="BS106" s="24">
        <f t="shared" si="55"/>
        <v>2.854094982651862E-4</v>
      </c>
      <c r="BT106" s="24">
        <f t="shared" si="56"/>
        <v>3.859769112050912E-4</v>
      </c>
      <c r="BU106" s="91">
        <f t="shared" si="57"/>
        <v>3.4118851223142332E-4</v>
      </c>
      <c r="BV106" s="95">
        <v>0</v>
      </c>
      <c r="BW106" s="95"/>
      <c r="BX106" s="96"/>
      <c r="BY106" s="97"/>
      <c r="BZ106" s="98">
        <f t="shared" si="63"/>
        <v>39.82358</v>
      </c>
      <c r="CA106" s="98">
        <f t="shared" si="64"/>
        <v>54.495619999999995</v>
      </c>
      <c r="CB106" s="99">
        <f t="shared" si="65"/>
        <v>48.863</v>
      </c>
      <c r="CD106" s="4" t="s">
        <v>11</v>
      </c>
      <c r="ER106" s="18">
        <v>1.4384999999999999</v>
      </c>
      <c r="ES106" s="19"/>
      <c r="ET106" s="19"/>
      <c r="EU106" s="25">
        <f t="shared" si="58"/>
        <v>2.1429729815026745E-5</v>
      </c>
      <c r="EV106" s="25">
        <f t="shared" si="59"/>
        <v>0</v>
      </c>
      <c r="EW106" s="100">
        <f t="shared" si="60"/>
        <v>0</v>
      </c>
      <c r="EX106" s="102">
        <v>0.3</v>
      </c>
      <c r="EY106" s="103"/>
      <c r="EZ106" s="103"/>
      <c r="FA106" s="103"/>
      <c r="FB106" s="99">
        <f t="shared" si="66"/>
        <v>1.8700499999999998</v>
      </c>
      <c r="FC106" s="99">
        <f t="shared" si="67"/>
        <v>0</v>
      </c>
      <c r="FD106" s="99">
        <f t="shared" si="68"/>
        <v>0</v>
      </c>
      <c r="FF106" s="8" t="s">
        <v>49</v>
      </c>
      <c r="FG106" s="64">
        <v>40.463409999999996</v>
      </c>
      <c r="FH106" s="64">
        <v>55.679400000000001</v>
      </c>
      <c r="FI106" s="64">
        <v>49.884666666666668</v>
      </c>
      <c r="FJ106" s="86">
        <f t="shared" si="69"/>
        <v>41.011835714285716</v>
      </c>
      <c r="FK106" s="86">
        <f t="shared" si="70"/>
        <v>56.034533999999994</v>
      </c>
      <c r="FL106" s="86">
        <f t="shared" si="71"/>
        <v>50.191166666666668</v>
      </c>
      <c r="FM106" s="96">
        <f t="shared" si="72"/>
        <v>1.3372376650155338E-2</v>
      </c>
      <c r="FN106" s="96">
        <f t="shared" si="73"/>
        <v>6.3377702043527773E-3</v>
      </c>
      <c r="FO106" s="96">
        <f t="shared" si="74"/>
        <v>6.1066522329625839E-3</v>
      </c>
    </row>
    <row r="107" spans="2:171" x14ac:dyDescent="0.2">
      <c r="B107" s="2" t="s">
        <v>63</v>
      </c>
      <c r="C107" s="21">
        <v>11.186574</v>
      </c>
      <c r="D107" s="21">
        <v>9.7204800000000002</v>
      </c>
      <c r="E107" s="21">
        <v>10.39043</v>
      </c>
      <c r="BP107" s="59">
        <v>11.186574</v>
      </c>
      <c r="BQ107" s="59">
        <v>9.7204800000000002</v>
      </c>
      <c r="BR107" s="81">
        <v>10.39043</v>
      </c>
      <c r="BS107" s="24">
        <f t="shared" si="55"/>
        <v>8.0172462461847399E-5</v>
      </c>
      <c r="BT107" s="24">
        <f t="shared" si="56"/>
        <v>6.8847383437987592E-5</v>
      </c>
      <c r="BU107" s="91">
        <f t="shared" si="57"/>
        <v>7.255173348228205E-5</v>
      </c>
      <c r="BV107" s="95">
        <v>0</v>
      </c>
      <c r="BW107" s="95"/>
      <c r="BX107" s="96"/>
      <c r="BY107" s="97"/>
      <c r="BZ107" s="98">
        <f t="shared" si="63"/>
        <v>11.186574</v>
      </c>
      <c r="CA107" s="98">
        <f t="shared" si="64"/>
        <v>9.7204800000000002</v>
      </c>
      <c r="CB107" s="99">
        <f t="shared" si="65"/>
        <v>10.39043</v>
      </c>
      <c r="CD107" s="4" t="s">
        <v>63</v>
      </c>
      <c r="ER107" s="18">
        <v>1.1950000000000001</v>
      </c>
      <c r="ES107" s="19">
        <v>0.56999999999999995</v>
      </c>
      <c r="ET107" s="19"/>
      <c r="EU107" s="25">
        <f t="shared" si="58"/>
        <v>1.7802243398649265E-5</v>
      </c>
      <c r="EV107" s="25">
        <f t="shared" si="59"/>
        <v>9.9425185121722606E-6</v>
      </c>
      <c r="EW107" s="100">
        <f t="shared" si="60"/>
        <v>0</v>
      </c>
      <c r="EX107" s="102">
        <v>0.3</v>
      </c>
      <c r="EY107" s="103"/>
      <c r="EZ107" s="103"/>
      <c r="FA107" s="103"/>
      <c r="FB107" s="99">
        <f t="shared" si="66"/>
        <v>1.5535000000000001</v>
      </c>
      <c r="FC107" s="99">
        <f t="shared" si="67"/>
        <v>0.74099999999999988</v>
      </c>
      <c r="FD107" s="99">
        <f t="shared" si="68"/>
        <v>0</v>
      </c>
      <c r="FF107" s="8" t="s">
        <v>33</v>
      </c>
      <c r="FG107" s="64">
        <v>12.621574999999998</v>
      </c>
      <c r="FH107" s="64">
        <v>9.1419500000000014</v>
      </c>
      <c r="FI107" s="64">
        <v>6.2467833333333331</v>
      </c>
      <c r="FJ107" s="86">
        <f t="shared" si="69"/>
        <v>15.309190166666665</v>
      </c>
      <c r="FK107" s="86">
        <f t="shared" si="70"/>
        <v>10.416526999999999</v>
      </c>
      <c r="FL107" s="86">
        <f t="shared" si="71"/>
        <v>7.1901483333333331</v>
      </c>
      <c r="FM107" s="96">
        <f t="shared" si="72"/>
        <v>0.17555567194654897</v>
      </c>
      <c r="FN107" s="96">
        <f t="shared" si="73"/>
        <v>0.12236103261672504</v>
      </c>
      <c r="FO107" s="96">
        <f t="shared" si="74"/>
        <v>0.13120243926353858</v>
      </c>
    </row>
    <row r="108" spans="2:171" x14ac:dyDescent="0.2">
      <c r="B108" s="2" t="s">
        <v>33</v>
      </c>
      <c r="C108" s="21">
        <v>6.4638666666666662</v>
      </c>
      <c r="D108" s="21">
        <v>4.8933599999999995</v>
      </c>
      <c r="E108" s="21">
        <v>3.102233333333333</v>
      </c>
      <c r="BP108" s="59">
        <v>6.4638666666666662</v>
      </c>
      <c r="BQ108" s="59">
        <v>4.8933599999999995</v>
      </c>
      <c r="BR108" s="81">
        <v>3.102233333333333</v>
      </c>
      <c r="BS108" s="24">
        <f t="shared" si="55"/>
        <v>4.6325542359235276E-5</v>
      </c>
      <c r="BT108" s="24">
        <f t="shared" si="56"/>
        <v>3.4658271219128163E-5</v>
      </c>
      <c r="BU108" s="91">
        <f t="shared" si="57"/>
        <v>2.1661510255095451E-5</v>
      </c>
      <c r="BV108" s="95">
        <v>0</v>
      </c>
      <c r="BW108" s="95"/>
      <c r="BX108" s="96"/>
      <c r="BY108" s="97"/>
      <c r="BZ108" s="98">
        <f t="shared" si="63"/>
        <v>6.4638666666666662</v>
      </c>
      <c r="CA108" s="98">
        <f t="shared" si="64"/>
        <v>4.8933599999999995</v>
      </c>
      <c r="CB108" s="99">
        <f t="shared" si="65"/>
        <v>3.102233333333333</v>
      </c>
      <c r="CD108" s="4" t="s">
        <v>49</v>
      </c>
      <c r="ER108" s="18">
        <v>0.91404285714285705</v>
      </c>
      <c r="ES108" s="19">
        <v>1.1837799999999998</v>
      </c>
      <c r="ET108" s="19">
        <v>1.0216666666666665</v>
      </c>
      <c r="EU108" s="25">
        <f t="shared" si="58"/>
        <v>1.3616747631509571E-5</v>
      </c>
      <c r="EV108" s="25">
        <f t="shared" si="59"/>
        <v>2.0648692218139084E-5</v>
      </c>
      <c r="EW108" s="100">
        <f t="shared" si="60"/>
        <v>1.6851488700989498E-5</v>
      </c>
      <c r="EX108" s="102">
        <v>0.3</v>
      </c>
      <c r="EY108" s="103"/>
      <c r="EZ108" s="103"/>
      <c r="FA108" s="103"/>
      <c r="FB108" s="99">
        <f t="shared" si="66"/>
        <v>1.1882557142857142</v>
      </c>
      <c r="FC108" s="99">
        <f t="shared" si="67"/>
        <v>1.5389139999999997</v>
      </c>
      <c r="FD108" s="99">
        <f t="shared" si="68"/>
        <v>1.3281666666666665</v>
      </c>
      <c r="FF108" s="8" t="s">
        <v>63</v>
      </c>
      <c r="FG108" s="64">
        <v>11.664574</v>
      </c>
      <c r="FH108" s="64">
        <v>9.8344799999999992</v>
      </c>
      <c r="FI108" s="64">
        <v>10.39043</v>
      </c>
      <c r="FJ108" s="86">
        <f t="shared" si="69"/>
        <v>12.740074</v>
      </c>
      <c r="FK108" s="86">
        <f t="shared" si="70"/>
        <v>10.46148</v>
      </c>
      <c r="FL108" s="86">
        <f t="shared" si="71"/>
        <v>10.39043</v>
      </c>
      <c r="FM108" s="96">
        <f t="shared" si="72"/>
        <v>8.441866193241887E-2</v>
      </c>
      <c r="FN108" s="96">
        <f t="shared" si="73"/>
        <v>5.9934158455591469E-2</v>
      </c>
      <c r="FO108" s="96">
        <f t="shared" si="74"/>
        <v>0</v>
      </c>
    </row>
    <row r="109" spans="2:171" x14ac:dyDescent="0.2">
      <c r="B109" s="2" t="s">
        <v>11</v>
      </c>
      <c r="C109" s="21">
        <v>5.9829099999999995</v>
      </c>
      <c r="D109" s="21">
        <v>7.4996739999999988</v>
      </c>
      <c r="E109" s="21">
        <v>9.4919999999999991</v>
      </c>
      <c r="BP109" s="59">
        <v>5.9829099999999995</v>
      </c>
      <c r="BQ109" s="59">
        <v>7.4996739999999988</v>
      </c>
      <c r="BR109" s="81">
        <v>9.4919999999999991</v>
      </c>
      <c r="BS109" s="24">
        <f t="shared" si="55"/>
        <v>4.287859959515857E-5</v>
      </c>
      <c r="BT109" s="24">
        <f t="shared" si="56"/>
        <v>5.3118048855396659E-5</v>
      </c>
      <c r="BU109" s="91">
        <f t="shared" si="57"/>
        <v>6.6278397930963508E-5</v>
      </c>
      <c r="BV109" s="95">
        <v>0</v>
      </c>
      <c r="BW109" s="95"/>
      <c r="BX109" s="96"/>
      <c r="BY109" s="97"/>
      <c r="BZ109" s="98">
        <f t="shared" si="63"/>
        <v>5.9829099999999995</v>
      </c>
      <c r="CA109" s="98">
        <f t="shared" si="64"/>
        <v>7.4996739999999988</v>
      </c>
      <c r="CB109" s="99">
        <f t="shared" si="65"/>
        <v>9.4919999999999991</v>
      </c>
      <c r="CD109" s="4" t="s">
        <v>40</v>
      </c>
      <c r="ER109" s="18">
        <v>0.83199999999999996</v>
      </c>
      <c r="ES109" s="19"/>
      <c r="ET109" s="19"/>
      <c r="EU109" s="25">
        <f t="shared" si="58"/>
        <v>1.239453264240685E-5</v>
      </c>
      <c r="EV109" s="25">
        <f t="shared" si="59"/>
        <v>0</v>
      </c>
      <c r="EW109" s="100">
        <f t="shared" si="60"/>
        <v>0</v>
      </c>
      <c r="EX109" s="102">
        <v>0.3</v>
      </c>
      <c r="EY109" s="103"/>
      <c r="EZ109" s="103"/>
      <c r="FA109" s="103"/>
      <c r="FB109" s="99">
        <f t="shared" si="66"/>
        <v>1.0815999999999999</v>
      </c>
      <c r="FC109" s="99">
        <f t="shared" si="67"/>
        <v>0</v>
      </c>
      <c r="FD109" s="99">
        <f t="shared" si="68"/>
        <v>0</v>
      </c>
      <c r="FF109" s="8" t="s">
        <v>11</v>
      </c>
      <c r="FG109" s="64">
        <v>4.4757369999999996</v>
      </c>
      <c r="FH109" s="64">
        <v>7.4996739999999988</v>
      </c>
      <c r="FI109" s="64">
        <v>9.4919999999999991</v>
      </c>
      <c r="FJ109" s="86">
        <f t="shared" si="69"/>
        <v>7.8529599999999995</v>
      </c>
      <c r="FK109" s="86">
        <f t="shared" si="70"/>
        <v>7.4996739999999988</v>
      </c>
      <c r="FL109" s="86">
        <f t="shared" si="71"/>
        <v>9.4919999999999991</v>
      </c>
      <c r="FM109" s="96">
        <f t="shared" si="72"/>
        <v>0.43005732870153424</v>
      </c>
      <c r="FN109" s="96">
        <f t="shared" si="73"/>
        <v>0</v>
      </c>
      <c r="FO109" s="96">
        <f t="shared" si="74"/>
        <v>0</v>
      </c>
    </row>
    <row r="110" spans="2:171" x14ac:dyDescent="0.2">
      <c r="B110" s="2" t="s">
        <v>50</v>
      </c>
      <c r="C110" s="21">
        <v>5.180483333333334</v>
      </c>
      <c r="D110" s="21">
        <v>5.3207249999999995</v>
      </c>
      <c r="E110" s="21">
        <v>4.7706499999999998</v>
      </c>
      <c r="BP110" s="59">
        <v>5.180483333333334</v>
      </c>
      <c r="BQ110" s="59">
        <v>5.3207249999999995</v>
      </c>
      <c r="BR110" s="81">
        <v>4.7706499999999998</v>
      </c>
      <c r="BS110" s="24">
        <f t="shared" si="55"/>
        <v>3.7127730579165062E-5</v>
      </c>
      <c r="BT110" s="24">
        <f t="shared" si="56"/>
        <v>3.7685175448443543E-5</v>
      </c>
      <c r="BU110" s="91">
        <f t="shared" si="57"/>
        <v>3.3311318909539727E-5</v>
      </c>
      <c r="BV110" s="95">
        <v>0</v>
      </c>
      <c r="BW110" s="95"/>
      <c r="BX110" s="96"/>
      <c r="BY110" s="97"/>
      <c r="BZ110" s="98">
        <f t="shared" si="63"/>
        <v>5.180483333333334</v>
      </c>
      <c r="CA110" s="98">
        <f t="shared" si="64"/>
        <v>5.3207249999999995</v>
      </c>
      <c r="CB110" s="99">
        <f t="shared" si="65"/>
        <v>4.7706499999999998</v>
      </c>
      <c r="CD110" s="4" t="s">
        <v>30</v>
      </c>
      <c r="ER110" s="18">
        <v>0.29680000000000001</v>
      </c>
      <c r="ES110" s="19"/>
      <c r="ET110" s="19"/>
      <c r="EU110" s="25">
        <f t="shared" si="58"/>
        <v>4.4215111637816749E-6</v>
      </c>
      <c r="EV110" s="25">
        <f t="shared" si="59"/>
        <v>0</v>
      </c>
      <c r="EW110" s="100">
        <f t="shared" si="60"/>
        <v>0</v>
      </c>
      <c r="EX110" s="102">
        <v>0.3</v>
      </c>
      <c r="EY110" s="103"/>
      <c r="EZ110" s="103"/>
      <c r="FA110" s="103"/>
      <c r="FB110" s="99">
        <f t="shared" si="66"/>
        <v>0.38584000000000002</v>
      </c>
      <c r="FC110" s="99">
        <f t="shared" si="67"/>
        <v>0</v>
      </c>
      <c r="FD110" s="99">
        <f t="shared" si="68"/>
        <v>0</v>
      </c>
      <c r="FF110" s="8" t="s">
        <v>75</v>
      </c>
      <c r="FG110" s="64">
        <v>1.5541450000000001</v>
      </c>
      <c r="FH110" s="64">
        <v>2.1282899999999998</v>
      </c>
      <c r="FI110" s="64">
        <v>1.5902166666666666</v>
      </c>
      <c r="FJ110" s="86">
        <f t="shared" si="69"/>
        <v>0</v>
      </c>
      <c r="FK110" s="86">
        <f t="shared" si="70"/>
        <v>0</v>
      </c>
      <c r="FL110" s="86">
        <f t="shared" si="71"/>
        <v>0</v>
      </c>
      <c r="FM110" s="96"/>
      <c r="FN110" s="96"/>
      <c r="FO110" s="96"/>
    </row>
    <row r="111" spans="2:171" x14ac:dyDescent="0.2">
      <c r="B111" s="2" t="s">
        <v>27</v>
      </c>
      <c r="C111" s="21">
        <v>2</v>
      </c>
      <c r="D111" s="21"/>
      <c r="E111" s="21"/>
      <c r="BP111" s="59">
        <v>2</v>
      </c>
      <c r="BQ111" s="59"/>
      <c r="BR111" s="81"/>
      <c r="BS111" s="24">
        <f t="shared" si="55"/>
        <v>1.4333693669187259E-5</v>
      </c>
      <c r="BT111" s="24">
        <f t="shared" si="56"/>
        <v>0</v>
      </c>
      <c r="BU111" s="91">
        <f t="shared" si="57"/>
        <v>0</v>
      </c>
      <c r="BV111" s="95">
        <v>0</v>
      </c>
      <c r="BW111" s="95"/>
      <c r="BX111" s="96"/>
      <c r="BY111" s="97"/>
      <c r="BZ111" s="98">
        <f t="shared" si="63"/>
        <v>2</v>
      </c>
      <c r="CA111" s="98">
        <f t="shared" si="64"/>
        <v>0</v>
      </c>
      <c r="CB111" s="99">
        <f t="shared" si="65"/>
        <v>0</v>
      </c>
      <c r="CD111" s="4" t="s">
        <v>61</v>
      </c>
      <c r="ER111" s="18">
        <v>0.23129150000000001</v>
      </c>
      <c r="ES111" s="19">
        <v>0.20393999999999998</v>
      </c>
      <c r="ET111" s="19"/>
      <c r="EU111" s="25">
        <f t="shared" si="58"/>
        <v>3.4456130368524569E-6</v>
      </c>
      <c r="EV111" s="25">
        <f t="shared" si="59"/>
        <v>3.557328465565633E-6</v>
      </c>
      <c r="EW111" s="100">
        <f t="shared" si="60"/>
        <v>0</v>
      </c>
      <c r="EX111" s="102">
        <v>0.3</v>
      </c>
      <c r="EY111" s="103"/>
      <c r="EZ111" s="103"/>
      <c r="FA111" s="103"/>
      <c r="FB111" s="99">
        <f t="shared" si="66"/>
        <v>0.30067895</v>
      </c>
      <c r="FC111" s="99">
        <f t="shared" si="67"/>
        <v>0.26512199999999997</v>
      </c>
      <c r="FD111" s="99">
        <f t="shared" si="68"/>
        <v>0</v>
      </c>
      <c r="FF111" s="8" t="s">
        <v>27</v>
      </c>
      <c r="FG111" s="64">
        <v>0.4</v>
      </c>
      <c r="FH111" s="64">
        <v>0</v>
      </c>
      <c r="FI111" s="64">
        <v>0</v>
      </c>
      <c r="FJ111" s="86">
        <f t="shared" si="69"/>
        <v>2</v>
      </c>
      <c r="FK111" s="86">
        <f t="shared" si="70"/>
        <v>0</v>
      </c>
      <c r="FL111" s="86">
        <f t="shared" si="71"/>
        <v>0</v>
      </c>
      <c r="FM111" s="96">
        <f t="shared" si="72"/>
        <v>0.8</v>
      </c>
      <c r="FN111" s="96"/>
      <c r="FO111" s="96"/>
    </row>
    <row r="112" spans="2:171" x14ac:dyDescent="0.2">
      <c r="B112" s="2" t="s">
        <v>28</v>
      </c>
      <c r="C112" s="21">
        <v>0.72</v>
      </c>
      <c r="D112" s="21">
        <v>0.72</v>
      </c>
      <c r="E112" s="21"/>
      <c r="BP112" s="59">
        <v>0.72</v>
      </c>
      <c r="BQ112" s="59">
        <v>0.72</v>
      </c>
      <c r="BR112" s="81"/>
      <c r="BS112" s="24">
        <f t="shared" si="55"/>
        <v>5.160129720907413E-6</v>
      </c>
      <c r="BT112" s="24">
        <f t="shared" si="56"/>
        <v>5.0995543507471924E-6</v>
      </c>
      <c r="BU112" s="91">
        <f t="shared" si="57"/>
        <v>0</v>
      </c>
      <c r="BV112" s="95">
        <v>0</v>
      </c>
      <c r="BW112" s="95"/>
      <c r="BX112" s="96"/>
      <c r="BY112" s="97"/>
      <c r="BZ112" s="98">
        <f t="shared" si="63"/>
        <v>0.72</v>
      </c>
      <c r="CA112" s="98">
        <f t="shared" si="64"/>
        <v>0.72</v>
      </c>
      <c r="CB112" s="99">
        <f t="shared" si="65"/>
        <v>0</v>
      </c>
      <c r="CD112" s="4" t="s">
        <v>28</v>
      </c>
      <c r="ER112" s="18">
        <v>0.19</v>
      </c>
      <c r="ES112" s="19">
        <v>0.19</v>
      </c>
      <c r="ET112" s="19"/>
      <c r="EU112" s="25">
        <f t="shared" si="58"/>
        <v>2.8304822140111799E-6</v>
      </c>
      <c r="EV112" s="25">
        <f t="shared" si="59"/>
        <v>3.3141728373907537E-6</v>
      </c>
      <c r="EW112" s="100">
        <f t="shared" si="60"/>
        <v>0</v>
      </c>
      <c r="EX112" s="102">
        <v>0.3</v>
      </c>
      <c r="EY112" s="103"/>
      <c r="EZ112" s="103"/>
      <c r="FA112" s="103"/>
      <c r="FB112" s="99">
        <f t="shared" si="66"/>
        <v>0.247</v>
      </c>
      <c r="FC112" s="99">
        <f t="shared" si="67"/>
        <v>0.247</v>
      </c>
      <c r="FD112" s="99">
        <f t="shared" si="68"/>
        <v>0</v>
      </c>
      <c r="FF112" s="8" t="s">
        <v>40</v>
      </c>
      <c r="FG112" s="64">
        <v>9.2799999999999994E-2</v>
      </c>
      <c r="FH112" s="64">
        <v>0</v>
      </c>
      <c r="FI112" s="64">
        <v>0</v>
      </c>
      <c r="FJ112" s="86">
        <f t="shared" si="69"/>
        <v>1.1776</v>
      </c>
      <c r="FK112" s="86">
        <f t="shared" si="70"/>
        <v>0</v>
      </c>
      <c r="FL112" s="86">
        <f t="shared" si="71"/>
        <v>0</v>
      </c>
      <c r="FM112" s="96">
        <f t="shared" si="72"/>
        <v>0.92119565217391308</v>
      </c>
      <c r="FN112" s="96"/>
      <c r="FO112" s="96"/>
    </row>
    <row r="113" spans="2:171" x14ac:dyDescent="0.2">
      <c r="B113" s="2" t="s">
        <v>40</v>
      </c>
      <c r="C113" s="21">
        <v>9.6000000000000002E-2</v>
      </c>
      <c r="D113" s="21"/>
      <c r="E113" s="21"/>
      <c r="BP113" s="59">
        <v>9.6000000000000002E-2</v>
      </c>
      <c r="BQ113" s="59"/>
      <c r="BR113" s="81"/>
      <c r="BS113" s="24">
        <f t="shared" si="55"/>
        <v>6.8801729612098847E-7</v>
      </c>
      <c r="BT113" s="24">
        <f t="shared" si="56"/>
        <v>0</v>
      </c>
      <c r="BU113" s="91">
        <f t="shared" si="57"/>
        <v>0</v>
      </c>
      <c r="BV113" s="95">
        <v>0</v>
      </c>
      <c r="BW113" s="95"/>
      <c r="BX113" s="96"/>
      <c r="BY113" s="97"/>
      <c r="BZ113" s="98">
        <f t="shared" si="63"/>
        <v>9.6000000000000002E-2</v>
      </c>
      <c r="CA113" s="98">
        <f t="shared" si="64"/>
        <v>0</v>
      </c>
      <c r="CB113" s="99">
        <f t="shared" si="65"/>
        <v>0</v>
      </c>
      <c r="CD113" s="4" t="s">
        <v>26</v>
      </c>
      <c r="ER113" s="18"/>
      <c r="ES113" s="19"/>
      <c r="ET113" s="19"/>
      <c r="EU113" s="25">
        <f t="shared" si="58"/>
        <v>0</v>
      </c>
      <c r="EV113" s="25">
        <f t="shared" si="59"/>
        <v>0</v>
      </c>
      <c r="EW113" s="100">
        <f t="shared" si="60"/>
        <v>0</v>
      </c>
      <c r="EX113" s="102">
        <v>0.3</v>
      </c>
      <c r="EY113" s="103"/>
      <c r="EZ113" s="103"/>
      <c r="FA113" s="103"/>
      <c r="FB113" s="99">
        <f t="shared" si="66"/>
        <v>0</v>
      </c>
      <c r="FC113" s="99">
        <f t="shared" si="67"/>
        <v>0</v>
      </c>
      <c r="FD113" s="99">
        <f t="shared" si="68"/>
        <v>0</v>
      </c>
      <c r="FF113" s="8" t="s">
        <v>28</v>
      </c>
      <c r="FG113" s="64">
        <v>9.0999999999999998E-2</v>
      </c>
      <c r="FH113" s="64">
        <v>0.182</v>
      </c>
      <c r="FI113" s="64">
        <v>0</v>
      </c>
      <c r="FJ113" s="86">
        <f t="shared" si="69"/>
        <v>0.96699999999999997</v>
      </c>
      <c r="FK113" s="86">
        <f t="shared" si="70"/>
        <v>0.96699999999999997</v>
      </c>
      <c r="FL113" s="86">
        <f t="shared" si="71"/>
        <v>0</v>
      </c>
      <c r="FM113" s="96">
        <f t="shared" si="72"/>
        <v>0.90589451913133401</v>
      </c>
      <c r="FN113" s="96">
        <f t="shared" si="73"/>
        <v>0.81178903826266802</v>
      </c>
      <c r="FO113" s="96"/>
    </row>
    <row r="114" spans="2:171" x14ac:dyDescent="0.2">
      <c r="B114" s="2" t="s">
        <v>30</v>
      </c>
      <c r="C114" s="21">
        <v>7.0566666666666666E-2</v>
      </c>
      <c r="D114" s="21">
        <v>0.16650000000000001</v>
      </c>
      <c r="E114" s="21"/>
      <c r="BP114" s="59">
        <v>7.0566666666666666E-2</v>
      </c>
      <c r="BQ114" s="59">
        <v>0.16650000000000001</v>
      </c>
      <c r="BR114" s="81"/>
      <c r="BS114" s="24">
        <f t="shared" si="55"/>
        <v>5.0574049162782379E-7</v>
      </c>
      <c r="BT114" s="24">
        <f t="shared" si="56"/>
        <v>1.1792719436102884E-6</v>
      </c>
      <c r="BU114" s="91">
        <f t="shared" si="57"/>
        <v>0</v>
      </c>
      <c r="BV114" s="95">
        <v>0</v>
      </c>
      <c r="BW114" s="95"/>
      <c r="BX114" s="96"/>
      <c r="BY114" s="97"/>
      <c r="BZ114" s="98">
        <f t="shared" si="63"/>
        <v>7.0566666666666666E-2</v>
      </c>
      <c r="CA114" s="98">
        <f t="shared" si="64"/>
        <v>0.16650000000000001</v>
      </c>
      <c r="CB114" s="99">
        <f t="shared" si="65"/>
        <v>0</v>
      </c>
      <c r="CD114" s="4" t="s">
        <v>27</v>
      </c>
      <c r="ER114" s="18"/>
      <c r="ES114" s="19"/>
      <c r="ET114" s="19"/>
      <c r="EU114" s="25">
        <f t="shared" si="58"/>
        <v>0</v>
      </c>
      <c r="EV114" s="25">
        <f t="shared" si="59"/>
        <v>0</v>
      </c>
      <c r="EW114" s="100">
        <f t="shared" si="60"/>
        <v>0</v>
      </c>
      <c r="EX114" s="102">
        <v>0.3</v>
      </c>
      <c r="EY114" s="103"/>
      <c r="EZ114" s="103"/>
      <c r="FA114" s="103"/>
      <c r="FB114" s="99">
        <f t="shared" si="66"/>
        <v>0</v>
      </c>
      <c r="FC114" s="99">
        <f t="shared" si="67"/>
        <v>0</v>
      </c>
      <c r="FD114" s="99">
        <f t="shared" si="68"/>
        <v>0</v>
      </c>
      <c r="FF114" s="8" t="s">
        <v>30</v>
      </c>
      <c r="FG114" s="64">
        <v>5.0850000000000006E-2</v>
      </c>
      <c r="FH114" s="64">
        <v>3.3300000000000003E-2</v>
      </c>
      <c r="FI114" s="64">
        <v>0</v>
      </c>
      <c r="FJ114" s="86">
        <f t="shared" si="69"/>
        <v>0.45640666666666668</v>
      </c>
      <c r="FK114" s="86">
        <f t="shared" si="70"/>
        <v>0.16650000000000001</v>
      </c>
      <c r="FL114" s="86">
        <f t="shared" si="71"/>
        <v>0</v>
      </c>
      <c r="FM114" s="96">
        <f t="shared" si="72"/>
        <v>0.88858620236338937</v>
      </c>
      <c r="FN114" s="96">
        <f t="shared" si="73"/>
        <v>0.8</v>
      </c>
      <c r="FO114" s="96"/>
    </row>
    <row r="115" spans="2:171" x14ac:dyDescent="0.2">
      <c r="B115" s="2" t="s">
        <v>26</v>
      </c>
      <c r="C115" s="21"/>
      <c r="D115" s="21"/>
      <c r="E115" s="21"/>
      <c r="BP115" s="59"/>
      <c r="BQ115" s="59"/>
      <c r="BR115" s="81"/>
      <c r="BS115" s="24">
        <f t="shared" si="55"/>
        <v>0</v>
      </c>
      <c r="BT115" s="24">
        <f t="shared" si="56"/>
        <v>0</v>
      </c>
      <c r="BU115" s="91">
        <f t="shared" si="57"/>
        <v>0</v>
      </c>
      <c r="BV115" s="95">
        <v>0</v>
      </c>
      <c r="BW115" s="95"/>
      <c r="BX115" s="96"/>
      <c r="BY115" s="97"/>
      <c r="BZ115" s="98">
        <f t="shared" si="63"/>
        <v>0</v>
      </c>
      <c r="CA115" s="98">
        <f t="shared" si="64"/>
        <v>0</v>
      </c>
      <c r="CB115" s="99">
        <f t="shared" si="65"/>
        <v>0</v>
      </c>
      <c r="CD115" s="4" t="s">
        <v>38</v>
      </c>
      <c r="ER115" s="18"/>
      <c r="ES115" s="19"/>
      <c r="ET115" s="19"/>
      <c r="EU115" s="25">
        <f t="shared" si="58"/>
        <v>0</v>
      </c>
      <c r="EV115" s="25">
        <f t="shared" si="59"/>
        <v>0</v>
      </c>
      <c r="EW115" s="100">
        <f t="shared" si="60"/>
        <v>0</v>
      </c>
      <c r="EX115" s="102">
        <v>0.3</v>
      </c>
      <c r="EY115" s="103"/>
      <c r="EZ115" s="103"/>
      <c r="FA115" s="103"/>
      <c r="FB115" s="99">
        <f t="shared" si="66"/>
        <v>0</v>
      </c>
      <c r="FC115" s="99">
        <f t="shared" si="67"/>
        <v>0</v>
      </c>
      <c r="FD115" s="99">
        <f t="shared" si="68"/>
        <v>0</v>
      </c>
      <c r="FF115" s="8" t="s">
        <v>26</v>
      </c>
      <c r="FG115" s="64">
        <v>0</v>
      </c>
      <c r="FH115" s="64">
        <v>0</v>
      </c>
      <c r="FI115" s="64">
        <v>0</v>
      </c>
      <c r="FJ115" s="86">
        <f t="shared" si="69"/>
        <v>0</v>
      </c>
      <c r="FK115" s="86">
        <f t="shared" si="70"/>
        <v>0</v>
      </c>
      <c r="FL115" s="86">
        <f t="shared" si="71"/>
        <v>0</v>
      </c>
      <c r="FM115" s="96"/>
      <c r="FN115" s="96"/>
      <c r="FO115" s="96"/>
    </row>
    <row r="116" spans="2:171" x14ac:dyDescent="0.2">
      <c r="B116" s="2" t="s">
        <v>38</v>
      </c>
      <c r="C116" s="21"/>
      <c r="D116" s="21"/>
      <c r="E116" s="21"/>
      <c r="BP116" s="59"/>
      <c r="BQ116" s="59"/>
      <c r="BR116" s="81"/>
      <c r="BS116" s="24">
        <f t="shared" si="55"/>
        <v>0</v>
      </c>
      <c r="BT116" s="24">
        <f t="shared" si="56"/>
        <v>0</v>
      </c>
      <c r="BU116" s="91">
        <f t="shared" si="57"/>
        <v>0</v>
      </c>
      <c r="BV116" s="95">
        <v>0</v>
      </c>
      <c r="BW116" s="95"/>
      <c r="BX116" s="96"/>
      <c r="BY116" s="97"/>
      <c r="BZ116" s="98">
        <f t="shared" si="63"/>
        <v>0</v>
      </c>
      <c r="CA116" s="98">
        <f t="shared" si="64"/>
        <v>0</v>
      </c>
      <c r="CB116" s="99">
        <f t="shared" si="65"/>
        <v>0</v>
      </c>
      <c r="CD116" s="4" t="s">
        <v>50</v>
      </c>
      <c r="ER116" s="18"/>
      <c r="ES116" s="19"/>
      <c r="ET116" s="19"/>
      <c r="EU116" s="25">
        <f t="shared" si="58"/>
        <v>0</v>
      </c>
      <c r="EV116" s="25">
        <f t="shared" si="59"/>
        <v>0</v>
      </c>
      <c r="EW116" s="100">
        <f t="shared" si="60"/>
        <v>0</v>
      </c>
      <c r="EX116" s="102">
        <v>0.3</v>
      </c>
      <c r="EY116" s="103"/>
      <c r="EZ116" s="103"/>
      <c r="FA116" s="103"/>
      <c r="FB116" s="99">
        <f t="shared" si="66"/>
        <v>0</v>
      </c>
      <c r="FC116" s="99">
        <f t="shared" si="67"/>
        <v>0</v>
      </c>
      <c r="FD116" s="99">
        <f t="shared" si="68"/>
        <v>0</v>
      </c>
      <c r="FF116" s="8" t="s">
        <v>38</v>
      </c>
      <c r="FG116" s="64">
        <v>0</v>
      </c>
      <c r="FH116" s="64">
        <v>0</v>
      </c>
      <c r="FI116" s="64">
        <v>0</v>
      </c>
      <c r="FJ116" s="86">
        <f t="shared" si="69"/>
        <v>0</v>
      </c>
      <c r="FK116" s="86">
        <f t="shared" si="70"/>
        <v>0</v>
      </c>
      <c r="FL116" s="86">
        <f t="shared" si="71"/>
        <v>0</v>
      </c>
      <c r="FM116" s="96"/>
      <c r="FN116" s="96"/>
      <c r="FO116" s="96"/>
    </row>
    <row r="117" spans="2:171" x14ac:dyDescent="0.2">
      <c r="B117" s="2" t="s">
        <v>60</v>
      </c>
      <c r="C117" s="21"/>
      <c r="D117" s="21"/>
      <c r="E117" s="21"/>
      <c r="BP117" s="59"/>
      <c r="BQ117" s="59"/>
      <c r="BR117" s="81"/>
      <c r="BS117" s="24">
        <f t="shared" si="55"/>
        <v>0</v>
      </c>
      <c r="BT117" s="24">
        <f t="shared" si="56"/>
        <v>0</v>
      </c>
      <c r="BU117" s="91">
        <f t="shared" si="57"/>
        <v>0</v>
      </c>
      <c r="BV117" s="95">
        <v>0</v>
      </c>
      <c r="BW117" s="95"/>
      <c r="BX117" s="96"/>
      <c r="BY117" s="97"/>
      <c r="BZ117" s="98">
        <f t="shared" si="63"/>
        <v>0</v>
      </c>
      <c r="CA117" s="98">
        <f t="shared" si="64"/>
        <v>0</v>
      </c>
      <c r="CB117" s="99">
        <f t="shared" si="65"/>
        <v>0</v>
      </c>
      <c r="CD117" s="4" t="s">
        <v>60</v>
      </c>
      <c r="ER117" s="18"/>
      <c r="ES117" s="19"/>
      <c r="ET117" s="19"/>
      <c r="EU117" s="25">
        <f t="shared" si="58"/>
        <v>0</v>
      </c>
      <c r="EV117" s="25">
        <f t="shared" si="59"/>
        <v>0</v>
      </c>
      <c r="EW117" s="100">
        <f t="shared" si="60"/>
        <v>0</v>
      </c>
      <c r="EX117" s="102">
        <v>0.3</v>
      </c>
      <c r="EY117" s="103"/>
      <c r="EZ117" s="103"/>
      <c r="FA117" s="103"/>
      <c r="FB117" s="99">
        <f t="shared" si="66"/>
        <v>0</v>
      </c>
      <c r="FC117" s="99">
        <f t="shared" si="67"/>
        <v>0</v>
      </c>
      <c r="FD117" s="99">
        <f t="shared" si="68"/>
        <v>0</v>
      </c>
      <c r="FF117" s="8" t="s">
        <v>60</v>
      </c>
      <c r="FG117" s="64">
        <v>0</v>
      </c>
      <c r="FH117" s="64">
        <v>0</v>
      </c>
      <c r="FI117" s="64">
        <v>0</v>
      </c>
      <c r="FJ117" s="86">
        <f t="shared" si="69"/>
        <v>0</v>
      </c>
      <c r="FK117" s="86">
        <f t="shared" si="70"/>
        <v>0</v>
      </c>
      <c r="FL117" s="86">
        <f t="shared" si="71"/>
        <v>0</v>
      </c>
      <c r="FM117" s="96"/>
      <c r="FN117" s="96"/>
      <c r="FO117" s="96"/>
    </row>
    <row r="118" spans="2:171" x14ac:dyDescent="0.2">
      <c r="B118" s="27" t="s">
        <v>64</v>
      </c>
      <c r="C118" s="28"/>
      <c r="D118" s="28"/>
      <c r="E118" s="28"/>
      <c r="BP118" s="82"/>
      <c r="BQ118" s="82"/>
      <c r="BR118" s="83"/>
      <c r="BS118" s="29">
        <f t="shared" si="55"/>
        <v>0</v>
      </c>
      <c r="BT118" s="29">
        <f t="shared" si="56"/>
        <v>0</v>
      </c>
      <c r="BU118" s="92">
        <f t="shared" si="57"/>
        <v>0</v>
      </c>
      <c r="BV118" s="95">
        <v>0</v>
      </c>
      <c r="BW118" s="95"/>
      <c r="BX118" s="96">
        <v>0.05</v>
      </c>
      <c r="BY118" s="97"/>
      <c r="BZ118" s="98">
        <f t="shared" si="63"/>
        <v>0</v>
      </c>
      <c r="CA118" s="98">
        <f t="shared" si="64"/>
        <v>0</v>
      </c>
      <c r="CB118" s="99">
        <f t="shared" si="65"/>
        <v>0</v>
      </c>
      <c r="CD118" s="30" t="s">
        <v>64</v>
      </c>
      <c r="ER118" s="31"/>
      <c r="ES118" s="32"/>
      <c r="ET118" s="32"/>
      <c r="EU118" s="33">
        <f t="shared" si="58"/>
        <v>0</v>
      </c>
      <c r="EV118" s="33">
        <f t="shared" si="59"/>
        <v>0</v>
      </c>
      <c r="EW118" s="101">
        <f t="shared" si="60"/>
        <v>0</v>
      </c>
      <c r="EX118" s="102">
        <v>0.3</v>
      </c>
      <c r="EY118" s="103"/>
      <c r="EZ118" s="97">
        <v>0.03</v>
      </c>
      <c r="FA118" s="103"/>
      <c r="FB118" s="99">
        <f t="shared" si="66"/>
        <v>0</v>
      </c>
      <c r="FC118" s="99">
        <f t="shared" si="67"/>
        <v>0</v>
      </c>
      <c r="FD118" s="99">
        <f t="shared" si="68"/>
        <v>0</v>
      </c>
      <c r="FF118" s="34" t="s">
        <v>64</v>
      </c>
      <c r="FG118" s="87">
        <v>0</v>
      </c>
      <c r="FH118" s="87">
        <v>0</v>
      </c>
      <c r="FI118" s="87">
        <v>0</v>
      </c>
      <c r="FJ118" s="86">
        <f t="shared" si="69"/>
        <v>0</v>
      </c>
      <c r="FK118" s="86">
        <f t="shared" si="70"/>
        <v>0</v>
      </c>
      <c r="FL118" s="86">
        <f t="shared" si="71"/>
        <v>0</v>
      </c>
      <c r="FM118" s="96"/>
      <c r="FN118" s="96"/>
      <c r="FO118" s="96"/>
    </row>
    <row r="119" spans="2:171" s="43" customFormat="1" x14ac:dyDescent="0.2">
      <c r="B119" s="44"/>
      <c r="C119" s="45"/>
      <c r="D119" s="45"/>
      <c r="E119" s="45"/>
      <c r="BP119" s="84"/>
      <c r="BQ119" s="84"/>
      <c r="BR119" s="84"/>
      <c r="BS119" s="26"/>
      <c r="BT119" s="26"/>
      <c r="BU119" s="26"/>
      <c r="BW119" s="52"/>
      <c r="CD119" s="44"/>
      <c r="ER119" s="46"/>
      <c r="ES119" s="45"/>
      <c r="ET119" s="45"/>
      <c r="EU119" s="26"/>
      <c r="EV119" s="26"/>
      <c r="EW119" s="26"/>
      <c r="FB119" s="54"/>
      <c r="FC119" s="54"/>
      <c r="FD119" s="54"/>
      <c r="FF119" s="44"/>
      <c r="FG119" s="54"/>
      <c r="FH119" s="54"/>
      <c r="FI119" s="54"/>
      <c r="FJ119" s="88"/>
      <c r="FK119" s="88"/>
      <c r="FL119" s="88"/>
      <c r="FM119" s="57"/>
      <c r="FN119" s="57"/>
      <c r="FO119" s="57"/>
    </row>
    <row r="120" spans="2:171" s="43" customFormat="1" x14ac:dyDescent="0.2">
      <c r="B120" s="44"/>
      <c r="C120" s="45"/>
      <c r="D120" s="45"/>
      <c r="E120" s="45"/>
      <c r="BP120" s="84"/>
      <c r="BQ120" s="84"/>
      <c r="BR120" s="84"/>
      <c r="BS120" s="26"/>
      <c r="BT120" s="26"/>
      <c r="BU120" s="26"/>
      <c r="BW120" s="52"/>
      <c r="CD120" s="44"/>
      <c r="ER120" s="46"/>
      <c r="ES120" s="45"/>
      <c r="ET120" s="45"/>
      <c r="EU120" s="26"/>
      <c r="EV120" s="26"/>
      <c r="EW120" s="26"/>
      <c r="FB120" s="54"/>
      <c r="FC120" s="54"/>
      <c r="FD120" s="54"/>
      <c r="FF120" s="44"/>
      <c r="FG120" s="54"/>
      <c r="FH120" s="54"/>
      <c r="FI120" s="54"/>
      <c r="FJ120" s="88"/>
      <c r="FK120" s="88"/>
      <c r="FL120" s="88"/>
      <c r="FM120" s="57"/>
      <c r="FN120" s="57"/>
      <c r="FO120" s="57"/>
    </row>
    <row r="121" spans="2:171" x14ac:dyDescent="0.2">
      <c r="B121" s="35" t="s">
        <v>66</v>
      </c>
      <c r="C121" s="36">
        <v>139531.37594250002</v>
      </c>
      <c r="D121" s="36">
        <v>141188.80797780002</v>
      </c>
      <c r="E121" s="36">
        <v>143214.0832656667</v>
      </c>
      <c r="BP121" s="85">
        <v>139531.37594250002</v>
      </c>
      <c r="BQ121" s="85">
        <v>141188.80797780002</v>
      </c>
      <c r="BR121" s="85">
        <v>143214.0832656667</v>
      </c>
      <c r="BS121" s="37">
        <f>SUM(BS71:BS118)</f>
        <v>1.0159898044760078</v>
      </c>
      <c r="BT121" s="37">
        <f t="shared" ref="BT121:BU121" si="75">SUM(BT71:BT118)</f>
        <v>1.0191084969944944</v>
      </c>
      <c r="BU121" s="37">
        <f t="shared" si="75"/>
        <v>1.0154645420722455</v>
      </c>
      <c r="BX121" s="47"/>
      <c r="BZ121" s="47">
        <f>SUM(BZ71:BZ120)</f>
        <v>119892.18343942903</v>
      </c>
      <c r="CA121" s="47">
        <f>SUM(CA71:CA120)</f>
        <v>122427.82465093302</v>
      </c>
      <c r="CB121" s="47">
        <f>SUM(CB71:CB120)</f>
        <v>123763.04503390001</v>
      </c>
      <c r="CD121" s="38" t="s">
        <v>67</v>
      </c>
      <c r="ER121" s="39">
        <v>67126.371280299994</v>
      </c>
      <c r="ES121" s="40">
        <v>57329.538718200012</v>
      </c>
      <c r="ET121" s="40">
        <v>60627.680129333348</v>
      </c>
      <c r="EU121" s="41">
        <f>SUM(EU71:EU118)</f>
        <v>1.0072641662051955</v>
      </c>
      <c r="EV121" s="41">
        <f t="shared" ref="EV121:EW121" si="76">SUM(EV71:EV118)</f>
        <v>1.0083632627208712</v>
      </c>
      <c r="EW121" s="41">
        <f t="shared" si="76"/>
        <v>1.007426155845089</v>
      </c>
      <c r="FB121" s="47">
        <f>SUM(FB71:FB120)</f>
        <v>80306.41194808326</v>
      </c>
      <c r="FC121" s="47">
        <f t="shared" ref="FC121:FD121" si="77">SUM(FC71:FC120)</f>
        <v>68686.258828116712</v>
      </c>
      <c r="FD121" s="47">
        <f t="shared" si="77"/>
        <v>71608.617203006681</v>
      </c>
      <c r="FF121" s="42" t="s">
        <v>68</v>
      </c>
      <c r="FG121" s="89">
        <v>206657.74722279998</v>
      </c>
      <c r="FH121" s="89">
        <v>198518.34669600005</v>
      </c>
      <c r="FI121" s="89">
        <v>203841.76339499999</v>
      </c>
      <c r="FJ121" s="56">
        <f>SUM(FJ71:FJ120)</f>
        <v>200193.41490417899</v>
      </c>
      <c r="FK121" s="56">
        <f t="shared" ref="FK121:FL121" si="78">SUM(FK71:FK120)</f>
        <v>191108.76275404962</v>
      </c>
      <c r="FL121" s="56">
        <f t="shared" si="78"/>
        <v>195366.89158690668</v>
      </c>
      <c r="FM121" s="53"/>
      <c r="FN121" s="53"/>
      <c r="FO121" s="53"/>
    </row>
  </sheetData>
  <mergeCells count="5">
    <mergeCell ref="FT4:FV4"/>
    <mergeCell ref="FM69:FO69"/>
    <mergeCell ref="FJ69:FL69"/>
    <mergeCell ref="BW68:BY68"/>
    <mergeCell ref="EY68:FA6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79EC-3164-4178-8BAB-0AABCACCE6E3}">
  <dimension ref="A1"/>
  <sheetViews>
    <sheetView workbookViewId="0"/>
  </sheetViews>
  <sheetFormatPr baseColWidth="10" defaultColWidth="8.83203125" defaultRowHeight="16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Cadu Villaça</dc:creator>
  <cp:lastModifiedBy>Cadu Villaça</cp:lastModifiedBy>
  <dcterms:created xsi:type="dcterms:W3CDTF">2026-08-05T18:39:58Z</dcterms:created>
  <dcterms:modified xsi:type="dcterms:W3CDTF">2026-08-07T15:56:11Z</dcterms:modified>
</cp:coreProperties>
</file>