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sta\Documents\Google Drive\Acervo Técnico da RedEE\Planilhas\"/>
    </mc:Choice>
  </mc:AlternateContent>
  <xr:revisionPtr revIDLastSave="0" documentId="13_ncr:1_{5241A67E-364F-482F-BDB3-92B42652E0CC}" xr6:coauthVersionLast="36" xr6:coauthVersionMax="36" xr10:uidLastSave="{00000000-0000-0000-0000-000000000000}"/>
  <bookViews>
    <workbookView xWindow="0" yWindow="0" windowWidth="28800" windowHeight="11328" xr2:uid="{E1D5E750-0250-4BA4-8439-8DA837C02D07}"/>
  </bookViews>
  <sheets>
    <sheet name="Informações" sheetId="6" r:id="rId1"/>
    <sheet name="Dimensionamento básico" sheetId="1" r:id="rId2"/>
    <sheet name="Inversor" sheetId="4" r:id="rId3"/>
    <sheet name="Perdas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4" l="1"/>
  <c r="C16" i="4"/>
  <c r="C15" i="4"/>
  <c r="C14" i="4"/>
  <c r="K16" i="1"/>
  <c r="K19" i="1" s="1"/>
  <c r="K21" i="1" s="1"/>
  <c r="C10" i="3"/>
  <c r="C8" i="1" s="1"/>
  <c r="K17" i="1" l="1"/>
  <c r="C11" i="1"/>
  <c r="C10" i="1"/>
  <c r="C17" i="1"/>
  <c r="C18" i="1" s="1"/>
  <c r="C19" i="1" s="1"/>
  <c r="G16" i="1" l="1"/>
  <c r="K18" i="1"/>
  <c r="C20" i="1"/>
  <c r="G17" i="1" l="1"/>
  <c r="G19" i="1"/>
  <c r="G21" i="1" s="1"/>
  <c r="G18" i="1"/>
</calcChain>
</file>

<file path=xl/sharedStrings.xml><?xml version="1.0" encoding="utf-8"?>
<sst xmlns="http://schemas.openxmlformats.org/spreadsheetml/2006/main" count="111" uniqueCount="71">
  <si>
    <t>kWh/m²</t>
  </si>
  <si>
    <t>Irradiação anual (GHI)</t>
  </si>
  <si>
    <t>Eficiência do módulo fotovoltaico</t>
  </si>
  <si>
    <t>Área do módulo fotovoltaico</t>
  </si>
  <si>
    <t>Perdas estimadas</t>
  </si>
  <si>
    <t>m²</t>
  </si>
  <si>
    <t>Wp</t>
  </si>
  <si>
    <t>Área total disponível</t>
  </si>
  <si>
    <t>Fator de utilização da área</t>
  </si>
  <si>
    <t>Área coberta por módulos</t>
  </si>
  <si>
    <t>Número de módulos</t>
  </si>
  <si>
    <t>Potência nominal instalada</t>
  </si>
  <si>
    <t>kWp</t>
  </si>
  <si>
    <t>Geração anual por módulo</t>
  </si>
  <si>
    <t>kWh</t>
  </si>
  <si>
    <t>Geração do módulo = Irradiação x Área do módulo x Eficiência do módulo x (1 - perdas)</t>
  </si>
  <si>
    <t>Geração anual calculada</t>
  </si>
  <si>
    <t>Energia a ser gerada</t>
  </si>
  <si>
    <t>kWh/ano</t>
  </si>
  <si>
    <t>Número de módulos necessários</t>
  </si>
  <si>
    <t>unidades</t>
  </si>
  <si>
    <t>Área total necessária</t>
  </si>
  <si>
    <t>Este é um módulo de aproxim.</t>
  </si>
  <si>
    <t>Limitação: Potência instalada</t>
  </si>
  <si>
    <t>Potência limite</t>
  </si>
  <si>
    <t>Número possível de módulos</t>
  </si>
  <si>
    <t>Área possível a ser coberta por módulos</t>
  </si>
  <si>
    <t>Limitação: Energia a ser gerada</t>
  </si>
  <si>
    <t>Limitação: Área disponível</t>
  </si>
  <si>
    <t>Dados</t>
  </si>
  <si>
    <t>Item</t>
  </si>
  <si>
    <t>Valor</t>
  </si>
  <si>
    <t>Unidade</t>
  </si>
  <si>
    <t>Observação</t>
  </si>
  <si>
    <t>O valor da irradiação anual (GHI) pode ser encontrado no site http://globalsolaratlas.info</t>
  </si>
  <si>
    <t>A composição de perdas pode ser feita na aba 'Perdas' desta planilha</t>
  </si>
  <si>
    <t>Potência do módulo em Wp = 1000 * Eficiência * área de superfície do módulo</t>
  </si>
  <si>
    <t>Composição de perdas</t>
  </si>
  <si>
    <t>Fator gerador da perda</t>
  </si>
  <si>
    <t>% de perda</t>
  </si>
  <si>
    <t>Orientação dos módulos</t>
  </si>
  <si>
    <t>Inclinação dos módulos</t>
  </si>
  <si>
    <t>Sombreamento</t>
  </si>
  <si>
    <t>Temperatura</t>
  </si>
  <si>
    <t>Eficiência do inversor</t>
  </si>
  <si>
    <t>TOTAL</t>
  </si>
  <si>
    <t>O ângulo ideal de inclinação é igual à latitude do local onde o módulo é instalado.</t>
  </si>
  <si>
    <t>Análises de sombreamento podem ser necessárias para definir o valor correto. Em geral, de 3 a 5 % é um intervalo usual.</t>
  </si>
  <si>
    <t>Figura 1 - Rendimento do módulo baseado na orientaçao de sua face.</t>
  </si>
  <si>
    <t>No hemisfério sul, a orientação ideal do módulo é com a face voltada para o norte. Ver Figura 1 abaixo.</t>
  </si>
  <si>
    <t>Informação disponível na ficha técnica do inversor.</t>
  </si>
  <si>
    <t>Informação disponível na ficha técnica do módulo.</t>
  </si>
  <si>
    <r>
      <t xml:space="preserve">Planilha de Dimensionamento Básico
</t>
    </r>
    <r>
      <rPr>
        <b/>
        <sz val="20"/>
        <color theme="5"/>
        <rFont val="Calibri"/>
        <family val="2"/>
        <scheme val="minor"/>
      </rPr>
      <t>Sistema fotovoltaico</t>
    </r>
    <r>
      <rPr>
        <b/>
        <sz val="20"/>
        <color theme="9" tint="-0.249977111117893"/>
        <rFont val="Calibri"/>
        <family val="2"/>
        <scheme val="minor"/>
      </rPr>
      <t xml:space="preserve"> - Inversor</t>
    </r>
  </si>
  <si>
    <t>V</t>
  </si>
  <si>
    <t>Tensão de partida do inversor (CC)</t>
  </si>
  <si>
    <t>Tensão do módulo (CC)</t>
  </si>
  <si>
    <t>A</t>
  </si>
  <si>
    <t>Potência do inversor (CA)</t>
  </si>
  <si>
    <t>W</t>
  </si>
  <si>
    <t>Número mínimo de módulos por string</t>
  </si>
  <si>
    <t>Número máximo de módulos por string</t>
  </si>
  <si>
    <t>Número máximo de strings</t>
  </si>
  <si>
    <t>Máxima corrente do inversor (CC)</t>
  </si>
  <si>
    <t>Máxima tensão do inversor (CC)</t>
  </si>
  <si>
    <t>Corrente do módulo (CC)</t>
  </si>
  <si>
    <t>Número máximo de módulos possível</t>
  </si>
  <si>
    <t>Resultados por inversor</t>
  </si>
  <si>
    <r>
      <t xml:space="preserve">Planilha de Dimensionamento Básico
</t>
    </r>
    <r>
      <rPr>
        <b/>
        <sz val="20"/>
        <color theme="5"/>
        <rFont val="Calibri"/>
        <family val="2"/>
        <scheme val="minor"/>
      </rPr>
      <t>Sistema fotovoltaico</t>
    </r>
    <r>
      <rPr>
        <b/>
        <sz val="20"/>
        <color theme="9" tint="-0.249977111117893"/>
        <rFont val="Calibri"/>
        <family val="2"/>
        <scheme val="minor"/>
      </rPr>
      <t xml:space="preserve"> - Módulos</t>
    </r>
  </si>
  <si>
    <r>
      <t xml:space="preserve">Planilha de Dimensionamento Básico
</t>
    </r>
    <r>
      <rPr>
        <b/>
        <sz val="20"/>
        <color theme="5"/>
        <rFont val="Calibri"/>
        <family val="2"/>
        <scheme val="minor"/>
      </rPr>
      <t>Sistema fotovoltaico</t>
    </r>
    <r>
      <rPr>
        <b/>
        <sz val="20"/>
        <color theme="9" tint="-0.249977111117893"/>
        <rFont val="Calibri"/>
        <family val="2"/>
        <scheme val="minor"/>
      </rPr>
      <t xml:space="preserve"> - Perdas</t>
    </r>
  </si>
  <si>
    <r>
      <rPr>
        <b/>
        <u/>
        <sz val="11"/>
        <color theme="9" tint="-0.249977111117893"/>
        <rFont val="Calibri"/>
        <family val="2"/>
        <scheme val="minor"/>
      </rPr>
      <t>Observações:</t>
    </r>
    <r>
      <rPr>
        <sz val="11"/>
        <color theme="1"/>
        <rFont val="Calibri"/>
        <family val="2"/>
        <scheme val="minor"/>
      </rPr>
      <t xml:space="preserve">
Os valores das perdas informadas aqui são um padrão.
No geral, um valor de 20% de perdas é usual em projeto e já é o suficiente para englobar todos os fatores que podem ocorrer numa instalação.
Casos específicos devem ter uma análise detalhada para que os valores possam ser ajustados.</t>
    </r>
  </si>
  <si>
    <r>
      <rPr>
        <b/>
        <sz val="20"/>
        <color theme="9" tint="-0.249977111117893"/>
        <rFont val="Calibri"/>
        <family val="2"/>
        <scheme val="minor"/>
      </rPr>
      <t>Informações sobre esta planilha</t>
    </r>
    <r>
      <rPr>
        <sz val="11"/>
        <color theme="1"/>
        <rFont val="Calibri"/>
        <family val="2"/>
        <scheme val="minor"/>
      </rPr>
      <t xml:space="preserve">
Esta planilha foi desenvolvida por Gustavo Vaz Gontijo, no âmbito do projeto RedEE - Edifícios Públicos.
É recomendável não alterar as fórmulas. Em caso de necessidade de adaptação ou correção, entre em contato pelo e-mail </t>
    </r>
    <r>
      <rPr>
        <b/>
        <sz val="11"/>
        <color theme="9" tint="-0.249977111117893"/>
        <rFont val="Calibri"/>
        <family val="2"/>
        <scheme val="minor"/>
      </rPr>
      <t xml:space="preserve">gustavo@vazgontijo.com.br
</t>
    </r>
    <r>
      <rPr>
        <sz val="11"/>
        <rFont val="Calibri"/>
        <family val="2"/>
        <scheme val="minor"/>
      </rPr>
      <t xml:space="preserve">Esta planilha é parte integrante da apresentação intitulada </t>
    </r>
    <r>
      <rPr>
        <b/>
        <sz val="11"/>
        <color theme="9" tint="-0.249977111117893"/>
        <rFont val="Calibri"/>
        <family val="2"/>
        <scheme val="minor"/>
      </rPr>
      <t xml:space="preserve">Medição &amp; Verificação - Principais Conceitos e Aplicações. </t>
    </r>
    <r>
      <rPr>
        <b/>
        <sz val="11"/>
        <color rgb="FFFF0000"/>
        <rFont val="Calibri"/>
        <family val="2"/>
        <scheme val="minor"/>
      </rPr>
      <t>Assista a esta apresentação</t>
    </r>
    <r>
      <rPr>
        <sz val="11"/>
        <color theme="1"/>
        <rFont val="Calibri"/>
        <family val="2"/>
        <scheme val="minor"/>
      </rPr>
      <t xml:space="preserve">, disponível no Acervo Técnico da RedEE - Edifícios Públicos em </t>
    </r>
    <r>
      <rPr>
        <b/>
        <sz val="11"/>
        <color theme="9" tint="-0.249977111117893"/>
        <rFont val="Calibri"/>
        <family val="2"/>
        <scheme val="minor"/>
      </rPr>
      <t>http://www.mme.gov.br/redee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</si>
</sst>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9" tint="-0.249977111117893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9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/>
      <right style="thin">
        <color theme="9" tint="-0.249977111117893"/>
      </right>
      <top/>
      <bottom/>
      <diagonal/>
    </border>
    <border>
      <left style="thin">
        <color theme="9" tint="-0.249977111117893"/>
      </left>
      <right/>
      <top/>
      <bottom style="thin">
        <color theme="9" tint="-0.249977111117893"/>
      </bottom>
      <diagonal/>
    </border>
    <border>
      <left/>
      <right/>
      <top/>
      <bottom style="thin">
        <color theme="9" tint="-0.249977111117893"/>
      </bottom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9" tint="-0.249977111117893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/>
      <top style="medium">
        <color theme="9" tint="-0.249977111117893"/>
      </top>
      <bottom/>
      <diagonal/>
    </border>
    <border>
      <left/>
      <right/>
      <top style="medium">
        <color theme="9" tint="-0.249977111117893"/>
      </top>
      <bottom/>
      <diagonal/>
    </border>
    <border>
      <left/>
      <right style="medium">
        <color theme="9" tint="-0.249977111117893"/>
      </right>
      <top style="medium">
        <color theme="9" tint="-0.249977111117893"/>
      </top>
      <bottom/>
      <diagonal/>
    </border>
    <border>
      <left style="medium">
        <color theme="9" tint="-0.249977111117893"/>
      </left>
      <right/>
      <top/>
      <bottom/>
      <diagonal/>
    </border>
    <border>
      <left/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9" xfId="0" applyBorder="1"/>
    <xf numFmtId="0" fontId="0" fillId="0" borderId="0" xfId="0" applyAlignment="1">
      <alignment horizontal="center"/>
    </xf>
    <xf numFmtId="9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8" xfId="0" applyBorder="1" applyAlignment="1">
      <alignment horizontal="center"/>
    </xf>
    <xf numFmtId="0" fontId="2" fillId="3" borderId="6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0" borderId="0" xfId="1" applyNumberFormat="1" applyFont="1" applyBorder="1" applyAlignment="1">
      <alignment horizontal="center"/>
    </xf>
    <xf numFmtId="0" fontId="2" fillId="3" borderId="5" xfId="0" applyFont="1" applyFill="1" applyBorder="1" applyAlignment="1">
      <alignment horizontal="left" vertical="center" indent="1"/>
    </xf>
    <xf numFmtId="0" fontId="2" fillId="3" borderId="2" xfId="0" applyFont="1" applyFill="1" applyBorder="1" applyAlignment="1">
      <alignment horizontal="left" vertical="center" indent="1"/>
    </xf>
    <xf numFmtId="0" fontId="3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protection locked="0"/>
    </xf>
    <xf numFmtId="0" fontId="0" fillId="0" borderId="7" xfId="0" applyBorder="1"/>
    <xf numFmtId="0" fontId="7" fillId="5" borderId="10" xfId="0" applyFont="1" applyFill="1" applyBorder="1"/>
    <xf numFmtId="0" fontId="7" fillId="5" borderId="11" xfId="0" applyFont="1" applyFill="1" applyBorder="1"/>
    <xf numFmtId="0" fontId="7" fillId="5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9" fontId="5" fillId="3" borderId="13" xfId="1" applyFont="1" applyFill="1" applyBorder="1" applyAlignment="1">
      <alignment horizontal="center"/>
    </xf>
    <xf numFmtId="9" fontId="5" fillId="3" borderId="14" xfId="1" applyFont="1" applyFill="1" applyBorder="1" applyAlignment="1">
      <alignment horizontal="center"/>
    </xf>
    <xf numFmtId="9" fontId="8" fillId="0" borderId="13" xfId="1" applyFont="1" applyFill="1" applyBorder="1" applyAlignment="1">
      <alignment horizontal="center"/>
    </xf>
    <xf numFmtId="164" fontId="5" fillId="3" borderId="13" xfId="1" applyNumberFormat="1" applyFont="1" applyFill="1" applyBorder="1" applyAlignment="1">
      <alignment horizontal="center"/>
    </xf>
    <xf numFmtId="0" fontId="5" fillId="3" borderId="13" xfId="1" applyNumberFormat="1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5" borderId="10" xfId="0" applyFont="1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2" borderId="10" xfId="0" applyFont="1" applyFill="1" applyBorder="1" applyAlignment="1">
      <alignment horizontal="left" vertical="center" indent="1"/>
    </xf>
    <xf numFmtId="0" fontId="5" fillId="2" borderId="11" xfId="0" applyFont="1" applyFill="1" applyBorder="1" applyAlignment="1">
      <alignment horizontal="left" vertical="center" indent="1"/>
    </xf>
    <xf numFmtId="0" fontId="5" fillId="2" borderId="12" xfId="0" applyFont="1" applyFill="1" applyBorder="1" applyAlignment="1">
      <alignment horizontal="left" vertical="center" indent="1"/>
    </xf>
    <xf numFmtId="0" fontId="3" fillId="4" borderId="0" xfId="0" applyFont="1" applyFill="1" applyAlignment="1" applyProtection="1">
      <alignment vertical="center" wrapText="1"/>
      <protection locked="0"/>
    </xf>
    <xf numFmtId="0" fontId="7" fillId="5" borderId="10" xfId="0" applyFont="1" applyFill="1" applyBorder="1"/>
    <xf numFmtId="0" fontId="7" fillId="5" borderId="11" xfId="0" applyFont="1" applyFill="1" applyBorder="1"/>
    <xf numFmtId="0" fontId="7" fillId="5" borderId="12" xfId="0" applyFont="1" applyFill="1" applyBorder="1"/>
    <xf numFmtId="0" fontId="6" fillId="2" borderId="10" xfId="0" applyFont="1" applyFill="1" applyBorder="1" applyAlignment="1">
      <alignment horizontal="left" vertical="center" indent="1"/>
    </xf>
    <xf numFmtId="0" fontId="6" fillId="2" borderId="11" xfId="0" applyFont="1" applyFill="1" applyBorder="1" applyAlignment="1">
      <alignment horizontal="left" vertical="center" indent="1"/>
    </xf>
    <xf numFmtId="0" fontId="6" fillId="2" borderId="12" xfId="0" applyFont="1" applyFill="1" applyBorder="1" applyAlignment="1">
      <alignment horizontal="left" vertical="center" indent="1"/>
    </xf>
    <xf numFmtId="0" fontId="5" fillId="2" borderId="10" xfId="0" applyFont="1" applyFill="1" applyBorder="1" applyAlignment="1">
      <alignment horizontal="left" indent="1"/>
    </xf>
    <xf numFmtId="0" fontId="5" fillId="2" borderId="12" xfId="0" applyFont="1" applyFill="1" applyBorder="1" applyAlignment="1">
      <alignment horizontal="left" inden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4" borderId="16" xfId="0" applyFill="1" applyBorder="1" applyAlignment="1" applyProtection="1">
      <alignment vertical="top" wrapText="1"/>
      <protection locked="0"/>
    </xf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9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0" xfId="0" applyFill="1" applyBorder="1" applyAlignment="1" applyProtection="1">
      <alignment vertical="top" wrapText="1"/>
      <protection locked="0"/>
    </xf>
    <xf numFmtId="0" fontId="0" fillId="4" borderId="21" xfId="0" applyFill="1" applyBorder="1" applyAlignment="1" applyProtection="1">
      <alignment vertical="top" wrapText="1"/>
      <protection locked="0"/>
    </xf>
    <xf numFmtId="0" fontId="0" fillId="4" borderId="22" xfId="0" applyFill="1" applyBorder="1" applyAlignment="1" applyProtection="1">
      <alignment vertical="top" wrapText="1"/>
      <protection locked="0"/>
    </xf>
    <xf numFmtId="0" fontId="0" fillId="4" borderId="23" xfId="0" applyFill="1" applyBorder="1" applyAlignment="1" applyProtection="1">
      <alignment vertical="top" wrapText="1"/>
      <protection locked="0"/>
    </xf>
    <xf numFmtId="0" fontId="0" fillId="4" borderId="16" xfId="0" applyFill="1" applyBorder="1" applyAlignment="1" applyProtection="1">
      <alignment horizontal="center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8" xfId="0" applyFill="1" applyBorder="1" applyAlignment="1" applyProtection="1">
      <alignment horizontal="center" vertical="top" wrapText="1"/>
      <protection locked="0"/>
    </xf>
    <xf numFmtId="0" fontId="0" fillId="4" borderId="19" xfId="0" applyFill="1" applyBorder="1" applyAlignment="1" applyProtection="1">
      <alignment horizontal="center" vertical="top" wrapText="1"/>
      <protection locked="0"/>
    </xf>
    <xf numFmtId="0" fontId="0" fillId="4" borderId="0" xfId="0" applyFill="1" applyBorder="1" applyAlignment="1" applyProtection="1">
      <alignment horizontal="center" vertical="top" wrapText="1"/>
      <protection locked="0"/>
    </xf>
    <xf numFmtId="0" fontId="0" fillId="4" borderId="20" xfId="0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0" fontId="0" fillId="4" borderId="22" xfId="0" applyFill="1" applyBorder="1" applyAlignment="1" applyProtection="1">
      <alignment horizontal="center" vertical="top" wrapText="1"/>
      <protection locked="0"/>
    </xf>
    <xf numFmtId="0" fontId="0" fillId="4" borderId="23" xfId="0" applyFill="1" applyBorder="1" applyAlignment="1" applyProtection="1">
      <alignment horizontal="center" vertical="top" wrapText="1"/>
      <protection locked="0"/>
    </xf>
    <xf numFmtId="0" fontId="0" fillId="4" borderId="0" xfId="0" applyFill="1" applyBorder="1" applyAlignment="1" applyProtection="1">
      <protection locked="0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1</xdr:col>
      <xdr:colOff>1641669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A4CFCCE-FC18-4E30-85CF-079359427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7620"/>
          <a:ext cx="1611189" cy="1082040"/>
        </a:xfrm>
        <a:prstGeom prst="rect">
          <a:avLst/>
        </a:prstGeom>
      </xdr:spPr>
    </xdr:pic>
    <xdr:clientData/>
  </xdr:twoCellAnchor>
  <xdr:twoCellAnchor editAs="oneCell">
    <xdr:from>
      <xdr:col>1</xdr:col>
      <xdr:colOff>796290</xdr:colOff>
      <xdr:row>14</xdr:row>
      <xdr:rowOff>83820</xdr:rowOff>
    </xdr:from>
    <xdr:to>
      <xdr:col>5</xdr:col>
      <xdr:colOff>1049655</xdr:colOff>
      <xdr:row>18</xdr:row>
      <xdr:rowOff>106740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07E8B69-A543-46E3-BE25-D67CB7BCC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0" y="4160520"/>
          <a:ext cx="4634865" cy="754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1</xdr:col>
      <xdr:colOff>1641669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50928CC-F70F-4548-8D7D-6D18D6E94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" y="5715"/>
          <a:ext cx="1613094" cy="10839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1</xdr:col>
      <xdr:colOff>1641669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1C41D23-95C6-49CF-9E68-03D5CDDF0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" y="5715"/>
          <a:ext cx="1609284" cy="108394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7620</xdr:rowOff>
    </xdr:from>
    <xdr:to>
      <xdr:col>1</xdr:col>
      <xdr:colOff>1641669</xdr:colOff>
      <xdr:row>1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56916F-EE6E-4053-BC12-7033E30E1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" y="5715"/>
          <a:ext cx="1609284" cy="1083945"/>
        </a:xfrm>
        <a:prstGeom prst="rect">
          <a:avLst/>
        </a:prstGeom>
      </xdr:spPr>
    </xdr:pic>
    <xdr:clientData/>
  </xdr:twoCellAnchor>
  <xdr:twoCellAnchor editAs="oneCell">
    <xdr:from>
      <xdr:col>1</xdr:col>
      <xdr:colOff>156210</xdr:colOff>
      <xdr:row>12</xdr:row>
      <xdr:rowOff>108754</xdr:rowOff>
    </xdr:from>
    <xdr:to>
      <xdr:col>1</xdr:col>
      <xdr:colOff>2054314</xdr:colOff>
      <xdr:row>20</xdr:row>
      <xdr:rowOff>148786</xdr:rowOff>
    </xdr:to>
    <xdr:pic>
      <xdr:nvPicPr>
        <xdr:cNvPr id="3" name="Espaço Reservado para Conteúdo 4">
          <a:extLst>
            <a:ext uri="{FF2B5EF4-FFF2-40B4-BE49-F238E27FC236}">
              <a16:creationId xmlns:a16="http://schemas.microsoft.com/office/drawing/2014/main" id="{493DEB84-30FF-47E7-AA97-9A3BFE653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3758734"/>
          <a:ext cx="1879054" cy="1556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82F3C-1439-46F8-B8EE-C622480C3C75}">
  <dimension ref="B1:K20"/>
  <sheetViews>
    <sheetView showGridLines="0" tabSelected="1" workbookViewId="0">
      <selection activeCell="A3" sqref="A3"/>
    </sheetView>
  </sheetViews>
  <sheetFormatPr defaultRowHeight="14.4" x14ac:dyDescent="0.3"/>
  <cols>
    <col min="1" max="1" width="3.6640625" customWidth="1"/>
    <col min="2" max="2" width="35.109375" customWidth="1"/>
    <col min="3" max="3" width="11" style="6" bestFit="1" customWidth="1"/>
    <col min="6" max="6" width="29.6640625" customWidth="1"/>
    <col min="7" max="7" width="28.88671875" customWidth="1"/>
    <col min="8" max="8" width="12" bestFit="1" customWidth="1"/>
    <col min="9" max="9" width="11" bestFit="1" customWidth="1"/>
  </cols>
  <sheetData>
    <row r="1" spans="2:11" ht="85.95" customHeight="1" x14ac:dyDescent="0.3">
      <c r="B1" s="20"/>
      <c r="C1" s="52" t="s">
        <v>67</v>
      </c>
      <c r="D1" s="52"/>
      <c r="E1" s="52"/>
      <c r="F1" s="52"/>
      <c r="G1" s="19"/>
      <c r="I1" s="19"/>
      <c r="J1" s="19"/>
      <c r="K1" s="19"/>
    </row>
    <row r="4" spans="2:11" ht="15" thickBot="1" x14ac:dyDescent="0.35"/>
    <row r="5" spans="2:11" ht="17.399999999999999" customHeight="1" x14ac:dyDescent="0.3">
      <c r="B5" s="66" t="s">
        <v>70</v>
      </c>
      <c r="C5" s="67"/>
      <c r="D5" s="67"/>
      <c r="E5" s="67"/>
      <c r="F5" s="68"/>
    </row>
    <row r="6" spans="2:11" ht="17.399999999999999" customHeight="1" x14ac:dyDescent="0.3">
      <c r="B6" s="69"/>
      <c r="C6" s="70"/>
      <c r="D6" s="70"/>
      <c r="E6" s="70"/>
      <c r="F6" s="71"/>
    </row>
    <row r="7" spans="2:11" ht="17.399999999999999" customHeight="1" x14ac:dyDescent="0.3">
      <c r="B7" s="69"/>
      <c r="C7" s="70"/>
      <c r="D7" s="70"/>
      <c r="E7" s="70"/>
      <c r="F7" s="71"/>
    </row>
    <row r="8" spans="2:11" ht="17.399999999999999" customHeight="1" x14ac:dyDescent="0.3">
      <c r="B8" s="69"/>
      <c r="C8" s="70"/>
      <c r="D8" s="70"/>
      <c r="E8" s="70"/>
      <c r="F8" s="71"/>
    </row>
    <row r="9" spans="2:11" ht="17.399999999999999" customHeight="1" x14ac:dyDescent="0.3">
      <c r="B9" s="69"/>
      <c r="C9" s="70"/>
      <c r="D9" s="70"/>
      <c r="E9" s="70"/>
      <c r="F9" s="71"/>
    </row>
    <row r="10" spans="2:11" ht="17.399999999999999" customHeight="1" x14ac:dyDescent="0.3">
      <c r="B10" s="69"/>
      <c r="C10" s="70"/>
      <c r="D10" s="70"/>
      <c r="E10" s="70"/>
      <c r="F10" s="71"/>
    </row>
    <row r="11" spans="2:11" ht="17.399999999999999" customHeight="1" x14ac:dyDescent="0.3">
      <c r="B11" s="69"/>
      <c r="C11" s="70"/>
      <c r="D11" s="70"/>
      <c r="E11" s="70"/>
      <c r="F11" s="71"/>
    </row>
    <row r="12" spans="2:11" ht="17.399999999999999" customHeight="1" x14ac:dyDescent="0.3">
      <c r="B12" s="69"/>
      <c r="C12" s="70"/>
      <c r="D12" s="70"/>
      <c r="E12" s="70"/>
      <c r="F12" s="71"/>
    </row>
    <row r="13" spans="2:11" ht="17.399999999999999" customHeight="1" x14ac:dyDescent="0.3">
      <c r="B13" s="69"/>
      <c r="C13" s="70"/>
      <c r="D13" s="70"/>
      <c r="E13" s="70"/>
      <c r="F13" s="71"/>
    </row>
    <row r="14" spans="2:11" ht="17.399999999999999" customHeight="1" thickBot="1" x14ac:dyDescent="0.35">
      <c r="B14" s="72"/>
      <c r="C14" s="73"/>
      <c r="D14" s="73"/>
      <c r="E14" s="73"/>
      <c r="F14" s="74"/>
    </row>
    <row r="15" spans="2:11" x14ac:dyDescent="0.3">
      <c r="B15" s="75"/>
      <c r="C15" s="76"/>
      <c r="D15" s="76"/>
      <c r="E15" s="76"/>
      <c r="F15" s="77"/>
    </row>
    <row r="16" spans="2:11" x14ac:dyDescent="0.3">
      <c r="B16" s="78"/>
      <c r="C16" s="79"/>
      <c r="D16" s="79"/>
      <c r="E16" s="79"/>
      <c r="F16" s="80"/>
    </row>
    <row r="17" spans="2:6" x14ac:dyDescent="0.3">
      <c r="B17" s="78"/>
      <c r="C17" s="79"/>
      <c r="D17" s="79"/>
      <c r="E17" s="79"/>
      <c r="F17" s="80"/>
    </row>
    <row r="18" spans="2:6" x14ac:dyDescent="0.3">
      <c r="B18" s="78"/>
      <c r="C18" s="79"/>
      <c r="D18" s="79"/>
      <c r="E18" s="79"/>
      <c r="F18" s="80"/>
    </row>
    <row r="19" spans="2:6" ht="15" thickBot="1" x14ac:dyDescent="0.35">
      <c r="B19" s="81"/>
      <c r="C19" s="82"/>
      <c r="D19" s="82"/>
      <c r="E19" s="82"/>
      <c r="F19" s="83"/>
    </row>
    <row r="20" spans="2:6" x14ac:dyDescent="0.3">
      <c r="B20" s="84"/>
      <c r="C20" s="84"/>
      <c r="D20" s="84"/>
      <c r="E20" s="84"/>
      <c r="F20" s="84"/>
    </row>
  </sheetData>
  <mergeCells count="3">
    <mergeCell ref="B15:F19"/>
    <mergeCell ref="B5:F14"/>
    <mergeCell ref="C1:F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DD5EB-56EF-42FB-846C-82D53BD5C56B}">
  <dimension ref="B1:N21"/>
  <sheetViews>
    <sheetView showGridLines="0" workbookViewId="0">
      <selection activeCell="A2" sqref="A2"/>
    </sheetView>
  </sheetViews>
  <sheetFormatPr defaultRowHeight="14.4" x14ac:dyDescent="0.3"/>
  <cols>
    <col min="1" max="1" width="3.6640625" customWidth="1"/>
    <col min="2" max="2" width="35.109375" customWidth="1"/>
    <col min="3" max="3" width="11" style="6" bestFit="1" customWidth="1"/>
    <col min="6" max="6" width="29.6640625" customWidth="1"/>
    <col min="7" max="7" width="12" style="6" bestFit="1" customWidth="1"/>
    <col min="8" max="8" width="11.5546875" bestFit="1" customWidth="1"/>
    <col min="10" max="10" width="28.88671875" customWidth="1"/>
    <col min="11" max="11" width="12" bestFit="1" customWidth="1"/>
    <col min="12" max="12" width="11" bestFit="1" customWidth="1"/>
  </cols>
  <sheetData>
    <row r="1" spans="2:14" ht="85.95" customHeight="1" x14ac:dyDescent="0.3">
      <c r="B1" s="20"/>
      <c r="C1" s="52" t="s">
        <v>67</v>
      </c>
      <c r="D1" s="52"/>
      <c r="E1" s="52"/>
      <c r="F1" s="52"/>
      <c r="G1" s="52"/>
      <c r="H1" s="52"/>
      <c r="I1" s="19"/>
      <c r="J1" s="19"/>
      <c r="L1" s="19"/>
      <c r="M1" s="19"/>
      <c r="N1" s="19"/>
    </row>
    <row r="3" spans="2:14" ht="30" customHeight="1" x14ac:dyDescent="0.3">
      <c r="B3" s="49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2:14" x14ac:dyDescent="0.3">
      <c r="B4" s="22" t="s">
        <v>30</v>
      </c>
      <c r="C4" s="24" t="s">
        <v>31</v>
      </c>
      <c r="D4" s="23" t="s">
        <v>32</v>
      </c>
      <c r="E4" s="53" t="s">
        <v>33</v>
      </c>
      <c r="F4" s="54"/>
      <c r="G4" s="54"/>
      <c r="H4" s="54"/>
      <c r="I4" s="54"/>
      <c r="J4" s="54"/>
      <c r="K4" s="54"/>
      <c r="L4" s="55"/>
    </row>
    <row r="5" spans="2:14" ht="18" x14ac:dyDescent="0.35">
      <c r="B5" s="1" t="s">
        <v>1</v>
      </c>
      <c r="C5" s="28"/>
      <c r="D5" s="8" t="s">
        <v>0</v>
      </c>
      <c r="E5" s="43" t="s">
        <v>34</v>
      </c>
      <c r="F5" s="44"/>
      <c r="G5" s="44"/>
      <c r="H5" s="44"/>
      <c r="I5" s="44"/>
      <c r="J5" s="44"/>
      <c r="K5" s="44"/>
      <c r="L5" s="45"/>
    </row>
    <row r="6" spans="2:14" ht="18" x14ac:dyDescent="0.35">
      <c r="B6" s="1" t="s">
        <v>2</v>
      </c>
      <c r="C6" s="34"/>
      <c r="D6" s="8"/>
      <c r="E6" s="43" t="s">
        <v>51</v>
      </c>
      <c r="F6" s="44"/>
      <c r="G6" s="44"/>
      <c r="H6" s="44"/>
      <c r="I6" s="44"/>
      <c r="J6" s="44"/>
      <c r="K6" s="44"/>
      <c r="L6" s="45"/>
    </row>
    <row r="7" spans="2:14" ht="18" x14ac:dyDescent="0.35">
      <c r="B7" s="1" t="s">
        <v>3</v>
      </c>
      <c r="C7" s="28"/>
      <c r="D7" s="8" t="s">
        <v>5</v>
      </c>
      <c r="E7" s="43" t="s">
        <v>51</v>
      </c>
      <c r="F7" s="44"/>
      <c r="G7" s="44"/>
      <c r="H7" s="44"/>
      <c r="I7" s="44"/>
      <c r="J7" s="44"/>
      <c r="K7" s="44"/>
      <c r="L7" s="45"/>
    </row>
    <row r="8" spans="2:14" x14ac:dyDescent="0.3">
      <c r="B8" s="1" t="s">
        <v>4</v>
      </c>
      <c r="C8" s="33">
        <f>Perdas!C10</f>
        <v>0.2</v>
      </c>
      <c r="D8" s="8"/>
      <c r="E8" s="43" t="s">
        <v>35</v>
      </c>
      <c r="F8" s="44"/>
      <c r="G8" s="44"/>
      <c r="H8" s="44"/>
      <c r="I8" s="44"/>
      <c r="J8" s="44"/>
      <c r="K8" s="44"/>
      <c r="L8" s="45"/>
    </row>
    <row r="9" spans="2:14" x14ac:dyDescent="0.3">
      <c r="B9" s="1"/>
      <c r="C9" s="25"/>
      <c r="D9" s="8"/>
      <c r="E9" s="43"/>
      <c r="F9" s="44"/>
      <c r="G9" s="44"/>
      <c r="H9" s="44"/>
      <c r="I9" s="44"/>
      <c r="J9" s="44"/>
      <c r="K9" s="44"/>
      <c r="L9" s="45"/>
    </row>
    <row r="10" spans="2:14" x14ac:dyDescent="0.3">
      <c r="B10" s="1" t="s">
        <v>13</v>
      </c>
      <c r="C10" s="26">
        <f>C5*C7*C6*(1-C8)</f>
        <v>0</v>
      </c>
      <c r="D10" s="8" t="s">
        <v>14</v>
      </c>
      <c r="E10" s="43" t="s">
        <v>15</v>
      </c>
      <c r="F10" s="44"/>
      <c r="G10" s="44"/>
      <c r="H10" s="44"/>
      <c r="I10" s="44"/>
      <c r="J10" s="44"/>
      <c r="K10" s="44"/>
      <c r="L10" s="45"/>
    </row>
    <row r="11" spans="2:14" x14ac:dyDescent="0.3">
      <c r="B11" s="21" t="s">
        <v>22</v>
      </c>
      <c r="C11" s="27">
        <f>1000*C6*C7</f>
        <v>0</v>
      </c>
      <c r="D11" s="13" t="s">
        <v>6</v>
      </c>
      <c r="E11" s="46" t="s">
        <v>36</v>
      </c>
      <c r="F11" s="47"/>
      <c r="G11" s="47"/>
      <c r="H11" s="47"/>
      <c r="I11" s="47"/>
      <c r="J11" s="47"/>
      <c r="K11" s="47"/>
      <c r="L11" s="48"/>
    </row>
    <row r="14" spans="2:14" ht="45" customHeight="1" x14ac:dyDescent="0.3">
      <c r="B14" s="56" t="s">
        <v>28</v>
      </c>
      <c r="C14" s="57"/>
      <c r="D14" s="58"/>
      <c r="F14" s="56" t="s">
        <v>27</v>
      </c>
      <c r="G14" s="57"/>
      <c r="H14" s="58"/>
      <c r="J14" s="56" t="s">
        <v>23</v>
      </c>
      <c r="K14" s="57"/>
      <c r="L14" s="58"/>
    </row>
    <row r="15" spans="2:14" s="12" customFormat="1" ht="30" customHeight="1" x14ac:dyDescent="0.3">
      <c r="B15" s="17" t="s">
        <v>7</v>
      </c>
      <c r="C15" s="29"/>
      <c r="D15" s="14" t="s">
        <v>5</v>
      </c>
      <c r="F15" s="18" t="s">
        <v>17</v>
      </c>
      <c r="G15" s="30"/>
      <c r="H15" s="15" t="s">
        <v>18</v>
      </c>
      <c r="J15" s="17" t="s">
        <v>24</v>
      </c>
      <c r="K15" s="29"/>
      <c r="L15" s="14" t="s">
        <v>12</v>
      </c>
    </row>
    <row r="16" spans="2:14" x14ac:dyDescent="0.3">
      <c r="B16" s="3" t="s">
        <v>8</v>
      </c>
      <c r="C16" s="7">
        <v>0.7</v>
      </c>
      <c r="D16" s="2"/>
      <c r="F16" s="3" t="s">
        <v>19</v>
      </c>
      <c r="G16" s="9" t="str">
        <f>IFERROR(ROUNDUP(G15/C10,0),"")</f>
        <v/>
      </c>
      <c r="H16" s="2" t="s">
        <v>20</v>
      </c>
      <c r="J16" s="3" t="s">
        <v>25</v>
      </c>
      <c r="K16" s="16" t="str">
        <f>IFERROR(ROUNDDOWN(K15/(C6*C7),0),"")</f>
        <v/>
      </c>
      <c r="L16" s="2" t="s">
        <v>20</v>
      </c>
    </row>
    <row r="17" spans="2:12" x14ac:dyDescent="0.3">
      <c r="B17" s="3" t="s">
        <v>26</v>
      </c>
      <c r="C17" s="8">
        <f>C15*C16</f>
        <v>0</v>
      </c>
      <c r="D17" s="2" t="s">
        <v>5</v>
      </c>
      <c r="F17" s="3" t="s">
        <v>11</v>
      </c>
      <c r="G17" s="10" t="str">
        <f>IFERROR(G16*C6*C7,"")</f>
        <v/>
      </c>
      <c r="H17" s="2" t="s">
        <v>12</v>
      </c>
      <c r="J17" s="3" t="s">
        <v>11</v>
      </c>
      <c r="K17" s="10" t="str">
        <f>IFERROR(K16*C6*C7,"")</f>
        <v/>
      </c>
      <c r="L17" s="2" t="s">
        <v>12</v>
      </c>
    </row>
    <row r="18" spans="2:12" x14ac:dyDescent="0.3">
      <c r="B18" s="3" t="s">
        <v>10</v>
      </c>
      <c r="C18" s="9" t="str">
        <f>IFERROR(ROUND(C17/C7,0),"")</f>
        <v/>
      </c>
      <c r="D18" s="2" t="s">
        <v>20</v>
      </c>
      <c r="F18" s="3" t="s">
        <v>16</v>
      </c>
      <c r="G18" s="10" t="str">
        <f>IFERROR(G16*C10,"")</f>
        <v/>
      </c>
      <c r="H18" s="2" t="s">
        <v>18</v>
      </c>
      <c r="J18" s="3" t="s">
        <v>16</v>
      </c>
      <c r="K18" s="10" t="str">
        <f>IFERROR(K16*C10,"")</f>
        <v/>
      </c>
      <c r="L18" s="2" t="s">
        <v>18</v>
      </c>
    </row>
    <row r="19" spans="2:12" x14ac:dyDescent="0.3">
      <c r="B19" s="3" t="s">
        <v>11</v>
      </c>
      <c r="C19" s="10" t="str">
        <f>IFERROR(C18*C6*C7,"")</f>
        <v/>
      </c>
      <c r="D19" s="2" t="s">
        <v>12</v>
      </c>
      <c r="F19" s="3" t="s">
        <v>9</v>
      </c>
      <c r="G19" s="8" t="str">
        <f>IFERROR(C7*G16,"")</f>
        <v/>
      </c>
      <c r="H19" s="2" t="s">
        <v>5</v>
      </c>
      <c r="J19" s="3" t="s">
        <v>9</v>
      </c>
      <c r="K19" s="10" t="str">
        <f>IFERROR(K16*C7,"")</f>
        <v/>
      </c>
      <c r="L19" s="2" t="s">
        <v>5</v>
      </c>
    </row>
    <row r="20" spans="2:12" x14ac:dyDescent="0.3">
      <c r="B20" s="4" t="s">
        <v>16</v>
      </c>
      <c r="C20" s="11" t="str">
        <f>IFERROR(C10*C18,"")</f>
        <v/>
      </c>
      <c r="D20" s="5" t="s">
        <v>18</v>
      </c>
      <c r="F20" s="3" t="s">
        <v>8</v>
      </c>
      <c r="G20" s="7">
        <v>0.7</v>
      </c>
      <c r="H20" s="2"/>
      <c r="J20" s="3" t="s">
        <v>8</v>
      </c>
      <c r="K20" s="7">
        <v>0.7</v>
      </c>
      <c r="L20" s="2"/>
    </row>
    <row r="21" spans="2:12" x14ac:dyDescent="0.3">
      <c r="F21" s="4" t="s">
        <v>21</v>
      </c>
      <c r="G21" s="11" t="str">
        <f>IFERROR(G19/G20,"")</f>
        <v/>
      </c>
      <c r="H21" s="5" t="s">
        <v>5</v>
      </c>
      <c r="J21" s="4" t="s">
        <v>21</v>
      </c>
      <c r="K21" s="11" t="str">
        <f>IFERROR(K19/K20,"")</f>
        <v/>
      </c>
      <c r="L21" s="5" t="s">
        <v>5</v>
      </c>
    </row>
  </sheetData>
  <mergeCells count="13">
    <mergeCell ref="B14:D14"/>
    <mergeCell ref="F14:H14"/>
    <mergeCell ref="J14:L14"/>
    <mergeCell ref="C1:H1"/>
    <mergeCell ref="E4:L4"/>
    <mergeCell ref="E5:L5"/>
    <mergeCell ref="E6:L6"/>
    <mergeCell ref="E7:L7"/>
    <mergeCell ref="E8:L8"/>
    <mergeCell ref="E9:L9"/>
    <mergeCell ref="E10:L10"/>
    <mergeCell ref="E11:L11"/>
    <mergeCell ref="B3:L3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112B9-304F-4D2D-B142-2C000302EC68}">
  <dimension ref="B1:N17"/>
  <sheetViews>
    <sheetView showGridLines="0" workbookViewId="0"/>
  </sheetViews>
  <sheetFormatPr defaultRowHeight="14.4" x14ac:dyDescent="0.3"/>
  <cols>
    <col min="1" max="1" width="3.6640625" customWidth="1"/>
    <col min="2" max="2" width="35.109375" customWidth="1"/>
    <col min="3" max="3" width="12" style="6" bestFit="1" customWidth="1"/>
    <col min="6" max="6" width="29.6640625" customWidth="1"/>
    <col min="7" max="7" width="12" style="6" bestFit="1" customWidth="1"/>
    <col min="8" max="8" width="11.5546875" bestFit="1" customWidth="1"/>
    <col min="10" max="10" width="28.88671875" customWidth="1"/>
    <col min="11" max="11" width="12" bestFit="1" customWidth="1"/>
    <col min="12" max="12" width="11" bestFit="1" customWidth="1"/>
  </cols>
  <sheetData>
    <row r="1" spans="2:14" ht="85.95" customHeight="1" x14ac:dyDescent="0.3">
      <c r="B1" s="20"/>
      <c r="C1" s="52" t="s">
        <v>52</v>
      </c>
      <c r="D1" s="52"/>
      <c r="E1" s="52"/>
      <c r="F1" s="52"/>
      <c r="G1" s="52"/>
      <c r="H1" s="52"/>
      <c r="I1" s="19"/>
      <c r="J1" s="19"/>
      <c r="L1" s="19"/>
      <c r="M1" s="19"/>
      <c r="N1" s="19"/>
    </row>
    <row r="3" spans="2:14" ht="30" customHeight="1" x14ac:dyDescent="0.3">
      <c r="B3" s="49" t="s">
        <v>29</v>
      </c>
      <c r="C3" s="50"/>
      <c r="D3" s="50"/>
      <c r="E3" s="50"/>
      <c r="F3" s="50"/>
      <c r="G3" s="50"/>
      <c r="H3" s="50"/>
      <c r="I3" s="50"/>
      <c r="J3" s="50"/>
      <c r="K3" s="50"/>
      <c r="L3" s="51"/>
    </row>
    <row r="4" spans="2:14" x14ac:dyDescent="0.3">
      <c r="B4" s="41" t="s">
        <v>30</v>
      </c>
      <c r="C4" s="24" t="s">
        <v>31</v>
      </c>
      <c r="D4" s="23" t="s">
        <v>32</v>
      </c>
      <c r="E4" s="53" t="s">
        <v>33</v>
      </c>
      <c r="F4" s="54"/>
      <c r="G4" s="54"/>
      <c r="H4" s="54"/>
      <c r="I4" s="54"/>
      <c r="J4" s="54"/>
      <c r="K4" s="54"/>
      <c r="L4" s="55"/>
    </row>
    <row r="5" spans="2:14" ht="18" x14ac:dyDescent="0.35">
      <c r="B5" s="42" t="s">
        <v>57</v>
      </c>
      <c r="C5" s="36"/>
      <c r="D5" s="37" t="s">
        <v>58</v>
      </c>
      <c r="E5" s="61" t="s">
        <v>50</v>
      </c>
      <c r="F5" s="62"/>
      <c r="G5" s="62"/>
      <c r="H5" s="62"/>
      <c r="I5" s="62"/>
      <c r="J5" s="62"/>
      <c r="K5" s="62"/>
      <c r="L5" s="63"/>
    </row>
    <row r="6" spans="2:14" ht="18" x14ac:dyDescent="0.35">
      <c r="B6" s="3" t="s">
        <v>54</v>
      </c>
      <c r="C6" s="28"/>
      <c r="D6" s="8" t="s">
        <v>53</v>
      </c>
      <c r="E6" s="43" t="s">
        <v>50</v>
      </c>
      <c r="F6" s="44"/>
      <c r="G6" s="44"/>
      <c r="H6" s="44"/>
      <c r="I6" s="44"/>
      <c r="J6" s="44"/>
      <c r="K6" s="44"/>
      <c r="L6" s="45"/>
    </row>
    <row r="7" spans="2:14" ht="18" x14ac:dyDescent="0.35">
      <c r="B7" s="3" t="s">
        <v>63</v>
      </c>
      <c r="C7" s="35"/>
      <c r="D7" s="8" t="s">
        <v>53</v>
      </c>
      <c r="E7" s="43" t="s">
        <v>50</v>
      </c>
      <c r="F7" s="44"/>
      <c r="G7" s="44"/>
      <c r="H7" s="44"/>
      <c r="I7" s="44"/>
      <c r="J7" s="44"/>
      <c r="K7" s="44"/>
      <c r="L7" s="45"/>
    </row>
    <row r="8" spans="2:14" ht="18" x14ac:dyDescent="0.35">
      <c r="B8" s="3" t="s">
        <v>62</v>
      </c>
      <c r="C8" s="28"/>
      <c r="D8" s="8" t="s">
        <v>56</v>
      </c>
      <c r="E8" s="43" t="s">
        <v>50</v>
      </c>
      <c r="F8" s="44"/>
      <c r="G8" s="44"/>
      <c r="H8" s="44"/>
      <c r="I8" s="44"/>
      <c r="J8" s="44"/>
      <c r="K8" s="44"/>
      <c r="L8" s="45"/>
    </row>
    <row r="9" spans="2:14" ht="18" x14ac:dyDescent="0.35">
      <c r="B9" s="3" t="s">
        <v>55</v>
      </c>
      <c r="C9" s="28"/>
      <c r="D9" s="8" t="s">
        <v>53</v>
      </c>
      <c r="E9" s="43" t="s">
        <v>51</v>
      </c>
      <c r="F9" s="44"/>
      <c r="G9" s="44"/>
      <c r="H9" s="44"/>
      <c r="I9" s="44"/>
      <c r="J9" s="44"/>
      <c r="K9" s="44"/>
      <c r="L9" s="45"/>
    </row>
    <row r="10" spans="2:14" ht="18" x14ac:dyDescent="0.35">
      <c r="B10" s="4" t="s">
        <v>64</v>
      </c>
      <c r="C10" s="38"/>
      <c r="D10" s="13" t="s">
        <v>56</v>
      </c>
      <c r="E10" s="46" t="s">
        <v>51</v>
      </c>
      <c r="F10" s="47"/>
      <c r="G10" s="47"/>
      <c r="H10" s="47"/>
      <c r="I10" s="47"/>
      <c r="J10" s="47"/>
      <c r="K10" s="47"/>
      <c r="L10" s="48"/>
    </row>
    <row r="13" spans="2:14" ht="18" x14ac:dyDescent="0.35">
      <c r="B13" s="59" t="s">
        <v>66</v>
      </c>
      <c r="C13" s="60"/>
    </row>
    <row r="14" spans="2:14" ht="18" x14ac:dyDescent="0.35">
      <c r="B14" s="3" t="s">
        <v>65</v>
      </c>
      <c r="C14" s="39" t="str">
        <f>IFERROR(ROUNDUP(C5/'Dimensionamento básico'!C11,0),"")</f>
        <v/>
      </c>
    </row>
    <row r="15" spans="2:14" ht="18" x14ac:dyDescent="0.35">
      <c r="B15" s="3" t="s">
        <v>59</v>
      </c>
      <c r="C15" s="39" t="str">
        <f>IFERROR(ROUNDUP(C6/C9,0),"")</f>
        <v/>
      </c>
    </row>
    <row r="16" spans="2:14" ht="18" x14ac:dyDescent="0.35">
      <c r="B16" s="3" t="s">
        <v>60</v>
      </c>
      <c r="C16" s="39" t="str">
        <f>IFERROR(ROUNDDOWN(C7/C9,0),"")</f>
        <v/>
      </c>
    </row>
    <row r="17" spans="2:3" ht="18" x14ac:dyDescent="0.35">
      <c r="B17" s="4" t="s">
        <v>61</v>
      </c>
      <c r="C17" s="40" t="str">
        <f>IFERROR(ROUNDDOWN(C8/C10,0),"")</f>
        <v/>
      </c>
    </row>
  </sheetData>
  <mergeCells count="10">
    <mergeCell ref="E9:L9"/>
    <mergeCell ref="B13:C13"/>
    <mergeCell ref="E10:L10"/>
    <mergeCell ref="C1:H1"/>
    <mergeCell ref="B3:L3"/>
    <mergeCell ref="E4:L4"/>
    <mergeCell ref="E6:L6"/>
    <mergeCell ref="E7:L7"/>
    <mergeCell ref="E8:L8"/>
    <mergeCell ref="E5:L5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EF186-3EC5-4884-B37E-333416B15CBE}">
  <dimension ref="B1:M22"/>
  <sheetViews>
    <sheetView showGridLines="0" workbookViewId="0"/>
  </sheetViews>
  <sheetFormatPr defaultRowHeight="14.4" x14ac:dyDescent="0.3"/>
  <cols>
    <col min="1" max="1" width="3.6640625" customWidth="1"/>
    <col min="2" max="2" width="35.109375" customWidth="1"/>
    <col min="3" max="3" width="11" style="6" bestFit="1" customWidth="1"/>
    <col min="5" max="5" width="29.6640625" customWidth="1"/>
    <col min="6" max="6" width="12" style="6" bestFit="1" customWidth="1"/>
    <col min="7" max="7" width="11.5546875" bestFit="1" customWidth="1"/>
    <col min="9" max="9" width="28.88671875" customWidth="1"/>
    <col min="10" max="10" width="12" bestFit="1" customWidth="1"/>
    <col min="11" max="11" width="11" bestFit="1" customWidth="1"/>
  </cols>
  <sheetData>
    <row r="1" spans="2:13" ht="85.95" customHeight="1" x14ac:dyDescent="0.3">
      <c r="B1" s="20"/>
      <c r="C1" s="52" t="s">
        <v>68</v>
      </c>
      <c r="D1" s="52"/>
      <c r="E1" s="52"/>
      <c r="F1" s="52"/>
      <c r="G1" s="52"/>
      <c r="H1" s="19"/>
      <c r="I1" s="19"/>
      <c r="K1" s="19"/>
      <c r="L1" s="19"/>
      <c r="M1" s="19"/>
    </row>
    <row r="3" spans="2:13" ht="30" customHeight="1" x14ac:dyDescent="0.3">
      <c r="B3" s="49" t="s">
        <v>37</v>
      </c>
      <c r="C3" s="50"/>
      <c r="D3" s="50"/>
      <c r="E3" s="50"/>
      <c r="F3" s="50"/>
      <c r="G3" s="50"/>
      <c r="H3" s="50"/>
      <c r="I3" s="50"/>
      <c r="J3" s="50"/>
      <c r="K3" s="51"/>
    </row>
    <row r="4" spans="2:13" x14ac:dyDescent="0.3">
      <c r="B4" s="41" t="s">
        <v>38</v>
      </c>
      <c r="C4" s="24" t="s">
        <v>39</v>
      </c>
      <c r="D4" s="53" t="s">
        <v>33</v>
      </c>
      <c r="E4" s="54"/>
      <c r="F4" s="54"/>
      <c r="G4" s="54"/>
      <c r="H4" s="54"/>
      <c r="I4" s="54"/>
      <c r="J4" s="54"/>
      <c r="K4" s="55"/>
    </row>
    <row r="5" spans="2:13" ht="18" x14ac:dyDescent="0.35">
      <c r="B5" s="3" t="s">
        <v>40</v>
      </c>
      <c r="C5" s="31">
        <v>0.05</v>
      </c>
      <c r="D5" s="43" t="s">
        <v>49</v>
      </c>
      <c r="E5" s="44"/>
      <c r="F5" s="44"/>
      <c r="G5" s="44"/>
      <c r="H5" s="44"/>
      <c r="I5" s="44"/>
      <c r="J5" s="44"/>
      <c r="K5" s="45"/>
    </row>
    <row r="6" spans="2:13" ht="18" x14ac:dyDescent="0.35">
      <c r="B6" s="3" t="s">
        <v>41</v>
      </c>
      <c r="C6" s="31">
        <v>0.05</v>
      </c>
      <c r="D6" s="43" t="s">
        <v>46</v>
      </c>
      <c r="E6" s="44"/>
      <c r="F6" s="44"/>
      <c r="G6" s="44"/>
      <c r="H6" s="44"/>
      <c r="I6" s="44"/>
      <c r="J6" s="44"/>
      <c r="K6" s="45"/>
    </row>
    <row r="7" spans="2:13" ht="18" x14ac:dyDescent="0.35">
      <c r="B7" s="3" t="s">
        <v>42</v>
      </c>
      <c r="C7" s="31">
        <v>0.05</v>
      </c>
      <c r="D7" s="43" t="s">
        <v>47</v>
      </c>
      <c r="E7" s="44"/>
      <c r="F7" s="44"/>
      <c r="G7" s="44"/>
      <c r="H7" s="44"/>
      <c r="I7" s="44"/>
      <c r="J7" s="44"/>
      <c r="K7" s="45"/>
    </row>
    <row r="8" spans="2:13" ht="18" x14ac:dyDescent="0.35">
      <c r="B8" s="3" t="s">
        <v>43</v>
      </c>
      <c r="C8" s="31">
        <v>0.03</v>
      </c>
      <c r="D8" s="43" t="s">
        <v>51</v>
      </c>
      <c r="E8" s="44"/>
      <c r="F8" s="44"/>
      <c r="G8" s="44"/>
      <c r="H8" s="44"/>
      <c r="I8" s="44"/>
      <c r="J8" s="44"/>
      <c r="K8" s="45"/>
    </row>
    <row r="9" spans="2:13" ht="18" x14ac:dyDescent="0.35">
      <c r="B9" s="3" t="s">
        <v>44</v>
      </c>
      <c r="C9" s="31">
        <v>0.02</v>
      </c>
      <c r="D9" s="43" t="s">
        <v>50</v>
      </c>
      <c r="E9" s="44"/>
      <c r="F9" s="44"/>
      <c r="G9" s="44"/>
      <c r="H9" s="44"/>
      <c r="I9" s="44"/>
      <c r="J9" s="44"/>
      <c r="K9" s="45"/>
    </row>
    <row r="10" spans="2:13" ht="18" x14ac:dyDescent="0.35">
      <c r="B10" s="4" t="s">
        <v>45</v>
      </c>
      <c r="C10" s="32">
        <f>SUM(C5:C9)</f>
        <v>0.2</v>
      </c>
      <c r="D10" s="46"/>
      <c r="E10" s="47"/>
      <c r="F10" s="47"/>
      <c r="G10" s="47"/>
      <c r="H10" s="47"/>
      <c r="I10" s="47"/>
      <c r="J10" s="47"/>
      <c r="K10" s="48"/>
    </row>
    <row r="14" spans="2:13" x14ac:dyDescent="0.3">
      <c r="D14" s="64" t="s">
        <v>69</v>
      </c>
      <c r="E14" s="65"/>
      <c r="F14" s="65"/>
      <c r="G14" s="65"/>
      <c r="H14" s="65"/>
      <c r="I14" s="65"/>
      <c r="J14" s="65"/>
      <c r="K14" s="65"/>
    </row>
    <row r="15" spans="2:13" x14ac:dyDescent="0.3">
      <c r="D15" s="65"/>
      <c r="E15" s="65"/>
      <c r="F15" s="65"/>
      <c r="G15" s="65"/>
      <c r="H15" s="65"/>
      <c r="I15" s="65"/>
      <c r="J15" s="65"/>
      <c r="K15" s="65"/>
    </row>
    <row r="16" spans="2:13" x14ac:dyDescent="0.3">
      <c r="D16" s="65"/>
      <c r="E16" s="65"/>
      <c r="F16" s="65"/>
      <c r="G16" s="65"/>
      <c r="H16" s="65"/>
      <c r="I16" s="65"/>
      <c r="J16" s="65"/>
      <c r="K16" s="65"/>
    </row>
    <row r="17" spans="2:11" x14ac:dyDescent="0.3">
      <c r="D17" s="65"/>
      <c r="E17" s="65"/>
      <c r="F17" s="65"/>
      <c r="G17" s="65"/>
      <c r="H17" s="65"/>
      <c r="I17" s="65"/>
      <c r="J17" s="65"/>
      <c r="K17" s="65"/>
    </row>
    <row r="18" spans="2:11" x14ac:dyDescent="0.3">
      <c r="D18" s="65"/>
      <c r="E18" s="65"/>
      <c r="F18" s="65"/>
      <c r="G18" s="65"/>
      <c r="H18" s="65"/>
      <c r="I18" s="65"/>
      <c r="J18" s="65"/>
      <c r="K18" s="65"/>
    </row>
    <row r="19" spans="2:11" x14ac:dyDescent="0.3">
      <c r="D19" s="65"/>
      <c r="E19" s="65"/>
      <c r="F19" s="65"/>
      <c r="G19" s="65"/>
      <c r="H19" s="65"/>
      <c r="I19" s="65"/>
      <c r="J19" s="65"/>
      <c r="K19" s="65"/>
    </row>
    <row r="22" spans="2:11" x14ac:dyDescent="0.3">
      <c r="B22" t="s">
        <v>48</v>
      </c>
    </row>
  </sheetData>
  <mergeCells count="10">
    <mergeCell ref="D14:K19"/>
    <mergeCell ref="D8:K8"/>
    <mergeCell ref="D9:K9"/>
    <mergeCell ref="D10:K10"/>
    <mergeCell ref="C1:G1"/>
    <mergeCell ref="B3:K3"/>
    <mergeCell ref="D4:K4"/>
    <mergeCell ref="D5:K5"/>
    <mergeCell ref="D6:K6"/>
    <mergeCell ref="D7:K7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</vt:lpstr>
      <vt:lpstr>Dimensionamento básico</vt:lpstr>
      <vt:lpstr>Inversor</vt:lpstr>
      <vt:lpstr>Perdas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Gontijo</dc:creator>
  <cp:lastModifiedBy>Gustavo Gontijo</cp:lastModifiedBy>
  <dcterms:created xsi:type="dcterms:W3CDTF">2020-10-23T09:24:41Z</dcterms:created>
  <dcterms:modified xsi:type="dcterms:W3CDTF">2021-06-23T14:59:44Z</dcterms:modified>
</cp:coreProperties>
</file>