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C:\Users\gusta\Documents\Google Drive\Acervo Técnico da RedEE\Planilhas\"/>
    </mc:Choice>
  </mc:AlternateContent>
  <xr:revisionPtr revIDLastSave="0" documentId="13_ncr:1_{D6A73E06-13AE-43BD-911A-FDA8F84348FF}" xr6:coauthVersionLast="36" xr6:coauthVersionMax="36" xr10:uidLastSave="{00000000-0000-0000-0000-000000000000}"/>
  <bookViews>
    <workbookView xWindow="0" yWindow="0" windowWidth="28800" windowHeight="12432" xr2:uid="{00000000-000D-0000-FFFF-FFFF00000000}"/>
  </bookViews>
  <sheets>
    <sheet name="Instruções" sheetId="1" r:id="rId1"/>
    <sheet name="Levantamento de cargas" sheetId="2" r:id="rId2"/>
    <sheet name="Medidas propostas" sheetId="10" r:id="rId3"/>
    <sheet name="Resultados" sheetId="11" r:id="rId4"/>
    <sheet name="Dados" sheetId="8" state="hidden" r:id="rId5"/>
  </sheets>
  <definedNames>
    <definedName name="_xlnm._FilterDatabase" localSheetId="1" hidden="1">'Levantamento de cargas'!$D$8:$D$37</definedName>
    <definedName name="_xlnm._FilterDatabase" localSheetId="2" hidden="1">'Medidas propostas'!$D$6:$D$13</definedName>
    <definedName name="_xlnm._FilterDatabase" localSheetId="3" hidden="1">Resultados!$D$8:$D$37</definedName>
    <definedName name="versão" comment="Versão da planilha.">Dados!$V$1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0" l="1"/>
  <c r="G20" i="10"/>
  <c r="G21" i="10"/>
  <c r="G22" i="10"/>
  <c r="W25" i="11" l="1"/>
  <c r="AB25" i="11" s="1"/>
  <c r="N18" i="11"/>
  <c r="R18" i="11" s="1"/>
  <c r="O18" i="11"/>
  <c r="P18" i="11"/>
  <c r="Q18" i="11"/>
  <c r="S18" i="11" s="1"/>
  <c r="N19" i="11"/>
  <c r="O19" i="11"/>
  <c r="P19" i="11"/>
  <c r="Q19" i="11"/>
  <c r="S19" i="11"/>
  <c r="W19" i="11" s="1"/>
  <c r="AB19" i="11" s="1"/>
  <c r="N20" i="11"/>
  <c r="O20" i="11"/>
  <c r="P20" i="11"/>
  <c r="Q20" i="11"/>
  <c r="S20" i="11" s="1"/>
  <c r="N21" i="11"/>
  <c r="O21" i="11"/>
  <c r="P21" i="11"/>
  <c r="Q21" i="11"/>
  <c r="R21" i="11" s="1"/>
  <c r="T21" i="11" s="1"/>
  <c r="N22" i="11"/>
  <c r="O22" i="11"/>
  <c r="P22" i="11"/>
  <c r="Q22" i="11"/>
  <c r="S22" i="11" s="1"/>
  <c r="N23" i="11"/>
  <c r="R23" i="11" s="1"/>
  <c r="O23" i="11"/>
  <c r="P23" i="11"/>
  <c r="Q23" i="11"/>
  <c r="S23" i="11" s="1"/>
  <c r="N24" i="11"/>
  <c r="O24" i="11"/>
  <c r="P24" i="11"/>
  <c r="Q24" i="11"/>
  <c r="N25" i="11"/>
  <c r="R25" i="11" s="1"/>
  <c r="O25" i="11"/>
  <c r="P25" i="11"/>
  <c r="Q25" i="11"/>
  <c r="S25" i="11" s="1"/>
  <c r="N26" i="11"/>
  <c r="O26" i="11"/>
  <c r="P26" i="11"/>
  <c r="Q26" i="11"/>
  <c r="S26" i="11" s="1"/>
  <c r="N27" i="11"/>
  <c r="R27" i="11" s="1"/>
  <c r="O27" i="11"/>
  <c r="P27" i="11"/>
  <c r="Q27" i="11"/>
  <c r="S27" i="11"/>
  <c r="G18" i="11"/>
  <c r="G19" i="11"/>
  <c r="G20" i="11"/>
  <c r="G21" i="11"/>
  <c r="G22" i="11"/>
  <c r="W22" i="11" s="1"/>
  <c r="AB22" i="11" s="1"/>
  <c r="G23" i="11"/>
  <c r="G24" i="11"/>
  <c r="G25" i="11"/>
  <c r="Y25" i="11" s="1"/>
  <c r="G26" i="11"/>
  <c r="W26" i="11" s="1"/>
  <c r="AB26" i="11" s="1"/>
  <c r="G27" i="11"/>
  <c r="W36" i="2"/>
  <c r="AB36" i="2" s="1"/>
  <c r="N27" i="2"/>
  <c r="R27" i="2" s="1"/>
  <c r="T27" i="2" s="1"/>
  <c r="O27" i="2"/>
  <c r="P27" i="2"/>
  <c r="Q27" i="2"/>
  <c r="S27" i="2" s="1"/>
  <c r="N28" i="2"/>
  <c r="O28" i="2"/>
  <c r="P28" i="2"/>
  <c r="Q28" i="2"/>
  <c r="S28" i="2" s="1"/>
  <c r="Y28" i="2" s="1"/>
  <c r="AE28" i="2" s="1"/>
  <c r="N29" i="2"/>
  <c r="O29" i="2"/>
  <c r="P29" i="2"/>
  <c r="Q29" i="2"/>
  <c r="S29" i="2" s="1"/>
  <c r="N30" i="2"/>
  <c r="O30" i="2"/>
  <c r="P30" i="2"/>
  <c r="Q30" i="2"/>
  <c r="S30" i="2" s="1"/>
  <c r="N31" i="2"/>
  <c r="O31" i="2"/>
  <c r="P31" i="2"/>
  <c r="Q31" i="2"/>
  <c r="R31" i="2" s="1"/>
  <c r="T31" i="2" s="1"/>
  <c r="N32" i="2"/>
  <c r="O32" i="2"/>
  <c r="P32" i="2"/>
  <c r="Q32" i="2"/>
  <c r="S32" i="2" s="1"/>
  <c r="W32" i="2" s="1"/>
  <c r="AB32" i="2" s="1"/>
  <c r="N33" i="2"/>
  <c r="O33" i="2"/>
  <c r="P33" i="2"/>
  <c r="Q33" i="2"/>
  <c r="R33" i="2" s="1"/>
  <c r="T33" i="2" s="1"/>
  <c r="N34" i="2"/>
  <c r="O34" i="2"/>
  <c r="P34" i="2"/>
  <c r="Q34" i="2"/>
  <c r="S34" i="2" s="1"/>
  <c r="W34" i="2" s="1"/>
  <c r="AB34" i="2" s="1"/>
  <c r="N35" i="2"/>
  <c r="R35" i="2" s="1"/>
  <c r="T35" i="2" s="1"/>
  <c r="X35" i="2" s="1"/>
  <c r="AC35" i="2" s="1"/>
  <c r="O35" i="2"/>
  <c r="P35" i="2"/>
  <c r="Q35" i="2"/>
  <c r="S35" i="2" s="1"/>
  <c r="N36" i="2"/>
  <c r="O36" i="2"/>
  <c r="P36" i="2"/>
  <c r="Q36" i="2"/>
  <c r="S36" i="2" s="1"/>
  <c r="Y36" i="2" s="1"/>
  <c r="AE36" i="2" s="1"/>
  <c r="G36" i="2"/>
  <c r="G35" i="2"/>
  <c r="G34" i="2"/>
  <c r="G33" i="2"/>
  <c r="G32" i="2"/>
  <c r="G31" i="2"/>
  <c r="G30" i="2"/>
  <c r="W30" i="2" s="1"/>
  <c r="AB30" i="2" s="1"/>
  <c r="G29" i="2"/>
  <c r="W29" i="2" s="1"/>
  <c r="AB29" i="2" s="1"/>
  <c r="G28" i="2"/>
  <c r="G27" i="2"/>
  <c r="X27" i="2" s="1"/>
  <c r="AC27" i="2" s="1"/>
  <c r="T27" i="11" l="1"/>
  <c r="Z27" i="11" s="1"/>
  <c r="AF27" i="11" s="1"/>
  <c r="R24" i="11"/>
  <c r="T24" i="11" s="1"/>
  <c r="Z21" i="11"/>
  <c r="AF21" i="11" s="1"/>
  <c r="T25" i="11"/>
  <c r="X25" i="11" s="1"/>
  <c r="AC25" i="11" s="1"/>
  <c r="W18" i="11"/>
  <c r="AB18" i="11" s="1"/>
  <c r="R19" i="11"/>
  <c r="T19" i="11" s="1"/>
  <c r="R22" i="11"/>
  <c r="T22" i="11" s="1"/>
  <c r="AD34" i="2"/>
  <c r="Z28" i="2"/>
  <c r="AA28" i="2" s="1"/>
  <c r="Y32" i="2"/>
  <c r="AE32" i="2" s="1"/>
  <c r="R28" i="2"/>
  <c r="T28" i="2" s="1"/>
  <c r="AD30" i="2"/>
  <c r="X31" i="2"/>
  <c r="AC31" i="2" s="1"/>
  <c r="R36" i="2"/>
  <c r="T36" i="2" s="1"/>
  <c r="X36" i="2"/>
  <c r="AC36" i="2" s="1"/>
  <c r="AD36" i="2" s="1"/>
  <c r="Z33" i="2"/>
  <c r="AF33" i="2" s="1"/>
  <c r="R34" i="2"/>
  <c r="T34" i="2" s="1"/>
  <c r="R32" i="2"/>
  <c r="T32" i="2" s="1"/>
  <c r="X32" i="2" s="1"/>
  <c r="AC32" i="2" s="1"/>
  <c r="AD32" i="2" s="1"/>
  <c r="X34" i="2"/>
  <c r="AC34" i="2" s="1"/>
  <c r="S33" i="2"/>
  <c r="Y33" i="2" s="1"/>
  <c r="R30" i="2"/>
  <c r="T30" i="2" s="1"/>
  <c r="X30" i="2" s="1"/>
  <c r="AC30" i="2" s="1"/>
  <c r="R29" i="2"/>
  <c r="T29" i="2" s="1"/>
  <c r="Z29" i="2" s="1"/>
  <c r="AF29" i="2" s="1"/>
  <c r="W35" i="2"/>
  <c r="AB35" i="2" s="1"/>
  <c r="AF28" i="2"/>
  <c r="AG28" i="2" s="1"/>
  <c r="AH28" i="2" s="1"/>
  <c r="W27" i="2"/>
  <c r="AB27" i="2" s="1"/>
  <c r="Z34" i="2"/>
  <c r="AF34" i="2" s="1"/>
  <c r="X33" i="2"/>
  <c r="AC33" i="2" s="1"/>
  <c r="Y29" i="2"/>
  <c r="X28" i="2"/>
  <c r="AC28" i="2" s="1"/>
  <c r="Y27" i="2"/>
  <c r="Z35" i="2"/>
  <c r="AF35" i="2" s="1"/>
  <c r="Y34" i="2"/>
  <c r="W33" i="2"/>
  <c r="AB33" i="2" s="1"/>
  <c r="AD33" i="2" s="1"/>
  <c r="Z30" i="2"/>
  <c r="AF30" i="2" s="1"/>
  <c r="X29" i="2"/>
  <c r="AC29" i="2" s="1"/>
  <c r="AD29" i="2" s="1"/>
  <c r="W28" i="2"/>
  <c r="AB28" i="2" s="1"/>
  <c r="AD28" i="2" s="1"/>
  <c r="Y35" i="2"/>
  <c r="Z31" i="2"/>
  <c r="AF31" i="2" s="1"/>
  <c r="Y30" i="2"/>
  <c r="Z36" i="2"/>
  <c r="AF36" i="2" s="1"/>
  <c r="AG36" i="2" s="1"/>
  <c r="Z32" i="2"/>
  <c r="AF32" i="2" s="1"/>
  <c r="Z27" i="2"/>
  <c r="AF27" i="2" s="1"/>
  <c r="Y20" i="11"/>
  <c r="AE20" i="11" s="1"/>
  <c r="X24" i="11"/>
  <c r="AC24" i="11" s="1"/>
  <c r="Z24" i="11"/>
  <c r="AF24" i="11" s="1"/>
  <c r="T23" i="11"/>
  <c r="W27" i="11"/>
  <c r="AB27" i="11" s="1"/>
  <c r="X19" i="11"/>
  <c r="AC19" i="11" s="1"/>
  <c r="AD19" i="11" s="1"/>
  <c r="S24" i="11"/>
  <c r="W24" i="11" s="1"/>
  <c r="AB24" i="11" s="1"/>
  <c r="R20" i="11"/>
  <c r="T20" i="11" s="1"/>
  <c r="Z20" i="11" s="1"/>
  <c r="T18" i="11"/>
  <c r="Z18" i="11" s="1"/>
  <c r="AF18" i="11" s="1"/>
  <c r="R26" i="11"/>
  <c r="T26" i="11" s="1"/>
  <c r="Z26" i="11" s="1"/>
  <c r="AF26" i="11" s="1"/>
  <c r="W23" i="11"/>
  <c r="AB23" i="11" s="1"/>
  <c r="X22" i="11"/>
  <c r="AC22" i="11" s="1"/>
  <c r="AD22" i="11" s="1"/>
  <c r="X21" i="11"/>
  <c r="AC21" i="11" s="1"/>
  <c r="W20" i="11"/>
  <c r="AB20" i="11" s="1"/>
  <c r="Y21" i="11"/>
  <c r="Y26" i="11"/>
  <c r="Z23" i="11"/>
  <c r="AF23" i="11" s="1"/>
  <c r="Z22" i="11"/>
  <c r="AF22" i="11" s="1"/>
  <c r="Z19" i="11"/>
  <c r="AF19" i="11" s="1"/>
  <c r="Y27" i="11"/>
  <c r="Y23" i="11"/>
  <c r="AE23" i="11" s="1"/>
  <c r="Y22" i="11"/>
  <c r="Y19" i="11"/>
  <c r="AE19" i="11" s="1"/>
  <c r="Y18" i="11"/>
  <c r="X20" i="11"/>
  <c r="AC20" i="11" s="1"/>
  <c r="X23" i="11"/>
  <c r="AC23" i="11" s="1"/>
  <c r="X18" i="11"/>
  <c r="AC18" i="11" s="1"/>
  <c r="AD18" i="11" s="1"/>
  <c r="AD25" i="11"/>
  <c r="AE25" i="11"/>
  <c r="S21" i="11"/>
  <c r="W21" i="11" s="1"/>
  <c r="AB21" i="11" s="1"/>
  <c r="AD27" i="2"/>
  <c r="AD35" i="2"/>
  <c r="S31" i="2"/>
  <c r="W31" i="2" s="1"/>
  <c r="AB31" i="2" s="1"/>
  <c r="AD31" i="2" s="1"/>
  <c r="C59" i="11"/>
  <c r="C58" i="11"/>
  <c r="AF2" i="11"/>
  <c r="AE2" i="11"/>
  <c r="AC2" i="11"/>
  <c r="AB2" i="11"/>
  <c r="F28" i="10"/>
  <c r="G28" i="10" s="1"/>
  <c r="G23" i="10"/>
  <c r="G29" i="10"/>
  <c r="G30" i="10"/>
  <c r="G18" i="10"/>
  <c r="F51" i="11"/>
  <c r="E51" i="11"/>
  <c r="D51" i="11"/>
  <c r="C51" i="11"/>
  <c r="F50" i="11"/>
  <c r="E50" i="11"/>
  <c r="D50" i="11"/>
  <c r="C50" i="11"/>
  <c r="F49" i="11"/>
  <c r="E49" i="11"/>
  <c r="D49" i="11"/>
  <c r="C49" i="11"/>
  <c r="F48" i="11"/>
  <c r="E48" i="11"/>
  <c r="D48" i="11"/>
  <c r="C48" i="11"/>
  <c r="Q37" i="11"/>
  <c r="S37" i="11" s="1"/>
  <c r="P37" i="11"/>
  <c r="O37" i="11"/>
  <c r="N37" i="11"/>
  <c r="G37" i="11"/>
  <c r="Q36" i="11"/>
  <c r="S36" i="11" s="1"/>
  <c r="P36" i="11"/>
  <c r="O36" i="11"/>
  <c r="N36" i="11"/>
  <c r="G36" i="11"/>
  <c r="Q35" i="11"/>
  <c r="S35" i="11" s="1"/>
  <c r="Y35" i="11" s="1"/>
  <c r="P35" i="11"/>
  <c r="O35" i="11"/>
  <c r="N35" i="11"/>
  <c r="G35" i="11"/>
  <c r="Q34" i="11"/>
  <c r="S34" i="11" s="1"/>
  <c r="P34" i="11"/>
  <c r="O34" i="11"/>
  <c r="N34" i="11"/>
  <c r="G34" i="11"/>
  <c r="Q33" i="11"/>
  <c r="S33" i="11" s="1"/>
  <c r="P33" i="11"/>
  <c r="O33" i="11"/>
  <c r="N33" i="11"/>
  <c r="G33" i="11"/>
  <c r="Q32" i="11"/>
  <c r="S32" i="11" s="1"/>
  <c r="P32" i="11"/>
  <c r="O32" i="11"/>
  <c r="N32" i="11"/>
  <c r="G32" i="11"/>
  <c r="Q31" i="11"/>
  <c r="S31" i="11" s="1"/>
  <c r="P31" i="11"/>
  <c r="O31" i="11"/>
  <c r="N31" i="11"/>
  <c r="G31" i="11"/>
  <c r="Q30" i="11"/>
  <c r="S30" i="11" s="1"/>
  <c r="P30" i="11"/>
  <c r="O30" i="11"/>
  <c r="N30" i="11"/>
  <c r="G30" i="11"/>
  <c r="Q29" i="11"/>
  <c r="S29" i="11" s="1"/>
  <c r="P29" i="11"/>
  <c r="O29" i="11"/>
  <c r="N29" i="11"/>
  <c r="G29" i="11"/>
  <c r="Q28" i="11"/>
  <c r="S28" i="11" s="1"/>
  <c r="P28" i="11"/>
  <c r="O28" i="11"/>
  <c r="N28" i="11"/>
  <c r="R28" i="11" s="1"/>
  <c r="G28" i="11"/>
  <c r="Q17" i="11"/>
  <c r="S17" i="11" s="1"/>
  <c r="P17" i="11"/>
  <c r="O17" i="11"/>
  <c r="N17" i="11"/>
  <c r="G17" i="11"/>
  <c r="Q16" i="11"/>
  <c r="S16" i="11" s="1"/>
  <c r="P16" i="11"/>
  <c r="O16" i="11"/>
  <c r="N16" i="11"/>
  <c r="G16" i="11"/>
  <c r="Q15" i="11"/>
  <c r="S15" i="11" s="1"/>
  <c r="P15" i="11"/>
  <c r="O15" i="11"/>
  <c r="N15" i="11"/>
  <c r="G15" i="11"/>
  <c r="Q14" i="11"/>
  <c r="S14" i="11" s="1"/>
  <c r="P14" i="11"/>
  <c r="O14" i="11"/>
  <c r="N14" i="11"/>
  <c r="R14" i="11" s="1"/>
  <c r="G14" i="11"/>
  <c r="S13" i="11"/>
  <c r="Q13" i="11"/>
  <c r="P13" i="11"/>
  <c r="O13" i="11"/>
  <c r="N13" i="11"/>
  <c r="R13" i="11" s="1"/>
  <c r="T13" i="11" s="1"/>
  <c r="G13" i="11"/>
  <c r="Q12" i="11"/>
  <c r="S12" i="11" s="1"/>
  <c r="P12" i="11"/>
  <c r="O12" i="11"/>
  <c r="N12" i="11"/>
  <c r="G12" i="11"/>
  <c r="Q11" i="11"/>
  <c r="S11" i="11" s="1"/>
  <c r="P11" i="11"/>
  <c r="O11" i="11"/>
  <c r="N11" i="11"/>
  <c r="G11" i="11"/>
  <c r="Q10" i="11"/>
  <c r="S10" i="11" s="1"/>
  <c r="P10" i="11"/>
  <c r="O10" i="11"/>
  <c r="N10" i="11"/>
  <c r="G10" i="11"/>
  <c r="Q9" i="11"/>
  <c r="S9" i="11" s="1"/>
  <c r="P9" i="11"/>
  <c r="O9" i="11"/>
  <c r="N9" i="11"/>
  <c r="G9" i="11"/>
  <c r="Q8" i="11"/>
  <c r="S8" i="11" s="1"/>
  <c r="P8" i="11"/>
  <c r="O8" i="11"/>
  <c r="N8" i="11"/>
  <c r="G8" i="11"/>
  <c r="H59" i="11" s="1"/>
  <c r="F48" i="2"/>
  <c r="F49" i="2"/>
  <c r="F50" i="2"/>
  <c r="F51" i="2"/>
  <c r="E48" i="2"/>
  <c r="E49" i="2"/>
  <c r="E50" i="2"/>
  <c r="E51" i="2"/>
  <c r="D48" i="2"/>
  <c r="D49" i="2"/>
  <c r="D50" i="2"/>
  <c r="D51" i="2"/>
  <c r="C48" i="2"/>
  <c r="C49" i="2"/>
  <c r="C50" i="2"/>
  <c r="C51" i="2"/>
  <c r="G19" i="2"/>
  <c r="G20" i="2"/>
  <c r="G21" i="2"/>
  <c r="G22" i="2"/>
  <c r="G23" i="2"/>
  <c r="G24" i="2"/>
  <c r="G25" i="2"/>
  <c r="G26" i="2"/>
  <c r="G37" i="2"/>
  <c r="G9" i="2"/>
  <c r="H57" i="2" s="1"/>
  <c r="G10" i="2"/>
  <c r="G11" i="2"/>
  <c r="G12" i="2"/>
  <c r="G13" i="2"/>
  <c r="G14" i="2"/>
  <c r="G15" i="2"/>
  <c r="G16" i="2"/>
  <c r="G17" i="2"/>
  <c r="G18" i="2"/>
  <c r="G8" i="2"/>
  <c r="AA21" i="11" l="1"/>
  <c r="X27" i="11"/>
  <c r="AC27" i="11" s="1"/>
  <c r="Y24" i="11"/>
  <c r="AA24" i="11" s="1"/>
  <c r="T28" i="11"/>
  <c r="Z25" i="11"/>
  <c r="AF25" i="11" s="1"/>
  <c r="R36" i="11"/>
  <c r="T36" i="11" s="1"/>
  <c r="R35" i="11"/>
  <c r="T35" i="11" s="1"/>
  <c r="X26" i="11"/>
  <c r="AC26" i="11" s="1"/>
  <c r="AD26" i="11" s="1"/>
  <c r="AD24" i="11"/>
  <c r="AG32" i="2"/>
  <c r="Y31" i="2"/>
  <c r="AE31" i="2" s="1"/>
  <c r="AG31" i="2" s="1"/>
  <c r="AH31" i="2" s="1"/>
  <c r="Z13" i="11"/>
  <c r="AF13" i="11" s="1"/>
  <c r="AD23" i="11"/>
  <c r="H58" i="11"/>
  <c r="Y34" i="11"/>
  <c r="AE34" i="11" s="1"/>
  <c r="AD21" i="11"/>
  <c r="AG19" i="11"/>
  <c r="AH19" i="11" s="1"/>
  <c r="AA36" i="2"/>
  <c r="AA31" i="2"/>
  <c r="AA29" i="2"/>
  <c r="AE29" i="2"/>
  <c r="AG29" i="2" s="1"/>
  <c r="AH29" i="2" s="1"/>
  <c r="AH32" i="2"/>
  <c r="AA32" i="2"/>
  <c r="AE34" i="2"/>
  <c r="AG34" i="2" s="1"/>
  <c r="AH34" i="2" s="1"/>
  <c r="AA34" i="2"/>
  <c r="H58" i="2"/>
  <c r="AE30" i="2"/>
  <c r="AG30" i="2" s="1"/>
  <c r="AH30" i="2" s="1"/>
  <c r="AA30" i="2"/>
  <c r="AA33" i="2"/>
  <c r="AE33" i="2"/>
  <c r="AG33" i="2" s="1"/>
  <c r="AH33" i="2" s="1"/>
  <c r="AA35" i="2"/>
  <c r="AE35" i="2"/>
  <c r="AG35" i="2" s="1"/>
  <c r="AH35" i="2" s="1"/>
  <c r="AA27" i="2"/>
  <c r="AE27" i="2"/>
  <c r="AG27" i="2" s="1"/>
  <c r="AH27" i="2" s="1"/>
  <c r="AH36" i="2"/>
  <c r="AG25" i="11"/>
  <c r="AH25" i="11" s="1"/>
  <c r="AA25" i="11"/>
  <c r="AF20" i="11"/>
  <c r="AG20" i="11" s="1"/>
  <c r="AA20" i="11"/>
  <c r="Y15" i="11"/>
  <c r="R31" i="11"/>
  <c r="T31" i="11" s="1"/>
  <c r="Z31" i="11" s="1"/>
  <c r="AD27" i="11"/>
  <c r="W36" i="11"/>
  <c r="AB36" i="11" s="1"/>
  <c r="W37" i="11"/>
  <c r="AA19" i="11"/>
  <c r="R37" i="11"/>
  <c r="T37" i="11" s="1"/>
  <c r="W35" i="11"/>
  <c r="Y37" i="11"/>
  <c r="Y36" i="11"/>
  <c r="AE36" i="11" s="1"/>
  <c r="AG23" i="11"/>
  <c r="AH23" i="11" s="1"/>
  <c r="AE22" i="11"/>
  <c r="AG22" i="11" s="1"/>
  <c r="AH22" i="11" s="1"/>
  <c r="AA22" i="11"/>
  <c r="AE26" i="11"/>
  <c r="AG26" i="11" s="1"/>
  <c r="AA26" i="11"/>
  <c r="AA23" i="11"/>
  <c r="Y14" i="11"/>
  <c r="AE14" i="11" s="1"/>
  <c r="AE27" i="11"/>
  <c r="AG27" i="11" s="1"/>
  <c r="AH27" i="11" s="1"/>
  <c r="AA27" i="11"/>
  <c r="AD20" i="11"/>
  <c r="AE21" i="11"/>
  <c r="AG21" i="11" s="1"/>
  <c r="AE18" i="11"/>
  <c r="AG18" i="11" s="1"/>
  <c r="AH18" i="11" s="1"/>
  <c r="AA18" i="11"/>
  <c r="AB37" i="11"/>
  <c r="AB35" i="11"/>
  <c r="R9" i="11"/>
  <c r="T9" i="11" s="1"/>
  <c r="Z9" i="11" s="1"/>
  <c r="R12" i="11"/>
  <c r="T12" i="11" s="1"/>
  <c r="X12" i="11" s="1"/>
  <c r="AC12" i="11" s="1"/>
  <c r="R15" i="11"/>
  <c r="T15" i="11" s="1"/>
  <c r="Y31" i="11"/>
  <c r="Y9" i="11"/>
  <c r="AE9" i="11" s="1"/>
  <c r="Y17" i="11"/>
  <c r="T14" i="11"/>
  <c r="R17" i="11"/>
  <c r="T17" i="11" s="1"/>
  <c r="Z17" i="11" s="1"/>
  <c r="AF17" i="11" s="1"/>
  <c r="W30" i="11"/>
  <c r="AB30" i="11" s="1"/>
  <c r="Y33" i="11"/>
  <c r="Y13" i="11"/>
  <c r="AE13" i="11" s="1"/>
  <c r="R30" i="11"/>
  <c r="T30" i="11" s="1"/>
  <c r="R33" i="11"/>
  <c r="T33" i="11" s="1"/>
  <c r="X33" i="11" s="1"/>
  <c r="AC33" i="11" s="1"/>
  <c r="W10" i="11"/>
  <c r="AB10" i="11" s="1"/>
  <c r="W16" i="11"/>
  <c r="AB16" i="11" s="1"/>
  <c r="Y29" i="11"/>
  <c r="R10" i="11"/>
  <c r="T10" i="11" s="1"/>
  <c r="X10" i="11" s="1"/>
  <c r="AC10" i="11" s="1"/>
  <c r="R16" i="11"/>
  <c r="T16" i="11" s="1"/>
  <c r="X16" i="11" s="1"/>
  <c r="AC16" i="11" s="1"/>
  <c r="R29" i="11"/>
  <c r="T29" i="11" s="1"/>
  <c r="Z29" i="11" s="1"/>
  <c r="AF29" i="11" s="1"/>
  <c r="W32" i="11"/>
  <c r="Y16" i="11"/>
  <c r="AE16" i="11" s="1"/>
  <c r="Y28" i="11"/>
  <c r="AE28" i="11" s="1"/>
  <c r="Y32" i="11"/>
  <c r="AE32" i="11" s="1"/>
  <c r="Y30" i="11"/>
  <c r="AE30" i="11" s="1"/>
  <c r="R11" i="11"/>
  <c r="T11" i="11" s="1"/>
  <c r="Z11" i="11" s="1"/>
  <c r="AF11" i="11" s="1"/>
  <c r="Y11" i="11"/>
  <c r="AE11" i="11" s="1"/>
  <c r="G51" i="11"/>
  <c r="G49" i="11"/>
  <c r="R8" i="11"/>
  <c r="T8" i="11" s="1"/>
  <c r="Z8" i="11" s="1"/>
  <c r="G51" i="2"/>
  <c r="G50" i="2"/>
  <c r="G49" i="2"/>
  <c r="G48" i="2"/>
  <c r="Y10" i="11"/>
  <c r="AE10" i="11" s="1"/>
  <c r="Y8" i="11"/>
  <c r="AE8" i="11" s="1"/>
  <c r="G48" i="11"/>
  <c r="Z15" i="11"/>
  <c r="AF15" i="11" s="1"/>
  <c r="G50" i="11"/>
  <c r="Y12" i="11"/>
  <c r="AE12" i="11" s="1"/>
  <c r="AE35" i="11"/>
  <c r="AB32" i="11"/>
  <c r="W12" i="11"/>
  <c r="AB12" i="11" s="1"/>
  <c r="AE15" i="11"/>
  <c r="X35" i="11"/>
  <c r="AC35" i="11" s="1"/>
  <c r="Z35" i="11"/>
  <c r="AF35" i="11" s="1"/>
  <c r="X37" i="11"/>
  <c r="AC37" i="11" s="1"/>
  <c r="Z37" i="11"/>
  <c r="AF37" i="11" s="1"/>
  <c r="W28" i="11"/>
  <c r="AB28" i="11" s="1"/>
  <c r="AE31" i="11"/>
  <c r="W8" i="11"/>
  <c r="E45" i="11"/>
  <c r="W34" i="11"/>
  <c r="AB34" i="11" s="1"/>
  <c r="W14" i="11"/>
  <c r="AB14" i="11" s="1"/>
  <c r="AE37" i="11"/>
  <c r="X14" i="11"/>
  <c r="AC14" i="11" s="1"/>
  <c r="X28" i="11"/>
  <c r="AC28" i="11" s="1"/>
  <c r="X30" i="11"/>
  <c r="AC30" i="11" s="1"/>
  <c r="X36" i="11"/>
  <c r="AC36" i="11" s="1"/>
  <c r="Z12" i="11"/>
  <c r="AF12" i="11" s="1"/>
  <c r="Z14" i="11"/>
  <c r="AF14" i="11" s="1"/>
  <c r="Z28" i="11"/>
  <c r="AF28" i="11" s="1"/>
  <c r="Z30" i="11"/>
  <c r="AF30" i="11" s="1"/>
  <c r="Z36" i="11"/>
  <c r="AF36" i="11" s="1"/>
  <c r="W11" i="11"/>
  <c r="W13" i="11"/>
  <c r="AB13" i="11" s="1"/>
  <c r="W15" i="11"/>
  <c r="AB15" i="11" s="1"/>
  <c r="W17" i="11"/>
  <c r="W29" i="11"/>
  <c r="AB29" i="11" s="1"/>
  <c r="W31" i="11"/>
  <c r="AB31" i="11" s="1"/>
  <c r="W33" i="11"/>
  <c r="AB33" i="11" s="1"/>
  <c r="W9" i="11"/>
  <c r="AB9" i="11" s="1"/>
  <c r="X13" i="11"/>
  <c r="AC13" i="11" s="1"/>
  <c r="X15" i="11"/>
  <c r="AC15" i="11" s="1"/>
  <c r="X29" i="11"/>
  <c r="AC29" i="11" s="1"/>
  <c r="R32" i="11"/>
  <c r="T32" i="11" s="1"/>
  <c r="X32" i="11" s="1"/>
  <c r="R34" i="11"/>
  <c r="T34" i="11" s="1"/>
  <c r="X34" i="11" s="1"/>
  <c r="AC34" i="11" s="1"/>
  <c r="N9" i="2"/>
  <c r="O9" i="2"/>
  <c r="P9" i="2"/>
  <c r="N10" i="2"/>
  <c r="O10" i="2"/>
  <c r="P10" i="2"/>
  <c r="N11" i="2"/>
  <c r="O11" i="2"/>
  <c r="P11" i="2"/>
  <c r="N12" i="2"/>
  <c r="O12" i="2"/>
  <c r="P12" i="2"/>
  <c r="N13" i="2"/>
  <c r="O13" i="2"/>
  <c r="P13" i="2"/>
  <c r="N14" i="2"/>
  <c r="O14" i="2"/>
  <c r="P14" i="2"/>
  <c r="N15" i="2"/>
  <c r="O15" i="2"/>
  <c r="P15" i="2"/>
  <c r="N16" i="2"/>
  <c r="O16" i="2"/>
  <c r="P16" i="2"/>
  <c r="N17" i="2"/>
  <c r="O17" i="2"/>
  <c r="P17" i="2"/>
  <c r="N18" i="2"/>
  <c r="O18" i="2"/>
  <c r="P18" i="2"/>
  <c r="N19" i="2"/>
  <c r="O19" i="2"/>
  <c r="P19" i="2"/>
  <c r="N20" i="2"/>
  <c r="O20" i="2"/>
  <c r="P20" i="2"/>
  <c r="N21" i="2"/>
  <c r="O21" i="2"/>
  <c r="P21" i="2"/>
  <c r="N22" i="2"/>
  <c r="O22" i="2"/>
  <c r="P22" i="2"/>
  <c r="N23" i="2"/>
  <c r="O23" i="2"/>
  <c r="P23" i="2"/>
  <c r="N24" i="2"/>
  <c r="O24" i="2"/>
  <c r="P24" i="2"/>
  <c r="N25" i="2"/>
  <c r="O25" i="2"/>
  <c r="P25" i="2"/>
  <c r="N26" i="2"/>
  <c r="O26" i="2"/>
  <c r="P26" i="2"/>
  <c r="N37" i="2"/>
  <c r="O37" i="2"/>
  <c r="P37" i="2"/>
  <c r="P8" i="2"/>
  <c r="O8" i="2"/>
  <c r="N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37" i="2"/>
  <c r="Q8" i="2"/>
  <c r="AE24" i="11" l="1"/>
  <c r="AG24" i="11" s="1"/>
  <c r="AH24" i="11" s="1"/>
  <c r="AH26" i="11"/>
  <c r="AH21" i="11"/>
  <c r="X31" i="11"/>
  <c r="AC31" i="11" s="1"/>
  <c r="AA13" i="11"/>
  <c r="AD36" i="11"/>
  <c r="AA17" i="11"/>
  <c r="AA37" i="11"/>
  <c r="AF31" i="11"/>
  <c r="AG31" i="11" s="1"/>
  <c r="AA31" i="11"/>
  <c r="Z33" i="11"/>
  <c r="AF33" i="11" s="1"/>
  <c r="AH20" i="11"/>
  <c r="E46" i="11"/>
  <c r="AE17" i="11"/>
  <c r="AG17" i="11" s="1"/>
  <c r="AA35" i="11"/>
  <c r="AA9" i="11"/>
  <c r="AD35" i="11"/>
  <c r="AD37" i="11"/>
  <c r="AD16" i="11"/>
  <c r="I58" i="11"/>
  <c r="I59" i="11"/>
  <c r="AA29" i="11"/>
  <c r="AE29" i="11"/>
  <c r="AG29" i="11" s="1"/>
  <c r="Z32" i="11"/>
  <c r="AA32" i="11" s="1"/>
  <c r="X17" i="11"/>
  <c r="AC17" i="11" s="1"/>
  <c r="Z16" i="11"/>
  <c r="AF16" i="11" s="1"/>
  <c r="AG16" i="11" s="1"/>
  <c r="X9" i="11"/>
  <c r="AC9" i="11" s="1"/>
  <c r="AD9" i="11" s="1"/>
  <c r="Z10" i="11"/>
  <c r="AF10" i="11" s="1"/>
  <c r="AG10" i="11" s="1"/>
  <c r="AE33" i="11"/>
  <c r="AF9" i="11"/>
  <c r="AG9" i="11" s="1"/>
  <c r="AA30" i="11"/>
  <c r="AG13" i="11"/>
  <c r="AG15" i="11"/>
  <c r="AD29" i="11"/>
  <c r="AD30" i="11"/>
  <c r="E47" i="11"/>
  <c r="AA11" i="11"/>
  <c r="X11" i="11"/>
  <c r="I48" i="11"/>
  <c r="I49" i="11"/>
  <c r="I51" i="11"/>
  <c r="X8" i="11"/>
  <c r="AC8" i="11" s="1"/>
  <c r="I50" i="11"/>
  <c r="AD10" i="11"/>
  <c r="AG37" i="11"/>
  <c r="AH37" i="11" s="1"/>
  <c r="AG36" i="11"/>
  <c r="AH36" i="11" s="1"/>
  <c r="AA8" i="11"/>
  <c r="E44" i="11"/>
  <c r="AG11" i="11"/>
  <c r="AA15" i="11"/>
  <c r="AD13" i="11"/>
  <c r="AD12" i="11"/>
  <c r="AA36" i="11"/>
  <c r="AD28" i="11"/>
  <c r="AD33" i="11"/>
  <c r="Z34" i="11"/>
  <c r="AF8" i="11"/>
  <c r="AG8" i="11" s="1"/>
  <c r="AG35" i="11"/>
  <c r="AD31" i="11"/>
  <c r="C46" i="11"/>
  <c r="AA28" i="11"/>
  <c r="C47" i="11"/>
  <c r="AB17" i="11"/>
  <c r="AC32" i="11"/>
  <c r="AD32" i="11" s="1"/>
  <c r="AA12" i="11"/>
  <c r="AG28" i="11"/>
  <c r="D47" i="11"/>
  <c r="F46" i="11"/>
  <c r="AC11" i="11"/>
  <c r="AD15" i="11"/>
  <c r="AD14" i="11"/>
  <c r="C44" i="11"/>
  <c r="AB8" i="11"/>
  <c r="AG12" i="11"/>
  <c r="AA14" i="11"/>
  <c r="F45" i="11"/>
  <c r="G45" i="11" s="1"/>
  <c r="AG14" i="11"/>
  <c r="C45" i="11"/>
  <c r="AB11" i="11"/>
  <c r="AD34" i="11"/>
  <c r="AG30" i="11"/>
  <c r="F47" i="11"/>
  <c r="R8" i="2"/>
  <c r="T8" i="2" s="1"/>
  <c r="AG33" i="11" l="1"/>
  <c r="AH33" i="11" s="1"/>
  <c r="AH35" i="11"/>
  <c r="AA10" i="11"/>
  <c r="AA33" i="11"/>
  <c r="F44" i="11"/>
  <c r="G44" i="11" s="1"/>
  <c r="D46" i="11"/>
  <c r="G46" i="11"/>
  <c r="D45" i="11"/>
  <c r="D44" i="11"/>
  <c r="AH16" i="11"/>
  <c r="AH31" i="11"/>
  <c r="AH15" i="11"/>
  <c r="AA16" i="11"/>
  <c r="AF32" i="11"/>
  <c r="AG32" i="11" s="1"/>
  <c r="AH32" i="11" s="1"/>
  <c r="AH13" i="11"/>
  <c r="AH9" i="11"/>
  <c r="AH29" i="11"/>
  <c r="E52" i="11"/>
  <c r="G47" i="11"/>
  <c r="AH30" i="11"/>
  <c r="AD11" i="11"/>
  <c r="AH11" i="11" s="1"/>
  <c r="AH10" i="11"/>
  <c r="AD8" i="11"/>
  <c r="AH8" i="11" s="1"/>
  <c r="AH14" i="11"/>
  <c r="AH12" i="11"/>
  <c r="AH28" i="11"/>
  <c r="C52" i="11"/>
  <c r="AF34" i="11"/>
  <c r="AG34" i="11" s="1"/>
  <c r="AH34" i="11" s="1"/>
  <c r="AA34" i="11"/>
  <c r="AD17" i="11"/>
  <c r="AH17" i="11" s="1"/>
  <c r="R9" i="2"/>
  <c r="R12" i="2"/>
  <c r="R13" i="2"/>
  <c r="R14" i="2"/>
  <c r="R15" i="2"/>
  <c r="T15" i="2" s="1"/>
  <c r="Z15" i="2" s="1"/>
  <c r="AF15" i="2" s="1"/>
  <c r="R16" i="2"/>
  <c r="R17" i="2"/>
  <c r="R18" i="2"/>
  <c r="R19" i="2"/>
  <c r="R20" i="2"/>
  <c r="R21" i="2"/>
  <c r="T21" i="2" s="1"/>
  <c r="R22" i="2"/>
  <c r="R23" i="2"/>
  <c r="T23" i="2" s="1"/>
  <c r="X23" i="2" s="1"/>
  <c r="AC23" i="2" s="1"/>
  <c r="R24" i="2"/>
  <c r="R25" i="2"/>
  <c r="R37" i="2"/>
  <c r="R10" i="2"/>
  <c r="R26" i="2"/>
  <c r="S9" i="2"/>
  <c r="W9" i="2" s="1"/>
  <c r="AB9" i="2" s="1"/>
  <c r="S10" i="2"/>
  <c r="R11" i="2"/>
  <c r="S11" i="2"/>
  <c r="Y11" i="2" s="1"/>
  <c r="S12" i="2"/>
  <c r="S13" i="2"/>
  <c r="W13" i="2" s="1"/>
  <c r="AB13" i="2" s="1"/>
  <c r="S14" i="2"/>
  <c r="S15" i="2"/>
  <c r="Y15" i="2" s="1"/>
  <c r="AE15" i="2" s="1"/>
  <c r="S16" i="2"/>
  <c r="W16" i="2" s="1"/>
  <c r="AB16" i="2" s="1"/>
  <c r="S17" i="2"/>
  <c r="W17" i="2" s="1"/>
  <c r="AB17" i="2" s="1"/>
  <c r="S18" i="2"/>
  <c r="W18" i="2" s="1"/>
  <c r="AB18" i="2" s="1"/>
  <c r="S19" i="2"/>
  <c r="W19" i="2" s="1"/>
  <c r="AB19" i="2" s="1"/>
  <c r="S20" i="2"/>
  <c r="Y20" i="2" s="1"/>
  <c r="S21" i="2"/>
  <c r="W21" i="2" s="1"/>
  <c r="AB21" i="2" s="1"/>
  <c r="S22" i="2"/>
  <c r="W22" i="2" s="1"/>
  <c r="S23" i="2"/>
  <c r="W23" i="2" s="1"/>
  <c r="AB23" i="2" s="1"/>
  <c r="S24" i="2"/>
  <c r="S25" i="2"/>
  <c r="S26" i="2"/>
  <c r="Y26" i="2" s="1"/>
  <c r="AE26" i="2" s="1"/>
  <c r="S37" i="2"/>
  <c r="S8" i="2"/>
  <c r="F52" i="11" l="1"/>
  <c r="D52" i="11"/>
  <c r="G52" i="11"/>
  <c r="H46" i="11" s="1"/>
  <c r="AB22" i="2"/>
  <c r="AE20" i="2"/>
  <c r="E47" i="2"/>
  <c r="AE11" i="2"/>
  <c r="AD23" i="2"/>
  <c r="Y8" i="2"/>
  <c r="W12" i="2"/>
  <c r="AB12" i="2" s="1"/>
  <c r="AG15" i="2"/>
  <c r="W10" i="2"/>
  <c r="AB10" i="2" s="1"/>
  <c r="W15" i="2"/>
  <c r="AB15" i="2" s="1"/>
  <c r="T24" i="2"/>
  <c r="X24" i="2" s="1"/>
  <c r="AC24" i="2" s="1"/>
  <c r="T16" i="2"/>
  <c r="X16" i="2" s="1"/>
  <c r="AC16" i="2" s="1"/>
  <c r="AD16" i="2" s="1"/>
  <c r="Y23" i="2"/>
  <c r="AE23" i="2" s="1"/>
  <c r="T9" i="2"/>
  <c r="X9" i="2" s="1"/>
  <c r="AC9" i="2" s="1"/>
  <c r="AD9" i="2" s="1"/>
  <c r="Y22" i="2"/>
  <c r="Y19" i="2"/>
  <c r="AE19" i="2" s="1"/>
  <c r="Y16" i="2"/>
  <c r="AE16" i="2" s="1"/>
  <c r="Y10" i="2"/>
  <c r="T12" i="2"/>
  <c r="Y13" i="2"/>
  <c r="AE13" i="2" s="1"/>
  <c r="Y21" i="2"/>
  <c r="AE21" i="2" s="1"/>
  <c r="Y18" i="2"/>
  <c r="AE18" i="2" s="1"/>
  <c r="Y9" i="2"/>
  <c r="AE9" i="2" s="1"/>
  <c r="W14" i="2"/>
  <c r="AB14" i="2" s="1"/>
  <c r="Y37" i="2"/>
  <c r="AE37" i="2" s="1"/>
  <c r="W25" i="2"/>
  <c r="AB25" i="2" s="1"/>
  <c r="W20" i="2"/>
  <c r="Y17" i="2"/>
  <c r="AE17" i="2" s="1"/>
  <c r="Y14" i="2"/>
  <c r="AE14" i="2" s="1"/>
  <c r="Y12" i="2"/>
  <c r="W11" i="2"/>
  <c r="X21" i="2"/>
  <c r="AC21" i="2" s="1"/>
  <c r="AD21" i="2" s="1"/>
  <c r="Z21" i="2"/>
  <c r="AF21" i="2" s="1"/>
  <c r="X15" i="2"/>
  <c r="AC15" i="2" s="1"/>
  <c r="T37" i="2"/>
  <c r="Z37" i="2" s="1"/>
  <c r="AF37" i="2" s="1"/>
  <c r="T19" i="2"/>
  <c r="Z23" i="2"/>
  <c r="AF23" i="2" s="1"/>
  <c r="AA15" i="2"/>
  <c r="Y24" i="2"/>
  <c r="AE24" i="2" s="1"/>
  <c r="W37" i="2"/>
  <c r="AB37" i="2" s="1"/>
  <c r="W26" i="2"/>
  <c r="AB26" i="2" s="1"/>
  <c r="Y25" i="2"/>
  <c r="AE25" i="2" s="1"/>
  <c r="W24" i="2"/>
  <c r="AB24" i="2" s="1"/>
  <c r="T11" i="2"/>
  <c r="T17" i="2"/>
  <c r="T20" i="2"/>
  <c r="T14" i="2"/>
  <c r="T25" i="2"/>
  <c r="Z25" i="2" s="1"/>
  <c r="AF25" i="2" s="1"/>
  <c r="T22" i="2"/>
  <c r="T13" i="2"/>
  <c r="T26" i="2"/>
  <c r="X26" i="2" s="1"/>
  <c r="AC26" i="2" s="1"/>
  <c r="T18" i="2"/>
  <c r="T10" i="2"/>
  <c r="W8" i="2"/>
  <c r="H50" i="11" l="1"/>
  <c r="H48" i="11"/>
  <c r="H49" i="11"/>
  <c r="H51" i="11"/>
  <c r="H45" i="11"/>
  <c r="H47" i="11"/>
  <c r="H44" i="11"/>
  <c r="H60" i="11"/>
  <c r="H61" i="11"/>
  <c r="AG23" i="2"/>
  <c r="AH23" i="2" s="1"/>
  <c r="C46" i="2"/>
  <c r="E44" i="2"/>
  <c r="E45" i="2"/>
  <c r="AE22" i="2"/>
  <c r="E46" i="2"/>
  <c r="AB20" i="2"/>
  <c r="C47" i="2"/>
  <c r="AB8" i="2"/>
  <c r="C44" i="2"/>
  <c r="AB11" i="2"/>
  <c r="C45" i="2"/>
  <c r="AD24" i="2"/>
  <c r="AG21" i="2"/>
  <c r="AH21" i="2" s="1"/>
  <c r="AE12" i="2"/>
  <c r="AE8" i="2"/>
  <c r="X12" i="2"/>
  <c r="AC12" i="2" s="1"/>
  <c r="AD12" i="2" s="1"/>
  <c r="AG25" i="2"/>
  <c r="AE10" i="2"/>
  <c r="AD15" i="2"/>
  <c r="AH15" i="2" s="1"/>
  <c r="AD26" i="2"/>
  <c r="AG37" i="2"/>
  <c r="Z9" i="2"/>
  <c r="Z8" i="2"/>
  <c r="Z12" i="2"/>
  <c r="Z24" i="2"/>
  <c r="AF24" i="2" s="1"/>
  <c r="AG24" i="2" s="1"/>
  <c r="AA21" i="2"/>
  <c r="AA23" i="2"/>
  <c r="X25" i="2"/>
  <c r="AC25" i="2" s="1"/>
  <c r="AD25" i="2" s="1"/>
  <c r="Z16" i="2"/>
  <c r="AF16" i="2" s="1"/>
  <c r="AG16" i="2" s="1"/>
  <c r="AH16" i="2" s="1"/>
  <c r="AA37" i="2"/>
  <c r="X18" i="2"/>
  <c r="AC18" i="2" s="1"/>
  <c r="AD18" i="2" s="1"/>
  <c r="Z18" i="2"/>
  <c r="AF18" i="2" s="1"/>
  <c r="AG18" i="2" s="1"/>
  <c r="X11" i="2"/>
  <c r="Z11" i="2"/>
  <c r="X37" i="2"/>
  <c r="AC37" i="2" s="1"/>
  <c r="AD37" i="2" s="1"/>
  <c r="X13" i="2"/>
  <c r="AC13" i="2" s="1"/>
  <c r="AD13" i="2" s="1"/>
  <c r="Z13" i="2"/>
  <c r="AF13" i="2" s="1"/>
  <c r="AG13" i="2" s="1"/>
  <c r="X17" i="2"/>
  <c r="AC17" i="2" s="1"/>
  <c r="AD17" i="2" s="1"/>
  <c r="Z17" i="2"/>
  <c r="AF17" i="2" s="1"/>
  <c r="AG17" i="2" s="1"/>
  <c r="X22" i="2"/>
  <c r="Z22" i="2"/>
  <c r="Z10" i="2"/>
  <c r="X10" i="2"/>
  <c r="AC10" i="2" s="1"/>
  <c r="AD10" i="2" s="1"/>
  <c r="X14" i="2"/>
  <c r="AC14" i="2" s="1"/>
  <c r="AD14" i="2" s="1"/>
  <c r="Z14" i="2"/>
  <c r="AF14" i="2" s="1"/>
  <c r="AG14" i="2" s="1"/>
  <c r="Z26" i="2"/>
  <c r="AF26" i="2" s="1"/>
  <c r="AG26" i="2" s="1"/>
  <c r="Z20" i="2"/>
  <c r="X20" i="2"/>
  <c r="X19" i="2"/>
  <c r="AC19" i="2" s="1"/>
  <c r="AD19" i="2" s="1"/>
  <c r="Z19" i="2"/>
  <c r="AF19" i="2" s="1"/>
  <c r="AG19" i="2" s="1"/>
  <c r="AA25" i="2"/>
  <c r="X8" i="2"/>
  <c r="AH24" i="2" l="1"/>
  <c r="D44" i="2"/>
  <c r="F44" i="2"/>
  <c r="G44" i="2" s="1"/>
  <c r="E52" i="2"/>
  <c r="E53" i="11" s="1"/>
  <c r="AC22" i="2"/>
  <c r="AD22" i="2" s="1"/>
  <c r="D46" i="2"/>
  <c r="AF22" i="2"/>
  <c r="AG22" i="2" s="1"/>
  <c r="F46" i="2"/>
  <c r="G46" i="2" s="1"/>
  <c r="AC20" i="2"/>
  <c r="AD20" i="2" s="1"/>
  <c r="D47" i="2"/>
  <c r="AF20" i="2"/>
  <c r="AG20" i="2" s="1"/>
  <c r="F47" i="2"/>
  <c r="G47" i="2" s="1"/>
  <c r="C52" i="2"/>
  <c r="C53" i="11" s="1"/>
  <c r="AF11" i="2"/>
  <c r="AG11" i="2" s="1"/>
  <c r="F45" i="2"/>
  <c r="AC11" i="2"/>
  <c r="AD11" i="2" s="1"/>
  <c r="D45" i="2"/>
  <c r="AH25" i="2"/>
  <c r="AH37" i="2"/>
  <c r="AH14" i="2"/>
  <c r="AH13" i="2"/>
  <c r="AA9" i="2"/>
  <c r="AF9" i="2"/>
  <c r="AG9" i="2" s="1"/>
  <c r="AH9" i="2" s="1"/>
  <c r="AH26" i="2"/>
  <c r="AF10" i="2"/>
  <c r="AG10" i="2" s="1"/>
  <c r="AH10" i="2" s="1"/>
  <c r="AA12" i="2"/>
  <c r="AF12" i="2"/>
  <c r="AG12" i="2" s="1"/>
  <c r="AH12" i="2" s="1"/>
  <c r="AH17" i="2"/>
  <c r="AF8" i="2"/>
  <c r="AG8" i="2" s="1"/>
  <c r="AC8" i="2"/>
  <c r="AD8" i="2" s="1"/>
  <c r="AH19" i="2"/>
  <c r="AH18" i="2"/>
  <c r="AA11" i="2"/>
  <c r="AA10" i="2"/>
  <c r="AA8" i="2"/>
  <c r="AA24" i="2"/>
  <c r="AA16" i="2"/>
  <c r="AA19" i="2"/>
  <c r="AA22" i="2"/>
  <c r="AA20" i="2"/>
  <c r="AA18" i="2"/>
  <c r="AA13" i="2"/>
  <c r="AA26" i="2"/>
  <c r="AA17" i="2"/>
  <c r="AA14" i="2"/>
  <c r="I47" i="11" l="1"/>
  <c r="I46" i="11"/>
  <c r="I44" i="11"/>
  <c r="AH20" i="2"/>
  <c r="AH22" i="2"/>
  <c r="D52" i="2"/>
  <c r="D53" i="11" s="1"/>
  <c r="AH11" i="2"/>
  <c r="F52" i="2"/>
  <c r="F53" i="11" s="1"/>
  <c r="G45" i="2"/>
  <c r="AH8" i="2"/>
  <c r="I45" i="11" l="1"/>
  <c r="G52" i="2"/>
  <c r="H59" i="2" l="1"/>
  <c r="I60" i="11" s="1"/>
  <c r="G53" i="11"/>
  <c r="H60" i="2"/>
  <c r="I61" i="11" s="1"/>
  <c r="H48" i="2"/>
  <c r="H50" i="2"/>
  <c r="H51" i="2"/>
  <c r="H49" i="2"/>
  <c r="H47" i="2"/>
  <c r="H46" i="2"/>
  <c r="H44" i="2"/>
  <c r="H45" i="2"/>
  <c r="I52" i="11"/>
  <c r="I54" i="11"/>
</calcChain>
</file>

<file path=xl/sharedStrings.xml><?xml version="1.0" encoding="utf-8"?>
<sst xmlns="http://schemas.openxmlformats.org/spreadsheetml/2006/main" count="203" uniqueCount="106">
  <si>
    <t>Horário de uso</t>
  </si>
  <si>
    <t>Sábado</t>
  </si>
  <si>
    <t>Domingo</t>
  </si>
  <si>
    <t>Fator de carga</t>
  </si>
  <si>
    <t>Fator de utilização</t>
  </si>
  <si>
    <t>Consumo total</t>
  </si>
  <si>
    <t>Fatores</t>
  </si>
  <si>
    <t>Ponta</t>
  </si>
  <si>
    <t>F. Ponta</t>
  </si>
  <si>
    <t>Demanda total</t>
  </si>
  <si>
    <t>Demanda Ponta</t>
  </si>
  <si>
    <t>Demanda F. Ponta</t>
  </si>
  <si>
    <t>Consumo Ponta</t>
  </si>
  <si>
    <t>Consumo F. Ponta</t>
  </si>
  <si>
    <t>Potência instalada [W]</t>
  </si>
  <si>
    <t>Demanda utilizada [kW]</t>
  </si>
  <si>
    <t>Horas F. Ponta</t>
  </si>
  <si>
    <t>Horas Ponta</t>
  </si>
  <si>
    <t>Horas de uso [h]</t>
  </si>
  <si>
    <t>Horas Ponta por ano</t>
  </si>
  <si>
    <t>Horas F. Ponta por ano</t>
  </si>
  <si>
    <t>Consumo anual [kWh]</t>
  </si>
  <si>
    <t>Custos anuais [R$]</t>
  </si>
  <si>
    <t>Dias úteis</t>
  </si>
  <si>
    <t>Sábados</t>
  </si>
  <si>
    <t>Domingos e feriados</t>
  </si>
  <si>
    <t>Nos dias úteis</t>
  </si>
  <si>
    <t>Total</t>
  </si>
  <si>
    <t>#</t>
  </si>
  <si>
    <r>
      <rPr>
        <b/>
        <sz val="11"/>
        <color theme="1"/>
        <rFont val="Calibri"/>
        <family val="2"/>
        <scheme val="minor"/>
      </rPr>
      <t>ATENÇÃO</t>
    </r>
    <r>
      <rPr>
        <sz val="11"/>
        <color theme="1"/>
        <rFont val="Calibri"/>
        <family val="2"/>
        <scheme val="minor"/>
      </rPr>
      <t xml:space="preserve">
Preencher apenas os campos em cor branca. Os campos coloridos contêm equações que são calculadas automaticamente.</t>
    </r>
  </si>
  <si>
    <t>Hora início</t>
  </si>
  <si>
    <t>Hora
fim</t>
  </si>
  <si>
    <t>Horas</t>
  </si>
  <si>
    <t>[1]</t>
  </si>
  <si>
    <t>[2]</t>
  </si>
  <si>
    <t>[3]</t>
  </si>
  <si>
    <t>Tarifa
Demanda Ponta
[R$/kW]</t>
  </si>
  <si>
    <t>Tarifa
Demanda F. Ponta
[R$/kW]</t>
  </si>
  <si>
    <t>Tarifa
Consumo Ponta
[R$/kWh]</t>
  </si>
  <si>
    <t>Tarifa
Consumo F. Ponta
[R$/kWh]</t>
  </si>
  <si>
    <t>[4]</t>
  </si>
  <si>
    <t>[5]</t>
  </si>
  <si>
    <t>Versão da planilha:</t>
  </si>
  <si>
    <t>Custo total anual (Consumo + Demanda)</t>
  </si>
  <si>
    <t>1.03</t>
  </si>
  <si>
    <t>Levantamento de cargas</t>
  </si>
  <si>
    <t>Sistema</t>
  </si>
  <si>
    <t>Iluminação</t>
  </si>
  <si>
    <t>Outros</t>
  </si>
  <si>
    <t>Equipamentos de escritório</t>
  </si>
  <si>
    <t>Local</t>
  </si>
  <si>
    <t>Equipamento</t>
  </si>
  <si>
    <t>Quantidade</t>
  </si>
  <si>
    <t>Potência total [W]</t>
  </si>
  <si>
    <t>Potência nominal [W]</t>
  </si>
  <si>
    <t>Ar-condicionado</t>
  </si>
  <si>
    <t>Consumo do sistema
[kWh/ano]</t>
  </si>
  <si>
    <t>Demanda do sistema
[kW]</t>
  </si>
  <si>
    <t>% no consumo</t>
  </si>
  <si>
    <t>Consumo por uso final</t>
  </si>
  <si>
    <t>Indicadores</t>
  </si>
  <si>
    <t>Dados</t>
  </si>
  <si>
    <t>Área total [m²]:</t>
  </si>
  <si>
    <t>Área condicionada [m²]:</t>
  </si>
  <si>
    <t>Consumo por área total [kWh/m²]:</t>
  </si>
  <si>
    <t>Consumo por área condicionada [kWh/m² cond]:</t>
  </si>
  <si>
    <t>DPI - Iluminação [W/m²]:</t>
  </si>
  <si>
    <t>DPI - Ar-condicionado [W/m²]:</t>
  </si>
  <si>
    <r>
      <t xml:space="preserve">Exercício
</t>
    </r>
    <r>
      <rPr>
        <b/>
        <sz val="20"/>
        <color theme="5"/>
        <rFont val="Calibri"/>
        <family val="2"/>
        <scheme val="minor"/>
      </rPr>
      <t>Levantamento de cargas</t>
    </r>
  </si>
  <si>
    <t>Lista de medidas propostas</t>
  </si>
  <si>
    <t>Nome da medida proposta</t>
  </si>
  <si>
    <r>
      <t xml:space="preserve">Exercício
</t>
    </r>
    <r>
      <rPr>
        <b/>
        <sz val="20"/>
        <color theme="5"/>
        <rFont val="Calibri"/>
        <family val="2"/>
        <scheme val="minor"/>
      </rPr>
      <t>Medidas de Eficiência Energética propostas</t>
    </r>
  </si>
  <si>
    <t>Modelo atual</t>
  </si>
  <si>
    <t>Potência atual [W]</t>
  </si>
  <si>
    <t>Modelo proposto</t>
  </si>
  <si>
    <t>Potência do modelo proposto [W]</t>
  </si>
  <si>
    <t>Operação atual</t>
  </si>
  <si>
    <t>Nro de horas atual [h]</t>
  </si>
  <si>
    <t>Operação proposta</t>
  </si>
  <si>
    <t>Nro de horas proposta [h]</t>
  </si>
  <si>
    <t>Detalhamento da medida #2 - Exemplo de alteração na operação</t>
  </si>
  <si>
    <r>
      <t xml:space="preserve">Exercício
</t>
    </r>
    <r>
      <rPr>
        <b/>
        <sz val="20"/>
        <color theme="5"/>
        <rFont val="Calibri"/>
        <family val="2"/>
        <scheme val="minor"/>
      </rPr>
      <t>Resultados</t>
    </r>
  </si>
  <si>
    <t>Detalhamento das medidas - Exemplo de substituição de equipamento</t>
  </si>
  <si>
    <t>Lâmpada</t>
  </si>
  <si>
    <t>Descrição, local de aplicação, pré-requisitos e observações sobre a medida proposta</t>
  </si>
  <si>
    <t>Redução de potência [%]</t>
  </si>
  <si>
    <t>Reduçãode horas [%]</t>
  </si>
  <si>
    <t>Lâmpadas do corredor</t>
  </si>
  <si>
    <t>Sistema manual, ligado 100% do tempo</t>
  </si>
  <si>
    <t>Sistema com sensor, ligado 75% do tempo</t>
  </si>
  <si>
    <t>Resultados das Medidas</t>
  </si>
  <si>
    <t>Redução no consumo</t>
  </si>
  <si>
    <t>Redução nos indicadores</t>
  </si>
  <si>
    <r>
      <t xml:space="preserve">Exercício de Diagnóstico Energético
</t>
    </r>
    <r>
      <rPr>
        <b/>
        <sz val="20"/>
        <color theme="5"/>
        <rFont val="Calibri"/>
        <family val="2"/>
        <scheme val="minor"/>
      </rPr>
      <t>Instruções</t>
    </r>
  </si>
  <si>
    <t>Os sistemas de uso final registrados são "Ar-condicionado", "Iluminação", "Equipamentos de escritório" e "Outros".
Caso seja necessário criar mais um sistema de uso final, basta colocar seu nome na tabela "Consumo por uso final".</t>
  </si>
  <si>
    <r>
      <t xml:space="preserve">Na aba </t>
    </r>
    <r>
      <rPr>
        <b/>
        <sz val="11"/>
        <color theme="1"/>
        <rFont val="Calibri"/>
        <family val="2"/>
        <scheme val="minor"/>
      </rPr>
      <t>"Levantamento de cargas"</t>
    </r>
    <r>
      <rPr>
        <sz val="11"/>
        <color theme="1"/>
        <rFont val="Calibri"/>
        <family val="2"/>
        <scheme val="minor"/>
      </rPr>
      <t xml:space="preserve">, você encontrará a planilha de levantamento de cargas. Nesta aba, você registrará a situação </t>
    </r>
    <r>
      <rPr>
        <b/>
        <sz val="11"/>
        <color theme="1"/>
        <rFont val="Calibri"/>
        <family val="2"/>
        <scheme val="minor"/>
      </rPr>
      <t>atual</t>
    </r>
    <r>
      <rPr>
        <sz val="11"/>
        <color theme="1"/>
        <rFont val="Calibri"/>
        <family val="2"/>
        <scheme val="minor"/>
      </rPr>
      <t xml:space="preserve"> do consumo de energia. Essa planilha contém todos os campos que devem ser verificados para cada equipamento.
Nesta aba, preencha as tabelas "Levantamento de cargas" e "Dados". As outras tabelas contém cálculos que serão preenchidos automaticamente.
Veja, nas tabelas "Consumo por uso final" e "Indicadores" os quantitativos relacionados à situação atual do cenário apresentado.</t>
    </r>
  </si>
  <si>
    <r>
      <t xml:space="preserve">Insira nas células AB2, AC2, AE2 e AF2 as </t>
    </r>
    <r>
      <rPr>
        <b/>
        <sz val="11"/>
        <color theme="1"/>
        <rFont val="Calibri"/>
        <family val="2"/>
        <scheme val="minor"/>
      </rPr>
      <t xml:space="preserve">tarifas médias </t>
    </r>
    <r>
      <rPr>
        <sz val="11"/>
        <color theme="1"/>
        <rFont val="Calibri"/>
        <family val="2"/>
        <scheme val="minor"/>
      </rPr>
      <t>para demanda na ponta, demanda fora de ponta, consumo na ponta e consumo fora de ponta, respectivamente, caso queira ter uma estimativa de valores em reais, além das estimativas de consumo e demanda.
Lembre-se de que, se a instalação for optante pela tarifação Verde, as tarifas na ponta devem ser informadas como sendo o mesmo valor das tarifas fora de ponta.</t>
    </r>
  </si>
  <si>
    <r>
      <t>A aba</t>
    </r>
    <r>
      <rPr>
        <b/>
        <sz val="11"/>
        <color theme="1"/>
        <rFont val="Calibri"/>
        <family val="2"/>
        <scheme val="minor"/>
      </rPr>
      <t xml:space="preserve"> "Resultados" </t>
    </r>
    <r>
      <rPr>
        <sz val="11"/>
        <color theme="1"/>
        <rFont val="Calibri"/>
        <family val="2"/>
        <scheme val="minor"/>
      </rPr>
      <t>deverá ser preenchida da mesma forma que a aba "Levantamento de cargas", porém, com o conteúdo refletindo a situação que será obtida quando forem implementadas todas as medidas de eficiência propostas.
Uma vez preenchidas as tabelas "Levantamento de cargas" e "Dados", os valores dos consumos por uso final e dos indicadores serão automaticamente calculados e serão mostrados os resultados percentuais de redução no consumo anual e nos indicadores ao lado das tabelas correspondentes.</t>
    </r>
  </si>
  <si>
    <r>
      <t xml:space="preserve">Na aba </t>
    </r>
    <r>
      <rPr>
        <b/>
        <sz val="11"/>
        <color theme="1"/>
        <rFont val="Calibri"/>
        <family val="2"/>
        <scheme val="minor"/>
      </rPr>
      <t>"Medidas propostas"</t>
    </r>
    <r>
      <rPr>
        <sz val="11"/>
        <color theme="1"/>
        <rFont val="Calibri"/>
        <family val="2"/>
        <scheme val="minor"/>
      </rPr>
      <t>, você deverá listar e descrever as medidas de eficiência energética que você propõe de forma a eficientizar o consumo de energia elétrica do cenário apresentado.
Nesta aba, preencha as tabelas "Lista de medidas propostas" e "Detalhamento das medidas". São inseridos exemplos fictícios de medidas propostas baseadas em substituição de equipamentos e baseadas em alteração na operação dos equipamentos. Adicione novos campos conforme seja necessário para o correto detalhamento da sua medida de eficiência energética.</t>
    </r>
  </si>
  <si>
    <t>Redução em kWh/ano:</t>
  </si>
  <si>
    <t>Redução em relação ao cenário atual:</t>
  </si>
  <si>
    <t>Incandescente 100 W</t>
  </si>
  <si>
    <t>LED 10 W</t>
  </si>
  <si>
    <t>Troca de lâmpada incandescente por LED</t>
  </si>
  <si>
    <t>Troca da lâmpada incandescente do almoxarifado por uma LED de efeito equivalente.</t>
  </si>
  <si>
    <r>
      <rPr>
        <b/>
        <sz val="20"/>
        <color theme="9" tint="-0.249977111117893"/>
        <rFont val="Calibri"/>
        <family val="2"/>
        <scheme val="minor"/>
      </rPr>
      <t>Informações sobre esta planilha</t>
    </r>
    <r>
      <rPr>
        <sz val="11"/>
        <color theme="1"/>
        <rFont val="Calibri"/>
        <family val="2"/>
        <scheme val="minor"/>
      </rPr>
      <t xml:space="preserve">
Esta planilha foi desenvolvida por Gustavo Vaz Gontijo (</t>
    </r>
    <r>
      <rPr>
        <b/>
        <sz val="11"/>
        <color theme="9" tint="-0.249977111117893"/>
        <rFont val="Calibri"/>
        <family val="2"/>
        <scheme val="minor"/>
      </rPr>
      <t>gustavo@vazgontijo.com.br</t>
    </r>
    <r>
      <rPr>
        <sz val="11"/>
        <color theme="1"/>
        <rFont val="Calibri"/>
        <family val="2"/>
        <scheme val="minor"/>
      </rPr>
      <t>), no âmbito do projeto RedEE - Edifícios Públicos.
Esta planilha é parte integrante da apresentação intitulada</t>
    </r>
    <r>
      <rPr>
        <b/>
        <sz val="11"/>
        <color theme="9" tint="-0.249977111117893"/>
        <rFont val="Calibri"/>
        <family val="2"/>
        <scheme val="minor"/>
      </rPr>
      <t xml:space="preserve"> Exercício de diagnóstico energético - Levantamento de cargas, proposição de AEEs e cálculo de resultados</t>
    </r>
    <r>
      <rPr>
        <sz val="11"/>
        <color theme="1"/>
        <rFont val="Calibri"/>
        <family val="2"/>
        <scheme val="minor"/>
      </rPr>
      <t xml:space="preserve">. A apresentação está disponível no Acervo Técnico da RedEE.
Acesse o conteúdo disponibilizado pela RedEE - Edifícios Públicos em </t>
    </r>
    <r>
      <rPr>
        <b/>
        <sz val="11"/>
        <color theme="9" tint="-0.249977111117893"/>
        <rFont val="Calibri"/>
        <family val="2"/>
        <scheme val="minor"/>
      </rPr>
      <t>http://www.mme.gov.br/redee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</si>
</sst>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0.00000000"/>
    <numFmt numFmtId="165" formatCode="h:mm;@"/>
    <numFmt numFmtId="166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rgb="FFFFFF00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b/>
      <sz val="14"/>
      <color rgb="FFFFFF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/>
      <right/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499984740745262"/>
      </left>
      <right/>
      <top/>
      <bottom/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/>
      <top/>
      <bottom/>
      <diagonal/>
    </border>
    <border>
      <left style="double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4">
    <xf numFmtId="0" fontId="0" fillId="0" borderId="0" xfId="0"/>
    <xf numFmtId="0" fontId="1" fillId="2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5" borderId="1" xfId="0" applyFill="1" applyBorder="1" applyAlignment="1" applyProtection="1">
      <alignment horizontal="center"/>
    </xf>
    <xf numFmtId="2" fontId="0" fillId="5" borderId="1" xfId="0" applyNumberFormat="1" applyFill="1" applyBorder="1" applyAlignment="1" applyProtection="1">
      <alignment horizontal="center"/>
    </xf>
    <xf numFmtId="1" fontId="0" fillId="5" borderId="1" xfId="0" applyNumberFormat="1" applyFill="1" applyBorder="1" applyAlignment="1" applyProtection="1">
      <alignment horizontal="center"/>
    </xf>
    <xf numFmtId="44" fontId="0" fillId="5" borderId="1" xfId="1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/>
    </xf>
    <xf numFmtId="0" fontId="6" fillId="0" borderId="18" xfId="0" applyFont="1" applyBorder="1" applyProtection="1"/>
    <xf numFmtId="0" fontId="0" fillId="0" borderId="18" xfId="0" applyFill="1" applyBorder="1" applyAlignment="1" applyProtection="1">
      <alignment horizontal="center"/>
    </xf>
    <xf numFmtId="0" fontId="0" fillId="0" borderId="18" xfId="0" applyBorder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0" xfId="0" applyFill="1" applyProtection="1"/>
    <xf numFmtId="0" fontId="6" fillId="4" borderId="18" xfId="0" applyFont="1" applyFill="1" applyBorder="1" applyProtection="1"/>
    <xf numFmtId="0" fontId="1" fillId="2" borderId="1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/>
    </xf>
    <xf numFmtId="164" fontId="0" fillId="0" borderId="10" xfId="0" applyNumberFormat="1" applyBorder="1" applyAlignment="1" applyProtection="1">
      <alignment horizontal="center"/>
    </xf>
    <xf numFmtId="0" fontId="0" fillId="0" borderId="0" xfId="0" applyBorder="1" applyProtection="1"/>
    <xf numFmtId="0" fontId="4" fillId="4" borderId="12" xfId="0" applyFont="1" applyFill="1" applyBorder="1" applyAlignment="1" applyProtection="1">
      <alignment vertical="center"/>
    </xf>
    <xf numFmtId="0" fontId="0" fillId="4" borderId="13" xfId="0" applyFill="1" applyBorder="1" applyProtection="1"/>
    <xf numFmtId="0" fontId="0" fillId="0" borderId="0" xfId="0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/>
    <xf numFmtId="165" fontId="0" fillId="0" borderId="1" xfId="0" applyNumberFormat="1" applyBorder="1" applyAlignment="1" applyProtection="1">
      <alignment horizontal="center"/>
    </xf>
    <xf numFmtId="0" fontId="0" fillId="0" borderId="1" xfId="0" applyBorder="1" applyProtection="1"/>
    <xf numFmtId="9" fontId="0" fillId="0" borderId="18" xfId="2" applyFont="1" applyBorder="1" applyAlignment="1" applyProtection="1">
      <alignment horizontal="center"/>
    </xf>
    <xf numFmtId="2" fontId="0" fillId="0" borderId="18" xfId="0" applyNumberFormat="1" applyBorder="1" applyAlignment="1" applyProtection="1">
      <alignment horizontal="center"/>
    </xf>
    <xf numFmtId="1" fontId="0" fillId="0" borderId="18" xfId="0" applyNumberFormat="1" applyBorder="1" applyAlignment="1" applyProtection="1">
      <alignment horizontal="center"/>
    </xf>
    <xf numFmtId="2" fontId="0" fillId="4" borderId="18" xfId="0" applyNumberFormat="1" applyFill="1" applyBorder="1" applyAlignment="1" applyProtection="1">
      <alignment horizontal="center"/>
    </xf>
    <xf numFmtId="1" fontId="0" fillId="4" borderId="18" xfId="0" applyNumberFormat="1" applyFill="1" applyBorder="1" applyAlignment="1" applyProtection="1">
      <alignment horizontal="center"/>
    </xf>
    <xf numFmtId="1" fontId="6" fillId="6" borderId="18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vertical="center"/>
    </xf>
    <xf numFmtId="2" fontId="0" fillId="0" borderId="0" xfId="0" applyNumberFormat="1" applyProtection="1"/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/>
    <xf numFmtId="0" fontId="1" fillId="2" borderId="20" xfId="0" applyFont="1" applyFill="1" applyBorder="1" applyAlignment="1" applyProtection="1">
      <alignment horizontal="center" vertical="center" wrapText="1"/>
    </xf>
    <xf numFmtId="0" fontId="0" fillId="4" borderId="12" xfId="0" applyFill="1" applyBorder="1" applyProtection="1"/>
    <xf numFmtId="2" fontId="0" fillId="0" borderId="2" xfId="0" applyNumberFormat="1" applyBorder="1" applyAlignment="1" applyProtection="1">
      <alignment horizontal="center"/>
    </xf>
    <xf numFmtId="9" fontId="0" fillId="0" borderId="11" xfId="2" applyFont="1" applyBorder="1" applyAlignment="1" applyProtection="1">
      <alignment horizontal="center"/>
    </xf>
    <xf numFmtId="0" fontId="0" fillId="0" borderId="0" xfId="0" applyAlignment="1" applyProtection="1"/>
    <xf numFmtId="1" fontId="0" fillId="0" borderId="18" xfId="0" applyNumberFormat="1" applyFill="1" applyBorder="1" applyAlignment="1" applyProtection="1">
      <alignment horizontal="center"/>
    </xf>
    <xf numFmtId="0" fontId="10" fillId="0" borderId="18" xfId="0" applyFont="1" applyBorder="1" applyAlignment="1" applyProtection="1">
      <alignment vertical="center" wrapText="1"/>
    </xf>
    <xf numFmtId="166" fontId="10" fillId="0" borderId="18" xfId="2" applyNumberFormat="1" applyFont="1" applyFill="1" applyBorder="1" applyAlignment="1" applyProtection="1">
      <alignment horizontal="center" vertical="center"/>
    </xf>
    <xf numFmtId="0" fontId="0" fillId="0" borderId="15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top" wrapText="1"/>
    </xf>
    <xf numFmtId="0" fontId="0" fillId="0" borderId="12" xfId="0" applyFill="1" applyBorder="1" applyAlignment="1">
      <alignment wrapText="1"/>
    </xf>
    <xf numFmtId="0" fontId="0" fillId="0" borderId="1" xfId="0" applyBorder="1" applyAlignment="1" applyProtection="1">
      <alignment horizontal="left"/>
    </xf>
    <xf numFmtId="0" fontId="2" fillId="3" borderId="0" xfId="0" applyFont="1" applyFill="1" applyAlignment="1" applyProtection="1">
      <alignment vertical="center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2" fillId="3" borderId="0" xfId="0" applyFont="1" applyFill="1" applyAlignment="1" applyProtection="1">
      <alignment horizontal="left" vertical="center" wrapText="1" indent="19"/>
      <protection locked="0"/>
    </xf>
    <xf numFmtId="0" fontId="0" fillId="3" borderId="0" xfId="0" applyFill="1" applyBorder="1" applyAlignment="1" applyProtection="1">
      <protection locked="0"/>
    </xf>
    <xf numFmtId="0" fontId="0" fillId="3" borderId="24" xfId="0" applyFill="1" applyBorder="1" applyAlignment="1" applyProtection="1">
      <alignment vertical="center" wrapText="1"/>
      <protection locked="0"/>
    </xf>
    <xf numFmtId="0" fontId="0" fillId="3" borderId="25" xfId="0" applyFill="1" applyBorder="1" applyAlignment="1" applyProtection="1">
      <alignment vertical="center" wrapText="1"/>
      <protection locked="0"/>
    </xf>
    <xf numFmtId="0" fontId="0" fillId="3" borderId="26" xfId="0" applyFill="1" applyBorder="1" applyAlignment="1" applyProtection="1">
      <alignment vertical="center" wrapText="1"/>
      <protection locked="0"/>
    </xf>
    <xf numFmtId="0" fontId="0" fillId="3" borderId="27" xfId="0" applyFill="1" applyBorder="1" applyAlignment="1" applyProtection="1">
      <alignment vertical="center" wrapText="1"/>
      <protection locked="0"/>
    </xf>
    <xf numFmtId="0" fontId="0" fillId="3" borderId="0" xfId="0" applyFill="1" applyBorder="1" applyAlignment="1" applyProtection="1">
      <alignment vertical="center" wrapText="1"/>
      <protection locked="0"/>
    </xf>
    <xf numFmtId="0" fontId="0" fillId="3" borderId="28" xfId="0" applyFill="1" applyBorder="1" applyAlignment="1" applyProtection="1">
      <alignment vertical="center" wrapText="1"/>
      <protection locked="0"/>
    </xf>
    <xf numFmtId="0" fontId="0" fillId="3" borderId="29" xfId="0" applyFill="1" applyBorder="1" applyAlignment="1" applyProtection="1">
      <alignment vertical="center" wrapText="1"/>
      <protection locked="0"/>
    </xf>
    <xf numFmtId="0" fontId="0" fillId="3" borderId="30" xfId="0" applyFill="1" applyBorder="1" applyAlignment="1" applyProtection="1">
      <alignment vertical="center" wrapText="1"/>
      <protection locked="0"/>
    </xf>
    <xf numFmtId="0" fontId="0" fillId="3" borderId="31" xfId="0" applyFill="1" applyBorder="1" applyAlignment="1" applyProtection="1">
      <alignment vertical="center" wrapText="1"/>
      <protection locked="0"/>
    </xf>
    <xf numFmtId="0" fontId="0" fillId="3" borderId="24" xfId="0" applyFill="1" applyBorder="1" applyAlignment="1" applyProtection="1">
      <alignment horizontal="center" vertical="top" wrapText="1"/>
      <protection locked="0"/>
    </xf>
    <xf numFmtId="0" fontId="0" fillId="3" borderId="25" xfId="0" applyFill="1" applyBorder="1" applyAlignment="1" applyProtection="1">
      <alignment horizontal="center" vertical="top" wrapText="1"/>
      <protection locked="0"/>
    </xf>
    <xf numFmtId="0" fontId="0" fillId="3" borderId="26" xfId="0" applyFill="1" applyBorder="1" applyAlignment="1" applyProtection="1">
      <alignment horizontal="center" vertical="top" wrapText="1"/>
      <protection locked="0"/>
    </xf>
    <xf numFmtId="0" fontId="0" fillId="3" borderId="29" xfId="0" applyFill="1" applyBorder="1" applyAlignment="1" applyProtection="1">
      <alignment horizontal="center" vertical="top" wrapText="1"/>
      <protection locked="0"/>
    </xf>
    <xf numFmtId="0" fontId="0" fillId="3" borderId="30" xfId="0" applyFill="1" applyBorder="1" applyAlignment="1" applyProtection="1">
      <alignment horizontal="center" vertical="top" wrapText="1"/>
      <protection locked="0"/>
    </xf>
    <xf numFmtId="0" fontId="0" fillId="3" borderId="31" xfId="0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/>
    </xf>
    <xf numFmtId="0" fontId="1" fillId="2" borderId="15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center"/>
    </xf>
    <xf numFmtId="0" fontId="4" fillId="4" borderId="11" xfId="0" applyFont="1" applyFill="1" applyBorder="1" applyAlignment="1" applyProtection="1">
      <alignment horizontal="left" vertical="center" indent="2"/>
    </xf>
    <xf numFmtId="0" fontId="4" fillId="4" borderId="12" xfId="0" applyFont="1" applyFill="1" applyBorder="1" applyAlignment="1" applyProtection="1">
      <alignment horizontal="left" vertical="center" indent="2"/>
    </xf>
    <xf numFmtId="0" fontId="1" fillId="2" borderId="7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4" fillId="4" borderId="18" xfId="0" applyFont="1" applyFill="1" applyBorder="1" applyAlignment="1" applyProtection="1">
      <alignment horizontal="left" vertical="center" indent="2"/>
    </xf>
    <xf numFmtId="0" fontId="4" fillId="4" borderId="13" xfId="0" applyFont="1" applyFill="1" applyBorder="1" applyAlignment="1" applyProtection="1">
      <alignment horizontal="left" vertical="center" indent="2"/>
    </xf>
    <xf numFmtId="0" fontId="2" fillId="3" borderId="0" xfId="0" applyFont="1" applyFill="1" applyAlignment="1" applyProtection="1">
      <alignment horizontal="left" vertical="center" wrapText="1" indent="20"/>
    </xf>
    <xf numFmtId="0" fontId="1" fillId="2" borderId="19" xfId="0" applyFont="1" applyFill="1" applyBorder="1" applyAlignment="1" applyProtection="1">
      <alignment horizontal="center" vertical="center" wrapText="1"/>
    </xf>
    <xf numFmtId="0" fontId="1" fillId="2" borderId="19" xfId="0" applyFont="1" applyFill="1" applyBorder="1" applyAlignment="1" applyProtection="1">
      <alignment vertical="center"/>
    </xf>
    <xf numFmtId="0" fontId="1" fillId="2" borderId="18" xfId="0" applyFont="1" applyFill="1" applyBorder="1" applyAlignment="1" applyProtection="1">
      <alignment vertical="center"/>
    </xf>
    <xf numFmtId="0" fontId="0" fillId="0" borderId="18" xfId="0" applyBorder="1" applyAlignment="1" applyProtection="1"/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 applyProtection="1">
      <alignment horizontal="center" vertical="center"/>
    </xf>
    <xf numFmtId="166" fontId="0" fillId="0" borderId="21" xfId="2" applyNumberFormat="1" applyFont="1" applyBorder="1" applyAlignment="1" applyProtection="1">
      <alignment horizontal="center"/>
    </xf>
    <xf numFmtId="166" fontId="0" fillId="0" borderId="18" xfId="2" applyNumberFormat="1" applyFont="1" applyBorder="1" applyAlignment="1" applyProtection="1">
      <alignment horizont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166" fontId="0" fillId="0" borderId="22" xfId="2" applyNumberFormat="1" applyFont="1" applyBorder="1" applyAlignment="1" applyProtection="1">
      <alignment horizontal="center"/>
    </xf>
    <xf numFmtId="166" fontId="0" fillId="0" borderId="0" xfId="2" applyNumberFormat="1" applyFont="1" applyBorder="1" applyAlignment="1" applyProtection="1">
      <alignment horizontal="center"/>
    </xf>
    <xf numFmtId="1" fontId="11" fillId="7" borderId="21" xfId="2" applyNumberFormat="1" applyFont="1" applyFill="1" applyBorder="1" applyAlignment="1" applyProtection="1">
      <alignment horizontal="center" vertical="center"/>
    </xf>
    <xf numFmtId="1" fontId="11" fillId="7" borderId="18" xfId="2" applyNumberFormat="1" applyFont="1" applyFill="1" applyBorder="1" applyAlignment="1" applyProtection="1">
      <alignment horizontal="center" vertical="center"/>
    </xf>
    <xf numFmtId="166" fontId="9" fillId="7" borderId="21" xfId="2" applyNumberFormat="1" applyFont="1" applyFill="1" applyBorder="1" applyAlignment="1" applyProtection="1">
      <alignment horizontal="center"/>
    </xf>
    <xf numFmtId="166" fontId="9" fillId="7" borderId="18" xfId="2" applyNumberFormat="1" applyFont="1" applyFill="1" applyBorder="1" applyAlignment="1" applyProtection="1">
      <alignment horizontal="center"/>
    </xf>
    <xf numFmtId="0" fontId="1" fillId="4" borderId="23" xfId="0" applyFont="1" applyFill="1" applyBorder="1" applyAlignment="1" applyProtection="1">
      <alignment horizontal="center" vertical="center"/>
    </xf>
    <xf numFmtId="0" fontId="1" fillId="4" borderId="12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/>
    </xf>
    <xf numFmtId="0" fontId="8" fillId="4" borderId="23" xfId="0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 applyProtection="1">
      <alignment horizontal="center" vertical="center"/>
    </xf>
    <xf numFmtId="0" fontId="8" fillId="4" borderId="13" xfId="0" applyFont="1" applyFill="1" applyBorder="1" applyAlignment="1" applyProtection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Consumo por uso final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05505249343832"/>
          <c:y val="0.29743912219305918"/>
          <c:w val="0.39454527559055119"/>
          <c:h val="0.65757545931758532"/>
        </c:manualLayout>
      </c:layout>
      <c:pieChart>
        <c:varyColors val="1"/>
        <c:ser>
          <c:idx val="0"/>
          <c:order val="0"/>
          <c:spPr>
            <a:ln>
              <a:solidFill>
                <a:schemeClr val="accent6">
                  <a:lumMod val="75000"/>
                </a:schemeClr>
              </a:solidFill>
            </a:ln>
            <a:effectLst>
              <a:softEdge rad="0"/>
            </a:effectLst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1-B296-493B-BA69-4ECA998DE2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2-B296-493B-BA69-4ECA998DE2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3-B296-493B-BA69-4ECA998DE2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4-B296-493B-BA69-4ECA998DE2B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296-493B-BA69-4ECA998DE2B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B296-493B-BA69-4ECA998DE2B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B296-493B-BA69-4ECA998DE2B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B296-493B-BA69-4ECA998DE2B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'Levantamento de cargas'!$B$44:$B$47</c:f>
              <c:strCache>
                <c:ptCount val="4"/>
                <c:pt idx="0">
                  <c:v>Ar-condicionado</c:v>
                </c:pt>
                <c:pt idx="1">
                  <c:v>Iluminação</c:v>
                </c:pt>
                <c:pt idx="2">
                  <c:v>Equipamentos de escritório</c:v>
                </c:pt>
                <c:pt idx="3">
                  <c:v>Outros</c:v>
                </c:pt>
              </c:strCache>
            </c:strRef>
          </c:cat>
          <c:val>
            <c:numRef>
              <c:f>'Levantamento de cargas'!$H$44:$H$47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6-493B-BA69-4ECA998DE2B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Consumo por uso final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05505249343832"/>
          <c:y val="0.29743912219305918"/>
          <c:w val="0.39454527559055119"/>
          <c:h val="0.65757545931758532"/>
        </c:manualLayout>
      </c:layout>
      <c:pieChart>
        <c:varyColors val="1"/>
        <c:ser>
          <c:idx val="0"/>
          <c:order val="0"/>
          <c:spPr>
            <a:ln>
              <a:solidFill>
                <a:schemeClr val="accent6">
                  <a:lumMod val="75000"/>
                </a:schemeClr>
              </a:solidFill>
            </a:ln>
            <a:effectLst>
              <a:softEdge rad="0"/>
            </a:effectLst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1-C2DC-4882-9023-B4F18A9B00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3-C2DC-4882-9023-B4F18A9B00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5-C2DC-4882-9023-B4F18A9B00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7-C2DC-4882-9023-B4F18A9B006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C2DC-4882-9023-B4F18A9B006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C2DC-4882-9023-B4F18A9B006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C2DC-4882-9023-B4F18A9B006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C2DC-4882-9023-B4F18A9B00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Resultados!$B$44:$B$47</c:f>
              <c:strCache>
                <c:ptCount val="4"/>
                <c:pt idx="0">
                  <c:v>Ar-condicionado</c:v>
                </c:pt>
                <c:pt idx="1">
                  <c:v>Iluminação</c:v>
                </c:pt>
                <c:pt idx="2">
                  <c:v>Equipamentos de escritório</c:v>
                </c:pt>
                <c:pt idx="3">
                  <c:v>Outros</c:v>
                </c:pt>
              </c:strCache>
            </c:strRef>
          </c:cat>
          <c:val>
            <c:numRef>
              <c:f>Resultados!$H$44:$H$47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2DC-4882-9023-B4F18A9B0068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1302579</xdr:colOff>
      <xdr:row>0</xdr:row>
      <xdr:rowOff>1074420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1FB6FCE-DC78-4F8F-94B3-174165CBB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7859" cy="1074420"/>
        </a:xfrm>
        <a:prstGeom prst="rect">
          <a:avLst/>
        </a:prstGeom>
      </xdr:spPr>
    </xdr:pic>
    <xdr:clientData/>
  </xdr:twoCellAnchor>
  <xdr:twoCellAnchor editAs="oneCell">
    <xdr:from>
      <xdr:col>4</xdr:col>
      <xdr:colOff>64770</xdr:colOff>
      <xdr:row>3</xdr:row>
      <xdr:rowOff>283845</xdr:rowOff>
    </xdr:from>
    <xdr:to>
      <xdr:col>9</xdr:col>
      <xdr:colOff>720090</xdr:colOff>
      <xdr:row>4</xdr:row>
      <xdr:rowOff>653475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E91B8A8-B84D-4DC3-9B9E-AF9E210D6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24950" y="3209925"/>
          <a:ext cx="4617720" cy="735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1428309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8A03EB-9283-456C-B9DD-B690469BE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7859" cy="1074420"/>
        </a:xfrm>
        <a:prstGeom prst="rect">
          <a:avLst/>
        </a:prstGeom>
      </xdr:spPr>
    </xdr:pic>
    <xdr:clientData/>
  </xdr:twoCellAnchor>
  <xdr:twoCellAnchor>
    <xdr:from>
      <xdr:col>8</xdr:col>
      <xdr:colOff>182880</xdr:colOff>
      <xdr:row>39</xdr:row>
      <xdr:rowOff>175260</xdr:rowOff>
    </xdr:from>
    <xdr:to>
      <xdr:col>22</xdr:col>
      <xdr:colOff>541020</xdr:colOff>
      <xdr:row>52</xdr:row>
      <xdr:rowOff>160020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0784923-F628-4391-97DC-36F33E437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1428309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0C1426E-BA83-4391-863F-B253102D2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7859" cy="10744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1432119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5AC614E-E538-42A5-913E-A75BD67E7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7859" cy="1074420"/>
        </a:xfrm>
        <a:prstGeom prst="rect">
          <a:avLst/>
        </a:prstGeom>
      </xdr:spPr>
    </xdr:pic>
    <xdr:clientData/>
  </xdr:twoCellAnchor>
  <xdr:twoCellAnchor>
    <xdr:from>
      <xdr:col>11</xdr:col>
      <xdr:colOff>30480</xdr:colOff>
      <xdr:row>39</xdr:row>
      <xdr:rowOff>129540</xdr:rowOff>
    </xdr:from>
    <xdr:to>
      <xdr:col>25</xdr:col>
      <xdr:colOff>45720</xdr:colOff>
      <xdr:row>52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8CAD21-2E74-4D79-9CF6-896A37F4F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J12"/>
  <sheetViews>
    <sheetView showGridLines="0" tabSelected="1" workbookViewId="0">
      <selection activeCell="A2" sqref="A2"/>
    </sheetView>
  </sheetViews>
  <sheetFormatPr defaultColWidth="11.5546875" defaultRowHeight="14.4" x14ac:dyDescent="0.3"/>
  <cols>
    <col min="1" max="1" width="4.88671875" customWidth="1"/>
    <col min="2" max="2" width="104.109375" customWidth="1"/>
  </cols>
  <sheetData>
    <row r="1" spans="1:10" ht="85.95" customHeight="1" x14ac:dyDescent="0.3">
      <c r="A1" s="60" t="s">
        <v>93</v>
      </c>
      <c r="B1" s="60"/>
      <c r="C1" s="58"/>
      <c r="D1" s="58"/>
      <c r="E1" s="62" t="s">
        <v>105</v>
      </c>
      <c r="F1" s="63"/>
      <c r="G1" s="63"/>
      <c r="H1" s="63"/>
      <c r="I1" s="63"/>
      <c r="J1" s="64"/>
    </row>
    <row r="2" spans="1:10" x14ac:dyDescent="0.3">
      <c r="E2" s="65"/>
      <c r="F2" s="66"/>
      <c r="G2" s="66"/>
      <c r="H2" s="66"/>
      <c r="I2" s="66"/>
      <c r="J2" s="67"/>
    </row>
    <row r="3" spans="1:10" ht="130.19999999999999" thickBot="1" x14ac:dyDescent="0.35">
      <c r="A3" s="7" t="s">
        <v>33</v>
      </c>
      <c r="B3" s="53" t="s">
        <v>95</v>
      </c>
      <c r="E3" s="68"/>
      <c r="F3" s="69"/>
      <c r="G3" s="69"/>
      <c r="H3" s="69"/>
      <c r="I3" s="69"/>
      <c r="J3" s="70"/>
    </row>
    <row r="4" spans="1:10" ht="28.8" x14ac:dyDescent="0.3">
      <c r="A4" s="7" t="s">
        <v>34</v>
      </c>
      <c r="B4" s="54" t="s">
        <v>94</v>
      </c>
      <c r="E4" s="71"/>
      <c r="F4" s="72"/>
      <c r="G4" s="72"/>
      <c r="H4" s="72"/>
      <c r="I4" s="72"/>
      <c r="J4" s="73"/>
    </row>
    <row r="5" spans="1:10" ht="72.599999999999994" thickBot="1" x14ac:dyDescent="0.35">
      <c r="A5" s="7" t="s">
        <v>35</v>
      </c>
      <c r="B5" s="54" t="s">
        <v>96</v>
      </c>
      <c r="E5" s="74"/>
      <c r="F5" s="75"/>
      <c r="G5" s="75"/>
      <c r="H5" s="75"/>
      <c r="I5" s="75"/>
      <c r="J5" s="76"/>
    </row>
    <row r="6" spans="1:10" ht="100.8" x14ac:dyDescent="0.3">
      <c r="A6" s="7" t="s">
        <v>40</v>
      </c>
      <c r="B6" s="55" t="s">
        <v>98</v>
      </c>
      <c r="E6" s="59"/>
      <c r="F6" s="59"/>
      <c r="G6" s="59"/>
      <c r="H6" s="59"/>
      <c r="I6" s="59"/>
      <c r="J6" s="59"/>
    </row>
    <row r="7" spans="1:10" ht="86.4" x14ac:dyDescent="0.3">
      <c r="A7" s="7" t="s">
        <v>41</v>
      </c>
      <c r="B7" s="56" t="s">
        <v>97</v>
      </c>
      <c r="E7" s="59"/>
      <c r="F7" s="59"/>
      <c r="G7" s="59"/>
      <c r="H7" s="59"/>
      <c r="I7" s="59"/>
      <c r="J7" s="59"/>
    </row>
    <row r="8" spans="1:10" x14ac:dyDescent="0.3">
      <c r="E8" s="61"/>
      <c r="F8" s="61"/>
      <c r="G8" s="61"/>
      <c r="H8" s="61"/>
      <c r="I8" s="61"/>
      <c r="J8" s="61"/>
    </row>
    <row r="9" spans="1:10" x14ac:dyDescent="0.3">
      <c r="E9" s="61"/>
      <c r="F9" s="61"/>
      <c r="G9" s="61"/>
      <c r="H9" s="61"/>
      <c r="I9" s="61"/>
      <c r="J9" s="61"/>
    </row>
    <row r="10" spans="1:10" x14ac:dyDescent="0.3">
      <c r="E10" s="61"/>
      <c r="F10" s="61"/>
      <c r="G10" s="61"/>
      <c r="H10" s="61"/>
      <c r="I10" s="61"/>
      <c r="J10" s="61"/>
    </row>
    <row r="11" spans="1:10" x14ac:dyDescent="0.3">
      <c r="E11" s="61"/>
      <c r="F11" s="61"/>
      <c r="G11" s="61"/>
      <c r="H11" s="61"/>
      <c r="I11" s="61"/>
      <c r="J11" s="61"/>
    </row>
    <row r="12" spans="1:10" x14ac:dyDescent="0.3">
      <c r="E12" s="61"/>
      <c r="F12" s="61"/>
      <c r="G12" s="61"/>
      <c r="H12" s="61"/>
      <c r="I12" s="61"/>
      <c r="J12" s="61"/>
    </row>
  </sheetData>
  <mergeCells count="4">
    <mergeCell ref="A1:B1"/>
    <mergeCell ref="E8:J12"/>
    <mergeCell ref="E1:J3"/>
    <mergeCell ref="E4:J5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AH60"/>
  <sheetViews>
    <sheetView showGridLines="0" workbookViewId="0">
      <selection activeCell="B3" sqref="B3"/>
    </sheetView>
  </sheetViews>
  <sheetFormatPr defaultColWidth="11.5546875" defaultRowHeight="14.4" x14ac:dyDescent="0.3"/>
  <cols>
    <col min="1" max="1" width="3.109375" style="16" customWidth="1"/>
    <col min="2" max="2" width="25.109375" style="17" bestFit="1" customWidth="1"/>
    <col min="3" max="3" width="19.88671875" style="17" customWidth="1"/>
    <col min="4" max="4" width="24.109375" style="17" customWidth="1"/>
    <col min="5" max="5" width="13.77734375" style="18" customWidth="1"/>
    <col min="6" max="7" width="13.77734375" style="17" customWidth="1"/>
    <col min="8" max="13" width="8.77734375" style="17" customWidth="1"/>
    <col min="14" max="15" width="8.77734375" style="17" hidden="1" customWidth="1"/>
    <col min="16" max="16" width="9.44140625" style="17" hidden="1" customWidth="1"/>
    <col min="17" max="20" width="8.77734375" style="17" hidden="1" customWidth="1"/>
    <col min="21" max="22" width="8.77734375" style="17" customWidth="1"/>
    <col min="23" max="24" width="10.77734375" style="17" customWidth="1"/>
    <col min="25" max="27" width="9.77734375" style="17" customWidth="1"/>
    <col min="28" max="31" width="11.77734375" style="17" customWidth="1"/>
    <col min="32" max="33" width="12.88671875" style="17" bestFit="1" customWidth="1"/>
    <col min="34" max="34" width="14.88671875" style="17" bestFit="1" customWidth="1"/>
    <col min="35" max="16384" width="11.5546875" style="17"/>
  </cols>
  <sheetData>
    <row r="1" spans="1:34" ht="85.95" customHeight="1" x14ac:dyDescent="0.3">
      <c r="A1" s="98" t="s">
        <v>68</v>
      </c>
      <c r="B1" s="98"/>
      <c r="C1" s="98"/>
      <c r="D1" s="98"/>
      <c r="E1" s="98"/>
      <c r="F1" s="98"/>
      <c r="G1" s="98"/>
      <c r="J1" s="80" t="s">
        <v>29</v>
      </c>
      <c r="K1" s="80"/>
      <c r="L1" s="80"/>
      <c r="AB1" s="20" t="s">
        <v>36</v>
      </c>
      <c r="AC1" s="20" t="s">
        <v>37</v>
      </c>
      <c r="AD1" s="21"/>
      <c r="AE1" s="20" t="s">
        <v>38</v>
      </c>
      <c r="AF1" s="20" t="s">
        <v>39</v>
      </c>
    </row>
    <row r="2" spans="1:34" x14ac:dyDescent="0.3">
      <c r="E2" s="17"/>
      <c r="AB2" s="22">
        <v>10</v>
      </c>
      <c r="AC2" s="22">
        <v>10</v>
      </c>
      <c r="AD2" s="23"/>
      <c r="AE2" s="22">
        <v>0.5</v>
      </c>
      <c r="AF2" s="22">
        <v>0.5</v>
      </c>
    </row>
    <row r="3" spans="1:34" x14ac:dyDescent="0.3">
      <c r="E3" s="17"/>
    </row>
    <row r="4" spans="1:34" ht="30" customHeight="1" x14ac:dyDescent="0.3">
      <c r="A4" s="90" t="s">
        <v>45</v>
      </c>
      <c r="B4" s="91"/>
      <c r="C4" s="91"/>
      <c r="D4" s="91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</row>
    <row r="5" spans="1:34" ht="14.4" customHeight="1" x14ac:dyDescent="0.3">
      <c r="A5" s="81" t="s">
        <v>28</v>
      </c>
      <c r="B5" s="83" t="s">
        <v>46</v>
      </c>
      <c r="C5" s="83" t="s">
        <v>50</v>
      </c>
      <c r="D5" s="77" t="s">
        <v>51</v>
      </c>
      <c r="E5" s="83" t="s">
        <v>52</v>
      </c>
      <c r="F5" s="92" t="s">
        <v>14</v>
      </c>
      <c r="G5" s="92"/>
      <c r="H5" s="84" t="s">
        <v>0</v>
      </c>
      <c r="I5" s="85"/>
      <c r="J5" s="85"/>
      <c r="K5" s="85"/>
      <c r="L5" s="85"/>
      <c r="M5" s="86"/>
      <c r="N5" s="84" t="s">
        <v>18</v>
      </c>
      <c r="O5" s="85"/>
      <c r="P5" s="86"/>
      <c r="Q5" s="84" t="s">
        <v>26</v>
      </c>
      <c r="R5" s="86"/>
      <c r="S5" s="84" t="s">
        <v>18</v>
      </c>
      <c r="T5" s="86"/>
      <c r="U5" s="84" t="s">
        <v>6</v>
      </c>
      <c r="V5" s="86"/>
      <c r="W5" s="84" t="s">
        <v>15</v>
      </c>
      <c r="X5" s="85"/>
      <c r="Y5" s="92" t="s">
        <v>21</v>
      </c>
      <c r="Z5" s="92"/>
      <c r="AA5" s="84"/>
      <c r="AB5" s="87" t="s">
        <v>22</v>
      </c>
      <c r="AC5" s="88"/>
      <c r="AD5" s="88"/>
      <c r="AE5" s="88"/>
      <c r="AF5" s="88"/>
      <c r="AG5" s="88"/>
      <c r="AH5" s="89"/>
    </row>
    <row r="6" spans="1:34" s="26" customFormat="1" ht="45" customHeight="1" x14ac:dyDescent="0.3">
      <c r="A6" s="81"/>
      <c r="B6" s="77"/>
      <c r="C6" s="77"/>
      <c r="D6" s="77"/>
      <c r="E6" s="77"/>
      <c r="F6" s="79" t="s">
        <v>54</v>
      </c>
      <c r="G6" s="79" t="s">
        <v>53</v>
      </c>
      <c r="H6" s="93" t="s">
        <v>23</v>
      </c>
      <c r="I6" s="94"/>
      <c r="J6" s="93" t="s">
        <v>1</v>
      </c>
      <c r="K6" s="94"/>
      <c r="L6" s="93" t="s">
        <v>2</v>
      </c>
      <c r="M6" s="94"/>
      <c r="N6" s="79" t="s">
        <v>23</v>
      </c>
      <c r="O6" s="79" t="s">
        <v>24</v>
      </c>
      <c r="P6" s="79" t="s">
        <v>25</v>
      </c>
      <c r="Q6" s="79" t="s">
        <v>17</v>
      </c>
      <c r="R6" s="79" t="s">
        <v>16</v>
      </c>
      <c r="S6" s="79" t="s">
        <v>19</v>
      </c>
      <c r="T6" s="79" t="s">
        <v>20</v>
      </c>
      <c r="U6" s="79" t="s">
        <v>3</v>
      </c>
      <c r="V6" s="79" t="s">
        <v>4</v>
      </c>
      <c r="W6" s="79" t="s">
        <v>7</v>
      </c>
      <c r="X6" s="79" t="s">
        <v>8</v>
      </c>
      <c r="Y6" s="79" t="s">
        <v>7</v>
      </c>
      <c r="Z6" s="79" t="s">
        <v>8</v>
      </c>
      <c r="AA6" s="79" t="s">
        <v>5</v>
      </c>
      <c r="AB6" s="77" t="s">
        <v>10</v>
      </c>
      <c r="AC6" s="77" t="s">
        <v>11</v>
      </c>
      <c r="AD6" s="77" t="s">
        <v>9</v>
      </c>
      <c r="AE6" s="77" t="s">
        <v>12</v>
      </c>
      <c r="AF6" s="77" t="s">
        <v>13</v>
      </c>
      <c r="AG6" s="77" t="s">
        <v>5</v>
      </c>
      <c r="AH6" s="77" t="s">
        <v>43</v>
      </c>
    </row>
    <row r="7" spans="1:34" s="26" customFormat="1" ht="45" customHeight="1" x14ac:dyDescent="0.3">
      <c r="A7" s="82"/>
      <c r="B7" s="78"/>
      <c r="C7" s="78"/>
      <c r="D7" s="78"/>
      <c r="E7" s="78"/>
      <c r="F7" s="78"/>
      <c r="G7" s="78"/>
      <c r="H7" s="27" t="s">
        <v>30</v>
      </c>
      <c r="I7" s="27" t="s">
        <v>31</v>
      </c>
      <c r="J7" s="27" t="s">
        <v>30</v>
      </c>
      <c r="K7" s="27" t="s">
        <v>31</v>
      </c>
      <c r="L7" s="27" t="s">
        <v>30</v>
      </c>
      <c r="M7" s="27" t="s">
        <v>31</v>
      </c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</row>
    <row r="8" spans="1:34" x14ac:dyDescent="0.3">
      <c r="A8" s="28">
        <v>1</v>
      </c>
      <c r="B8" s="29"/>
      <c r="C8" s="29"/>
      <c r="D8" s="57"/>
      <c r="E8" s="10"/>
      <c r="F8" s="28"/>
      <c r="G8" s="3">
        <f>E8*F8</f>
        <v>0</v>
      </c>
      <c r="H8" s="30"/>
      <c r="I8" s="30"/>
      <c r="J8" s="30"/>
      <c r="K8" s="30"/>
      <c r="L8" s="30"/>
      <c r="M8" s="30"/>
      <c r="N8" s="3">
        <f>IF(H8&lt;&gt;"",(I8-INT(I8))*24-(H8-INT(H8))*24,0)</f>
        <v>0</v>
      </c>
      <c r="O8" s="3">
        <f>IF(J8&lt;&gt;"",(K8-INT(K8))*24-(J8-INT(J8))*24,0)</f>
        <v>0</v>
      </c>
      <c r="P8" s="3">
        <f>IF(L8&lt;&gt;"",(M8-INT(M8))*24-(L8-INT(L8))*24,0)</f>
        <v>0</v>
      </c>
      <c r="Q8" s="4">
        <f>IF((I8-INT(I8))*24&gt;=21,21,IF((I8-INT(I8))*24&lt;=18,18,(I8-INT(I8))*24))-IF((H8-INT(H8))*24&lt;=18,18,IF((H8-INT(H8))*24&gt;=21,21,(H8-INT(H8))*24))</f>
        <v>0</v>
      </c>
      <c r="R8" s="3">
        <f>N8-Q8</f>
        <v>0</v>
      </c>
      <c r="S8" s="3">
        <f>Q8*(5*52-10)</f>
        <v>0</v>
      </c>
      <c r="T8" s="3">
        <f>(5*52-10)*R8+(52*O8)+(52+10)*P8</f>
        <v>0</v>
      </c>
      <c r="U8" s="28"/>
      <c r="V8" s="28"/>
      <c r="W8" s="4">
        <f>(G8/1000)*IF(S8&gt;0,1,0)</f>
        <v>0</v>
      </c>
      <c r="X8" s="4">
        <f>(G8/1000)*IF(T8&gt;0,1,0)</f>
        <v>0</v>
      </c>
      <c r="Y8" s="5">
        <f>G8*U8*V8*S8/1000</f>
        <v>0</v>
      </c>
      <c r="Z8" s="5">
        <f>G8*U8*V8*T8/1000</f>
        <v>0</v>
      </c>
      <c r="AA8" s="5">
        <f>Y8+Z8</f>
        <v>0</v>
      </c>
      <c r="AB8" s="6">
        <f>12*W8*$AB$2</f>
        <v>0</v>
      </c>
      <c r="AC8" s="6">
        <f>12*X8*$AC$2</f>
        <v>0</v>
      </c>
      <c r="AD8" s="6">
        <f>AB8+AC8</f>
        <v>0</v>
      </c>
      <c r="AE8" s="6">
        <f>Y8*$AE$2</f>
        <v>0</v>
      </c>
      <c r="AF8" s="6">
        <f>Z8*$AF$2</f>
        <v>0</v>
      </c>
      <c r="AG8" s="6">
        <f>AE8+AF8</f>
        <v>0</v>
      </c>
      <c r="AH8" s="6">
        <f>AD8+AG8</f>
        <v>0</v>
      </c>
    </row>
    <row r="9" spans="1:34" x14ac:dyDescent="0.3">
      <c r="A9" s="28">
        <v>2</v>
      </c>
      <c r="B9" s="29"/>
      <c r="C9" s="29"/>
      <c r="D9" s="57"/>
      <c r="E9" s="10"/>
      <c r="F9" s="28"/>
      <c r="G9" s="3">
        <f t="shared" ref="G9:G37" si="0">E9*F9</f>
        <v>0</v>
      </c>
      <c r="H9" s="30"/>
      <c r="I9" s="30"/>
      <c r="J9" s="30"/>
      <c r="K9" s="30"/>
      <c r="L9" s="30"/>
      <c r="M9" s="30"/>
      <c r="N9" s="3">
        <f t="shared" ref="N9:N37" si="1">IF(H9&lt;&gt;"",(I9-INT(I9))*24-(H9-INT(H9))*24,0)</f>
        <v>0</v>
      </c>
      <c r="O9" s="3">
        <f t="shared" ref="O9:O37" si="2">IF(J9&lt;&gt;"",(K9-INT(K9))*24-(J9-INT(J9))*24,0)</f>
        <v>0</v>
      </c>
      <c r="P9" s="3">
        <f t="shared" ref="P9:P37" si="3">IF(L9&lt;&gt;"",(M9-INT(M9))*24-(L9-INT(L9))*24,0)</f>
        <v>0</v>
      </c>
      <c r="Q9" s="4">
        <f t="shared" ref="Q9:Q37" si="4">IF((I9-INT(I9))*24&gt;=21,21,IF((I9-INT(I9))*24&lt;=18,18,(I9-INT(I9))*24))-IF((H9-INT(H9))*24&lt;=18,18,IF((H9-INT(H9))*24&gt;=21,21,(H9-INT(H9))*24))</f>
        <v>0</v>
      </c>
      <c r="R9" s="3">
        <f t="shared" ref="R9:R37" si="5">N9-Q9</f>
        <v>0</v>
      </c>
      <c r="S9" s="3">
        <f t="shared" ref="S9:S37" si="6">Q9*(5*52-10)</f>
        <v>0</v>
      </c>
      <c r="T9" s="3">
        <f t="shared" ref="T9:T37" si="7">(5*52-10)*R9+(52*O9)+(52+10)*P9</f>
        <v>0</v>
      </c>
      <c r="U9" s="28"/>
      <c r="V9" s="28"/>
      <c r="W9" s="4">
        <f t="shared" ref="W9:W37" si="8">(G9/1000)*IF(S9&gt;0,1,0)</f>
        <v>0</v>
      </c>
      <c r="X9" s="4">
        <f t="shared" ref="X9:X37" si="9">(G9/1000)*IF(T9&gt;0,1,0)</f>
        <v>0</v>
      </c>
      <c r="Y9" s="5">
        <f t="shared" ref="Y9:Y37" si="10">G9*U9*V9*S9/1000</f>
        <v>0</v>
      </c>
      <c r="Z9" s="5">
        <f t="shared" ref="Z9:Z37" si="11">G9*U9*V9*T9/1000</f>
        <v>0</v>
      </c>
      <c r="AA9" s="5">
        <f t="shared" ref="AA9:AA37" si="12">Y9+Z9</f>
        <v>0</v>
      </c>
      <c r="AB9" s="6">
        <f t="shared" ref="AB9:AB37" si="13">12*W9*$AB$2</f>
        <v>0</v>
      </c>
      <c r="AC9" s="6">
        <f t="shared" ref="AC9:AC37" si="14">12*X9*$AC$2</f>
        <v>0</v>
      </c>
      <c r="AD9" s="6">
        <f t="shared" ref="AD9:AD37" si="15">AB9+AC9</f>
        <v>0</v>
      </c>
      <c r="AE9" s="6">
        <f t="shared" ref="AE9:AE37" si="16">Y9*$AE$2</f>
        <v>0</v>
      </c>
      <c r="AF9" s="6">
        <f t="shared" ref="AF9:AF37" si="17">Z9*$AF$2</f>
        <v>0</v>
      </c>
      <c r="AG9" s="6">
        <f t="shared" ref="AG9:AG37" si="18">AE9+AF9</f>
        <v>0</v>
      </c>
      <c r="AH9" s="6">
        <f t="shared" ref="AH9:AH37" si="19">AD9+AG9</f>
        <v>0</v>
      </c>
    </row>
    <row r="10" spans="1:34" x14ac:dyDescent="0.3">
      <c r="A10" s="28">
        <v>3</v>
      </c>
      <c r="B10" s="29"/>
      <c r="C10" s="29"/>
      <c r="D10" s="57"/>
      <c r="E10" s="10"/>
      <c r="F10" s="28"/>
      <c r="G10" s="3">
        <f t="shared" si="0"/>
        <v>0</v>
      </c>
      <c r="H10" s="30"/>
      <c r="I10" s="30"/>
      <c r="J10" s="30"/>
      <c r="K10" s="30"/>
      <c r="L10" s="30"/>
      <c r="M10" s="30"/>
      <c r="N10" s="3">
        <f t="shared" si="1"/>
        <v>0</v>
      </c>
      <c r="O10" s="3">
        <f t="shared" si="2"/>
        <v>0</v>
      </c>
      <c r="P10" s="3">
        <f t="shared" si="3"/>
        <v>0</v>
      </c>
      <c r="Q10" s="4">
        <f t="shared" si="4"/>
        <v>0</v>
      </c>
      <c r="R10" s="3">
        <f t="shared" si="5"/>
        <v>0</v>
      </c>
      <c r="S10" s="3">
        <f t="shared" si="6"/>
        <v>0</v>
      </c>
      <c r="T10" s="3">
        <f t="shared" si="7"/>
        <v>0</v>
      </c>
      <c r="U10" s="28"/>
      <c r="V10" s="28"/>
      <c r="W10" s="4">
        <f t="shared" si="8"/>
        <v>0</v>
      </c>
      <c r="X10" s="4">
        <f t="shared" si="9"/>
        <v>0</v>
      </c>
      <c r="Y10" s="5">
        <f t="shared" si="10"/>
        <v>0</v>
      </c>
      <c r="Z10" s="5">
        <f t="shared" si="11"/>
        <v>0</v>
      </c>
      <c r="AA10" s="5">
        <f t="shared" si="12"/>
        <v>0</v>
      </c>
      <c r="AB10" s="6">
        <f t="shared" si="13"/>
        <v>0</v>
      </c>
      <c r="AC10" s="6">
        <f t="shared" si="14"/>
        <v>0</v>
      </c>
      <c r="AD10" s="6">
        <f t="shared" si="15"/>
        <v>0</v>
      </c>
      <c r="AE10" s="6">
        <f t="shared" si="16"/>
        <v>0</v>
      </c>
      <c r="AF10" s="6">
        <f t="shared" si="17"/>
        <v>0</v>
      </c>
      <c r="AG10" s="6">
        <f t="shared" si="18"/>
        <v>0</v>
      </c>
      <c r="AH10" s="6">
        <f t="shared" si="19"/>
        <v>0</v>
      </c>
    </row>
    <row r="11" spans="1:34" x14ac:dyDescent="0.3">
      <c r="A11" s="28">
        <v>4</v>
      </c>
      <c r="B11" s="29"/>
      <c r="C11" s="29"/>
      <c r="D11" s="57"/>
      <c r="E11" s="10"/>
      <c r="F11" s="28"/>
      <c r="G11" s="3">
        <f t="shared" si="0"/>
        <v>0</v>
      </c>
      <c r="H11" s="30"/>
      <c r="I11" s="30"/>
      <c r="J11" s="30"/>
      <c r="K11" s="30"/>
      <c r="L11" s="30"/>
      <c r="M11" s="30"/>
      <c r="N11" s="3">
        <f t="shared" si="1"/>
        <v>0</v>
      </c>
      <c r="O11" s="3">
        <f t="shared" si="2"/>
        <v>0</v>
      </c>
      <c r="P11" s="3">
        <f t="shared" si="3"/>
        <v>0</v>
      </c>
      <c r="Q11" s="4">
        <f t="shared" si="4"/>
        <v>0</v>
      </c>
      <c r="R11" s="3">
        <f t="shared" si="5"/>
        <v>0</v>
      </c>
      <c r="S11" s="3">
        <f t="shared" si="6"/>
        <v>0</v>
      </c>
      <c r="T11" s="3">
        <f t="shared" si="7"/>
        <v>0</v>
      </c>
      <c r="U11" s="28"/>
      <c r="V11" s="28"/>
      <c r="W11" s="4">
        <f t="shared" si="8"/>
        <v>0</v>
      </c>
      <c r="X11" s="4">
        <f t="shared" si="9"/>
        <v>0</v>
      </c>
      <c r="Y11" s="5">
        <f t="shared" si="10"/>
        <v>0</v>
      </c>
      <c r="Z11" s="5">
        <f t="shared" si="11"/>
        <v>0</v>
      </c>
      <c r="AA11" s="5">
        <f t="shared" si="12"/>
        <v>0</v>
      </c>
      <c r="AB11" s="6">
        <f t="shared" si="13"/>
        <v>0</v>
      </c>
      <c r="AC11" s="6">
        <f t="shared" si="14"/>
        <v>0</v>
      </c>
      <c r="AD11" s="6">
        <f t="shared" si="15"/>
        <v>0</v>
      </c>
      <c r="AE11" s="6">
        <f t="shared" si="16"/>
        <v>0</v>
      </c>
      <c r="AF11" s="6">
        <f t="shared" si="17"/>
        <v>0</v>
      </c>
      <c r="AG11" s="6">
        <f t="shared" si="18"/>
        <v>0</v>
      </c>
      <c r="AH11" s="6">
        <f t="shared" si="19"/>
        <v>0</v>
      </c>
    </row>
    <row r="12" spans="1:34" x14ac:dyDescent="0.3">
      <c r="A12" s="28">
        <v>5</v>
      </c>
      <c r="B12" s="29"/>
      <c r="C12" s="29"/>
      <c r="D12" s="57"/>
      <c r="E12" s="10"/>
      <c r="F12" s="28"/>
      <c r="G12" s="3">
        <f t="shared" si="0"/>
        <v>0</v>
      </c>
      <c r="H12" s="30"/>
      <c r="I12" s="30"/>
      <c r="J12" s="30"/>
      <c r="K12" s="30"/>
      <c r="L12" s="30"/>
      <c r="M12" s="30"/>
      <c r="N12" s="3">
        <f t="shared" si="1"/>
        <v>0</v>
      </c>
      <c r="O12" s="3">
        <f t="shared" si="2"/>
        <v>0</v>
      </c>
      <c r="P12" s="3">
        <f t="shared" si="3"/>
        <v>0</v>
      </c>
      <c r="Q12" s="4">
        <f t="shared" si="4"/>
        <v>0</v>
      </c>
      <c r="R12" s="3">
        <f t="shared" si="5"/>
        <v>0</v>
      </c>
      <c r="S12" s="3">
        <f t="shared" si="6"/>
        <v>0</v>
      </c>
      <c r="T12" s="3">
        <f t="shared" si="7"/>
        <v>0</v>
      </c>
      <c r="U12" s="28"/>
      <c r="V12" s="28"/>
      <c r="W12" s="4">
        <f t="shared" si="8"/>
        <v>0</v>
      </c>
      <c r="X12" s="4">
        <f t="shared" si="9"/>
        <v>0</v>
      </c>
      <c r="Y12" s="5">
        <f t="shared" si="10"/>
        <v>0</v>
      </c>
      <c r="Z12" s="5">
        <f t="shared" si="11"/>
        <v>0</v>
      </c>
      <c r="AA12" s="5">
        <f t="shared" si="12"/>
        <v>0</v>
      </c>
      <c r="AB12" s="6">
        <f t="shared" si="13"/>
        <v>0</v>
      </c>
      <c r="AC12" s="6">
        <f t="shared" si="14"/>
        <v>0</v>
      </c>
      <c r="AD12" s="6">
        <f t="shared" si="15"/>
        <v>0</v>
      </c>
      <c r="AE12" s="6">
        <f t="shared" si="16"/>
        <v>0</v>
      </c>
      <c r="AF12" s="6">
        <f t="shared" si="17"/>
        <v>0</v>
      </c>
      <c r="AG12" s="6">
        <f t="shared" si="18"/>
        <v>0</v>
      </c>
      <c r="AH12" s="6">
        <f t="shared" si="19"/>
        <v>0</v>
      </c>
    </row>
    <row r="13" spans="1:34" x14ac:dyDescent="0.3">
      <c r="A13" s="28">
        <v>6</v>
      </c>
      <c r="B13" s="29"/>
      <c r="C13" s="29"/>
      <c r="D13" s="57"/>
      <c r="E13" s="10"/>
      <c r="F13" s="28"/>
      <c r="G13" s="3">
        <f t="shared" si="0"/>
        <v>0</v>
      </c>
      <c r="H13" s="30"/>
      <c r="I13" s="30"/>
      <c r="J13" s="30"/>
      <c r="K13" s="30"/>
      <c r="L13" s="30"/>
      <c r="M13" s="30"/>
      <c r="N13" s="3">
        <f t="shared" si="1"/>
        <v>0</v>
      </c>
      <c r="O13" s="3">
        <f t="shared" si="2"/>
        <v>0</v>
      </c>
      <c r="P13" s="3">
        <f t="shared" si="3"/>
        <v>0</v>
      </c>
      <c r="Q13" s="4">
        <f t="shared" si="4"/>
        <v>0</v>
      </c>
      <c r="R13" s="3">
        <f t="shared" si="5"/>
        <v>0</v>
      </c>
      <c r="S13" s="3">
        <f t="shared" si="6"/>
        <v>0</v>
      </c>
      <c r="T13" s="3">
        <f t="shared" si="7"/>
        <v>0</v>
      </c>
      <c r="U13" s="28"/>
      <c r="V13" s="28"/>
      <c r="W13" s="4">
        <f t="shared" si="8"/>
        <v>0</v>
      </c>
      <c r="X13" s="4">
        <f t="shared" si="9"/>
        <v>0</v>
      </c>
      <c r="Y13" s="5">
        <f t="shared" si="10"/>
        <v>0</v>
      </c>
      <c r="Z13" s="5">
        <f t="shared" si="11"/>
        <v>0</v>
      </c>
      <c r="AA13" s="5">
        <f t="shared" si="12"/>
        <v>0</v>
      </c>
      <c r="AB13" s="6">
        <f t="shared" si="13"/>
        <v>0</v>
      </c>
      <c r="AC13" s="6">
        <f t="shared" si="14"/>
        <v>0</v>
      </c>
      <c r="AD13" s="6">
        <f t="shared" si="15"/>
        <v>0</v>
      </c>
      <c r="AE13" s="6">
        <f t="shared" si="16"/>
        <v>0</v>
      </c>
      <c r="AF13" s="6">
        <f t="shared" si="17"/>
        <v>0</v>
      </c>
      <c r="AG13" s="6">
        <f t="shared" si="18"/>
        <v>0</v>
      </c>
      <c r="AH13" s="6">
        <f t="shared" si="19"/>
        <v>0</v>
      </c>
    </row>
    <row r="14" spans="1:34" x14ac:dyDescent="0.3">
      <c r="A14" s="28">
        <v>7</v>
      </c>
      <c r="B14" s="29"/>
      <c r="C14" s="29"/>
      <c r="D14" s="57"/>
      <c r="E14" s="10"/>
      <c r="F14" s="28"/>
      <c r="G14" s="3">
        <f t="shared" si="0"/>
        <v>0</v>
      </c>
      <c r="H14" s="30"/>
      <c r="I14" s="30"/>
      <c r="J14" s="30"/>
      <c r="K14" s="30"/>
      <c r="L14" s="30"/>
      <c r="M14" s="30"/>
      <c r="N14" s="3">
        <f t="shared" si="1"/>
        <v>0</v>
      </c>
      <c r="O14" s="3">
        <f t="shared" si="2"/>
        <v>0</v>
      </c>
      <c r="P14" s="3">
        <f t="shared" si="3"/>
        <v>0</v>
      </c>
      <c r="Q14" s="4">
        <f t="shared" si="4"/>
        <v>0</v>
      </c>
      <c r="R14" s="3">
        <f t="shared" si="5"/>
        <v>0</v>
      </c>
      <c r="S14" s="3">
        <f t="shared" si="6"/>
        <v>0</v>
      </c>
      <c r="T14" s="3">
        <f t="shared" si="7"/>
        <v>0</v>
      </c>
      <c r="U14" s="28"/>
      <c r="V14" s="28"/>
      <c r="W14" s="4">
        <f t="shared" si="8"/>
        <v>0</v>
      </c>
      <c r="X14" s="4">
        <f t="shared" si="9"/>
        <v>0</v>
      </c>
      <c r="Y14" s="5">
        <f t="shared" si="10"/>
        <v>0</v>
      </c>
      <c r="Z14" s="5">
        <f t="shared" si="11"/>
        <v>0</v>
      </c>
      <c r="AA14" s="5">
        <f t="shared" si="12"/>
        <v>0</v>
      </c>
      <c r="AB14" s="6">
        <f t="shared" si="13"/>
        <v>0</v>
      </c>
      <c r="AC14" s="6">
        <f t="shared" si="14"/>
        <v>0</v>
      </c>
      <c r="AD14" s="6">
        <f t="shared" si="15"/>
        <v>0</v>
      </c>
      <c r="AE14" s="6">
        <f t="shared" si="16"/>
        <v>0</v>
      </c>
      <c r="AF14" s="6">
        <f t="shared" si="17"/>
        <v>0</v>
      </c>
      <c r="AG14" s="6">
        <f t="shared" si="18"/>
        <v>0</v>
      </c>
      <c r="AH14" s="6">
        <f t="shared" si="19"/>
        <v>0</v>
      </c>
    </row>
    <row r="15" spans="1:34" x14ac:dyDescent="0.3">
      <c r="A15" s="28">
        <v>8</v>
      </c>
      <c r="B15" s="31"/>
      <c r="C15" s="29"/>
      <c r="D15" s="57"/>
      <c r="E15" s="10"/>
      <c r="F15" s="28"/>
      <c r="G15" s="3">
        <f t="shared" si="0"/>
        <v>0</v>
      </c>
      <c r="H15" s="30"/>
      <c r="I15" s="30"/>
      <c r="J15" s="30"/>
      <c r="K15" s="30"/>
      <c r="L15" s="30"/>
      <c r="M15" s="30"/>
      <c r="N15" s="3">
        <f t="shared" si="1"/>
        <v>0</v>
      </c>
      <c r="O15" s="3">
        <f t="shared" si="2"/>
        <v>0</v>
      </c>
      <c r="P15" s="3">
        <f t="shared" si="3"/>
        <v>0</v>
      </c>
      <c r="Q15" s="4">
        <f t="shared" si="4"/>
        <v>0</v>
      </c>
      <c r="R15" s="3">
        <f t="shared" si="5"/>
        <v>0</v>
      </c>
      <c r="S15" s="3">
        <f t="shared" si="6"/>
        <v>0</v>
      </c>
      <c r="T15" s="3">
        <f t="shared" si="7"/>
        <v>0</v>
      </c>
      <c r="U15" s="28"/>
      <c r="V15" s="28"/>
      <c r="W15" s="4">
        <f t="shared" si="8"/>
        <v>0</v>
      </c>
      <c r="X15" s="4">
        <f t="shared" si="9"/>
        <v>0</v>
      </c>
      <c r="Y15" s="5">
        <f t="shared" si="10"/>
        <v>0</v>
      </c>
      <c r="Z15" s="5">
        <f t="shared" si="11"/>
        <v>0</v>
      </c>
      <c r="AA15" s="5">
        <f t="shared" si="12"/>
        <v>0</v>
      </c>
      <c r="AB15" s="6">
        <f t="shared" si="13"/>
        <v>0</v>
      </c>
      <c r="AC15" s="6">
        <f t="shared" si="14"/>
        <v>0</v>
      </c>
      <c r="AD15" s="6">
        <f t="shared" si="15"/>
        <v>0</v>
      </c>
      <c r="AE15" s="6">
        <f t="shared" si="16"/>
        <v>0</v>
      </c>
      <c r="AF15" s="6">
        <f t="shared" si="17"/>
        <v>0</v>
      </c>
      <c r="AG15" s="6">
        <f t="shared" si="18"/>
        <v>0</v>
      </c>
      <c r="AH15" s="6">
        <f t="shared" si="19"/>
        <v>0</v>
      </c>
    </row>
    <row r="16" spans="1:34" x14ac:dyDescent="0.3">
      <c r="A16" s="28">
        <v>9</v>
      </c>
      <c r="B16" s="31"/>
      <c r="C16" s="29"/>
      <c r="D16" s="57"/>
      <c r="E16" s="10"/>
      <c r="F16" s="28"/>
      <c r="G16" s="3">
        <f t="shared" si="0"/>
        <v>0</v>
      </c>
      <c r="H16" s="30"/>
      <c r="I16" s="30"/>
      <c r="J16" s="30"/>
      <c r="K16" s="30"/>
      <c r="L16" s="30"/>
      <c r="M16" s="30"/>
      <c r="N16" s="3">
        <f t="shared" si="1"/>
        <v>0</v>
      </c>
      <c r="O16" s="3">
        <f t="shared" si="2"/>
        <v>0</v>
      </c>
      <c r="P16" s="3">
        <f t="shared" si="3"/>
        <v>0</v>
      </c>
      <c r="Q16" s="4">
        <f t="shared" si="4"/>
        <v>0</v>
      </c>
      <c r="R16" s="3">
        <f t="shared" si="5"/>
        <v>0</v>
      </c>
      <c r="S16" s="3">
        <f t="shared" si="6"/>
        <v>0</v>
      </c>
      <c r="T16" s="3">
        <f t="shared" si="7"/>
        <v>0</v>
      </c>
      <c r="U16" s="28"/>
      <c r="V16" s="28"/>
      <c r="W16" s="4">
        <f t="shared" si="8"/>
        <v>0</v>
      </c>
      <c r="X16" s="4">
        <f t="shared" si="9"/>
        <v>0</v>
      </c>
      <c r="Y16" s="5">
        <f t="shared" si="10"/>
        <v>0</v>
      </c>
      <c r="Z16" s="5">
        <f t="shared" si="11"/>
        <v>0</v>
      </c>
      <c r="AA16" s="5">
        <f t="shared" si="12"/>
        <v>0</v>
      </c>
      <c r="AB16" s="6">
        <f t="shared" si="13"/>
        <v>0</v>
      </c>
      <c r="AC16" s="6">
        <f t="shared" si="14"/>
        <v>0</v>
      </c>
      <c r="AD16" s="6">
        <f t="shared" si="15"/>
        <v>0</v>
      </c>
      <c r="AE16" s="6">
        <f t="shared" si="16"/>
        <v>0</v>
      </c>
      <c r="AF16" s="6">
        <f t="shared" si="17"/>
        <v>0</v>
      </c>
      <c r="AG16" s="6">
        <f t="shared" si="18"/>
        <v>0</v>
      </c>
      <c r="AH16" s="6">
        <f t="shared" si="19"/>
        <v>0</v>
      </c>
    </row>
    <row r="17" spans="1:34" x14ac:dyDescent="0.3">
      <c r="A17" s="28">
        <v>10</v>
      </c>
      <c r="B17" s="31"/>
      <c r="C17" s="29"/>
      <c r="D17" s="57"/>
      <c r="E17" s="10"/>
      <c r="F17" s="28"/>
      <c r="G17" s="3">
        <f t="shared" si="0"/>
        <v>0</v>
      </c>
      <c r="H17" s="30"/>
      <c r="I17" s="30"/>
      <c r="J17" s="30"/>
      <c r="K17" s="30"/>
      <c r="L17" s="30"/>
      <c r="M17" s="30"/>
      <c r="N17" s="3">
        <f t="shared" si="1"/>
        <v>0</v>
      </c>
      <c r="O17" s="3">
        <f t="shared" si="2"/>
        <v>0</v>
      </c>
      <c r="P17" s="3">
        <f t="shared" si="3"/>
        <v>0</v>
      </c>
      <c r="Q17" s="4">
        <f t="shared" si="4"/>
        <v>0</v>
      </c>
      <c r="R17" s="3">
        <f t="shared" si="5"/>
        <v>0</v>
      </c>
      <c r="S17" s="3">
        <f t="shared" si="6"/>
        <v>0</v>
      </c>
      <c r="T17" s="3">
        <f t="shared" si="7"/>
        <v>0</v>
      </c>
      <c r="U17" s="28"/>
      <c r="V17" s="28"/>
      <c r="W17" s="4">
        <f t="shared" si="8"/>
        <v>0</v>
      </c>
      <c r="X17" s="4">
        <f t="shared" si="9"/>
        <v>0</v>
      </c>
      <c r="Y17" s="5">
        <f t="shared" si="10"/>
        <v>0</v>
      </c>
      <c r="Z17" s="5">
        <f t="shared" si="11"/>
        <v>0</v>
      </c>
      <c r="AA17" s="5">
        <f t="shared" si="12"/>
        <v>0</v>
      </c>
      <c r="AB17" s="6">
        <f t="shared" si="13"/>
        <v>0</v>
      </c>
      <c r="AC17" s="6">
        <f t="shared" si="14"/>
        <v>0</v>
      </c>
      <c r="AD17" s="6">
        <f t="shared" si="15"/>
        <v>0</v>
      </c>
      <c r="AE17" s="6">
        <f t="shared" si="16"/>
        <v>0</v>
      </c>
      <c r="AF17" s="6">
        <f t="shared" si="17"/>
        <v>0</v>
      </c>
      <c r="AG17" s="6">
        <f t="shared" si="18"/>
        <v>0</v>
      </c>
      <c r="AH17" s="6">
        <f t="shared" si="19"/>
        <v>0</v>
      </c>
    </row>
    <row r="18" spans="1:34" x14ac:dyDescent="0.3">
      <c r="A18" s="28">
        <v>11</v>
      </c>
      <c r="B18" s="31"/>
      <c r="C18" s="29"/>
      <c r="D18" s="57"/>
      <c r="E18" s="10"/>
      <c r="F18" s="28"/>
      <c r="G18" s="3">
        <f t="shared" si="0"/>
        <v>0</v>
      </c>
      <c r="H18" s="30"/>
      <c r="I18" s="30"/>
      <c r="J18" s="30"/>
      <c r="K18" s="30"/>
      <c r="L18" s="30"/>
      <c r="M18" s="30"/>
      <c r="N18" s="3">
        <f t="shared" si="1"/>
        <v>0</v>
      </c>
      <c r="O18" s="3">
        <f t="shared" si="2"/>
        <v>0</v>
      </c>
      <c r="P18" s="3">
        <f t="shared" si="3"/>
        <v>0</v>
      </c>
      <c r="Q18" s="4">
        <f t="shared" si="4"/>
        <v>0</v>
      </c>
      <c r="R18" s="3">
        <f t="shared" si="5"/>
        <v>0</v>
      </c>
      <c r="S18" s="3">
        <f t="shared" si="6"/>
        <v>0</v>
      </c>
      <c r="T18" s="3">
        <f t="shared" si="7"/>
        <v>0</v>
      </c>
      <c r="U18" s="28"/>
      <c r="V18" s="28"/>
      <c r="W18" s="4">
        <f t="shared" si="8"/>
        <v>0</v>
      </c>
      <c r="X18" s="4">
        <f t="shared" si="9"/>
        <v>0</v>
      </c>
      <c r="Y18" s="5">
        <f t="shared" si="10"/>
        <v>0</v>
      </c>
      <c r="Z18" s="5">
        <f t="shared" si="11"/>
        <v>0</v>
      </c>
      <c r="AA18" s="5">
        <f t="shared" si="12"/>
        <v>0</v>
      </c>
      <c r="AB18" s="6">
        <f t="shared" si="13"/>
        <v>0</v>
      </c>
      <c r="AC18" s="6">
        <f t="shared" si="14"/>
        <v>0</v>
      </c>
      <c r="AD18" s="6">
        <f t="shared" si="15"/>
        <v>0</v>
      </c>
      <c r="AE18" s="6">
        <f t="shared" si="16"/>
        <v>0</v>
      </c>
      <c r="AF18" s="6">
        <f t="shared" si="17"/>
        <v>0</v>
      </c>
      <c r="AG18" s="6">
        <f t="shared" si="18"/>
        <v>0</v>
      </c>
      <c r="AH18" s="6">
        <f t="shared" si="19"/>
        <v>0</v>
      </c>
    </row>
    <row r="19" spans="1:34" x14ac:dyDescent="0.3">
      <c r="A19" s="28">
        <v>12</v>
      </c>
      <c r="B19" s="31"/>
      <c r="C19" s="29"/>
      <c r="D19" s="57"/>
      <c r="E19" s="10"/>
      <c r="F19" s="28"/>
      <c r="G19" s="3">
        <f t="shared" si="0"/>
        <v>0</v>
      </c>
      <c r="H19" s="30"/>
      <c r="I19" s="30"/>
      <c r="J19" s="30"/>
      <c r="K19" s="30"/>
      <c r="L19" s="30"/>
      <c r="M19" s="30"/>
      <c r="N19" s="3">
        <f t="shared" si="1"/>
        <v>0</v>
      </c>
      <c r="O19" s="3">
        <f t="shared" si="2"/>
        <v>0</v>
      </c>
      <c r="P19" s="3">
        <f t="shared" si="3"/>
        <v>0</v>
      </c>
      <c r="Q19" s="4">
        <f t="shared" si="4"/>
        <v>0</v>
      </c>
      <c r="R19" s="3">
        <f t="shared" si="5"/>
        <v>0</v>
      </c>
      <c r="S19" s="3">
        <f t="shared" si="6"/>
        <v>0</v>
      </c>
      <c r="T19" s="3">
        <f t="shared" si="7"/>
        <v>0</v>
      </c>
      <c r="U19" s="28"/>
      <c r="V19" s="28"/>
      <c r="W19" s="4">
        <f t="shared" si="8"/>
        <v>0</v>
      </c>
      <c r="X19" s="4">
        <f t="shared" si="9"/>
        <v>0</v>
      </c>
      <c r="Y19" s="5">
        <f t="shared" si="10"/>
        <v>0</v>
      </c>
      <c r="Z19" s="5">
        <f t="shared" si="11"/>
        <v>0</v>
      </c>
      <c r="AA19" s="5">
        <f t="shared" si="12"/>
        <v>0</v>
      </c>
      <c r="AB19" s="6">
        <f t="shared" si="13"/>
        <v>0</v>
      </c>
      <c r="AC19" s="6">
        <f t="shared" si="14"/>
        <v>0</v>
      </c>
      <c r="AD19" s="6">
        <f t="shared" si="15"/>
        <v>0</v>
      </c>
      <c r="AE19" s="6">
        <f t="shared" si="16"/>
        <v>0</v>
      </c>
      <c r="AF19" s="6">
        <f t="shared" si="17"/>
        <v>0</v>
      </c>
      <c r="AG19" s="6">
        <f t="shared" si="18"/>
        <v>0</v>
      </c>
      <c r="AH19" s="6">
        <f t="shared" si="19"/>
        <v>0</v>
      </c>
    </row>
    <row r="20" spans="1:34" x14ac:dyDescent="0.3">
      <c r="A20" s="28">
        <v>13</v>
      </c>
      <c r="B20" s="31"/>
      <c r="C20" s="29"/>
      <c r="D20" s="57"/>
      <c r="E20" s="10"/>
      <c r="F20" s="28"/>
      <c r="G20" s="3">
        <f t="shared" si="0"/>
        <v>0</v>
      </c>
      <c r="H20" s="30"/>
      <c r="I20" s="30"/>
      <c r="J20" s="30"/>
      <c r="K20" s="30"/>
      <c r="L20" s="30"/>
      <c r="M20" s="30"/>
      <c r="N20" s="3">
        <f t="shared" si="1"/>
        <v>0</v>
      </c>
      <c r="O20" s="3">
        <f t="shared" si="2"/>
        <v>0</v>
      </c>
      <c r="P20" s="3">
        <f t="shared" si="3"/>
        <v>0</v>
      </c>
      <c r="Q20" s="4">
        <f t="shared" si="4"/>
        <v>0</v>
      </c>
      <c r="R20" s="3">
        <f t="shared" si="5"/>
        <v>0</v>
      </c>
      <c r="S20" s="3">
        <f t="shared" si="6"/>
        <v>0</v>
      </c>
      <c r="T20" s="3">
        <f t="shared" si="7"/>
        <v>0</v>
      </c>
      <c r="U20" s="28"/>
      <c r="V20" s="28"/>
      <c r="W20" s="4">
        <f t="shared" si="8"/>
        <v>0</v>
      </c>
      <c r="X20" s="4">
        <f t="shared" si="9"/>
        <v>0</v>
      </c>
      <c r="Y20" s="5">
        <f t="shared" si="10"/>
        <v>0</v>
      </c>
      <c r="Z20" s="5">
        <f t="shared" si="11"/>
        <v>0</v>
      </c>
      <c r="AA20" s="5">
        <f t="shared" si="12"/>
        <v>0</v>
      </c>
      <c r="AB20" s="6">
        <f t="shared" si="13"/>
        <v>0</v>
      </c>
      <c r="AC20" s="6">
        <f t="shared" si="14"/>
        <v>0</v>
      </c>
      <c r="AD20" s="6">
        <f t="shared" si="15"/>
        <v>0</v>
      </c>
      <c r="AE20" s="6">
        <f t="shared" si="16"/>
        <v>0</v>
      </c>
      <c r="AF20" s="6">
        <f t="shared" si="17"/>
        <v>0</v>
      </c>
      <c r="AG20" s="6">
        <f t="shared" si="18"/>
        <v>0</v>
      </c>
      <c r="AH20" s="6">
        <f t="shared" si="19"/>
        <v>0</v>
      </c>
    </row>
    <row r="21" spans="1:34" x14ac:dyDescent="0.3">
      <c r="A21" s="28">
        <v>14</v>
      </c>
      <c r="B21" s="31"/>
      <c r="C21" s="29"/>
      <c r="D21" s="57"/>
      <c r="E21" s="10"/>
      <c r="F21" s="28"/>
      <c r="G21" s="3">
        <f t="shared" si="0"/>
        <v>0</v>
      </c>
      <c r="H21" s="30"/>
      <c r="I21" s="30"/>
      <c r="J21" s="30"/>
      <c r="K21" s="30"/>
      <c r="L21" s="30"/>
      <c r="M21" s="30"/>
      <c r="N21" s="3">
        <f t="shared" si="1"/>
        <v>0</v>
      </c>
      <c r="O21" s="3">
        <f t="shared" si="2"/>
        <v>0</v>
      </c>
      <c r="P21" s="3">
        <f t="shared" si="3"/>
        <v>0</v>
      </c>
      <c r="Q21" s="4">
        <f t="shared" si="4"/>
        <v>0</v>
      </c>
      <c r="R21" s="3">
        <f t="shared" si="5"/>
        <v>0</v>
      </c>
      <c r="S21" s="3">
        <f t="shared" si="6"/>
        <v>0</v>
      </c>
      <c r="T21" s="3">
        <f t="shared" si="7"/>
        <v>0</v>
      </c>
      <c r="U21" s="28"/>
      <c r="V21" s="28"/>
      <c r="W21" s="4">
        <f t="shared" si="8"/>
        <v>0</v>
      </c>
      <c r="X21" s="4">
        <f t="shared" si="9"/>
        <v>0</v>
      </c>
      <c r="Y21" s="5">
        <f t="shared" si="10"/>
        <v>0</v>
      </c>
      <c r="Z21" s="5">
        <f t="shared" si="11"/>
        <v>0</v>
      </c>
      <c r="AA21" s="5">
        <f t="shared" si="12"/>
        <v>0</v>
      </c>
      <c r="AB21" s="6">
        <f t="shared" si="13"/>
        <v>0</v>
      </c>
      <c r="AC21" s="6">
        <f t="shared" si="14"/>
        <v>0</v>
      </c>
      <c r="AD21" s="6">
        <f t="shared" si="15"/>
        <v>0</v>
      </c>
      <c r="AE21" s="6">
        <f t="shared" si="16"/>
        <v>0</v>
      </c>
      <c r="AF21" s="6">
        <f t="shared" si="17"/>
        <v>0</v>
      </c>
      <c r="AG21" s="6">
        <f t="shared" si="18"/>
        <v>0</v>
      </c>
      <c r="AH21" s="6">
        <f t="shared" si="19"/>
        <v>0</v>
      </c>
    </row>
    <row r="22" spans="1:34" x14ac:dyDescent="0.3">
      <c r="A22" s="28">
        <v>15</v>
      </c>
      <c r="B22" s="31"/>
      <c r="C22" s="29"/>
      <c r="D22" s="57"/>
      <c r="E22" s="10"/>
      <c r="F22" s="28"/>
      <c r="G22" s="3">
        <f t="shared" si="0"/>
        <v>0</v>
      </c>
      <c r="H22" s="30"/>
      <c r="I22" s="30"/>
      <c r="J22" s="30"/>
      <c r="K22" s="30"/>
      <c r="L22" s="30"/>
      <c r="M22" s="30"/>
      <c r="N22" s="3">
        <f t="shared" si="1"/>
        <v>0</v>
      </c>
      <c r="O22" s="3">
        <f t="shared" si="2"/>
        <v>0</v>
      </c>
      <c r="P22" s="3">
        <f t="shared" si="3"/>
        <v>0</v>
      </c>
      <c r="Q22" s="4">
        <f t="shared" si="4"/>
        <v>0</v>
      </c>
      <c r="R22" s="3">
        <f t="shared" si="5"/>
        <v>0</v>
      </c>
      <c r="S22" s="3">
        <f t="shared" si="6"/>
        <v>0</v>
      </c>
      <c r="T22" s="3">
        <f t="shared" si="7"/>
        <v>0</v>
      </c>
      <c r="U22" s="28"/>
      <c r="V22" s="28"/>
      <c r="W22" s="4">
        <f t="shared" si="8"/>
        <v>0</v>
      </c>
      <c r="X22" s="4">
        <f t="shared" si="9"/>
        <v>0</v>
      </c>
      <c r="Y22" s="5">
        <f t="shared" si="10"/>
        <v>0</v>
      </c>
      <c r="Z22" s="5">
        <f t="shared" si="11"/>
        <v>0</v>
      </c>
      <c r="AA22" s="5">
        <f t="shared" si="12"/>
        <v>0</v>
      </c>
      <c r="AB22" s="6">
        <f t="shared" si="13"/>
        <v>0</v>
      </c>
      <c r="AC22" s="6">
        <f t="shared" si="14"/>
        <v>0</v>
      </c>
      <c r="AD22" s="6">
        <f t="shared" si="15"/>
        <v>0</v>
      </c>
      <c r="AE22" s="6">
        <f t="shared" si="16"/>
        <v>0</v>
      </c>
      <c r="AF22" s="6">
        <f t="shared" si="17"/>
        <v>0</v>
      </c>
      <c r="AG22" s="6">
        <f t="shared" si="18"/>
        <v>0</v>
      </c>
      <c r="AH22" s="6">
        <f t="shared" si="19"/>
        <v>0</v>
      </c>
    </row>
    <row r="23" spans="1:34" x14ac:dyDescent="0.3">
      <c r="A23" s="28">
        <v>16</v>
      </c>
      <c r="B23" s="31"/>
      <c r="C23" s="29"/>
      <c r="D23" s="57"/>
      <c r="E23" s="10"/>
      <c r="F23" s="28"/>
      <c r="G23" s="3">
        <f t="shared" si="0"/>
        <v>0</v>
      </c>
      <c r="H23" s="30"/>
      <c r="I23" s="30"/>
      <c r="J23" s="30"/>
      <c r="K23" s="30"/>
      <c r="L23" s="30"/>
      <c r="M23" s="30"/>
      <c r="N23" s="3">
        <f t="shared" si="1"/>
        <v>0</v>
      </c>
      <c r="O23" s="3">
        <f t="shared" si="2"/>
        <v>0</v>
      </c>
      <c r="P23" s="3">
        <f t="shared" si="3"/>
        <v>0</v>
      </c>
      <c r="Q23" s="4">
        <f t="shared" si="4"/>
        <v>0</v>
      </c>
      <c r="R23" s="3">
        <f t="shared" si="5"/>
        <v>0</v>
      </c>
      <c r="S23" s="3">
        <f t="shared" si="6"/>
        <v>0</v>
      </c>
      <c r="T23" s="3">
        <f t="shared" si="7"/>
        <v>0</v>
      </c>
      <c r="U23" s="28"/>
      <c r="V23" s="28"/>
      <c r="W23" s="4">
        <f t="shared" si="8"/>
        <v>0</v>
      </c>
      <c r="X23" s="4">
        <f t="shared" si="9"/>
        <v>0</v>
      </c>
      <c r="Y23" s="5">
        <f t="shared" si="10"/>
        <v>0</v>
      </c>
      <c r="Z23" s="5">
        <f t="shared" si="11"/>
        <v>0</v>
      </c>
      <c r="AA23" s="5">
        <f t="shared" si="12"/>
        <v>0</v>
      </c>
      <c r="AB23" s="6">
        <f t="shared" si="13"/>
        <v>0</v>
      </c>
      <c r="AC23" s="6">
        <f t="shared" si="14"/>
        <v>0</v>
      </c>
      <c r="AD23" s="6">
        <f t="shared" si="15"/>
        <v>0</v>
      </c>
      <c r="AE23" s="6">
        <f t="shared" si="16"/>
        <v>0</v>
      </c>
      <c r="AF23" s="6">
        <f t="shared" si="17"/>
        <v>0</v>
      </c>
      <c r="AG23" s="6">
        <f t="shared" si="18"/>
        <v>0</v>
      </c>
      <c r="AH23" s="6">
        <f t="shared" si="19"/>
        <v>0</v>
      </c>
    </row>
    <row r="24" spans="1:34" x14ac:dyDescent="0.3">
      <c r="A24" s="28">
        <v>17</v>
      </c>
      <c r="B24" s="57"/>
      <c r="C24" s="57"/>
      <c r="D24" s="57"/>
      <c r="E24" s="10"/>
      <c r="F24" s="28"/>
      <c r="G24" s="3">
        <f t="shared" si="0"/>
        <v>0</v>
      </c>
      <c r="H24" s="30"/>
      <c r="I24" s="30"/>
      <c r="J24" s="30"/>
      <c r="K24" s="30"/>
      <c r="L24" s="30"/>
      <c r="M24" s="30"/>
      <c r="N24" s="3">
        <f t="shared" si="1"/>
        <v>0</v>
      </c>
      <c r="O24" s="3">
        <f t="shared" si="2"/>
        <v>0</v>
      </c>
      <c r="P24" s="3">
        <f t="shared" si="3"/>
        <v>0</v>
      </c>
      <c r="Q24" s="4">
        <f t="shared" si="4"/>
        <v>0</v>
      </c>
      <c r="R24" s="3">
        <f t="shared" si="5"/>
        <v>0</v>
      </c>
      <c r="S24" s="3">
        <f t="shared" si="6"/>
        <v>0</v>
      </c>
      <c r="T24" s="3">
        <f t="shared" si="7"/>
        <v>0</v>
      </c>
      <c r="U24" s="28"/>
      <c r="V24" s="28"/>
      <c r="W24" s="4">
        <f t="shared" si="8"/>
        <v>0</v>
      </c>
      <c r="X24" s="4">
        <f t="shared" si="9"/>
        <v>0</v>
      </c>
      <c r="Y24" s="5">
        <f t="shared" si="10"/>
        <v>0</v>
      </c>
      <c r="Z24" s="5">
        <f t="shared" si="11"/>
        <v>0</v>
      </c>
      <c r="AA24" s="5">
        <f t="shared" si="12"/>
        <v>0</v>
      </c>
      <c r="AB24" s="6">
        <f t="shared" si="13"/>
        <v>0</v>
      </c>
      <c r="AC24" s="6">
        <f t="shared" si="14"/>
        <v>0</v>
      </c>
      <c r="AD24" s="6">
        <f t="shared" si="15"/>
        <v>0</v>
      </c>
      <c r="AE24" s="6">
        <f t="shared" si="16"/>
        <v>0</v>
      </c>
      <c r="AF24" s="6">
        <f t="shared" si="17"/>
        <v>0</v>
      </c>
      <c r="AG24" s="6">
        <f t="shared" si="18"/>
        <v>0</v>
      </c>
      <c r="AH24" s="6">
        <f t="shared" si="19"/>
        <v>0</v>
      </c>
    </row>
    <row r="25" spans="1:34" x14ac:dyDescent="0.3">
      <c r="A25" s="28">
        <v>18</v>
      </c>
      <c r="B25" s="57"/>
      <c r="C25" s="57"/>
      <c r="D25" s="57"/>
      <c r="E25" s="10"/>
      <c r="F25" s="28"/>
      <c r="G25" s="3">
        <f t="shared" si="0"/>
        <v>0</v>
      </c>
      <c r="H25" s="30"/>
      <c r="I25" s="30"/>
      <c r="J25" s="30"/>
      <c r="K25" s="30"/>
      <c r="L25" s="30"/>
      <c r="M25" s="30"/>
      <c r="N25" s="3">
        <f t="shared" si="1"/>
        <v>0</v>
      </c>
      <c r="O25" s="3">
        <f t="shared" si="2"/>
        <v>0</v>
      </c>
      <c r="P25" s="3">
        <f t="shared" si="3"/>
        <v>0</v>
      </c>
      <c r="Q25" s="4">
        <f t="shared" si="4"/>
        <v>0</v>
      </c>
      <c r="R25" s="3">
        <f t="shared" si="5"/>
        <v>0</v>
      </c>
      <c r="S25" s="3">
        <f t="shared" si="6"/>
        <v>0</v>
      </c>
      <c r="T25" s="3">
        <f t="shared" si="7"/>
        <v>0</v>
      </c>
      <c r="U25" s="28"/>
      <c r="V25" s="28"/>
      <c r="W25" s="4">
        <f t="shared" si="8"/>
        <v>0</v>
      </c>
      <c r="X25" s="4">
        <f t="shared" si="9"/>
        <v>0</v>
      </c>
      <c r="Y25" s="5">
        <f t="shared" si="10"/>
        <v>0</v>
      </c>
      <c r="Z25" s="5">
        <f t="shared" si="11"/>
        <v>0</v>
      </c>
      <c r="AA25" s="5">
        <f t="shared" si="12"/>
        <v>0</v>
      </c>
      <c r="AB25" s="6">
        <f t="shared" si="13"/>
        <v>0</v>
      </c>
      <c r="AC25" s="6">
        <f t="shared" si="14"/>
        <v>0</v>
      </c>
      <c r="AD25" s="6">
        <f t="shared" si="15"/>
        <v>0</v>
      </c>
      <c r="AE25" s="6">
        <f t="shared" si="16"/>
        <v>0</v>
      </c>
      <c r="AF25" s="6">
        <f t="shared" si="17"/>
        <v>0</v>
      </c>
      <c r="AG25" s="6">
        <f t="shared" si="18"/>
        <v>0</v>
      </c>
      <c r="AH25" s="6">
        <f t="shared" si="19"/>
        <v>0</v>
      </c>
    </row>
    <row r="26" spans="1:34" x14ac:dyDescent="0.3">
      <c r="A26" s="28">
        <v>19</v>
      </c>
      <c r="B26" s="57"/>
      <c r="C26" s="57"/>
      <c r="D26" s="57"/>
      <c r="E26" s="10"/>
      <c r="F26" s="28"/>
      <c r="G26" s="3">
        <f t="shared" si="0"/>
        <v>0</v>
      </c>
      <c r="H26" s="30"/>
      <c r="I26" s="30"/>
      <c r="J26" s="30"/>
      <c r="K26" s="30"/>
      <c r="L26" s="30"/>
      <c r="M26" s="30"/>
      <c r="N26" s="3">
        <f t="shared" si="1"/>
        <v>0</v>
      </c>
      <c r="O26" s="3">
        <f t="shared" si="2"/>
        <v>0</v>
      </c>
      <c r="P26" s="3">
        <f t="shared" si="3"/>
        <v>0</v>
      </c>
      <c r="Q26" s="4">
        <f t="shared" si="4"/>
        <v>0</v>
      </c>
      <c r="R26" s="3">
        <f t="shared" si="5"/>
        <v>0</v>
      </c>
      <c r="S26" s="3">
        <f t="shared" si="6"/>
        <v>0</v>
      </c>
      <c r="T26" s="3">
        <f t="shared" si="7"/>
        <v>0</v>
      </c>
      <c r="U26" s="28"/>
      <c r="V26" s="28"/>
      <c r="W26" s="4">
        <f t="shared" si="8"/>
        <v>0</v>
      </c>
      <c r="X26" s="4">
        <f t="shared" si="9"/>
        <v>0</v>
      </c>
      <c r="Y26" s="5">
        <f t="shared" si="10"/>
        <v>0</v>
      </c>
      <c r="Z26" s="5">
        <f t="shared" si="11"/>
        <v>0</v>
      </c>
      <c r="AA26" s="5">
        <f t="shared" si="12"/>
        <v>0</v>
      </c>
      <c r="AB26" s="6">
        <f t="shared" si="13"/>
        <v>0</v>
      </c>
      <c r="AC26" s="6">
        <f t="shared" si="14"/>
        <v>0</v>
      </c>
      <c r="AD26" s="6">
        <f t="shared" si="15"/>
        <v>0</v>
      </c>
      <c r="AE26" s="6">
        <f t="shared" si="16"/>
        <v>0</v>
      </c>
      <c r="AF26" s="6">
        <f t="shared" si="17"/>
        <v>0</v>
      </c>
      <c r="AG26" s="6">
        <f t="shared" si="18"/>
        <v>0</v>
      </c>
      <c r="AH26" s="6">
        <f t="shared" si="19"/>
        <v>0</v>
      </c>
    </row>
    <row r="27" spans="1:34" x14ac:dyDescent="0.3">
      <c r="A27" s="28">
        <v>20</v>
      </c>
      <c r="B27" s="57"/>
      <c r="C27" s="57"/>
      <c r="D27" s="57"/>
      <c r="E27" s="10"/>
      <c r="F27" s="28"/>
      <c r="G27" s="3">
        <f t="shared" si="0"/>
        <v>0</v>
      </c>
      <c r="H27" s="30"/>
      <c r="I27" s="30"/>
      <c r="J27" s="30"/>
      <c r="K27" s="30"/>
      <c r="L27" s="30"/>
      <c r="M27" s="30"/>
      <c r="N27" s="3">
        <f t="shared" ref="N27:N36" si="20">IF(H27&lt;&gt;"",(I27-INT(I27))*24-(H27-INT(H27))*24,0)</f>
        <v>0</v>
      </c>
      <c r="O27" s="3">
        <f t="shared" ref="O27:O36" si="21">IF(J27&lt;&gt;"",(K27-INT(K27))*24-(J27-INT(J27))*24,0)</f>
        <v>0</v>
      </c>
      <c r="P27" s="3">
        <f t="shared" ref="P27:P36" si="22">IF(L27&lt;&gt;"",(M27-INT(M27))*24-(L27-INT(L27))*24,0)</f>
        <v>0</v>
      </c>
      <c r="Q27" s="4">
        <f t="shared" ref="Q27:Q36" si="23">IF((I27-INT(I27))*24&gt;=21,21,IF((I27-INT(I27))*24&lt;=18,18,(I27-INT(I27))*24))-IF((H27-INT(H27))*24&lt;=18,18,IF((H27-INT(H27))*24&gt;=21,21,(H27-INT(H27))*24))</f>
        <v>0</v>
      </c>
      <c r="R27" s="3">
        <f t="shared" ref="R27:R36" si="24">N27-Q27</f>
        <v>0</v>
      </c>
      <c r="S27" s="3">
        <f t="shared" ref="S27:S36" si="25">Q27*(5*52-10)</f>
        <v>0</v>
      </c>
      <c r="T27" s="3">
        <f t="shared" ref="T27:T36" si="26">(5*52-10)*R27+(52*O27)+(52+10)*P27</f>
        <v>0</v>
      </c>
      <c r="U27" s="28"/>
      <c r="V27" s="28"/>
      <c r="W27" s="4">
        <f t="shared" ref="W27:W36" si="27">(G27/1000)*IF(S27&gt;0,1,0)</f>
        <v>0</v>
      </c>
      <c r="X27" s="4">
        <f t="shared" ref="X27:X36" si="28">(G27/1000)*IF(T27&gt;0,1,0)</f>
        <v>0</v>
      </c>
      <c r="Y27" s="5">
        <f t="shared" ref="Y27:Y36" si="29">G27*U27*V27*S27/1000</f>
        <v>0</v>
      </c>
      <c r="Z27" s="5">
        <f t="shared" ref="Z27:Z36" si="30">G27*U27*V27*T27/1000</f>
        <v>0</v>
      </c>
      <c r="AA27" s="5">
        <f t="shared" ref="AA27:AA36" si="31">Y27+Z27</f>
        <v>0</v>
      </c>
      <c r="AB27" s="6">
        <f t="shared" ref="AB27:AB36" si="32">12*W27*$AB$2</f>
        <v>0</v>
      </c>
      <c r="AC27" s="6">
        <f t="shared" ref="AC27:AC36" si="33">12*X27*$AC$2</f>
        <v>0</v>
      </c>
      <c r="AD27" s="6">
        <f t="shared" ref="AD27:AD36" si="34">AB27+AC27</f>
        <v>0</v>
      </c>
      <c r="AE27" s="6">
        <f t="shared" ref="AE27:AE36" si="35">Y27*$AE$2</f>
        <v>0</v>
      </c>
      <c r="AF27" s="6">
        <f t="shared" ref="AF27:AF36" si="36">Z27*$AF$2</f>
        <v>0</v>
      </c>
      <c r="AG27" s="6">
        <f t="shared" ref="AG27:AG36" si="37">AE27+AF27</f>
        <v>0</v>
      </c>
      <c r="AH27" s="6">
        <f t="shared" ref="AH27:AH36" si="38">AD27+AG27</f>
        <v>0</v>
      </c>
    </row>
    <row r="28" spans="1:34" x14ac:dyDescent="0.3">
      <c r="A28" s="28">
        <v>21</v>
      </c>
      <c r="B28" s="57"/>
      <c r="C28" s="57"/>
      <c r="D28" s="57"/>
      <c r="E28" s="10"/>
      <c r="F28" s="28"/>
      <c r="G28" s="3">
        <f t="shared" si="0"/>
        <v>0</v>
      </c>
      <c r="H28" s="30"/>
      <c r="I28" s="30"/>
      <c r="J28" s="30"/>
      <c r="K28" s="30"/>
      <c r="L28" s="30"/>
      <c r="M28" s="30"/>
      <c r="N28" s="3">
        <f t="shared" si="20"/>
        <v>0</v>
      </c>
      <c r="O28" s="3">
        <f t="shared" si="21"/>
        <v>0</v>
      </c>
      <c r="P28" s="3">
        <f t="shared" si="22"/>
        <v>0</v>
      </c>
      <c r="Q28" s="4">
        <f t="shared" si="23"/>
        <v>0</v>
      </c>
      <c r="R28" s="3">
        <f t="shared" si="24"/>
        <v>0</v>
      </c>
      <c r="S28" s="3">
        <f t="shared" si="25"/>
        <v>0</v>
      </c>
      <c r="T28" s="3">
        <f t="shared" si="26"/>
        <v>0</v>
      </c>
      <c r="U28" s="28"/>
      <c r="V28" s="28"/>
      <c r="W28" s="4">
        <f t="shared" si="27"/>
        <v>0</v>
      </c>
      <c r="X28" s="4">
        <f t="shared" si="28"/>
        <v>0</v>
      </c>
      <c r="Y28" s="5">
        <f t="shared" si="29"/>
        <v>0</v>
      </c>
      <c r="Z28" s="5">
        <f t="shared" si="30"/>
        <v>0</v>
      </c>
      <c r="AA28" s="5">
        <f t="shared" si="31"/>
        <v>0</v>
      </c>
      <c r="AB28" s="6">
        <f t="shared" si="32"/>
        <v>0</v>
      </c>
      <c r="AC28" s="6">
        <f t="shared" si="33"/>
        <v>0</v>
      </c>
      <c r="AD28" s="6">
        <f t="shared" si="34"/>
        <v>0</v>
      </c>
      <c r="AE28" s="6">
        <f t="shared" si="35"/>
        <v>0</v>
      </c>
      <c r="AF28" s="6">
        <f t="shared" si="36"/>
        <v>0</v>
      </c>
      <c r="AG28" s="6">
        <f t="shared" si="37"/>
        <v>0</v>
      </c>
      <c r="AH28" s="6">
        <f t="shared" si="38"/>
        <v>0</v>
      </c>
    </row>
    <row r="29" spans="1:34" x14ac:dyDescent="0.3">
      <c r="A29" s="28">
        <v>22</v>
      </c>
      <c r="B29" s="57"/>
      <c r="C29" s="57"/>
      <c r="D29" s="57"/>
      <c r="E29" s="10"/>
      <c r="F29" s="28"/>
      <c r="G29" s="3">
        <f t="shared" si="0"/>
        <v>0</v>
      </c>
      <c r="H29" s="30"/>
      <c r="I29" s="30"/>
      <c r="J29" s="30"/>
      <c r="K29" s="30"/>
      <c r="L29" s="30"/>
      <c r="M29" s="30"/>
      <c r="N29" s="3">
        <f t="shared" si="20"/>
        <v>0</v>
      </c>
      <c r="O29" s="3">
        <f t="shared" si="21"/>
        <v>0</v>
      </c>
      <c r="P29" s="3">
        <f t="shared" si="22"/>
        <v>0</v>
      </c>
      <c r="Q29" s="4">
        <f t="shared" si="23"/>
        <v>0</v>
      </c>
      <c r="R29" s="3">
        <f t="shared" si="24"/>
        <v>0</v>
      </c>
      <c r="S29" s="3">
        <f t="shared" si="25"/>
        <v>0</v>
      </c>
      <c r="T29" s="3">
        <f t="shared" si="26"/>
        <v>0</v>
      </c>
      <c r="U29" s="28"/>
      <c r="V29" s="28"/>
      <c r="W29" s="4">
        <f t="shared" si="27"/>
        <v>0</v>
      </c>
      <c r="X29" s="4">
        <f t="shared" si="28"/>
        <v>0</v>
      </c>
      <c r="Y29" s="5">
        <f t="shared" si="29"/>
        <v>0</v>
      </c>
      <c r="Z29" s="5">
        <f t="shared" si="30"/>
        <v>0</v>
      </c>
      <c r="AA29" s="5">
        <f t="shared" si="31"/>
        <v>0</v>
      </c>
      <c r="AB29" s="6">
        <f t="shared" si="32"/>
        <v>0</v>
      </c>
      <c r="AC29" s="6">
        <f t="shared" si="33"/>
        <v>0</v>
      </c>
      <c r="AD29" s="6">
        <f t="shared" si="34"/>
        <v>0</v>
      </c>
      <c r="AE29" s="6">
        <f t="shared" si="35"/>
        <v>0</v>
      </c>
      <c r="AF29" s="6">
        <f t="shared" si="36"/>
        <v>0</v>
      </c>
      <c r="AG29" s="6">
        <f t="shared" si="37"/>
        <v>0</v>
      </c>
      <c r="AH29" s="6">
        <f t="shared" si="38"/>
        <v>0</v>
      </c>
    </row>
    <row r="30" spans="1:34" x14ac:dyDescent="0.3">
      <c r="A30" s="28">
        <v>23</v>
      </c>
      <c r="B30" s="57"/>
      <c r="C30" s="57"/>
      <c r="D30" s="57"/>
      <c r="E30" s="10"/>
      <c r="F30" s="28"/>
      <c r="G30" s="3">
        <f t="shared" si="0"/>
        <v>0</v>
      </c>
      <c r="H30" s="30"/>
      <c r="I30" s="30"/>
      <c r="J30" s="30"/>
      <c r="K30" s="30"/>
      <c r="L30" s="30"/>
      <c r="M30" s="30"/>
      <c r="N30" s="3">
        <f t="shared" si="20"/>
        <v>0</v>
      </c>
      <c r="O30" s="3">
        <f t="shared" si="21"/>
        <v>0</v>
      </c>
      <c r="P30" s="3">
        <f t="shared" si="22"/>
        <v>0</v>
      </c>
      <c r="Q30" s="4">
        <f t="shared" si="23"/>
        <v>0</v>
      </c>
      <c r="R30" s="3">
        <f t="shared" si="24"/>
        <v>0</v>
      </c>
      <c r="S30" s="3">
        <f t="shared" si="25"/>
        <v>0</v>
      </c>
      <c r="T30" s="3">
        <f t="shared" si="26"/>
        <v>0</v>
      </c>
      <c r="U30" s="28"/>
      <c r="V30" s="28"/>
      <c r="W30" s="4">
        <f t="shared" si="27"/>
        <v>0</v>
      </c>
      <c r="X30" s="4">
        <f t="shared" si="28"/>
        <v>0</v>
      </c>
      <c r="Y30" s="5">
        <f t="shared" si="29"/>
        <v>0</v>
      </c>
      <c r="Z30" s="5">
        <f t="shared" si="30"/>
        <v>0</v>
      </c>
      <c r="AA30" s="5">
        <f t="shared" si="31"/>
        <v>0</v>
      </c>
      <c r="AB30" s="6">
        <f t="shared" si="32"/>
        <v>0</v>
      </c>
      <c r="AC30" s="6">
        <f t="shared" si="33"/>
        <v>0</v>
      </c>
      <c r="AD30" s="6">
        <f t="shared" si="34"/>
        <v>0</v>
      </c>
      <c r="AE30" s="6">
        <f t="shared" si="35"/>
        <v>0</v>
      </c>
      <c r="AF30" s="6">
        <f t="shared" si="36"/>
        <v>0</v>
      </c>
      <c r="AG30" s="6">
        <f t="shared" si="37"/>
        <v>0</v>
      </c>
      <c r="AH30" s="6">
        <f t="shared" si="38"/>
        <v>0</v>
      </c>
    </row>
    <row r="31" spans="1:34" x14ac:dyDescent="0.3">
      <c r="A31" s="28">
        <v>24</v>
      </c>
      <c r="B31" s="57"/>
      <c r="C31" s="57"/>
      <c r="D31" s="57"/>
      <c r="E31" s="10"/>
      <c r="F31" s="28"/>
      <c r="G31" s="3">
        <f t="shared" si="0"/>
        <v>0</v>
      </c>
      <c r="H31" s="30"/>
      <c r="I31" s="30"/>
      <c r="J31" s="30"/>
      <c r="K31" s="30"/>
      <c r="L31" s="30"/>
      <c r="M31" s="30"/>
      <c r="N31" s="3">
        <f t="shared" si="20"/>
        <v>0</v>
      </c>
      <c r="O31" s="3">
        <f t="shared" si="21"/>
        <v>0</v>
      </c>
      <c r="P31" s="3">
        <f t="shared" si="22"/>
        <v>0</v>
      </c>
      <c r="Q31" s="4">
        <f t="shared" si="23"/>
        <v>0</v>
      </c>
      <c r="R31" s="3">
        <f t="shared" si="24"/>
        <v>0</v>
      </c>
      <c r="S31" s="3">
        <f t="shared" si="25"/>
        <v>0</v>
      </c>
      <c r="T31" s="3">
        <f t="shared" si="26"/>
        <v>0</v>
      </c>
      <c r="U31" s="28"/>
      <c r="V31" s="28"/>
      <c r="W31" s="4">
        <f t="shared" si="27"/>
        <v>0</v>
      </c>
      <c r="X31" s="4">
        <f t="shared" si="28"/>
        <v>0</v>
      </c>
      <c r="Y31" s="5">
        <f t="shared" si="29"/>
        <v>0</v>
      </c>
      <c r="Z31" s="5">
        <f t="shared" si="30"/>
        <v>0</v>
      </c>
      <c r="AA31" s="5">
        <f t="shared" si="31"/>
        <v>0</v>
      </c>
      <c r="AB31" s="6">
        <f t="shared" si="32"/>
        <v>0</v>
      </c>
      <c r="AC31" s="6">
        <f t="shared" si="33"/>
        <v>0</v>
      </c>
      <c r="AD31" s="6">
        <f t="shared" si="34"/>
        <v>0</v>
      </c>
      <c r="AE31" s="6">
        <f t="shared" si="35"/>
        <v>0</v>
      </c>
      <c r="AF31" s="6">
        <f t="shared" si="36"/>
        <v>0</v>
      </c>
      <c r="AG31" s="6">
        <f t="shared" si="37"/>
        <v>0</v>
      </c>
      <c r="AH31" s="6">
        <f t="shared" si="38"/>
        <v>0</v>
      </c>
    </row>
    <row r="32" spans="1:34" x14ac:dyDescent="0.3">
      <c r="A32" s="28">
        <v>25</v>
      </c>
      <c r="B32" s="57"/>
      <c r="C32" s="57"/>
      <c r="D32" s="57"/>
      <c r="E32" s="10"/>
      <c r="F32" s="28"/>
      <c r="G32" s="3">
        <f t="shared" si="0"/>
        <v>0</v>
      </c>
      <c r="H32" s="30"/>
      <c r="I32" s="30"/>
      <c r="J32" s="30"/>
      <c r="K32" s="30"/>
      <c r="L32" s="30"/>
      <c r="M32" s="30"/>
      <c r="N32" s="3">
        <f t="shared" si="20"/>
        <v>0</v>
      </c>
      <c r="O32" s="3">
        <f t="shared" si="21"/>
        <v>0</v>
      </c>
      <c r="P32" s="3">
        <f t="shared" si="22"/>
        <v>0</v>
      </c>
      <c r="Q32" s="4">
        <f t="shared" si="23"/>
        <v>0</v>
      </c>
      <c r="R32" s="3">
        <f t="shared" si="24"/>
        <v>0</v>
      </c>
      <c r="S32" s="3">
        <f t="shared" si="25"/>
        <v>0</v>
      </c>
      <c r="T32" s="3">
        <f t="shared" si="26"/>
        <v>0</v>
      </c>
      <c r="U32" s="28"/>
      <c r="V32" s="28"/>
      <c r="W32" s="4">
        <f t="shared" si="27"/>
        <v>0</v>
      </c>
      <c r="X32" s="4">
        <f t="shared" si="28"/>
        <v>0</v>
      </c>
      <c r="Y32" s="5">
        <f t="shared" si="29"/>
        <v>0</v>
      </c>
      <c r="Z32" s="5">
        <f t="shared" si="30"/>
        <v>0</v>
      </c>
      <c r="AA32" s="5">
        <f t="shared" si="31"/>
        <v>0</v>
      </c>
      <c r="AB32" s="6">
        <f t="shared" si="32"/>
        <v>0</v>
      </c>
      <c r="AC32" s="6">
        <f t="shared" si="33"/>
        <v>0</v>
      </c>
      <c r="AD32" s="6">
        <f t="shared" si="34"/>
        <v>0</v>
      </c>
      <c r="AE32" s="6">
        <f t="shared" si="35"/>
        <v>0</v>
      </c>
      <c r="AF32" s="6">
        <f t="shared" si="36"/>
        <v>0</v>
      </c>
      <c r="AG32" s="6">
        <f t="shared" si="37"/>
        <v>0</v>
      </c>
      <c r="AH32" s="6">
        <f t="shared" si="38"/>
        <v>0</v>
      </c>
    </row>
    <row r="33" spans="1:34" x14ac:dyDescent="0.3">
      <c r="A33" s="28">
        <v>26</v>
      </c>
      <c r="B33" s="57"/>
      <c r="C33" s="57"/>
      <c r="D33" s="57"/>
      <c r="E33" s="10"/>
      <c r="F33" s="28"/>
      <c r="G33" s="3">
        <f t="shared" si="0"/>
        <v>0</v>
      </c>
      <c r="H33" s="30"/>
      <c r="I33" s="30"/>
      <c r="J33" s="30"/>
      <c r="K33" s="30"/>
      <c r="L33" s="30"/>
      <c r="M33" s="30"/>
      <c r="N33" s="3">
        <f t="shared" si="20"/>
        <v>0</v>
      </c>
      <c r="O33" s="3">
        <f t="shared" si="21"/>
        <v>0</v>
      </c>
      <c r="P33" s="3">
        <f t="shared" si="22"/>
        <v>0</v>
      </c>
      <c r="Q33" s="4">
        <f t="shared" si="23"/>
        <v>0</v>
      </c>
      <c r="R33" s="3">
        <f t="shared" si="24"/>
        <v>0</v>
      </c>
      <c r="S33" s="3">
        <f t="shared" si="25"/>
        <v>0</v>
      </c>
      <c r="T33" s="3">
        <f t="shared" si="26"/>
        <v>0</v>
      </c>
      <c r="U33" s="28"/>
      <c r="V33" s="28"/>
      <c r="W33" s="4">
        <f t="shared" si="27"/>
        <v>0</v>
      </c>
      <c r="X33" s="4">
        <f t="shared" si="28"/>
        <v>0</v>
      </c>
      <c r="Y33" s="5">
        <f t="shared" si="29"/>
        <v>0</v>
      </c>
      <c r="Z33" s="5">
        <f t="shared" si="30"/>
        <v>0</v>
      </c>
      <c r="AA33" s="5">
        <f t="shared" si="31"/>
        <v>0</v>
      </c>
      <c r="AB33" s="6">
        <f t="shared" si="32"/>
        <v>0</v>
      </c>
      <c r="AC33" s="6">
        <f t="shared" si="33"/>
        <v>0</v>
      </c>
      <c r="AD33" s="6">
        <f t="shared" si="34"/>
        <v>0</v>
      </c>
      <c r="AE33" s="6">
        <f t="shared" si="35"/>
        <v>0</v>
      </c>
      <c r="AF33" s="6">
        <f t="shared" si="36"/>
        <v>0</v>
      </c>
      <c r="AG33" s="6">
        <f t="shared" si="37"/>
        <v>0</v>
      </c>
      <c r="AH33" s="6">
        <f t="shared" si="38"/>
        <v>0</v>
      </c>
    </row>
    <row r="34" spans="1:34" x14ac:dyDescent="0.3">
      <c r="A34" s="28">
        <v>27</v>
      </c>
      <c r="B34" s="57"/>
      <c r="C34" s="57"/>
      <c r="D34" s="57"/>
      <c r="E34" s="10"/>
      <c r="F34" s="28"/>
      <c r="G34" s="3">
        <f t="shared" si="0"/>
        <v>0</v>
      </c>
      <c r="H34" s="30"/>
      <c r="I34" s="30"/>
      <c r="J34" s="30"/>
      <c r="K34" s="30"/>
      <c r="L34" s="30"/>
      <c r="M34" s="30"/>
      <c r="N34" s="3">
        <f t="shared" si="20"/>
        <v>0</v>
      </c>
      <c r="O34" s="3">
        <f t="shared" si="21"/>
        <v>0</v>
      </c>
      <c r="P34" s="3">
        <f t="shared" si="22"/>
        <v>0</v>
      </c>
      <c r="Q34" s="4">
        <f t="shared" si="23"/>
        <v>0</v>
      </c>
      <c r="R34" s="3">
        <f t="shared" si="24"/>
        <v>0</v>
      </c>
      <c r="S34" s="3">
        <f t="shared" si="25"/>
        <v>0</v>
      </c>
      <c r="T34" s="3">
        <f t="shared" si="26"/>
        <v>0</v>
      </c>
      <c r="U34" s="28"/>
      <c r="V34" s="28"/>
      <c r="W34" s="4">
        <f t="shared" si="27"/>
        <v>0</v>
      </c>
      <c r="X34" s="4">
        <f t="shared" si="28"/>
        <v>0</v>
      </c>
      <c r="Y34" s="5">
        <f t="shared" si="29"/>
        <v>0</v>
      </c>
      <c r="Z34" s="5">
        <f t="shared" si="30"/>
        <v>0</v>
      </c>
      <c r="AA34" s="5">
        <f t="shared" si="31"/>
        <v>0</v>
      </c>
      <c r="AB34" s="6">
        <f t="shared" si="32"/>
        <v>0</v>
      </c>
      <c r="AC34" s="6">
        <f t="shared" si="33"/>
        <v>0</v>
      </c>
      <c r="AD34" s="6">
        <f t="shared" si="34"/>
        <v>0</v>
      </c>
      <c r="AE34" s="6">
        <f t="shared" si="35"/>
        <v>0</v>
      </c>
      <c r="AF34" s="6">
        <f t="shared" si="36"/>
        <v>0</v>
      </c>
      <c r="AG34" s="6">
        <f t="shared" si="37"/>
        <v>0</v>
      </c>
      <c r="AH34" s="6">
        <f t="shared" si="38"/>
        <v>0</v>
      </c>
    </row>
    <row r="35" spans="1:34" x14ac:dyDescent="0.3">
      <c r="A35" s="28">
        <v>28</v>
      </c>
      <c r="B35" s="57"/>
      <c r="C35" s="57"/>
      <c r="D35" s="57"/>
      <c r="E35" s="10"/>
      <c r="F35" s="28"/>
      <c r="G35" s="3">
        <f t="shared" si="0"/>
        <v>0</v>
      </c>
      <c r="H35" s="30"/>
      <c r="I35" s="30"/>
      <c r="J35" s="30"/>
      <c r="K35" s="30"/>
      <c r="L35" s="30"/>
      <c r="M35" s="30"/>
      <c r="N35" s="3">
        <f t="shared" si="20"/>
        <v>0</v>
      </c>
      <c r="O35" s="3">
        <f t="shared" si="21"/>
        <v>0</v>
      </c>
      <c r="P35" s="3">
        <f t="shared" si="22"/>
        <v>0</v>
      </c>
      <c r="Q35" s="4">
        <f t="shared" si="23"/>
        <v>0</v>
      </c>
      <c r="R35" s="3">
        <f t="shared" si="24"/>
        <v>0</v>
      </c>
      <c r="S35" s="3">
        <f t="shared" si="25"/>
        <v>0</v>
      </c>
      <c r="T35" s="3">
        <f t="shared" si="26"/>
        <v>0</v>
      </c>
      <c r="U35" s="28"/>
      <c r="V35" s="28"/>
      <c r="W35" s="4">
        <f t="shared" si="27"/>
        <v>0</v>
      </c>
      <c r="X35" s="4">
        <f t="shared" si="28"/>
        <v>0</v>
      </c>
      <c r="Y35" s="5">
        <f t="shared" si="29"/>
        <v>0</v>
      </c>
      <c r="Z35" s="5">
        <f t="shared" si="30"/>
        <v>0</v>
      </c>
      <c r="AA35" s="5">
        <f t="shared" si="31"/>
        <v>0</v>
      </c>
      <c r="AB35" s="6">
        <f t="shared" si="32"/>
        <v>0</v>
      </c>
      <c r="AC35" s="6">
        <f t="shared" si="33"/>
        <v>0</v>
      </c>
      <c r="AD35" s="6">
        <f t="shared" si="34"/>
        <v>0</v>
      </c>
      <c r="AE35" s="6">
        <f t="shared" si="35"/>
        <v>0</v>
      </c>
      <c r="AF35" s="6">
        <f t="shared" si="36"/>
        <v>0</v>
      </c>
      <c r="AG35" s="6">
        <f t="shared" si="37"/>
        <v>0</v>
      </c>
      <c r="AH35" s="6">
        <f t="shared" si="38"/>
        <v>0</v>
      </c>
    </row>
    <row r="36" spans="1:34" x14ac:dyDescent="0.3">
      <c r="A36" s="28">
        <v>29</v>
      </c>
      <c r="B36" s="57"/>
      <c r="C36" s="57"/>
      <c r="D36" s="57"/>
      <c r="E36" s="10"/>
      <c r="F36" s="28"/>
      <c r="G36" s="3">
        <f t="shared" si="0"/>
        <v>0</v>
      </c>
      <c r="H36" s="30"/>
      <c r="I36" s="30"/>
      <c r="J36" s="30"/>
      <c r="K36" s="30"/>
      <c r="L36" s="30"/>
      <c r="M36" s="30"/>
      <c r="N36" s="3">
        <f t="shared" si="20"/>
        <v>0</v>
      </c>
      <c r="O36" s="3">
        <f t="shared" si="21"/>
        <v>0</v>
      </c>
      <c r="P36" s="3">
        <f t="shared" si="22"/>
        <v>0</v>
      </c>
      <c r="Q36" s="4">
        <f t="shared" si="23"/>
        <v>0</v>
      </c>
      <c r="R36" s="3">
        <f t="shared" si="24"/>
        <v>0</v>
      </c>
      <c r="S36" s="3">
        <f t="shared" si="25"/>
        <v>0</v>
      </c>
      <c r="T36" s="3">
        <f t="shared" si="26"/>
        <v>0</v>
      </c>
      <c r="U36" s="28"/>
      <c r="V36" s="28"/>
      <c r="W36" s="4">
        <f t="shared" si="27"/>
        <v>0</v>
      </c>
      <c r="X36" s="4">
        <f t="shared" si="28"/>
        <v>0</v>
      </c>
      <c r="Y36" s="5">
        <f t="shared" si="29"/>
        <v>0</v>
      </c>
      <c r="Z36" s="5">
        <f t="shared" si="30"/>
        <v>0</v>
      </c>
      <c r="AA36" s="5">
        <f t="shared" si="31"/>
        <v>0</v>
      </c>
      <c r="AB36" s="6">
        <f t="shared" si="32"/>
        <v>0</v>
      </c>
      <c r="AC36" s="6">
        <f t="shared" si="33"/>
        <v>0</v>
      </c>
      <c r="AD36" s="6">
        <f t="shared" si="34"/>
        <v>0</v>
      </c>
      <c r="AE36" s="6">
        <f t="shared" si="35"/>
        <v>0</v>
      </c>
      <c r="AF36" s="6">
        <f t="shared" si="36"/>
        <v>0</v>
      </c>
      <c r="AG36" s="6">
        <f t="shared" si="37"/>
        <v>0</v>
      </c>
      <c r="AH36" s="6">
        <f t="shared" si="38"/>
        <v>0</v>
      </c>
    </row>
    <row r="37" spans="1:34" x14ac:dyDescent="0.3">
      <c r="A37" s="28">
        <v>30</v>
      </c>
      <c r="B37" s="57"/>
      <c r="C37" s="57"/>
      <c r="D37" s="57"/>
      <c r="E37" s="10"/>
      <c r="F37" s="28"/>
      <c r="G37" s="3">
        <f t="shared" si="0"/>
        <v>0</v>
      </c>
      <c r="H37" s="30"/>
      <c r="I37" s="30"/>
      <c r="J37" s="30"/>
      <c r="K37" s="30"/>
      <c r="L37" s="30"/>
      <c r="M37" s="30"/>
      <c r="N37" s="3">
        <f t="shared" si="1"/>
        <v>0</v>
      </c>
      <c r="O37" s="3">
        <f t="shared" si="2"/>
        <v>0</v>
      </c>
      <c r="P37" s="3">
        <f t="shared" si="3"/>
        <v>0</v>
      </c>
      <c r="Q37" s="4">
        <f t="shared" si="4"/>
        <v>0</v>
      </c>
      <c r="R37" s="3">
        <f t="shared" si="5"/>
        <v>0</v>
      </c>
      <c r="S37" s="3">
        <f t="shared" si="6"/>
        <v>0</v>
      </c>
      <c r="T37" s="3">
        <f t="shared" si="7"/>
        <v>0</v>
      </c>
      <c r="U37" s="28"/>
      <c r="V37" s="28"/>
      <c r="W37" s="4">
        <f t="shared" si="8"/>
        <v>0</v>
      </c>
      <c r="X37" s="4">
        <f t="shared" si="9"/>
        <v>0</v>
      </c>
      <c r="Y37" s="5">
        <f t="shared" si="10"/>
        <v>0</v>
      </c>
      <c r="Z37" s="5">
        <f t="shared" si="11"/>
        <v>0</v>
      </c>
      <c r="AA37" s="5">
        <f t="shared" si="12"/>
        <v>0</v>
      </c>
      <c r="AB37" s="6">
        <f t="shared" si="13"/>
        <v>0</v>
      </c>
      <c r="AC37" s="6">
        <f t="shared" si="14"/>
        <v>0</v>
      </c>
      <c r="AD37" s="6">
        <f t="shared" si="15"/>
        <v>0</v>
      </c>
      <c r="AE37" s="6">
        <f t="shared" si="16"/>
        <v>0</v>
      </c>
      <c r="AF37" s="6">
        <f t="shared" si="17"/>
        <v>0</v>
      </c>
      <c r="AG37" s="6">
        <f t="shared" si="18"/>
        <v>0</v>
      </c>
      <c r="AH37" s="6">
        <f t="shared" si="19"/>
        <v>0</v>
      </c>
    </row>
    <row r="41" spans="1:34" ht="30" customHeight="1" x14ac:dyDescent="0.3">
      <c r="B41" s="96" t="s">
        <v>59</v>
      </c>
      <c r="C41" s="96"/>
      <c r="D41" s="96"/>
      <c r="E41" s="96"/>
      <c r="F41" s="96"/>
      <c r="G41" s="96"/>
      <c r="H41" s="96"/>
    </row>
    <row r="42" spans="1:34" ht="28.8" customHeight="1" x14ac:dyDescent="0.3">
      <c r="B42" s="100" t="s">
        <v>46</v>
      </c>
      <c r="C42" s="99" t="s">
        <v>57</v>
      </c>
      <c r="D42" s="99"/>
      <c r="E42" s="99" t="s">
        <v>56</v>
      </c>
      <c r="F42" s="99"/>
      <c r="G42" s="99"/>
      <c r="H42" s="95" t="s">
        <v>58</v>
      </c>
    </row>
    <row r="43" spans="1:34" x14ac:dyDescent="0.3">
      <c r="B43" s="101"/>
      <c r="C43" s="11" t="s">
        <v>7</v>
      </c>
      <c r="D43" s="11" t="s">
        <v>8</v>
      </c>
      <c r="E43" s="12" t="s">
        <v>7</v>
      </c>
      <c r="F43" s="12" t="s">
        <v>8</v>
      </c>
      <c r="G43" s="12" t="s">
        <v>27</v>
      </c>
      <c r="H43" s="95"/>
    </row>
    <row r="44" spans="1:34" x14ac:dyDescent="0.3">
      <c r="B44" s="13" t="s">
        <v>55</v>
      </c>
      <c r="C44" s="33">
        <f>SUMIF($B$8:$B$37,B44,$W$8:$W$37)</f>
        <v>0</v>
      </c>
      <c r="D44" s="33">
        <f>SUMIF($B$8:$B$37,B44,$X$8:$X$37)</f>
        <v>0</v>
      </c>
      <c r="E44" s="14">
        <f>SUMIF($B$8:$B$37,B44,$Y$8:$Y$37)</f>
        <v>0</v>
      </c>
      <c r="F44" s="34">
        <f>SUMIF($B$8:$B$37,B44,$Z$8:$Z$37)</f>
        <v>0</v>
      </c>
      <c r="G44" s="34">
        <f>E44+F44</f>
        <v>0</v>
      </c>
      <c r="H44" s="32" t="str">
        <f>IFERROR(G44/$G$52,"")</f>
        <v/>
      </c>
    </row>
    <row r="45" spans="1:34" x14ac:dyDescent="0.3">
      <c r="B45" s="13" t="s">
        <v>47</v>
      </c>
      <c r="C45" s="33">
        <f t="shared" ref="C45:C51" si="39">SUMIF($B$8:$B$37,B45,$W$8:$W$37)</f>
        <v>0</v>
      </c>
      <c r="D45" s="33">
        <f t="shared" ref="D45:D51" si="40">SUMIF($B$8:$B$37,B45,$X$8:$X$37)</f>
        <v>0</v>
      </c>
      <c r="E45" s="14">
        <f t="shared" ref="E45:E51" si="41">SUMIF($B$8:$B$37,B45,$Y$8:$Y$37)</f>
        <v>0</v>
      </c>
      <c r="F45" s="34">
        <f t="shared" ref="F45:F51" si="42">SUMIF($B$8:$B$37,B45,$Z$8:$Z$37)</f>
        <v>0</v>
      </c>
      <c r="G45" s="34">
        <f t="shared" ref="G45:G51" si="43">E45+F45</f>
        <v>0</v>
      </c>
      <c r="H45" s="32" t="str">
        <f t="shared" ref="H45:H51" si="44">IFERROR(G45/$G$52,"")</f>
        <v/>
      </c>
    </row>
    <row r="46" spans="1:34" x14ac:dyDescent="0.3">
      <c r="B46" s="13" t="s">
        <v>49</v>
      </c>
      <c r="C46" s="33">
        <f t="shared" si="39"/>
        <v>0</v>
      </c>
      <c r="D46" s="33">
        <f t="shared" si="40"/>
        <v>0</v>
      </c>
      <c r="E46" s="14">
        <f t="shared" si="41"/>
        <v>0</v>
      </c>
      <c r="F46" s="34">
        <f t="shared" si="42"/>
        <v>0</v>
      </c>
      <c r="G46" s="34">
        <f t="shared" si="43"/>
        <v>0</v>
      </c>
      <c r="H46" s="32" t="str">
        <f t="shared" si="44"/>
        <v/>
      </c>
    </row>
    <row r="47" spans="1:34" x14ac:dyDescent="0.3">
      <c r="B47" s="13" t="s">
        <v>48</v>
      </c>
      <c r="C47" s="33">
        <f t="shared" si="39"/>
        <v>0</v>
      </c>
      <c r="D47" s="33">
        <f t="shared" si="40"/>
        <v>0</v>
      </c>
      <c r="E47" s="14">
        <f t="shared" si="41"/>
        <v>0</v>
      </c>
      <c r="F47" s="34">
        <f t="shared" si="42"/>
        <v>0</v>
      </c>
      <c r="G47" s="34">
        <f t="shared" si="43"/>
        <v>0</v>
      </c>
      <c r="H47" s="32" t="str">
        <f t="shared" si="44"/>
        <v/>
      </c>
    </row>
    <row r="48" spans="1:34" x14ac:dyDescent="0.3">
      <c r="B48" s="15"/>
      <c r="C48" s="33">
        <f t="shared" si="39"/>
        <v>0</v>
      </c>
      <c r="D48" s="33">
        <f t="shared" si="40"/>
        <v>0</v>
      </c>
      <c r="E48" s="14">
        <f t="shared" si="41"/>
        <v>0</v>
      </c>
      <c r="F48" s="34">
        <f t="shared" si="42"/>
        <v>0</v>
      </c>
      <c r="G48" s="34">
        <f t="shared" si="43"/>
        <v>0</v>
      </c>
      <c r="H48" s="32" t="str">
        <f t="shared" si="44"/>
        <v/>
      </c>
    </row>
    <row r="49" spans="2:8" x14ac:dyDescent="0.3">
      <c r="B49" s="15"/>
      <c r="C49" s="33">
        <f t="shared" si="39"/>
        <v>0</v>
      </c>
      <c r="D49" s="33">
        <f t="shared" si="40"/>
        <v>0</v>
      </c>
      <c r="E49" s="14">
        <f t="shared" si="41"/>
        <v>0</v>
      </c>
      <c r="F49" s="34">
        <f t="shared" si="42"/>
        <v>0</v>
      </c>
      <c r="G49" s="34">
        <f t="shared" si="43"/>
        <v>0</v>
      </c>
      <c r="H49" s="32" t="str">
        <f t="shared" si="44"/>
        <v/>
      </c>
    </row>
    <row r="50" spans="2:8" x14ac:dyDescent="0.3">
      <c r="B50" s="15"/>
      <c r="C50" s="33">
        <f t="shared" si="39"/>
        <v>0</v>
      </c>
      <c r="D50" s="33">
        <f t="shared" si="40"/>
        <v>0</v>
      </c>
      <c r="E50" s="14">
        <f t="shared" si="41"/>
        <v>0</v>
      </c>
      <c r="F50" s="34">
        <f t="shared" si="42"/>
        <v>0</v>
      </c>
      <c r="G50" s="34">
        <f t="shared" si="43"/>
        <v>0</v>
      </c>
      <c r="H50" s="32" t="str">
        <f t="shared" si="44"/>
        <v/>
      </c>
    </row>
    <row r="51" spans="2:8" x14ac:dyDescent="0.3">
      <c r="B51" s="15"/>
      <c r="C51" s="33">
        <f t="shared" si="39"/>
        <v>0</v>
      </c>
      <c r="D51" s="33">
        <f t="shared" si="40"/>
        <v>0</v>
      </c>
      <c r="E51" s="14">
        <f t="shared" si="41"/>
        <v>0</v>
      </c>
      <c r="F51" s="34">
        <f t="shared" si="42"/>
        <v>0</v>
      </c>
      <c r="G51" s="34">
        <f t="shared" si="43"/>
        <v>0</v>
      </c>
      <c r="H51" s="32" t="str">
        <f t="shared" si="44"/>
        <v/>
      </c>
    </row>
    <row r="52" spans="2:8" x14ac:dyDescent="0.3">
      <c r="B52" s="19" t="s">
        <v>27</v>
      </c>
      <c r="C52" s="35">
        <f>SUM(C44:C51)</f>
        <v>0</v>
      </c>
      <c r="D52" s="35">
        <f>SUM(D44:D51)</f>
        <v>0</v>
      </c>
      <c r="E52" s="36">
        <f>SUM(E44:E51)</f>
        <v>0</v>
      </c>
      <c r="F52" s="36">
        <f>SUM(F44:F51)</f>
        <v>0</v>
      </c>
      <c r="G52" s="37">
        <f>SUM(G44:G51)</f>
        <v>0</v>
      </c>
    </row>
    <row r="56" spans="2:8" ht="18" x14ac:dyDescent="0.3">
      <c r="B56" s="90" t="s">
        <v>61</v>
      </c>
      <c r="C56" s="97"/>
      <c r="D56" s="38"/>
      <c r="E56" s="90" t="s">
        <v>60</v>
      </c>
      <c r="F56" s="91"/>
      <c r="G56" s="91"/>
      <c r="H56" s="97"/>
    </row>
    <row r="57" spans="2:8" x14ac:dyDescent="0.3">
      <c r="B57" s="17" t="s">
        <v>62</v>
      </c>
      <c r="C57" s="16"/>
      <c r="E57" s="18" t="s">
        <v>66</v>
      </c>
      <c r="H57" s="39" t="str">
        <f>IFERROR(SUMIF(B8:B37,B45,G8:G37)/C57,"")</f>
        <v/>
      </c>
    </row>
    <row r="58" spans="2:8" x14ac:dyDescent="0.3">
      <c r="B58" s="17" t="s">
        <v>63</v>
      </c>
      <c r="C58" s="16"/>
      <c r="E58" s="18" t="s">
        <v>67</v>
      </c>
      <c r="H58" s="39" t="str">
        <f>IFERROR(SUMIF(B8:B37,B44,G8:G37)/C58,"")</f>
        <v/>
      </c>
    </row>
    <row r="59" spans="2:8" x14ac:dyDescent="0.3">
      <c r="E59" s="18" t="s">
        <v>64</v>
      </c>
      <c r="H59" s="39" t="str">
        <f>IFERROR(G52/C57,"")</f>
        <v/>
      </c>
    </row>
    <row r="60" spans="2:8" x14ac:dyDescent="0.3">
      <c r="E60" s="18" t="s">
        <v>65</v>
      </c>
      <c r="H60" s="39" t="str">
        <f>IFERROR(G52/C58,"")</f>
        <v/>
      </c>
    </row>
  </sheetData>
  <mergeCells count="50">
    <mergeCell ref="H42:H43"/>
    <mergeCell ref="B41:H41"/>
    <mergeCell ref="B56:C56"/>
    <mergeCell ref="E56:H56"/>
    <mergeCell ref="A1:G1"/>
    <mergeCell ref="C42:D42"/>
    <mergeCell ref="B42:B43"/>
    <mergeCell ref="E42:G42"/>
    <mergeCell ref="AH6:AH7"/>
    <mergeCell ref="AB5:AH5"/>
    <mergeCell ref="A4:D4"/>
    <mergeCell ref="Y5:AA5"/>
    <mergeCell ref="F5:G5"/>
    <mergeCell ref="U5:V5"/>
    <mergeCell ref="W5:X5"/>
    <mergeCell ref="S5:T5"/>
    <mergeCell ref="N5:P5"/>
    <mergeCell ref="Q5:R5"/>
    <mergeCell ref="H6:I6"/>
    <mergeCell ref="P6:P7"/>
    <mergeCell ref="J6:K6"/>
    <mergeCell ref="L6:M6"/>
    <mergeCell ref="N6:N7"/>
    <mergeCell ref="O6:O7"/>
    <mergeCell ref="S6:S7"/>
    <mergeCell ref="R6:R7"/>
    <mergeCell ref="Q6:Q7"/>
    <mergeCell ref="T6:T7"/>
    <mergeCell ref="W6:W7"/>
    <mergeCell ref="V6:V7"/>
    <mergeCell ref="U6:U7"/>
    <mergeCell ref="J1:L1"/>
    <mergeCell ref="A5:A7"/>
    <mergeCell ref="D5:D7"/>
    <mergeCell ref="F6:F7"/>
    <mergeCell ref="G6:G7"/>
    <mergeCell ref="B5:B7"/>
    <mergeCell ref="C5:C7"/>
    <mergeCell ref="E5:E7"/>
    <mergeCell ref="H5:M5"/>
    <mergeCell ref="AG6:AG7"/>
    <mergeCell ref="AF6:AF7"/>
    <mergeCell ref="AE6:AE7"/>
    <mergeCell ref="AD6:AD7"/>
    <mergeCell ref="AC6:AC7"/>
    <mergeCell ref="AB6:AB7"/>
    <mergeCell ref="AA6:AA7"/>
    <mergeCell ref="Z6:Z7"/>
    <mergeCell ref="Y6:Y7"/>
    <mergeCell ref="X6:X7"/>
  </mergeCells>
  <dataValidations count="1">
    <dataValidation type="list" allowBlank="1" showInputMessage="1" showErrorMessage="1" sqref="B8:B37" xr:uid="{F0B2DA5D-BF94-47C5-8606-A05E159D1A86}">
      <formula1>$B$44:$B$51</formula1>
    </dataValidation>
  </dataValidations>
  <pageMargins left="0.7" right="0.7" top="0.78740157499999996" bottom="0.78740157499999996" header="0.3" footer="0.3"/>
  <ignoredErrors>
    <ignoredError sqref="E44" unlocked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603DB418-D6AA-477D-BF4B-0BB1638645CF}">
          <x14:formula1>
            <xm:f>Dados!$A$2:$A$50</xm:f>
          </x14:formula1>
          <xm:sqref>H8:M37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AEE4-D81B-4962-A27C-D41206D3A623}">
  <dimension ref="A1:G30"/>
  <sheetViews>
    <sheetView showGridLines="0" workbookViewId="0">
      <selection activeCell="B3" sqref="B3"/>
    </sheetView>
  </sheetViews>
  <sheetFormatPr defaultColWidth="11.5546875" defaultRowHeight="14.4" x14ac:dyDescent="0.3"/>
  <cols>
    <col min="1" max="1" width="3.109375" style="16" customWidth="1"/>
    <col min="2" max="2" width="23.5546875" style="17" bestFit="1" customWidth="1"/>
    <col min="3" max="3" width="45.77734375" style="17" customWidth="1"/>
    <col min="4" max="4" width="20.77734375" style="17" customWidth="1"/>
    <col min="5" max="5" width="45.77734375" style="17" customWidth="1"/>
    <col min="6" max="6" width="20.77734375" style="17" customWidth="1"/>
    <col min="7" max="16384" width="11.5546875" style="17"/>
  </cols>
  <sheetData>
    <row r="1" spans="1:7" ht="85.95" customHeight="1" x14ac:dyDescent="0.3">
      <c r="A1" s="98" t="s">
        <v>71</v>
      </c>
      <c r="B1" s="98"/>
      <c r="C1" s="98"/>
      <c r="D1" s="98"/>
    </row>
    <row r="4" spans="1:7" ht="30" customHeight="1" x14ac:dyDescent="0.3">
      <c r="A4" s="90" t="s">
        <v>69</v>
      </c>
      <c r="B4" s="91"/>
      <c r="C4" s="91"/>
      <c r="D4" s="24"/>
      <c r="E4" s="46"/>
      <c r="F4" s="25"/>
    </row>
    <row r="5" spans="1:7" ht="30" customHeight="1" x14ac:dyDescent="0.3">
      <c r="A5" s="42" t="s">
        <v>28</v>
      </c>
      <c r="B5" s="41" t="s">
        <v>46</v>
      </c>
      <c r="C5" s="45" t="s">
        <v>70</v>
      </c>
      <c r="D5" s="103" t="s">
        <v>84</v>
      </c>
      <c r="E5" s="104"/>
      <c r="F5" s="105"/>
    </row>
    <row r="6" spans="1:7" x14ac:dyDescent="0.3">
      <c r="A6" s="28">
        <v>1</v>
      </c>
      <c r="B6" s="29" t="s">
        <v>47</v>
      </c>
      <c r="C6" s="44" t="s">
        <v>103</v>
      </c>
      <c r="D6" s="102" t="s">
        <v>104</v>
      </c>
      <c r="E6" s="102"/>
      <c r="F6" s="102"/>
    </row>
    <row r="7" spans="1:7" x14ac:dyDescent="0.3">
      <c r="A7" s="28"/>
      <c r="B7" s="29"/>
      <c r="C7" s="44"/>
      <c r="D7" s="102"/>
      <c r="E7" s="102"/>
      <c r="F7" s="102"/>
    </row>
    <row r="8" spans="1:7" x14ac:dyDescent="0.3">
      <c r="A8" s="28"/>
      <c r="B8" s="29"/>
      <c r="C8" s="44"/>
      <c r="D8" s="102"/>
      <c r="E8" s="102"/>
      <c r="F8" s="102"/>
    </row>
    <row r="9" spans="1:7" x14ac:dyDescent="0.3">
      <c r="A9" s="28"/>
      <c r="B9" s="29"/>
      <c r="C9" s="44"/>
      <c r="D9" s="102"/>
      <c r="E9" s="102"/>
      <c r="F9" s="102"/>
    </row>
    <row r="10" spans="1:7" x14ac:dyDescent="0.3">
      <c r="A10" s="28"/>
      <c r="B10" s="29"/>
      <c r="C10" s="44"/>
      <c r="D10" s="102"/>
      <c r="E10" s="102"/>
      <c r="F10" s="102"/>
    </row>
    <row r="11" spans="1:7" x14ac:dyDescent="0.3">
      <c r="A11" s="28"/>
      <c r="B11" s="29"/>
      <c r="C11" s="44"/>
      <c r="D11" s="102"/>
      <c r="E11" s="102"/>
      <c r="F11" s="102"/>
    </row>
    <row r="12" spans="1:7" x14ac:dyDescent="0.3">
      <c r="A12" s="28"/>
      <c r="B12" s="29"/>
      <c r="C12" s="44"/>
      <c r="D12" s="102"/>
      <c r="E12" s="102"/>
      <c r="F12" s="102"/>
    </row>
    <row r="13" spans="1:7" x14ac:dyDescent="0.3">
      <c r="A13" s="28"/>
      <c r="B13" s="31"/>
      <c r="C13" s="44"/>
      <c r="D13" s="102"/>
      <c r="E13" s="102"/>
      <c r="F13" s="102"/>
    </row>
    <row r="16" spans="1:7" ht="30" customHeight="1" x14ac:dyDescent="0.3">
      <c r="A16" s="90" t="s">
        <v>82</v>
      </c>
      <c r="B16" s="91"/>
      <c r="C16" s="91"/>
      <c r="D16" s="24"/>
      <c r="E16" s="46"/>
      <c r="F16" s="46"/>
      <c r="G16" s="25"/>
    </row>
    <row r="17" spans="1:7" ht="30" customHeight="1" x14ac:dyDescent="0.3">
      <c r="A17" s="42" t="s">
        <v>28</v>
      </c>
      <c r="B17" s="41" t="s">
        <v>51</v>
      </c>
      <c r="C17" s="41" t="s">
        <v>72</v>
      </c>
      <c r="D17" s="45" t="s">
        <v>73</v>
      </c>
      <c r="E17" s="43" t="s">
        <v>74</v>
      </c>
      <c r="F17" s="43" t="s">
        <v>75</v>
      </c>
      <c r="G17" s="40" t="s">
        <v>85</v>
      </c>
    </row>
    <row r="18" spans="1:7" x14ac:dyDescent="0.3">
      <c r="A18" s="28">
        <v>1</v>
      </c>
      <c r="B18" s="29" t="s">
        <v>83</v>
      </c>
      <c r="C18" s="29" t="s">
        <v>101</v>
      </c>
      <c r="D18" s="47">
        <v>100</v>
      </c>
      <c r="E18" s="15" t="s">
        <v>102</v>
      </c>
      <c r="F18" s="33">
        <v>10</v>
      </c>
      <c r="G18" s="32">
        <f>IFERROR(1-F18/D18,"")</f>
        <v>0.9</v>
      </c>
    </row>
    <row r="19" spans="1:7" x14ac:dyDescent="0.3">
      <c r="A19" s="28"/>
      <c r="B19" s="29"/>
      <c r="C19" s="29"/>
      <c r="D19" s="47"/>
      <c r="E19" s="15"/>
      <c r="F19" s="33"/>
      <c r="G19" s="32" t="str">
        <f t="shared" ref="G19:G20" si="0">IFERROR(1-F19/D19,"")</f>
        <v/>
      </c>
    </row>
    <row r="20" spans="1:7" x14ac:dyDescent="0.3">
      <c r="A20" s="28"/>
      <c r="B20" s="29"/>
      <c r="C20" s="29"/>
      <c r="D20" s="47"/>
      <c r="E20" s="15"/>
      <c r="F20" s="33"/>
      <c r="G20" s="32" t="str">
        <f t="shared" si="0"/>
        <v/>
      </c>
    </row>
    <row r="21" spans="1:7" x14ac:dyDescent="0.3">
      <c r="A21" s="28"/>
      <c r="B21" s="29"/>
      <c r="C21" s="29"/>
      <c r="D21" s="47"/>
      <c r="E21" s="15"/>
      <c r="F21" s="33"/>
      <c r="G21" s="32" t="str">
        <f>IFERROR(1-F21/D21,"")</f>
        <v/>
      </c>
    </row>
    <row r="22" spans="1:7" x14ac:dyDescent="0.3">
      <c r="A22" s="28"/>
      <c r="B22" s="29"/>
      <c r="C22" s="29"/>
      <c r="D22" s="47"/>
      <c r="E22" s="15"/>
      <c r="F22" s="33"/>
      <c r="G22" s="32" t="str">
        <f t="shared" ref="G22:G23" si="1">IFERROR(1-F22/D22,"")</f>
        <v/>
      </c>
    </row>
    <row r="23" spans="1:7" x14ac:dyDescent="0.3">
      <c r="A23" s="28"/>
      <c r="B23" s="29"/>
      <c r="C23" s="29"/>
      <c r="D23" s="47"/>
      <c r="E23" s="15"/>
      <c r="F23" s="33"/>
      <c r="G23" s="32" t="str">
        <f t="shared" si="1"/>
        <v/>
      </c>
    </row>
    <row r="26" spans="1:7" ht="18" x14ac:dyDescent="0.3">
      <c r="A26" s="90" t="s">
        <v>80</v>
      </c>
      <c r="B26" s="91"/>
      <c r="C26" s="91"/>
      <c r="D26" s="24"/>
      <c r="E26" s="46"/>
      <c r="F26" s="46"/>
      <c r="G26" s="25"/>
    </row>
    <row r="27" spans="1:7" ht="28.8" x14ac:dyDescent="0.3">
      <c r="A27" s="42" t="s">
        <v>28</v>
      </c>
      <c r="B27" s="41" t="s">
        <v>51</v>
      </c>
      <c r="C27" s="41" t="s">
        <v>76</v>
      </c>
      <c r="D27" s="45" t="s">
        <v>77</v>
      </c>
      <c r="E27" s="40" t="s">
        <v>78</v>
      </c>
      <c r="F27" s="40" t="s">
        <v>79</v>
      </c>
      <c r="G27" s="40" t="s">
        <v>86</v>
      </c>
    </row>
    <row r="28" spans="1:7" x14ac:dyDescent="0.3">
      <c r="A28" s="28"/>
      <c r="B28" s="29" t="s">
        <v>87</v>
      </c>
      <c r="C28" s="29" t="s">
        <v>88</v>
      </c>
      <c r="D28" s="47">
        <v>100</v>
      </c>
      <c r="E28" s="15" t="s">
        <v>89</v>
      </c>
      <c r="F28" s="33">
        <f>D28*0.75</f>
        <v>75</v>
      </c>
      <c r="G28" s="32">
        <f>IFERROR(1-F28/D28,"")</f>
        <v>0.25</v>
      </c>
    </row>
    <row r="29" spans="1:7" x14ac:dyDescent="0.3">
      <c r="A29" s="28"/>
      <c r="B29" s="29"/>
      <c r="C29" s="29"/>
      <c r="D29" s="47"/>
      <c r="E29" s="15"/>
      <c r="F29" s="33"/>
      <c r="G29" s="32" t="str">
        <f t="shared" ref="G29:G30" si="2">IFERROR(1-F29/D29,"")</f>
        <v/>
      </c>
    </row>
    <row r="30" spans="1:7" x14ac:dyDescent="0.3">
      <c r="A30" s="28"/>
      <c r="B30" s="29"/>
      <c r="C30" s="29"/>
      <c r="D30" s="47"/>
      <c r="E30" s="15"/>
      <c r="F30" s="33"/>
      <c r="G30" s="32" t="str">
        <f t="shared" si="2"/>
        <v/>
      </c>
    </row>
  </sheetData>
  <mergeCells count="13">
    <mergeCell ref="A1:D1"/>
    <mergeCell ref="D13:F13"/>
    <mergeCell ref="A4:C4"/>
    <mergeCell ref="A16:C16"/>
    <mergeCell ref="A26:C26"/>
    <mergeCell ref="D7:F7"/>
    <mergeCell ref="D8:F8"/>
    <mergeCell ref="D9:F9"/>
    <mergeCell ref="D10:F10"/>
    <mergeCell ref="D11:F11"/>
    <mergeCell ref="D12:F12"/>
    <mergeCell ref="D5:F5"/>
    <mergeCell ref="D6:F6"/>
  </mergeCells>
  <pageMargins left="0.7" right="0.7" top="0.78740157499999996" bottom="0.78740157499999996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1CBC15-B3E9-43F6-8DA3-090F3C51CF20}">
          <x14:formula1>
            <xm:f>'Levantamento de cargas'!$B$44:$B$51</xm:f>
          </x14:formula1>
          <xm:sqref>B6:B13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74CE2-F104-488A-B182-7B349F115B78}">
  <dimension ref="A1:AH61"/>
  <sheetViews>
    <sheetView showGridLines="0" workbookViewId="0">
      <selection activeCell="B3" sqref="B3"/>
    </sheetView>
  </sheetViews>
  <sheetFormatPr defaultColWidth="11.5546875" defaultRowHeight="14.4" x14ac:dyDescent="0.3"/>
  <cols>
    <col min="1" max="1" width="3.109375" style="16" customWidth="1"/>
    <col min="2" max="2" width="25.109375" style="17" bestFit="1" customWidth="1"/>
    <col min="3" max="3" width="19.88671875" style="17" customWidth="1"/>
    <col min="4" max="4" width="24.109375" style="17" bestFit="1" customWidth="1"/>
    <col min="5" max="5" width="13.77734375" style="18" customWidth="1"/>
    <col min="6" max="7" width="13.77734375" style="17" customWidth="1"/>
    <col min="8" max="13" width="8.77734375" style="17" customWidth="1"/>
    <col min="14" max="15" width="8.77734375" style="17" hidden="1" customWidth="1"/>
    <col min="16" max="16" width="9.44140625" style="17" hidden="1" customWidth="1"/>
    <col min="17" max="20" width="8.77734375" style="17" hidden="1" customWidth="1"/>
    <col min="21" max="22" width="8.77734375" style="17" customWidth="1"/>
    <col min="23" max="24" width="10.77734375" style="17" customWidth="1"/>
    <col min="25" max="27" width="9.77734375" style="17" customWidth="1"/>
    <col min="28" max="31" width="11.77734375" style="17" customWidth="1"/>
    <col min="32" max="33" width="12.88671875" style="17" bestFit="1" customWidth="1"/>
    <col min="34" max="34" width="14.88671875" style="17" bestFit="1" customWidth="1"/>
    <col min="35" max="16384" width="11.5546875" style="17"/>
  </cols>
  <sheetData>
    <row r="1" spans="1:34" ht="85.95" customHeight="1" x14ac:dyDescent="0.3">
      <c r="A1" s="98" t="s">
        <v>81</v>
      </c>
      <c r="B1" s="98"/>
      <c r="C1" s="98"/>
      <c r="D1" s="98"/>
      <c r="E1" s="98"/>
      <c r="F1" s="98"/>
      <c r="G1" s="98"/>
      <c r="J1" s="80" t="s">
        <v>29</v>
      </c>
      <c r="K1" s="80"/>
      <c r="L1" s="80"/>
      <c r="AB1" s="20" t="s">
        <v>36</v>
      </c>
      <c r="AC1" s="20" t="s">
        <v>37</v>
      </c>
      <c r="AD1" s="21"/>
      <c r="AE1" s="20" t="s">
        <v>38</v>
      </c>
      <c r="AF1" s="20" t="s">
        <v>39</v>
      </c>
    </row>
    <row r="2" spans="1:34" x14ac:dyDescent="0.3">
      <c r="E2" s="17"/>
      <c r="AB2" s="22">
        <f>'Levantamento de cargas'!AB2</f>
        <v>10</v>
      </c>
      <c r="AC2" s="22">
        <f>'Levantamento de cargas'!AC2</f>
        <v>10</v>
      </c>
      <c r="AD2" s="23"/>
      <c r="AE2" s="22">
        <f>'Levantamento de cargas'!AE2</f>
        <v>0.5</v>
      </c>
      <c r="AF2" s="22">
        <f>'Levantamento de cargas'!AF2</f>
        <v>0.5</v>
      </c>
    </row>
    <row r="3" spans="1:34" x14ac:dyDescent="0.3">
      <c r="E3" s="17"/>
    </row>
    <row r="4" spans="1:34" ht="30" customHeight="1" x14ac:dyDescent="0.3">
      <c r="A4" s="90" t="s">
        <v>45</v>
      </c>
      <c r="B4" s="91"/>
      <c r="C4" s="91"/>
      <c r="D4" s="91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</row>
    <row r="5" spans="1:34" ht="14.4" customHeight="1" x14ac:dyDescent="0.3">
      <c r="A5" s="81" t="s">
        <v>28</v>
      </c>
      <c r="B5" s="83" t="s">
        <v>46</v>
      </c>
      <c r="C5" s="83" t="s">
        <v>50</v>
      </c>
      <c r="D5" s="77" t="s">
        <v>51</v>
      </c>
      <c r="E5" s="83" t="s">
        <v>52</v>
      </c>
      <c r="F5" s="92" t="s">
        <v>14</v>
      </c>
      <c r="G5" s="92"/>
      <c r="H5" s="84" t="s">
        <v>0</v>
      </c>
      <c r="I5" s="85"/>
      <c r="J5" s="85"/>
      <c r="K5" s="85"/>
      <c r="L5" s="85"/>
      <c r="M5" s="86"/>
      <c r="N5" s="84" t="s">
        <v>18</v>
      </c>
      <c r="O5" s="85"/>
      <c r="P5" s="86"/>
      <c r="Q5" s="84" t="s">
        <v>26</v>
      </c>
      <c r="R5" s="86"/>
      <c r="S5" s="84" t="s">
        <v>18</v>
      </c>
      <c r="T5" s="86"/>
      <c r="U5" s="84" t="s">
        <v>6</v>
      </c>
      <c r="V5" s="86"/>
      <c r="W5" s="84" t="s">
        <v>15</v>
      </c>
      <c r="X5" s="85"/>
      <c r="Y5" s="92" t="s">
        <v>21</v>
      </c>
      <c r="Z5" s="92"/>
      <c r="AA5" s="84"/>
      <c r="AB5" s="87" t="s">
        <v>22</v>
      </c>
      <c r="AC5" s="88"/>
      <c r="AD5" s="88"/>
      <c r="AE5" s="88"/>
      <c r="AF5" s="88"/>
      <c r="AG5" s="88"/>
      <c r="AH5" s="89"/>
    </row>
    <row r="6" spans="1:34" s="26" customFormat="1" ht="45" customHeight="1" x14ac:dyDescent="0.3">
      <c r="A6" s="81"/>
      <c r="B6" s="77"/>
      <c r="C6" s="77"/>
      <c r="D6" s="77"/>
      <c r="E6" s="77"/>
      <c r="F6" s="79" t="s">
        <v>54</v>
      </c>
      <c r="G6" s="79" t="s">
        <v>53</v>
      </c>
      <c r="H6" s="93" t="s">
        <v>23</v>
      </c>
      <c r="I6" s="94"/>
      <c r="J6" s="93" t="s">
        <v>1</v>
      </c>
      <c r="K6" s="94"/>
      <c r="L6" s="93" t="s">
        <v>2</v>
      </c>
      <c r="M6" s="94"/>
      <c r="N6" s="79" t="s">
        <v>23</v>
      </c>
      <c r="O6" s="79" t="s">
        <v>24</v>
      </c>
      <c r="P6" s="79" t="s">
        <v>25</v>
      </c>
      <c r="Q6" s="79" t="s">
        <v>17</v>
      </c>
      <c r="R6" s="79" t="s">
        <v>16</v>
      </c>
      <c r="S6" s="79" t="s">
        <v>19</v>
      </c>
      <c r="T6" s="79" t="s">
        <v>20</v>
      </c>
      <c r="U6" s="79" t="s">
        <v>3</v>
      </c>
      <c r="V6" s="79" t="s">
        <v>4</v>
      </c>
      <c r="W6" s="79" t="s">
        <v>7</v>
      </c>
      <c r="X6" s="79" t="s">
        <v>8</v>
      </c>
      <c r="Y6" s="79" t="s">
        <v>7</v>
      </c>
      <c r="Z6" s="79" t="s">
        <v>8</v>
      </c>
      <c r="AA6" s="79" t="s">
        <v>5</v>
      </c>
      <c r="AB6" s="77" t="s">
        <v>10</v>
      </c>
      <c r="AC6" s="77" t="s">
        <v>11</v>
      </c>
      <c r="AD6" s="77" t="s">
        <v>9</v>
      </c>
      <c r="AE6" s="77" t="s">
        <v>12</v>
      </c>
      <c r="AF6" s="77" t="s">
        <v>13</v>
      </c>
      <c r="AG6" s="77" t="s">
        <v>5</v>
      </c>
      <c r="AH6" s="77" t="s">
        <v>43</v>
      </c>
    </row>
    <row r="7" spans="1:34" s="26" customFormat="1" ht="45" customHeight="1" x14ac:dyDescent="0.3">
      <c r="A7" s="82"/>
      <c r="B7" s="78"/>
      <c r="C7" s="78"/>
      <c r="D7" s="78"/>
      <c r="E7" s="78"/>
      <c r="F7" s="78"/>
      <c r="G7" s="78"/>
      <c r="H7" s="27" t="s">
        <v>30</v>
      </c>
      <c r="I7" s="27" t="s">
        <v>31</v>
      </c>
      <c r="J7" s="27" t="s">
        <v>30</v>
      </c>
      <c r="K7" s="27" t="s">
        <v>31</v>
      </c>
      <c r="L7" s="27" t="s">
        <v>30</v>
      </c>
      <c r="M7" s="27" t="s">
        <v>31</v>
      </c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</row>
    <row r="8" spans="1:34" x14ac:dyDescent="0.3">
      <c r="A8" s="28">
        <v>1</v>
      </c>
      <c r="B8" s="29"/>
      <c r="C8" s="29"/>
      <c r="D8" s="57"/>
      <c r="E8" s="10"/>
      <c r="F8" s="28"/>
      <c r="G8" s="3">
        <f>E8*F8</f>
        <v>0</v>
      </c>
      <c r="H8" s="30"/>
      <c r="I8" s="30"/>
      <c r="J8" s="30"/>
      <c r="K8" s="30"/>
      <c r="L8" s="30"/>
      <c r="M8" s="30"/>
      <c r="N8" s="3">
        <f>IF(H8&lt;&gt;"",(I8-INT(I8))*24-(H8-INT(H8))*24,0)</f>
        <v>0</v>
      </c>
      <c r="O8" s="3">
        <f>IF(J8&lt;&gt;"",(K8-INT(K8))*24-(J8-INT(J8))*24,0)</f>
        <v>0</v>
      </c>
      <c r="P8" s="3">
        <f>IF(L8&lt;&gt;"",(M8-INT(M8))*24-(L8-INT(L8))*24,0)</f>
        <v>0</v>
      </c>
      <c r="Q8" s="4">
        <f>IF((I8-INT(I8))*24&gt;=21,21,IF((I8-INT(I8))*24&lt;=18,18,(I8-INT(I8))*24))-IF((H8-INT(H8))*24&lt;=18,18,IF((H8-INT(H8))*24&gt;=21,21,(H8-INT(H8))*24))</f>
        <v>0</v>
      </c>
      <c r="R8" s="3">
        <f>N8-Q8</f>
        <v>0</v>
      </c>
      <c r="S8" s="3">
        <f>Q8*(5*52-10)</f>
        <v>0</v>
      </c>
      <c r="T8" s="3">
        <f>(5*52-10)*R8+(52*O8)+(52+10)*P8</f>
        <v>0</v>
      </c>
      <c r="U8" s="28"/>
      <c r="V8" s="28"/>
      <c r="W8" s="4">
        <f>(G8/1000)*IF(S8&gt;0,1,0)</f>
        <v>0</v>
      </c>
      <c r="X8" s="4">
        <f>(G8/1000)*IF(T8&gt;0,1,0)</f>
        <v>0</v>
      </c>
      <c r="Y8" s="5">
        <f>G8*U8*V8*S8/1000</f>
        <v>0</v>
      </c>
      <c r="Z8" s="5">
        <f>G8*U8*V8*T8/1000</f>
        <v>0</v>
      </c>
      <c r="AA8" s="5">
        <f>Y8+Z8</f>
        <v>0</v>
      </c>
      <c r="AB8" s="6">
        <f>12*W8*$AB$2</f>
        <v>0</v>
      </c>
      <c r="AC8" s="6">
        <f>12*X8*$AC$2</f>
        <v>0</v>
      </c>
      <c r="AD8" s="6">
        <f>AB8+AC8</f>
        <v>0</v>
      </c>
      <c r="AE8" s="6">
        <f>Y8*$AE$2</f>
        <v>0</v>
      </c>
      <c r="AF8" s="6">
        <f>Z8*$AF$2</f>
        <v>0</v>
      </c>
      <c r="AG8" s="6">
        <f>AE8+AF8</f>
        <v>0</v>
      </c>
      <c r="AH8" s="6">
        <f>AD8+AG8</f>
        <v>0</v>
      </c>
    </row>
    <row r="9" spans="1:34" x14ac:dyDescent="0.3">
      <c r="A9" s="28">
        <v>2</v>
      </c>
      <c r="B9" s="29"/>
      <c r="C9" s="29"/>
      <c r="D9" s="57"/>
      <c r="E9" s="10"/>
      <c r="F9" s="28"/>
      <c r="G9" s="3">
        <f t="shared" ref="G9:G37" si="0">E9*F9</f>
        <v>0</v>
      </c>
      <c r="H9" s="30"/>
      <c r="I9" s="30"/>
      <c r="J9" s="30"/>
      <c r="K9" s="30"/>
      <c r="L9" s="30"/>
      <c r="M9" s="30"/>
      <c r="N9" s="3">
        <f t="shared" ref="N9:N37" si="1">IF(H9&lt;&gt;"",(I9-INT(I9))*24-(H9-INT(H9))*24,0)</f>
        <v>0</v>
      </c>
      <c r="O9" s="3">
        <f t="shared" ref="O9:O37" si="2">IF(J9&lt;&gt;"",(K9-INT(K9))*24-(J9-INT(J9))*24,0)</f>
        <v>0</v>
      </c>
      <c r="P9" s="3">
        <f t="shared" ref="P9:P37" si="3">IF(L9&lt;&gt;"",(M9-INT(M9))*24-(L9-INT(L9))*24,0)</f>
        <v>0</v>
      </c>
      <c r="Q9" s="4">
        <f t="shared" ref="Q9:Q37" si="4">IF((I9-INT(I9))*24&gt;=21,21,IF((I9-INT(I9))*24&lt;=18,18,(I9-INT(I9))*24))-IF((H9-INT(H9))*24&lt;=18,18,IF((H9-INT(H9))*24&gt;=21,21,(H9-INT(H9))*24))</f>
        <v>0</v>
      </c>
      <c r="R9" s="3">
        <f t="shared" ref="R9:R37" si="5">N9-Q9</f>
        <v>0</v>
      </c>
      <c r="S9" s="3">
        <f t="shared" ref="S9:S37" si="6">Q9*(5*52-10)</f>
        <v>0</v>
      </c>
      <c r="T9" s="3">
        <f t="shared" ref="T9:T37" si="7">(5*52-10)*R9+(52*O9)+(52+10)*P9</f>
        <v>0</v>
      </c>
      <c r="U9" s="28"/>
      <c r="V9" s="28"/>
      <c r="W9" s="4">
        <f t="shared" ref="W9:W37" si="8">(G9/1000)*IF(S9&gt;0,1,0)</f>
        <v>0</v>
      </c>
      <c r="X9" s="4">
        <f t="shared" ref="X9:X37" si="9">(G9/1000)*IF(T9&gt;0,1,0)</f>
        <v>0</v>
      </c>
      <c r="Y9" s="5">
        <f t="shared" ref="Y9:Y37" si="10">G9*U9*V9*S9/1000</f>
        <v>0</v>
      </c>
      <c r="Z9" s="5">
        <f t="shared" ref="Z9:Z37" si="11">G9*U9*V9*T9/1000</f>
        <v>0</v>
      </c>
      <c r="AA9" s="5">
        <f t="shared" ref="AA9:AA37" si="12">Y9+Z9</f>
        <v>0</v>
      </c>
      <c r="AB9" s="6">
        <f t="shared" ref="AB9:AB37" si="13">12*W9*$AB$2</f>
        <v>0</v>
      </c>
      <c r="AC9" s="6">
        <f t="shared" ref="AC9:AC37" si="14">12*X9*$AC$2</f>
        <v>0</v>
      </c>
      <c r="AD9" s="6">
        <f t="shared" ref="AD9:AD37" si="15">AB9+AC9</f>
        <v>0</v>
      </c>
      <c r="AE9" s="6">
        <f t="shared" ref="AE9:AE37" si="16">Y9*$AE$2</f>
        <v>0</v>
      </c>
      <c r="AF9" s="6">
        <f t="shared" ref="AF9:AF37" si="17">Z9*$AF$2</f>
        <v>0</v>
      </c>
      <c r="AG9" s="6">
        <f t="shared" ref="AG9:AG37" si="18">AE9+AF9</f>
        <v>0</v>
      </c>
      <c r="AH9" s="6">
        <f t="shared" ref="AH9:AH37" si="19">AD9+AG9</f>
        <v>0</v>
      </c>
    </row>
    <row r="10" spans="1:34" x14ac:dyDescent="0.3">
      <c r="A10" s="28">
        <v>3</v>
      </c>
      <c r="B10" s="29"/>
      <c r="C10" s="29"/>
      <c r="D10" s="57"/>
      <c r="E10" s="10"/>
      <c r="F10" s="28"/>
      <c r="G10" s="3">
        <f t="shared" si="0"/>
        <v>0</v>
      </c>
      <c r="H10" s="30"/>
      <c r="I10" s="30"/>
      <c r="J10" s="30"/>
      <c r="K10" s="30"/>
      <c r="L10" s="30"/>
      <c r="M10" s="30"/>
      <c r="N10" s="3">
        <f t="shared" si="1"/>
        <v>0</v>
      </c>
      <c r="O10" s="3">
        <f t="shared" si="2"/>
        <v>0</v>
      </c>
      <c r="P10" s="3">
        <f t="shared" si="3"/>
        <v>0</v>
      </c>
      <c r="Q10" s="4">
        <f t="shared" si="4"/>
        <v>0</v>
      </c>
      <c r="R10" s="3">
        <f t="shared" si="5"/>
        <v>0</v>
      </c>
      <c r="S10" s="3">
        <f t="shared" si="6"/>
        <v>0</v>
      </c>
      <c r="T10" s="3">
        <f t="shared" si="7"/>
        <v>0</v>
      </c>
      <c r="U10" s="28"/>
      <c r="V10" s="28"/>
      <c r="W10" s="4">
        <f t="shared" si="8"/>
        <v>0</v>
      </c>
      <c r="X10" s="4">
        <f t="shared" si="9"/>
        <v>0</v>
      </c>
      <c r="Y10" s="5">
        <f t="shared" si="10"/>
        <v>0</v>
      </c>
      <c r="Z10" s="5">
        <f t="shared" si="11"/>
        <v>0</v>
      </c>
      <c r="AA10" s="5">
        <f t="shared" si="12"/>
        <v>0</v>
      </c>
      <c r="AB10" s="6">
        <f t="shared" si="13"/>
        <v>0</v>
      </c>
      <c r="AC10" s="6">
        <f t="shared" si="14"/>
        <v>0</v>
      </c>
      <c r="AD10" s="6">
        <f t="shared" si="15"/>
        <v>0</v>
      </c>
      <c r="AE10" s="6">
        <f t="shared" si="16"/>
        <v>0</v>
      </c>
      <c r="AF10" s="6">
        <f t="shared" si="17"/>
        <v>0</v>
      </c>
      <c r="AG10" s="6">
        <f t="shared" si="18"/>
        <v>0</v>
      </c>
      <c r="AH10" s="6">
        <f t="shared" si="19"/>
        <v>0</v>
      </c>
    </row>
    <row r="11" spans="1:34" x14ac:dyDescent="0.3">
      <c r="A11" s="28">
        <v>4</v>
      </c>
      <c r="B11" s="29"/>
      <c r="C11" s="29"/>
      <c r="D11" s="57"/>
      <c r="E11" s="10"/>
      <c r="F11" s="28"/>
      <c r="G11" s="3">
        <f t="shared" si="0"/>
        <v>0</v>
      </c>
      <c r="H11" s="30"/>
      <c r="I11" s="30"/>
      <c r="J11" s="30"/>
      <c r="K11" s="30"/>
      <c r="L11" s="30"/>
      <c r="M11" s="30"/>
      <c r="N11" s="3">
        <f t="shared" si="1"/>
        <v>0</v>
      </c>
      <c r="O11" s="3">
        <f t="shared" si="2"/>
        <v>0</v>
      </c>
      <c r="P11" s="3">
        <f t="shared" si="3"/>
        <v>0</v>
      </c>
      <c r="Q11" s="4">
        <f t="shared" si="4"/>
        <v>0</v>
      </c>
      <c r="R11" s="3">
        <f t="shared" si="5"/>
        <v>0</v>
      </c>
      <c r="S11" s="3">
        <f t="shared" si="6"/>
        <v>0</v>
      </c>
      <c r="T11" s="3">
        <f t="shared" si="7"/>
        <v>0</v>
      </c>
      <c r="U11" s="28"/>
      <c r="V11" s="28"/>
      <c r="W11" s="4">
        <f t="shared" si="8"/>
        <v>0</v>
      </c>
      <c r="X11" s="4">
        <f t="shared" si="9"/>
        <v>0</v>
      </c>
      <c r="Y11" s="5">
        <f t="shared" si="10"/>
        <v>0</v>
      </c>
      <c r="Z11" s="5">
        <f t="shared" si="11"/>
        <v>0</v>
      </c>
      <c r="AA11" s="5">
        <f t="shared" si="12"/>
        <v>0</v>
      </c>
      <c r="AB11" s="6">
        <f t="shared" si="13"/>
        <v>0</v>
      </c>
      <c r="AC11" s="6">
        <f t="shared" si="14"/>
        <v>0</v>
      </c>
      <c r="AD11" s="6">
        <f t="shared" si="15"/>
        <v>0</v>
      </c>
      <c r="AE11" s="6">
        <f t="shared" si="16"/>
        <v>0</v>
      </c>
      <c r="AF11" s="6">
        <f t="shared" si="17"/>
        <v>0</v>
      </c>
      <c r="AG11" s="6">
        <f t="shared" si="18"/>
        <v>0</v>
      </c>
      <c r="AH11" s="6">
        <f t="shared" si="19"/>
        <v>0</v>
      </c>
    </row>
    <row r="12" spans="1:34" x14ac:dyDescent="0.3">
      <c r="A12" s="28">
        <v>5</v>
      </c>
      <c r="B12" s="29"/>
      <c r="C12" s="29"/>
      <c r="D12" s="57"/>
      <c r="E12" s="10"/>
      <c r="F12" s="28"/>
      <c r="G12" s="3">
        <f t="shared" si="0"/>
        <v>0</v>
      </c>
      <c r="H12" s="30"/>
      <c r="I12" s="30"/>
      <c r="J12" s="30"/>
      <c r="K12" s="30"/>
      <c r="L12" s="30"/>
      <c r="M12" s="30"/>
      <c r="N12" s="3">
        <f t="shared" si="1"/>
        <v>0</v>
      </c>
      <c r="O12" s="3">
        <f t="shared" si="2"/>
        <v>0</v>
      </c>
      <c r="P12" s="3">
        <f t="shared" si="3"/>
        <v>0</v>
      </c>
      <c r="Q12" s="4">
        <f t="shared" si="4"/>
        <v>0</v>
      </c>
      <c r="R12" s="3">
        <f t="shared" si="5"/>
        <v>0</v>
      </c>
      <c r="S12" s="3">
        <f t="shared" si="6"/>
        <v>0</v>
      </c>
      <c r="T12" s="3">
        <f t="shared" si="7"/>
        <v>0</v>
      </c>
      <c r="U12" s="28"/>
      <c r="V12" s="28"/>
      <c r="W12" s="4">
        <f t="shared" si="8"/>
        <v>0</v>
      </c>
      <c r="X12" s="4">
        <f t="shared" si="9"/>
        <v>0</v>
      </c>
      <c r="Y12" s="5">
        <f t="shared" si="10"/>
        <v>0</v>
      </c>
      <c r="Z12" s="5">
        <f t="shared" si="11"/>
        <v>0</v>
      </c>
      <c r="AA12" s="5">
        <f t="shared" si="12"/>
        <v>0</v>
      </c>
      <c r="AB12" s="6">
        <f t="shared" si="13"/>
        <v>0</v>
      </c>
      <c r="AC12" s="6">
        <f t="shared" si="14"/>
        <v>0</v>
      </c>
      <c r="AD12" s="6">
        <f t="shared" si="15"/>
        <v>0</v>
      </c>
      <c r="AE12" s="6">
        <f t="shared" si="16"/>
        <v>0</v>
      </c>
      <c r="AF12" s="6">
        <f t="shared" si="17"/>
        <v>0</v>
      </c>
      <c r="AG12" s="6">
        <f t="shared" si="18"/>
        <v>0</v>
      </c>
      <c r="AH12" s="6">
        <f t="shared" si="19"/>
        <v>0</v>
      </c>
    </row>
    <row r="13" spans="1:34" x14ac:dyDescent="0.3">
      <c r="A13" s="28">
        <v>6</v>
      </c>
      <c r="B13" s="29"/>
      <c r="C13" s="29"/>
      <c r="D13" s="57"/>
      <c r="E13" s="10"/>
      <c r="F13" s="28"/>
      <c r="G13" s="3">
        <f t="shared" si="0"/>
        <v>0</v>
      </c>
      <c r="H13" s="30"/>
      <c r="I13" s="30"/>
      <c r="J13" s="30"/>
      <c r="K13" s="30"/>
      <c r="L13" s="30"/>
      <c r="M13" s="30"/>
      <c r="N13" s="3">
        <f t="shared" si="1"/>
        <v>0</v>
      </c>
      <c r="O13" s="3">
        <f t="shared" si="2"/>
        <v>0</v>
      </c>
      <c r="P13" s="3">
        <f t="shared" si="3"/>
        <v>0</v>
      </c>
      <c r="Q13" s="4">
        <f t="shared" si="4"/>
        <v>0</v>
      </c>
      <c r="R13" s="3">
        <f t="shared" si="5"/>
        <v>0</v>
      </c>
      <c r="S13" s="3">
        <f t="shared" si="6"/>
        <v>0</v>
      </c>
      <c r="T13" s="3">
        <f t="shared" si="7"/>
        <v>0</v>
      </c>
      <c r="U13" s="28"/>
      <c r="V13" s="28"/>
      <c r="W13" s="4">
        <f t="shared" si="8"/>
        <v>0</v>
      </c>
      <c r="X13" s="4">
        <f t="shared" si="9"/>
        <v>0</v>
      </c>
      <c r="Y13" s="5">
        <f t="shared" si="10"/>
        <v>0</v>
      </c>
      <c r="Z13" s="5">
        <f t="shared" si="11"/>
        <v>0</v>
      </c>
      <c r="AA13" s="5">
        <f t="shared" si="12"/>
        <v>0</v>
      </c>
      <c r="AB13" s="6">
        <f t="shared" si="13"/>
        <v>0</v>
      </c>
      <c r="AC13" s="6">
        <f t="shared" si="14"/>
        <v>0</v>
      </c>
      <c r="AD13" s="6">
        <f t="shared" si="15"/>
        <v>0</v>
      </c>
      <c r="AE13" s="6">
        <f t="shared" si="16"/>
        <v>0</v>
      </c>
      <c r="AF13" s="6">
        <f t="shared" si="17"/>
        <v>0</v>
      </c>
      <c r="AG13" s="6">
        <f t="shared" si="18"/>
        <v>0</v>
      </c>
      <c r="AH13" s="6">
        <f t="shared" si="19"/>
        <v>0</v>
      </c>
    </row>
    <row r="14" spans="1:34" x14ac:dyDescent="0.3">
      <c r="A14" s="28">
        <v>7</v>
      </c>
      <c r="B14" s="29"/>
      <c r="C14" s="29"/>
      <c r="D14" s="57"/>
      <c r="E14" s="10"/>
      <c r="F14" s="28"/>
      <c r="G14" s="3">
        <f t="shared" si="0"/>
        <v>0</v>
      </c>
      <c r="H14" s="30"/>
      <c r="I14" s="30"/>
      <c r="J14" s="30"/>
      <c r="K14" s="30"/>
      <c r="L14" s="30"/>
      <c r="M14" s="30"/>
      <c r="N14" s="3">
        <f t="shared" si="1"/>
        <v>0</v>
      </c>
      <c r="O14" s="3">
        <f t="shared" si="2"/>
        <v>0</v>
      </c>
      <c r="P14" s="3">
        <f t="shared" si="3"/>
        <v>0</v>
      </c>
      <c r="Q14" s="4">
        <f t="shared" si="4"/>
        <v>0</v>
      </c>
      <c r="R14" s="3">
        <f t="shared" si="5"/>
        <v>0</v>
      </c>
      <c r="S14" s="3">
        <f t="shared" si="6"/>
        <v>0</v>
      </c>
      <c r="T14" s="3">
        <f t="shared" si="7"/>
        <v>0</v>
      </c>
      <c r="U14" s="28"/>
      <c r="V14" s="28"/>
      <c r="W14" s="4">
        <f t="shared" si="8"/>
        <v>0</v>
      </c>
      <c r="X14" s="4">
        <f t="shared" si="9"/>
        <v>0</v>
      </c>
      <c r="Y14" s="5">
        <f t="shared" si="10"/>
        <v>0</v>
      </c>
      <c r="Z14" s="5">
        <f t="shared" si="11"/>
        <v>0</v>
      </c>
      <c r="AA14" s="5">
        <f t="shared" si="12"/>
        <v>0</v>
      </c>
      <c r="AB14" s="6">
        <f t="shared" si="13"/>
        <v>0</v>
      </c>
      <c r="AC14" s="6">
        <f t="shared" si="14"/>
        <v>0</v>
      </c>
      <c r="AD14" s="6">
        <f t="shared" si="15"/>
        <v>0</v>
      </c>
      <c r="AE14" s="6">
        <f t="shared" si="16"/>
        <v>0</v>
      </c>
      <c r="AF14" s="6">
        <f t="shared" si="17"/>
        <v>0</v>
      </c>
      <c r="AG14" s="6">
        <f t="shared" si="18"/>
        <v>0</v>
      </c>
      <c r="AH14" s="6">
        <f t="shared" si="19"/>
        <v>0</v>
      </c>
    </row>
    <row r="15" spans="1:34" x14ac:dyDescent="0.3">
      <c r="A15" s="28">
        <v>8</v>
      </c>
      <c r="B15" s="31"/>
      <c r="C15" s="29"/>
      <c r="D15" s="57"/>
      <c r="E15" s="10"/>
      <c r="F15" s="28"/>
      <c r="G15" s="3">
        <f t="shared" si="0"/>
        <v>0</v>
      </c>
      <c r="H15" s="30"/>
      <c r="I15" s="30"/>
      <c r="J15" s="30"/>
      <c r="K15" s="30"/>
      <c r="L15" s="30"/>
      <c r="M15" s="30"/>
      <c r="N15" s="3">
        <f t="shared" si="1"/>
        <v>0</v>
      </c>
      <c r="O15" s="3">
        <f t="shared" si="2"/>
        <v>0</v>
      </c>
      <c r="P15" s="3">
        <f t="shared" si="3"/>
        <v>0</v>
      </c>
      <c r="Q15" s="4">
        <f t="shared" si="4"/>
        <v>0</v>
      </c>
      <c r="R15" s="3">
        <f t="shared" si="5"/>
        <v>0</v>
      </c>
      <c r="S15" s="3">
        <f t="shared" si="6"/>
        <v>0</v>
      </c>
      <c r="T15" s="3">
        <f t="shared" si="7"/>
        <v>0</v>
      </c>
      <c r="U15" s="28"/>
      <c r="V15" s="28"/>
      <c r="W15" s="4">
        <f t="shared" si="8"/>
        <v>0</v>
      </c>
      <c r="X15" s="4">
        <f t="shared" si="9"/>
        <v>0</v>
      </c>
      <c r="Y15" s="5">
        <f t="shared" si="10"/>
        <v>0</v>
      </c>
      <c r="Z15" s="5">
        <f t="shared" si="11"/>
        <v>0</v>
      </c>
      <c r="AA15" s="5">
        <f t="shared" si="12"/>
        <v>0</v>
      </c>
      <c r="AB15" s="6">
        <f t="shared" si="13"/>
        <v>0</v>
      </c>
      <c r="AC15" s="6">
        <f t="shared" si="14"/>
        <v>0</v>
      </c>
      <c r="AD15" s="6">
        <f t="shared" si="15"/>
        <v>0</v>
      </c>
      <c r="AE15" s="6">
        <f t="shared" si="16"/>
        <v>0</v>
      </c>
      <c r="AF15" s="6">
        <f t="shared" si="17"/>
        <v>0</v>
      </c>
      <c r="AG15" s="6">
        <f t="shared" si="18"/>
        <v>0</v>
      </c>
      <c r="AH15" s="6">
        <f t="shared" si="19"/>
        <v>0</v>
      </c>
    </row>
    <row r="16" spans="1:34" x14ac:dyDescent="0.3">
      <c r="A16" s="28">
        <v>9</v>
      </c>
      <c r="B16" s="31"/>
      <c r="C16" s="29"/>
      <c r="D16" s="57"/>
      <c r="E16" s="10"/>
      <c r="F16" s="28"/>
      <c r="G16" s="3">
        <f t="shared" si="0"/>
        <v>0</v>
      </c>
      <c r="H16" s="30"/>
      <c r="I16" s="30"/>
      <c r="J16" s="30"/>
      <c r="K16" s="30"/>
      <c r="L16" s="30"/>
      <c r="M16" s="30"/>
      <c r="N16" s="3">
        <f t="shared" si="1"/>
        <v>0</v>
      </c>
      <c r="O16" s="3">
        <f t="shared" si="2"/>
        <v>0</v>
      </c>
      <c r="P16" s="3">
        <f t="shared" si="3"/>
        <v>0</v>
      </c>
      <c r="Q16" s="4">
        <f t="shared" si="4"/>
        <v>0</v>
      </c>
      <c r="R16" s="3">
        <f t="shared" si="5"/>
        <v>0</v>
      </c>
      <c r="S16" s="3">
        <f t="shared" si="6"/>
        <v>0</v>
      </c>
      <c r="T16" s="3">
        <f t="shared" si="7"/>
        <v>0</v>
      </c>
      <c r="U16" s="28"/>
      <c r="V16" s="28"/>
      <c r="W16" s="4">
        <f t="shared" si="8"/>
        <v>0</v>
      </c>
      <c r="X16" s="4">
        <f t="shared" si="9"/>
        <v>0</v>
      </c>
      <c r="Y16" s="5">
        <f t="shared" si="10"/>
        <v>0</v>
      </c>
      <c r="Z16" s="5">
        <f t="shared" si="11"/>
        <v>0</v>
      </c>
      <c r="AA16" s="5">
        <f t="shared" si="12"/>
        <v>0</v>
      </c>
      <c r="AB16" s="6">
        <f t="shared" si="13"/>
        <v>0</v>
      </c>
      <c r="AC16" s="6">
        <f t="shared" si="14"/>
        <v>0</v>
      </c>
      <c r="AD16" s="6">
        <f t="shared" si="15"/>
        <v>0</v>
      </c>
      <c r="AE16" s="6">
        <f t="shared" si="16"/>
        <v>0</v>
      </c>
      <c r="AF16" s="6">
        <f t="shared" si="17"/>
        <v>0</v>
      </c>
      <c r="AG16" s="6">
        <f t="shared" si="18"/>
        <v>0</v>
      </c>
      <c r="AH16" s="6">
        <f t="shared" si="19"/>
        <v>0</v>
      </c>
    </row>
    <row r="17" spans="1:34" x14ac:dyDescent="0.3">
      <c r="A17" s="28">
        <v>10</v>
      </c>
      <c r="B17" s="31"/>
      <c r="C17" s="29"/>
      <c r="D17" s="57"/>
      <c r="E17" s="10"/>
      <c r="F17" s="28"/>
      <c r="G17" s="3">
        <f t="shared" si="0"/>
        <v>0</v>
      </c>
      <c r="H17" s="30"/>
      <c r="I17" s="30"/>
      <c r="J17" s="30"/>
      <c r="K17" s="30"/>
      <c r="L17" s="30"/>
      <c r="M17" s="30"/>
      <c r="N17" s="3">
        <f t="shared" si="1"/>
        <v>0</v>
      </c>
      <c r="O17" s="3">
        <f t="shared" si="2"/>
        <v>0</v>
      </c>
      <c r="P17" s="3">
        <f t="shared" si="3"/>
        <v>0</v>
      </c>
      <c r="Q17" s="4">
        <f t="shared" si="4"/>
        <v>0</v>
      </c>
      <c r="R17" s="3">
        <f t="shared" si="5"/>
        <v>0</v>
      </c>
      <c r="S17" s="3">
        <f t="shared" si="6"/>
        <v>0</v>
      </c>
      <c r="T17" s="3">
        <f t="shared" si="7"/>
        <v>0</v>
      </c>
      <c r="U17" s="28"/>
      <c r="V17" s="28"/>
      <c r="W17" s="4">
        <f t="shared" si="8"/>
        <v>0</v>
      </c>
      <c r="X17" s="4">
        <f t="shared" si="9"/>
        <v>0</v>
      </c>
      <c r="Y17" s="5">
        <f t="shared" si="10"/>
        <v>0</v>
      </c>
      <c r="Z17" s="5">
        <f t="shared" si="11"/>
        <v>0</v>
      </c>
      <c r="AA17" s="5">
        <f t="shared" si="12"/>
        <v>0</v>
      </c>
      <c r="AB17" s="6">
        <f t="shared" si="13"/>
        <v>0</v>
      </c>
      <c r="AC17" s="6">
        <f t="shared" si="14"/>
        <v>0</v>
      </c>
      <c r="AD17" s="6">
        <f t="shared" si="15"/>
        <v>0</v>
      </c>
      <c r="AE17" s="6">
        <f t="shared" si="16"/>
        <v>0</v>
      </c>
      <c r="AF17" s="6">
        <f t="shared" si="17"/>
        <v>0</v>
      </c>
      <c r="AG17" s="6">
        <f t="shared" si="18"/>
        <v>0</v>
      </c>
      <c r="AH17" s="6">
        <f t="shared" si="19"/>
        <v>0</v>
      </c>
    </row>
    <row r="18" spans="1:34" x14ac:dyDescent="0.3">
      <c r="A18" s="28">
        <v>11</v>
      </c>
      <c r="B18" s="31"/>
      <c r="C18" s="29"/>
      <c r="D18" s="57"/>
      <c r="E18" s="10"/>
      <c r="F18" s="28"/>
      <c r="G18" s="3">
        <f t="shared" si="0"/>
        <v>0</v>
      </c>
      <c r="H18" s="30"/>
      <c r="I18" s="30"/>
      <c r="J18" s="30"/>
      <c r="K18" s="30"/>
      <c r="L18" s="30"/>
      <c r="M18" s="30"/>
      <c r="N18" s="3">
        <f t="shared" ref="N18:N27" si="20">IF(H18&lt;&gt;"",(I18-INT(I18))*24-(H18-INT(H18))*24,0)</f>
        <v>0</v>
      </c>
      <c r="O18" s="3">
        <f t="shared" ref="O18:O27" si="21">IF(J18&lt;&gt;"",(K18-INT(K18))*24-(J18-INT(J18))*24,0)</f>
        <v>0</v>
      </c>
      <c r="P18" s="3">
        <f t="shared" ref="P18:P27" si="22">IF(L18&lt;&gt;"",(M18-INT(M18))*24-(L18-INT(L18))*24,0)</f>
        <v>0</v>
      </c>
      <c r="Q18" s="4">
        <f t="shared" ref="Q18:Q27" si="23">IF((I18-INT(I18))*24&gt;=21,21,IF((I18-INT(I18))*24&lt;=18,18,(I18-INT(I18))*24))-IF((H18-INT(H18))*24&lt;=18,18,IF((H18-INT(H18))*24&gt;=21,21,(H18-INT(H18))*24))</f>
        <v>0</v>
      </c>
      <c r="R18" s="3">
        <f t="shared" ref="R18:R27" si="24">N18-Q18</f>
        <v>0</v>
      </c>
      <c r="S18" s="3">
        <f t="shared" ref="S18:S27" si="25">Q18*(5*52-10)</f>
        <v>0</v>
      </c>
      <c r="T18" s="3">
        <f t="shared" ref="T18:T27" si="26">(5*52-10)*R18+(52*O18)+(52+10)*P18</f>
        <v>0</v>
      </c>
      <c r="U18" s="28"/>
      <c r="V18" s="28"/>
      <c r="W18" s="4">
        <f t="shared" ref="W18:W27" si="27">(G18/1000)*IF(S18&gt;0,1,0)</f>
        <v>0</v>
      </c>
      <c r="X18" s="4">
        <f t="shared" ref="X18:X27" si="28">(G18/1000)*IF(T18&gt;0,1,0)</f>
        <v>0</v>
      </c>
      <c r="Y18" s="5">
        <f t="shared" ref="Y18:Y27" si="29">G18*U18*V18*S18/1000</f>
        <v>0</v>
      </c>
      <c r="Z18" s="5">
        <f t="shared" ref="Z18:Z27" si="30">G18*U18*V18*T18/1000</f>
        <v>0</v>
      </c>
      <c r="AA18" s="5">
        <f t="shared" ref="AA18:AA27" si="31">Y18+Z18</f>
        <v>0</v>
      </c>
      <c r="AB18" s="6">
        <f t="shared" ref="AB18:AB27" si="32">12*W18*$AB$2</f>
        <v>0</v>
      </c>
      <c r="AC18" s="6">
        <f t="shared" ref="AC18:AC27" si="33">12*X18*$AC$2</f>
        <v>0</v>
      </c>
      <c r="AD18" s="6">
        <f t="shared" ref="AD18:AD27" si="34">AB18+AC18</f>
        <v>0</v>
      </c>
      <c r="AE18" s="6">
        <f t="shared" ref="AE18:AE27" si="35">Y18*$AE$2</f>
        <v>0</v>
      </c>
      <c r="AF18" s="6">
        <f t="shared" ref="AF18:AF27" si="36">Z18*$AF$2</f>
        <v>0</v>
      </c>
      <c r="AG18" s="6">
        <f t="shared" ref="AG18:AG27" si="37">AE18+AF18</f>
        <v>0</v>
      </c>
      <c r="AH18" s="6">
        <f t="shared" ref="AH18:AH27" si="38">AD18+AG18</f>
        <v>0</v>
      </c>
    </row>
    <row r="19" spans="1:34" x14ac:dyDescent="0.3">
      <c r="A19" s="28">
        <v>12</v>
      </c>
      <c r="B19" s="31"/>
      <c r="C19" s="29"/>
      <c r="D19" s="57"/>
      <c r="E19" s="10"/>
      <c r="F19" s="28"/>
      <c r="G19" s="3">
        <f t="shared" si="0"/>
        <v>0</v>
      </c>
      <c r="H19" s="30"/>
      <c r="I19" s="30"/>
      <c r="J19" s="30"/>
      <c r="K19" s="30"/>
      <c r="L19" s="30"/>
      <c r="M19" s="30"/>
      <c r="N19" s="3">
        <f t="shared" si="20"/>
        <v>0</v>
      </c>
      <c r="O19" s="3">
        <f t="shared" si="21"/>
        <v>0</v>
      </c>
      <c r="P19" s="3">
        <f t="shared" si="22"/>
        <v>0</v>
      </c>
      <c r="Q19" s="4">
        <f t="shared" si="23"/>
        <v>0</v>
      </c>
      <c r="R19" s="3">
        <f t="shared" si="24"/>
        <v>0</v>
      </c>
      <c r="S19" s="3">
        <f t="shared" si="25"/>
        <v>0</v>
      </c>
      <c r="T19" s="3">
        <f t="shared" si="26"/>
        <v>0</v>
      </c>
      <c r="U19" s="28"/>
      <c r="V19" s="28"/>
      <c r="W19" s="4">
        <f t="shared" si="27"/>
        <v>0</v>
      </c>
      <c r="X19" s="4">
        <f t="shared" si="28"/>
        <v>0</v>
      </c>
      <c r="Y19" s="5">
        <f t="shared" si="29"/>
        <v>0</v>
      </c>
      <c r="Z19" s="5">
        <f t="shared" si="30"/>
        <v>0</v>
      </c>
      <c r="AA19" s="5">
        <f t="shared" si="31"/>
        <v>0</v>
      </c>
      <c r="AB19" s="6">
        <f t="shared" si="32"/>
        <v>0</v>
      </c>
      <c r="AC19" s="6">
        <f t="shared" si="33"/>
        <v>0</v>
      </c>
      <c r="AD19" s="6">
        <f t="shared" si="34"/>
        <v>0</v>
      </c>
      <c r="AE19" s="6">
        <f t="shared" si="35"/>
        <v>0</v>
      </c>
      <c r="AF19" s="6">
        <f t="shared" si="36"/>
        <v>0</v>
      </c>
      <c r="AG19" s="6">
        <f t="shared" si="37"/>
        <v>0</v>
      </c>
      <c r="AH19" s="6">
        <f t="shared" si="38"/>
        <v>0</v>
      </c>
    </row>
    <row r="20" spans="1:34" x14ac:dyDescent="0.3">
      <c r="A20" s="28">
        <v>13</v>
      </c>
      <c r="B20" s="31"/>
      <c r="C20" s="29"/>
      <c r="D20" s="57"/>
      <c r="E20" s="10"/>
      <c r="F20" s="28"/>
      <c r="G20" s="3">
        <f t="shared" si="0"/>
        <v>0</v>
      </c>
      <c r="H20" s="30"/>
      <c r="I20" s="30"/>
      <c r="J20" s="30"/>
      <c r="K20" s="30"/>
      <c r="L20" s="30"/>
      <c r="M20" s="30"/>
      <c r="N20" s="3">
        <f t="shared" si="20"/>
        <v>0</v>
      </c>
      <c r="O20" s="3">
        <f t="shared" si="21"/>
        <v>0</v>
      </c>
      <c r="P20" s="3">
        <f t="shared" si="22"/>
        <v>0</v>
      </c>
      <c r="Q20" s="4">
        <f t="shared" si="23"/>
        <v>0</v>
      </c>
      <c r="R20" s="3">
        <f t="shared" si="24"/>
        <v>0</v>
      </c>
      <c r="S20" s="3">
        <f t="shared" si="25"/>
        <v>0</v>
      </c>
      <c r="T20" s="3">
        <f t="shared" si="26"/>
        <v>0</v>
      </c>
      <c r="U20" s="28"/>
      <c r="V20" s="28"/>
      <c r="W20" s="4">
        <f t="shared" si="27"/>
        <v>0</v>
      </c>
      <c r="X20" s="4">
        <f t="shared" si="28"/>
        <v>0</v>
      </c>
      <c r="Y20" s="5">
        <f t="shared" si="29"/>
        <v>0</v>
      </c>
      <c r="Z20" s="5">
        <f t="shared" si="30"/>
        <v>0</v>
      </c>
      <c r="AA20" s="5">
        <f t="shared" si="31"/>
        <v>0</v>
      </c>
      <c r="AB20" s="6">
        <f t="shared" si="32"/>
        <v>0</v>
      </c>
      <c r="AC20" s="6">
        <f t="shared" si="33"/>
        <v>0</v>
      </c>
      <c r="AD20" s="6">
        <f t="shared" si="34"/>
        <v>0</v>
      </c>
      <c r="AE20" s="6">
        <f t="shared" si="35"/>
        <v>0</v>
      </c>
      <c r="AF20" s="6">
        <f t="shared" si="36"/>
        <v>0</v>
      </c>
      <c r="AG20" s="6">
        <f t="shared" si="37"/>
        <v>0</v>
      </c>
      <c r="AH20" s="6">
        <f t="shared" si="38"/>
        <v>0</v>
      </c>
    </row>
    <row r="21" spans="1:34" x14ac:dyDescent="0.3">
      <c r="A21" s="28">
        <v>14</v>
      </c>
      <c r="B21" s="31"/>
      <c r="C21" s="29"/>
      <c r="D21" s="57"/>
      <c r="E21" s="10"/>
      <c r="F21" s="28"/>
      <c r="G21" s="3">
        <f t="shared" si="0"/>
        <v>0</v>
      </c>
      <c r="H21" s="30"/>
      <c r="I21" s="30"/>
      <c r="J21" s="30"/>
      <c r="K21" s="30"/>
      <c r="L21" s="30"/>
      <c r="M21" s="30"/>
      <c r="N21" s="3">
        <f t="shared" si="20"/>
        <v>0</v>
      </c>
      <c r="O21" s="3">
        <f t="shared" si="21"/>
        <v>0</v>
      </c>
      <c r="P21" s="3">
        <f t="shared" si="22"/>
        <v>0</v>
      </c>
      <c r="Q21" s="4">
        <f t="shared" si="23"/>
        <v>0</v>
      </c>
      <c r="R21" s="3">
        <f t="shared" si="24"/>
        <v>0</v>
      </c>
      <c r="S21" s="3">
        <f t="shared" si="25"/>
        <v>0</v>
      </c>
      <c r="T21" s="3">
        <f t="shared" si="26"/>
        <v>0</v>
      </c>
      <c r="U21" s="28"/>
      <c r="V21" s="28"/>
      <c r="W21" s="4">
        <f t="shared" si="27"/>
        <v>0</v>
      </c>
      <c r="X21" s="4">
        <f t="shared" si="28"/>
        <v>0</v>
      </c>
      <c r="Y21" s="5">
        <f t="shared" si="29"/>
        <v>0</v>
      </c>
      <c r="Z21" s="5">
        <f t="shared" si="30"/>
        <v>0</v>
      </c>
      <c r="AA21" s="5">
        <f t="shared" si="31"/>
        <v>0</v>
      </c>
      <c r="AB21" s="6">
        <f t="shared" si="32"/>
        <v>0</v>
      </c>
      <c r="AC21" s="6">
        <f t="shared" si="33"/>
        <v>0</v>
      </c>
      <c r="AD21" s="6">
        <f t="shared" si="34"/>
        <v>0</v>
      </c>
      <c r="AE21" s="6">
        <f t="shared" si="35"/>
        <v>0</v>
      </c>
      <c r="AF21" s="6">
        <f t="shared" si="36"/>
        <v>0</v>
      </c>
      <c r="AG21" s="6">
        <f t="shared" si="37"/>
        <v>0</v>
      </c>
      <c r="AH21" s="6">
        <f t="shared" si="38"/>
        <v>0</v>
      </c>
    </row>
    <row r="22" spans="1:34" x14ac:dyDescent="0.3">
      <c r="A22" s="28">
        <v>15</v>
      </c>
      <c r="B22" s="31"/>
      <c r="C22" s="29"/>
      <c r="D22" s="57"/>
      <c r="E22" s="10"/>
      <c r="F22" s="28"/>
      <c r="G22" s="3">
        <f t="shared" si="0"/>
        <v>0</v>
      </c>
      <c r="H22" s="30"/>
      <c r="I22" s="30"/>
      <c r="J22" s="30"/>
      <c r="K22" s="30"/>
      <c r="L22" s="30"/>
      <c r="M22" s="30"/>
      <c r="N22" s="3">
        <f t="shared" si="20"/>
        <v>0</v>
      </c>
      <c r="O22" s="3">
        <f t="shared" si="21"/>
        <v>0</v>
      </c>
      <c r="P22" s="3">
        <f t="shared" si="22"/>
        <v>0</v>
      </c>
      <c r="Q22" s="4">
        <f t="shared" si="23"/>
        <v>0</v>
      </c>
      <c r="R22" s="3">
        <f t="shared" si="24"/>
        <v>0</v>
      </c>
      <c r="S22" s="3">
        <f t="shared" si="25"/>
        <v>0</v>
      </c>
      <c r="T22" s="3">
        <f t="shared" si="26"/>
        <v>0</v>
      </c>
      <c r="U22" s="28"/>
      <c r="V22" s="28"/>
      <c r="W22" s="4">
        <f t="shared" si="27"/>
        <v>0</v>
      </c>
      <c r="X22" s="4">
        <f t="shared" si="28"/>
        <v>0</v>
      </c>
      <c r="Y22" s="5">
        <f t="shared" si="29"/>
        <v>0</v>
      </c>
      <c r="Z22" s="5">
        <f t="shared" si="30"/>
        <v>0</v>
      </c>
      <c r="AA22" s="5">
        <f t="shared" si="31"/>
        <v>0</v>
      </c>
      <c r="AB22" s="6">
        <f t="shared" si="32"/>
        <v>0</v>
      </c>
      <c r="AC22" s="6">
        <f t="shared" si="33"/>
        <v>0</v>
      </c>
      <c r="AD22" s="6">
        <f t="shared" si="34"/>
        <v>0</v>
      </c>
      <c r="AE22" s="6">
        <f t="shared" si="35"/>
        <v>0</v>
      </c>
      <c r="AF22" s="6">
        <f t="shared" si="36"/>
        <v>0</v>
      </c>
      <c r="AG22" s="6">
        <f t="shared" si="37"/>
        <v>0</v>
      </c>
      <c r="AH22" s="6">
        <f t="shared" si="38"/>
        <v>0</v>
      </c>
    </row>
    <row r="23" spans="1:34" x14ac:dyDescent="0.3">
      <c r="A23" s="28">
        <v>16</v>
      </c>
      <c r="B23" s="31"/>
      <c r="C23" s="29"/>
      <c r="D23" s="57"/>
      <c r="E23" s="10"/>
      <c r="F23" s="28"/>
      <c r="G23" s="3">
        <f t="shared" si="0"/>
        <v>0</v>
      </c>
      <c r="H23" s="30"/>
      <c r="I23" s="30"/>
      <c r="J23" s="30"/>
      <c r="K23" s="30"/>
      <c r="L23" s="30"/>
      <c r="M23" s="30"/>
      <c r="N23" s="3">
        <f t="shared" si="20"/>
        <v>0</v>
      </c>
      <c r="O23" s="3">
        <f t="shared" si="21"/>
        <v>0</v>
      </c>
      <c r="P23" s="3">
        <f t="shared" si="22"/>
        <v>0</v>
      </c>
      <c r="Q23" s="4">
        <f t="shared" si="23"/>
        <v>0</v>
      </c>
      <c r="R23" s="3">
        <f t="shared" si="24"/>
        <v>0</v>
      </c>
      <c r="S23" s="3">
        <f t="shared" si="25"/>
        <v>0</v>
      </c>
      <c r="T23" s="3">
        <f t="shared" si="26"/>
        <v>0</v>
      </c>
      <c r="U23" s="28"/>
      <c r="V23" s="28"/>
      <c r="W23" s="4">
        <f t="shared" si="27"/>
        <v>0</v>
      </c>
      <c r="X23" s="4">
        <f t="shared" si="28"/>
        <v>0</v>
      </c>
      <c r="Y23" s="5">
        <f t="shared" si="29"/>
        <v>0</v>
      </c>
      <c r="Z23" s="5">
        <f t="shared" si="30"/>
        <v>0</v>
      </c>
      <c r="AA23" s="5">
        <f t="shared" si="31"/>
        <v>0</v>
      </c>
      <c r="AB23" s="6">
        <f t="shared" si="32"/>
        <v>0</v>
      </c>
      <c r="AC23" s="6">
        <f t="shared" si="33"/>
        <v>0</v>
      </c>
      <c r="AD23" s="6">
        <f t="shared" si="34"/>
        <v>0</v>
      </c>
      <c r="AE23" s="6">
        <f t="shared" si="35"/>
        <v>0</v>
      </c>
      <c r="AF23" s="6">
        <f t="shared" si="36"/>
        <v>0</v>
      </c>
      <c r="AG23" s="6">
        <f t="shared" si="37"/>
        <v>0</v>
      </c>
      <c r="AH23" s="6">
        <f t="shared" si="38"/>
        <v>0</v>
      </c>
    </row>
    <row r="24" spans="1:34" x14ac:dyDescent="0.3">
      <c r="A24" s="28">
        <v>17</v>
      </c>
      <c r="B24" s="57"/>
      <c r="C24" s="57"/>
      <c r="D24" s="57"/>
      <c r="E24" s="10"/>
      <c r="F24" s="28"/>
      <c r="G24" s="3">
        <f t="shared" si="0"/>
        <v>0</v>
      </c>
      <c r="H24" s="30"/>
      <c r="I24" s="30"/>
      <c r="J24" s="30"/>
      <c r="K24" s="30"/>
      <c r="L24" s="30"/>
      <c r="M24" s="30"/>
      <c r="N24" s="3">
        <f t="shared" si="20"/>
        <v>0</v>
      </c>
      <c r="O24" s="3">
        <f t="shared" si="21"/>
        <v>0</v>
      </c>
      <c r="P24" s="3">
        <f t="shared" si="22"/>
        <v>0</v>
      </c>
      <c r="Q24" s="4">
        <f t="shared" si="23"/>
        <v>0</v>
      </c>
      <c r="R24" s="3">
        <f t="shared" si="24"/>
        <v>0</v>
      </c>
      <c r="S24" s="3">
        <f t="shared" si="25"/>
        <v>0</v>
      </c>
      <c r="T24" s="3">
        <f t="shared" si="26"/>
        <v>0</v>
      </c>
      <c r="U24" s="28"/>
      <c r="V24" s="28"/>
      <c r="W24" s="4">
        <f t="shared" si="27"/>
        <v>0</v>
      </c>
      <c r="X24" s="4">
        <f t="shared" si="28"/>
        <v>0</v>
      </c>
      <c r="Y24" s="5">
        <f t="shared" si="29"/>
        <v>0</v>
      </c>
      <c r="Z24" s="5">
        <f t="shared" si="30"/>
        <v>0</v>
      </c>
      <c r="AA24" s="5">
        <f t="shared" si="31"/>
        <v>0</v>
      </c>
      <c r="AB24" s="6">
        <f t="shared" si="32"/>
        <v>0</v>
      </c>
      <c r="AC24" s="6">
        <f t="shared" si="33"/>
        <v>0</v>
      </c>
      <c r="AD24" s="6">
        <f t="shared" si="34"/>
        <v>0</v>
      </c>
      <c r="AE24" s="6">
        <f t="shared" si="35"/>
        <v>0</v>
      </c>
      <c r="AF24" s="6">
        <f t="shared" si="36"/>
        <v>0</v>
      </c>
      <c r="AG24" s="6">
        <f t="shared" si="37"/>
        <v>0</v>
      </c>
      <c r="AH24" s="6">
        <f t="shared" si="38"/>
        <v>0</v>
      </c>
    </row>
    <row r="25" spans="1:34" x14ac:dyDescent="0.3">
      <c r="A25" s="28">
        <v>18</v>
      </c>
      <c r="B25" s="57"/>
      <c r="C25" s="57"/>
      <c r="D25" s="57"/>
      <c r="E25" s="10"/>
      <c r="F25" s="28"/>
      <c r="G25" s="3">
        <f t="shared" si="0"/>
        <v>0</v>
      </c>
      <c r="H25" s="30"/>
      <c r="I25" s="30"/>
      <c r="J25" s="30"/>
      <c r="K25" s="30"/>
      <c r="L25" s="30"/>
      <c r="M25" s="30"/>
      <c r="N25" s="3">
        <f t="shared" si="20"/>
        <v>0</v>
      </c>
      <c r="O25" s="3">
        <f t="shared" si="21"/>
        <v>0</v>
      </c>
      <c r="P25" s="3">
        <f t="shared" si="22"/>
        <v>0</v>
      </c>
      <c r="Q25" s="4">
        <f t="shared" si="23"/>
        <v>0</v>
      </c>
      <c r="R25" s="3">
        <f t="shared" si="24"/>
        <v>0</v>
      </c>
      <c r="S25" s="3">
        <f t="shared" si="25"/>
        <v>0</v>
      </c>
      <c r="T25" s="3">
        <f t="shared" si="26"/>
        <v>0</v>
      </c>
      <c r="U25" s="28"/>
      <c r="V25" s="28"/>
      <c r="W25" s="4">
        <f t="shared" si="27"/>
        <v>0</v>
      </c>
      <c r="X25" s="4">
        <f t="shared" si="28"/>
        <v>0</v>
      </c>
      <c r="Y25" s="5">
        <f t="shared" si="29"/>
        <v>0</v>
      </c>
      <c r="Z25" s="5">
        <f t="shared" si="30"/>
        <v>0</v>
      </c>
      <c r="AA25" s="5">
        <f t="shared" si="31"/>
        <v>0</v>
      </c>
      <c r="AB25" s="6">
        <f t="shared" si="32"/>
        <v>0</v>
      </c>
      <c r="AC25" s="6">
        <f t="shared" si="33"/>
        <v>0</v>
      </c>
      <c r="AD25" s="6">
        <f t="shared" si="34"/>
        <v>0</v>
      </c>
      <c r="AE25" s="6">
        <f t="shared" si="35"/>
        <v>0</v>
      </c>
      <c r="AF25" s="6">
        <f t="shared" si="36"/>
        <v>0</v>
      </c>
      <c r="AG25" s="6">
        <f t="shared" si="37"/>
        <v>0</v>
      </c>
      <c r="AH25" s="6">
        <f t="shared" si="38"/>
        <v>0</v>
      </c>
    </row>
    <row r="26" spans="1:34" x14ac:dyDescent="0.3">
      <c r="A26" s="28">
        <v>19</v>
      </c>
      <c r="B26" s="57"/>
      <c r="C26" s="57"/>
      <c r="D26" s="57"/>
      <c r="E26" s="10"/>
      <c r="F26" s="28"/>
      <c r="G26" s="3">
        <f t="shared" si="0"/>
        <v>0</v>
      </c>
      <c r="H26" s="30"/>
      <c r="I26" s="30"/>
      <c r="J26" s="30"/>
      <c r="K26" s="30"/>
      <c r="L26" s="30"/>
      <c r="M26" s="30"/>
      <c r="N26" s="3">
        <f t="shared" si="20"/>
        <v>0</v>
      </c>
      <c r="O26" s="3">
        <f t="shared" si="21"/>
        <v>0</v>
      </c>
      <c r="P26" s="3">
        <f t="shared" si="22"/>
        <v>0</v>
      </c>
      <c r="Q26" s="4">
        <f t="shared" si="23"/>
        <v>0</v>
      </c>
      <c r="R26" s="3">
        <f t="shared" si="24"/>
        <v>0</v>
      </c>
      <c r="S26" s="3">
        <f t="shared" si="25"/>
        <v>0</v>
      </c>
      <c r="T26" s="3">
        <f t="shared" si="26"/>
        <v>0</v>
      </c>
      <c r="U26" s="28"/>
      <c r="V26" s="28"/>
      <c r="W26" s="4">
        <f t="shared" si="27"/>
        <v>0</v>
      </c>
      <c r="X26" s="4">
        <f t="shared" si="28"/>
        <v>0</v>
      </c>
      <c r="Y26" s="5">
        <f t="shared" si="29"/>
        <v>0</v>
      </c>
      <c r="Z26" s="5">
        <f t="shared" si="30"/>
        <v>0</v>
      </c>
      <c r="AA26" s="5">
        <f t="shared" si="31"/>
        <v>0</v>
      </c>
      <c r="AB26" s="6">
        <f t="shared" si="32"/>
        <v>0</v>
      </c>
      <c r="AC26" s="6">
        <f t="shared" si="33"/>
        <v>0</v>
      </c>
      <c r="AD26" s="6">
        <f t="shared" si="34"/>
        <v>0</v>
      </c>
      <c r="AE26" s="6">
        <f t="shared" si="35"/>
        <v>0</v>
      </c>
      <c r="AF26" s="6">
        <f t="shared" si="36"/>
        <v>0</v>
      </c>
      <c r="AG26" s="6">
        <f t="shared" si="37"/>
        <v>0</v>
      </c>
      <c r="AH26" s="6">
        <f t="shared" si="38"/>
        <v>0</v>
      </c>
    </row>
    <row r="27" spans="1:34" x14ac:dyDescent="0.3">
      <c r="A27" s="28">
        <v>20</v>
      </c>
      <c r="B27" s="57"/>
      <c r="C27" s="57"/>
      <c r="D27" s="57"/>
      <c r="E27" s="10"/>
      <c r="F27" s="28"/>
      <c r="G27" s="3">
        <f t="shared" si="0"/>
        <v>0</v>
      </c>
      <c r="H27" s="30"/>
      <c r="I27" s="30"/>
      <c r="J27" s="30"/>
      <c r="K27" s="30"/>
      <c r="L27" s="30"/>
      <c r="M27" s="30"/>
      <c r="N27" s="3">
        <f t="shared" si="20"/>
        <v>0</v>
      </c>
      <c r="O27" s="3">
        <f t="shared" si="21"/>
        <v>0</v>
      </c>
      <c r="P27" s="3">
        <f t="shared" si="22"/>
        <v>0</v>
      </c>
      <c r="Q27" s="4">
        <f t="shared" si="23"/>
        <v>0</v>
      </c>
      <c r="R27" s="3">
        <f t="shared" si="24"/>
        <v>0</v>
      </c>
      <c r="S27" s="3">
        <f t="shared" si="25"/>
        <v>0</v>
      </c>
      <c r="T27" s="3">
        <f t="shared" si="26"/>
        <v>0</v>
      </c>
      <c r="U27" s="28"/>
      <c r="V27" s="28"/>
      <c r="W27" s="4">
        <f t="shared" si="27"/>
        <v>0</v>
      </c>
      <c r="X27" s="4">
        <f t="shared" si="28"/>
        <v>0</v>
      </c>
      <c r="Y27" s="5">
        <f t="shared" si="29"/>
        <v>0</v>
      </c>
      <c r="Z27" s="5">
        <f t="shared" si="30"/>
        <v>0</v>
      </c>
      <c r="AA27" s="5">
        <f t="shared" si="31"/>
        <v>0</v>
      </c>
      <c r="AB27" s="6">
        <f t="shared" si="32"/>
        <v>0</v>
      </c>
      <c r="AC27" s="6">
        <f t="shared" si="33"/>
        <v>0</v>
      </c>
      <c r="AD27" s="6">
        <f t="shared" si="34"/>
        <v>0</v>
      </c>
      <c r="AE27" s="6">
        <f t="shared" si="35"/>
        <v>0</v>
      </c>
      <c r="AF27" s="6">
        <f t="shared" si="36"/>
        <v>0</v>
      </c>
      <c r="AG27" s="6">
        <f t="shared" si="37"/>
        <v>0</v>
      </c>
      <c r="AH27" s="6">
        <f t="shared" si="38"/>
        <v>0</v>
      </c>
    </row>
    <row r="28" spans="1:34" x14ac:dyDescent="0.3">
      <c r="A28" s="28">
        <v>21</v>
      </c>
      <c r="B28" s="57"/>
      <c r="C28" s="57"/>
      <c r="D28" s="57"/>
      <c r="E28" s="10"/>
      <c r="F28" s="28"/>
      <c r="G28" s="3">
        <f t="shared" si="0"/>
        <v>0</v>
      </c>
      <c r="H28" s="30"/>
      <c r="I28" s="30"/>
      <c r="J28" s="30"/>
      <c r="K28" s="30"/>
      <c r="L28" s="30"/>
      <c r="M28" s="30"/>
      <c r="N28" s="3">
        <f t="shared" si="1"/>
        <v>0</v>
      </c>
      <c r="O28" s="3">
        <f t="shared" si="2"/>
        <v>0</v>
      </c>
      <c r="P28" s="3">
        <f t="shared" si="3"/>
        <v>0</v>
      </c>
      <c r="Q28" s="4">
        <f t="shared" si="4"/>
        <v>0</v>
      </c>
      <c r="R28" s="3">
        <f t="shared" si="5"/>
        <v>0</v>
      </c>
      <c r="S28" s="3">
        <f t="shared" si="6"/>
        <v>0</v>
      </c>
      <c r="T28" s="3">
        <f t="shared" si="7"/>
        <v>0</v>
      </c>
      <c r="U28" s="28"/>
      <c r="V28" s="28"/>
      <c r="W28" s="4">
        <f t="shared" si="8"/>
        <v>0</v>
      </c>
      <c r="X28" s="4">
        <f t="shared" si="9"/>
        <v>0</v>
      </c>
      <c r="Y28" s="5">
        <f t="shared" si="10"/>
        <v>0</v>
      </c>
      <c r="Z28" s="5">
        <f t="shared" si="11"/>
        <v>0</v>
      </c>
      <c r="AA28" s="5">
        <f t="shared" si="12"/>
        <v>0</v>
      </c>
      <c r="AB28" s="6">
        <f t="shared" si="13"/>
        <v>0</v>
      </c>
      <c r="AC28" s="6">
        <f t="shared" si="14"/>
        <v>0</v>
      </c>
      <c r="AD28" s="6">
        <f t="shared" si="15"/>
        <v>0</v>
      </c>
      <c r="AE28" s="6">
        <f t="shared" si="16"/>
        <v>0</v>
      </c>
      <c r="AF28" s="6">
        <f t="shared" si="17"/>
        <v>0</v>
      </c>
      <c r="AG28" s="6">
        <f t="shared" si="18"/>
        <v>0</v>
      </c>
      <c r="AH28" s="6">
        <f t="shared" si="19"/>
        <v>0</v>
      </c>
    </row>
    <row r="29" spans="1:34" x14ac:dyDescent="0.3">
      <c r="A29" s="28">
        <v>22</v>
      </c>
      <c r="B29" s="57"/>
      <c r="C29" s="57"/>
      <c r="D29" s="57"/>
      <c r="E29" s="10"/>
      <c r="F29" s="28"/>
      <c r="G29" s="3">
        <f t="shared" si="0"/>
        <v>0</v>
      </c>
      <c r="H29" s="30"/>
      <c r="I29" s="30"/>
      <c r="J29" s="30"/>
      <c r="K29" s="30"/>
      <c r="L29" s="30"/>
      <c r="M29" s="30"/>
      <c r="N29" s="3">
        <f t="shared" si="1"/>
        <v>0</v>
      </c>
      <c r="O29" s="3">
        <f t="shared" si="2"/>
        <v>0</v>
      </c>
      <c r="P29" s="3">
        <f t="shared" si="3"/>
        <v>0</v>
      </c>
      <c r="Q29" s="4">
        <f t="shared" si="4"/>
        <v>0</v>
      </c>
      <c r="R29" s="3">
        <f t="shared" si="5"/>
        <v>0</v>
      </c>
      <c r="S29" s="3">
        <f t="shared" si="6"/>
        <v>0</v>
      </c>
      <c r="T29" s="3">
        <f t="shared" si="7"/>
        <v>0</v>
      </c>
      <c r="U29" s="28"/>
      <c r="V29" s="28"/>
      <c r="W29" s="4">
        <f t="shared" si="8"/>
        <v>0</v>
      </c>
      <c r="X29" s="4">
        <f t="shared" si="9"/>
        <v>0</v>
      </c>
      <c r="Y29" s="5">
        <f t="shared" si="10"/>
        <v>0</v>
      </c>
      <c r="Z29" s="5">
        <f t="shared" si="11"/>
        <v>0</v>
      </c>
      <c r="AA29" s="5">
        <f t="shared" si="12"/>
        <v>0</v>
      </c>
      <c r="AB29" s="6">
        <f t="shared" si="13"/>
        <v>0</v>
      </c>
      <c r="AC29" s="6">
        <f t="shared" si="14"/>
        <v>0</v>
      </c>
      <c r="AD29" s="6">
        <f t="shared" si="15"/>
        <v>0</v>
      </c>
      <c r="AE29" s="6">
        <f t="shared" si="16"/>
        <v>0</v>
      </c>
      <c r="AF29" s="6">
        <f t="shared" si="17"/>
        <v>0</v>
      </c>
      <c r="AG29" s="6">
        <f t="shared" si="18"/>
        <v>0</v>
      </c>
      <c r="AH29" s="6">
        <f t="shared" si="19"/>
        <v>0</v>
      </c>
    </row>
    <row r="30" spans="1:34" x14ac:dyDescent="0.3">
      <c r="A30" s="28">
        <v>23</v>
      </c>
      <c r="B30" s="57"/>
      <c r="C30" s="57"/>
      <c r="D30" s="57"/>
      <c r="E30" s="10"/>
      <c r="F30" s="28"/>
      <c r="G30" s="3">
        <f t="shared" si="0"/>
        <v>0</v>
      </c>
      <c r="H30" s="30"/>
      <c r="I30" s="30"/>
      <c r="J30" s="30"/>
      <c r="K30" s="30"/>
      <c r="L30" s="30"/>
      <c r="M30" s="30"/>
      <c r="N30" s="3">
        <f t="shared" si="1"/>
        <v>0</v>
      </c>
      <c r="O30" s="3">
        <f t="shared" si="2"/>
        <v>0</v>
      </c>
      <c r="P30" s="3">
        <f t="shared" si="3"/>
        <v>0</v>
      </c>
      <c r="Q30" s="4">
        <f t="shared" si="4"/>
        <v>0</v>
      </c>
      <c r="R30" s="3">
        <f t="shared" si="5"/>
        <v>0</v>
      </c>
      <c r="S30" s="3">
        <f t="shared" si="6"/>
        <v>0</v>
      </c>
      <c r="T30" s="3">
        <f t="shared" si="7"/>
        <v>0</v>
      </c>
      <c r="U30" s="28"/>
      <c r="V30" s="28"/>
      <c r="W30" s="4">
        <f t="shared" si="8"/>
        <v>0</v>
      </c>
      <c r="X30" s="4">
        <f t="shared" si="9"/>
        <v>0</v>
      </c>
      <c r="Y30" s="5">
        <f t="shared" si="10"/>
        <v>0</v>
      </c>
      <c r="Z30" s="5">
        <f t="shared" si="11"/>
        <v>0</v>
      </c>
      <c r="AA30" s="5">
        <f t="shared" si="12"/>
        <v>0</v>
      </c>
      <c r="AB30" s="6">
        <f t="shared" si="13"/>
        <v>0</v>
      </c>
      <c r="AC30" s="6">
        <f t="shared" si="14"/>
        <v>0</v>
      </c>
      <c r="AD30" s="6">
        <f t="shared" si="15"/>
        <v>0</v>
      </c>
      <c r="AE30" s="6">
        <f t="shared" si="16"/>
        <v>0</v>
      </c>
      <c r="AF30" s="6">
        <f t="shared" si="17"/>
        <v>0</v>
      </c>
      <c r="AG30" s="6">
        <f t="shared" si="18"/>
        <v>0</v>
      </c>
      <c r="AH30" s="6">
        <f t="shared" si="19"/>
        <v>0</v>
      </c>
    </row>
    <row r="31" spans="1:34" x14ac:dyDescent="0.3">
      <c r="A31" s="28">
        <v>24</v>
      </c>
      <c r="B31" s="57"/>
      <c r="C31" s="57"/>
      <c r="D31" s="57"/>
      <c r="E31" s="10"/>
      <c r="F31" s="28"/>
      <c r="G31" s="3">
        <f t="shared" si="0"/>
        <v>0</v>
      </c>
      <c r="H31" s="30"/>
      <c r="I31" s="30"/>
      <c r="J31" s="30"/>
      <c r="K31" s="30"/>
      <c r="L31" s="30"/>
      <c r="M31" s="30"/>
      <c r="N31" s="3">
        <f t="shared" si="1"/>
        <v>0</v>
      </c>
      <c r="O31" s="3">
        <f t="shared" si="2"/>
        <v>0</v>
      </c>
      <c r="P31" s="3">
        <f t="shared" si="3"/>
        <v>0</v>
      </c>
      <c r="Q31" s="4">
        <f t="shared" si="4"/>
        <v>0</v>
      </c>
      <c r="R31" s="3">
        <f t="shared" si="5"/>
        <v>0</v>
      </c>
      <c r="S31" s="3">
        <f t="shared" si="6"/>
        <v>0</v>
      </c>
      <c r="T31" s="3">
        <f t="shared" si="7"/>
        <v>0</v>
      </c>
      <c r="U31" s="28"/>
      <c r="V31" s="28"/>
      <c r="W31" s="4">
        <f t="shared" si="8"/>
        <v>0</v>
      </c>
      <c r="X31" s="4">
        <f t="shared" si="9"/>
        <v>0</v>
      </c>
      <c r="Y31" s="5">
        <f t="shared" si="10"/>
        <v>0</v>
      </c>
      <c r="Z31" s="5">
        <f t="shared" si="11"/>
        <v>0</v>
      </c>
      <c r="AA31" s="5">
        <f t="shared" si="12"/>
        <v>0</v>
      </c>
      <c r="AB31" s="6">
        <f t="shared" si="13"/>
        <v>0</v>
      </c>
      <c r="AC31" s="6">
        <f t="shared" si="14"/>
        <v>0</v>
      </c>
      <c r="AD31" s="6">
        <f t="shared" si="15"/>
        <v>0</v>
      </c>
      <c r="AE31" s="6">
        <f t="shared" si="16"/>
        <v>0</v>
      </c>
      <c r="AF31" s="6">
        <f t="shared" si="17"/>
        <v>0</v>
      </c>
      <c r="AG31" s="6">
        <f t="shared" si="18"/>
        <v>0</v>
      </c>
      <c r="AH31" s="6">
        <f t="shared" si="19"/>
        <v>0</v>
      </c>
    </row>
    <row r="32" spans="1:34" x14ac:dyDescent="0.3">
      <c r="A32" s="28">
        <v>25</v>
      </c>
      <c r="B32" s="57"/>
      <c r="C32" s="57"/>
      <c r="D32" s="57"/>
      <c r="E32" s="10"/>
      <c r="F32" s="28"/>
      <c r="G32" s="3">
        <f t="shared" si="0"/>
        <v>0</v>
      </c>
      <c r="H32" s="30"/>
      <c r="I32" s="30"/>
      <c r="J32" s="30"/>
      <c r="K32" s="30"/>
      <c r="L32" s="30"/>
      <c r="M32" s="30"/>
      <c r="N32" s="3">
        <f t="shared" si="1"/>
        <v>0</v>
      </c>
      <c r="O32" s="3">
        <f t="shared" si="2"/>
        <v>0</v>
      </c>
      <c r="P32" s="3">
        <f t="shared" si="3"/>
        <v>0</v>
      </c>
      <c r="Q32" s="4">
        <f t="shared" si="4"/>
        <v>0</v>
      </c>
      <c r="R32" s="3">
        <f t="shared" si="5"/>
        <v>0</v>
      </c>
      <c r="S32" s="3">
        <f t="shared" si="6"/>
        <v>0</v>
      </c>
      <c r="T32" s="3">
        <f t="shared" si="7"/>
        <v>0</v>
      </c>
      <c r="U32" s="28"/>
      <c r="V32" s="28"/>
      <c r="W32" s="4">
        <f t="shared" si="8"/>
        <v>0</v>
      </c>
      <c r="X32" s="4">
        <f t="shared" si="9"/>
        <v>0</v>
      </c>
      <c r="Y32" s="5">
        <f t="shared" si="10"/>
        <v>0</v>
      </c>
      <c r="Z32" s="5">
        <f t="shared" si="11"/>
        <v>0</v>
      </c>
      <c r="AA32" s="5">
        <f t="shared" si="12"/>
        <v>0</v>
      </c>
      <c r="AB32" s="6">
        <f t="shared" si="13"/>
        <v>0</v>
      </c>
      <c r="AC32" s="6">
        <f t="shared" si="14"/>
        <v>0</v>
      </c>
      <c r="AD32" s="6">
        <f t="shared" si="15"/>
        <v>0</v>
      </c>
      <c r="AE32" s="6">
        <f t="shared" si="16"/>
        <v>0</v>
      </c>
      <c r="AF32" s="6">
        <f t="shared" si="17"/>
        <v>0</v>
      </c>
      <c r="AG32" s="6">
        <f t="shared" si="18"/>
        <v>0</v>
      </c>
      <c r="AH32" s="6">
        <f t="shared" si="19"/>
        <v>0</v>
      </c>
    </row>
    <row r="33" spans="1:34" x14ac:dyDescent="0.3">
      <c r="A33" s="28">
        <v>26</v>
      </c>
      <c r="B33" s="57"/>
      <c r="C33" s="57"/>
      <c r="D33" s="57"/>
      <c r="E33" s="10"/>
      <c r="F33" s="28"/>
      <c r="G33" s="3">
        <f t="shared" si="0"/>
        <v>0</v>
      </c>
      <c r="H33" s="30"/>
      <c r="I33" s="30"/>
      <c r="J33" s="30"/>
      <c r="K33" s="30"/>
      <c r="L33" s="30"/>
      <c r="M33" s="30"/>
      <c r="N33" s="3">
        <f t="shared" si="1"/>
        <v>0</v>
      </c>
      <c r="O33" s="3">
        <f t="shared" si="2"/>
        <v>0</v>
      </c>
      <c r="P33" s="3">
        <f t="shared" si="3"/>
        <v>0</v>
      </c>
      <c r="Q33" s="4">
        <f t="shared" si="4"/>
        <v>0</v>
      </c>
      <c r="R33" s="3">
        <f t="shared" si="5"/>
        <v>0</v>
      </c>
      <c r="S33" s="3">
        <f t="shared" si="6"/>
        <v>0</v>
      </c>
      <c r="T33" s="3">
        <f t="shared" si="7"/>
        <v>0</v>
      </c>
      <c r="U33" s="28"/>
      <c r="V33" s="28"/>
      <c r="W33" s="4">
        <f t="shared" si="8"/>
        <v>0</v>
      </c>
      <c r="X33" s="4">
        <f t="shared" si="9"/>
        <v>0</v>
      </c>
      <c r="Y33" s="5">
        <f t="shared" si="10"/>
        <v>0</v>
      </c>
      <c r="Z33" s="5">
        <f t="shared" si="11"/>
        <v>0</v>
      </c>
      <c r="AA33" s="5">
        <f t="shared" si="12"/>
        <v>0</v>
      </c>
      <c r="AB33" s="6">
        <f t="shared" si="13"/>
        <v>0</v>
      </c>
      <c r="AC33" s="6">
        <f t="shared" si="14"/>
        <v>0</v>
      </c>
      <c r="AD33" s="6">
        <f t="shared" si="15"/>
        <v>0</v>
      </c>
      <c r="AE33" s="6">
        <f t="shared" si="16"/>
        <v>0</v>
      </c>
      <c r="AF33" s="6">
        <f t="shared" si="17"/>
        <v>0</v>
      </c>
      <c r="AG33" s="6">
        <f t="shared" si="18"/>
        <v>0</v>
      </c>
      <c r="AH33" s="6">
        <f t="shared" si="19"/>
        <v>0</v>
      </c>
    </row>
    <row r="34" spans="1:34" x14ac:dyDescent="0.3">
      <c r="A34" s="28">
        <v>27</v>
      </c>
      <c r="B34" s="57"/>
      <c r="C34" s="57"/>
      <c r="D34" s="57"/>
      <c r="E34" s="10"/>
      <c r="F34" s="28"/>
      <c r="G34" s="3">
        <f t="shared" si="0"/>
        <v>0</v>
      </c>
      <c r="H34" s="30"/>
      <c r="I34" s="30"/>
      <c r="J34" s="30"/>
      <c r="K34" s="30"/>
      <c r="L34" s="30"/>
      <c r="M34" s="30"/>
      <c r="N34" s="3">
        <f t="shared" si="1"/>
        <v>0</v>
      </c>
      <c r="O34" s="3">
        <f t="shared" si="2"/>
        <v>0</v>
      </c>
      <c r="P34" s="3">
        <f t="shared" si="3"/>
        <v>0</v>
      </c>
      <c r="Q34" s="4">
        <f t="shared" si="4"/>
        <v>0</v>
      </c>
      <c r="R34" s="3">
        <f t="shared" si="5"/>
        <v>0</v>
      </c>
      <c r="S34" s="3">
        <f t="shared" si="6"/>
        <v>0</v>
      </c>
      <c r="T34" s="3">
        <f t="shared" si="7"/>
        <v>0</v>
      </c>
      <c r="U34" s="28"/>
      <c r="V34" s="28"/>
      <c r="W34" s="4">
        <f t="shared" si="8"/>
        <v>0</v>
      </c>
      <c r="X34" s="4">
        <f t="shared" si="9"/>
        <v>0</v>
      </c>
      <c r="Y34" s="5">
        <f t="shared" si="10"/>
        <v>0</v>
      </c>
      <c r="Z34" s="5">
        <f t="shared" si="11"/>
        <v>0</v>
      </c>
      <c r="AA34" s="5">
        <f t="shared" si="12"/>
        <v>0</v>
      </c>
      <c r="AB34" s="6">
        <f t="shared" si="13"/>
        <v>0</v>
      </c>
      <c r="AC34" s="6">
        <f t="shared" si="14"/>
        <v>0</v>
      </c>
      <c r="AD34" s="6">
        <f t="shared" si="15"/>
        <v>0</v>
      </c>
      <c r="AE34" s="6">
        <f t="shared" si="16"/>
        <v>0</v>
      </c>
      <c r="AF34" s="6">
        <f t="shared" si="17"/>
        <v>0</v>
      </c>
      <c r="AG34" s="6">
        <f t="shared" si="18"/>
        <v>0</v>
      </c>
      <c r="AH34" s="6">
        <f t="shared" si="19"/>
        <v>0</v>
      </c>
    </row>
    <row r="35" spans="1:34" x14ac:dyDescent="0.3">
      <c r="A35" s="28">
        <v>28</v>
      </c>
      <c r="B35" s="57"/>
      <c r="C35" s="57"/>
      <c r="D35" s="57"/>
      <c r="E35" s="10"/>
      <c r="F35" s="28"/>
      <c r="G35" s="3">
        <f t="shared" si="0"/>
        <v>0</v>
      </c>
      <c r="H35" s="30"/>
      <c r="I35" s="30"/>
      <c r="J35" s="30"/>
      <c r="K35" s="30"/>
      <c r="L35" s="30"/>
      <c r="M35" s="30"/>
      <c r="N35" s="3">
        <f t="shared" si="1"/>
        <v>0</v>
      </c>
      <c r="O35" s="3">
        <f t="shared" si="2"/>
        <v>0</v>
      </c>
      <c r="P35" s="3">
        <f t="shared" si="3"/>
        <v>0</v>
      </c>
      <c r="Q35" s="4">
        <f t="shared" si="4"/>
        <v>0</v>
      </c>
      <c r="R35" s="3">
        <f t="shared" si="5"/>
        <v>0</v>
      </c>
      <c r="S35" s="3">
        <f t="shared" si="6"/>
        <v>0</v>
      </c>
      <c r="T35" s="3">
        <f t="shared" si="7"/>
        <v>0</v>
      </c>
      <c r="U35" s="28"/>
      <c r="V35" s="28"/>
      <c r="W35" s="4">
        <f t="shared" si="8"/>
        <v>0</v>
      </c>
      <c r="X35" s="4">
        <f t="shared" si="9"/>
        <v>0</v>
      </c>
      <c r="Y35" s="5">
        <f t="shared" si="10"/>
        <v>0</v>
      </c>
      <c r="Z35" s="5">
        <f t="shared" si="11"/>
        <v>0</v>
      </c>
      <c r="AA35" s="5">
        <f t="shared" si="12"/>
        <v>0</v>
      </c>
      <c r="AB35" s="6">
        <f t="shared" si="13"/>
        <v>0</v>
      </c>
      <c r="AC35" s="6">
        <f t="shared" si="14"/>
        <v>0</v>
      </c>
      <c r="AD35" s="6">
        <f t="shared" si="15"/>
        <v>0</v>
      </c>
      <c r="AE35" s="6">
        <f t="shared" si="16"/>
        <v>0</v>
      </c>
      <c r="AF35" s="6">
        <f t="shared" si="17"/>
        <v>0</v>
      </c>
      <c r="AG35" s="6">
        <f t="shared" si="18"/>
        <v>0</v>
      </c>
      <c r="AH35" s="6">
        <f t="shared" si="19"/>
        <v>0</v>
      </c>
    </row>
    <row r="36" spans="1:34" x14ac:dyDescent="0.3">
      <c r="A36" s="28">
        <v>29</v>
      </c>
      <c r="B36" s="57"/>
      <c r="C36" s="57"/>
      <c r="D36" s="57"/>
      <c r="E36" s="10"/>
      <c r="F36" s="28"/>
      <c r="G36" s="3">
        <f t="shared" si="0"/>
        <v>0</v>
      </c>
      <c r="H36" s="30"/>
      <c r="I36" s="30"/>
      <c r="J36" s="30"/>
      <c r="K36" s="30"/>
      <c r="L36" s="30"/>
      <c r="M36" s="30"/>
      <c r="N36" s="3">
        <f t="shared" si="1"/>
        <v>0</v>
      </c>
      <c r="O36" s="3">
        <f t="shared" si="2"/>
        <v>0</v>
      </c>
      <c r="P36" s="3">
        <f t="shared" si="3"/>
        <v>0</v>
      </c>
      <c r="Q36" s="4">
        <f t="shared" si="4"/>
        <v>0</v>
      </c>
      <c r="R36" s="3">
        <f t="shared" si="5"/>
        <v>0</v>
      </c>
      <c r="S36" s="3">
        <f t="shared" si="6"/>
        <v>0</v>
      </c>
      <c r="T36" s="3">
        <f t="shared" si="7"/>
        <v>0</v>
      </c>
      <c r="U36" s="28"/>
      <c r="V36" s="28"/>
      <c r="W36" s="4">
        <f t="shared" si="8"/>
        <v>0</v>
      </c>
      <c r="X36" s="4">
        <f t="shared" si="9"/>
        <v>0</v>
      </c>
      <c r="Y36" s="5">
        <f t="shared" si="10"/>
        <v>0</v>
      </c>
      <c r="Z36" s="5">
        <f t="shared" si="11"/>
        <v>0</v>
      </c>
      <c r="AA36" s="5">
        <f t="shared" si="12"/>
        <v>0</v>
      </c>
      <c r="AB36" s="6">
        <f t="shared" si="13"/>
        <v>0</v>
      </c>
      <c r="AC36" s="6">
        <f t="shared" si="14"/>
        <v>0</v>
      </c>
      <c r="AD36" s="6">
        <f t="shared" si="15"/>
        <v>0</v>
      </c>
      <c r="AE36" s="6">
        <f t="shared" si="16"/>
        <v>0</v>
      </c>
      <c r="AF36" s="6">
        <f t="shared" si="17"/>
        <v>0</v>
      </c>
      <c r="AG36" s="6">
        <f t="shared" si="18"/>
        <v>0</v>
      </c>
      <c r="AH36" s="6">
        <f t="shared" si="19"/>
        <v>0</v>
      </c>
    </row>
    <row r="37" spans="1:34" x14ac:dyDescent="0.3">
      <c r="A37" s="28">
        <v>30</v>
      </c>
      <c r="B37" s="28"/>
      <c r="C37" s="29"/>
      <c r="D37" s="57"/>
      <c r="E37" s="10"/>
      <c r="F37" s="28"/>
      <c r="G37" s="3">
        <f t="shared" si="0"/>
        <v>0</v>
      </c>
      <c r="H37" s="30"/>
      <c r="I37" s="30"/>
      <c r="J37" s="30"/>
      <c r="K37" s="30"/>
      <c r="L37" s="30"/>
      <c r="M37" s="30"/>
      <c r="N37" s="3">
        <f t="shared" si="1"/>
        <v>0</v>
      </c>
      <c r="O37" s="3">
        <f t="shared" si="2"/>
        <v>0</v>
      </c>
      <c r="P37" s="3">
        <f t="shared" si="3"/>
        <v>0</v>
      </c>
      <c r="Q37" s="4">
        <f t="shared" si="4"/>
        <v>0</v>
      </c>
      <c r="R37" s="3">
        <f t="shared" si="5"/>
        <v>0</v>
      </c>
      <c r="S37" s="3">
        <f t="shared" si="6"/>
        <v>0</v>
      </c>
      <c r="T37" s="3">
        <f t="shared" si="7"/>
        <v>0</v>
      </c>
      <c r="U37" s="28"/>
      <c r="V37" s="28"/>
      <c r="W37" s="4">
        <f t="shared" si="8"/>
        <v>0</v>
      </c>
      <c r="X37" s="4">
        <f t="shared" si="9"/>
        <v>0</v>
      </c>
      <c r="Y37" s="5">
        <f t="shared" si="10"/>
        <v>0</v>
      </c>
      <c r="Z37" s="5">
        <f t="shared" si="11"/>
        <v>0</v>
      </c>
      <c r="AA37" s="5">
        <f t="shared" si="12"/>
        <v>0</v>
      </c>
      <c r="AB37" s="6">
        <f t="shared" si="13"/>
        <v>0</v>
      </c>
      <c r="AC37" s="6">
        <f t="shared" si="14"/>
        <v>0</v>
      </c>
      <c r="AD37" s="6">
        <f t="shared" si="15"/>
        <v>0</v>
      </c>
      <c r="AE37" s="6">
        <f t="shared" si="16"/>
        <v>0</v>
      </c>
      <c r="AF37" s="6">
        <f t="shared" si="17"/>
        <v>0</v>
      </c>
      <c r="AG37" s="6">
        <f t="shared" si="18"/>
        <v>0</v>
      </c>
      <c r="AH37" s="6">
        <f t="shared" si="19"/>
        <v>0</v>
      </c>
    </row>
    <row r="41" spans="1:34" ht="30" customHeight="1" x14ac:dyDescent="0.3">
      <c r="B41" s="96" t="s">
        <v>59</v>
      </c>
      <c r="C41" s="96"/>
      <c r="D41" s="96"/>
      <c r="E41" s="96"/>
      <c r="F41" s="96"/>
      <c r="G41" s="96"/>
      <c r="H41" s="90"/>
      <c r="I41" s="106" t="s">
        <v>90</v>
      </c>
      <c r="J41" s="107"/>
      <c r="K41" s="107"/>
    </row>
    <row r="42" spans="1:34" ht="28.8" customHeight="1" x14ac:dyDescent="0.3">
      <c r="B42" s="100" t="s">
        <v>46</v>
      </c>
      <c r="C42" s="99" t="s">
        <v>57</v>
      </c>
      <c r="D42" s="99"/>
      <c r="E42" s="99" t="s">
        <v>56</v>
      </c>
      <c r="F42" s="99"/>
      <c r="G42" s="99"/>
      <c r="H42" s="103" t="s">
        <v>58</v>
      </c>
      <c r="I42" s="110" t="s">
        <v>91</v>
      </c>
      <c r="J42" s="111"/>
      <c r="K42" s="111"/>
    </row>
    <row r="43" spans="1:34" x14ac:dyDescent="0.3">
      <c r="B43" s="101"/>
      <c r="C43" s="11" t="s">
        <v>7</v>
      </c>
      <c r="D43" s="11" t="s">
        <v>8</v>
      </c>
      <c r="E43" s="12" t="s">
        <v>7</v>
      </c>
      <c r="F43" s="12" t="s">
        <v>8</v>
      </c>
      <c r="G43" s="12" t="s">
        <v>27</v>
      </c>
      <c r="H43" s="103"/>
      <c r="I43" s="110"/>
      <c r="J43" s="111"/>
      <c r="K43" s="111"/>
    </row>
    <row r="44" spans="1:34" x14ac:dyDescent="0.3">
      <c r="B44" s="13" t="s">
        <v>55</v>
      </c>
      <c r="C44" s="33">
        <f>SUMIF($B$8:$B$37,B44,$W$8:$W$37)</f>
        <v>0</v>
      </c>
      <c r="D44" s="33">
        <f>SUMIF($B$8:$B$37,B44,$X$8:$X$37)</f>
        <v>0</v>
      </c>
      <c r="E44" s="50">
        <f>SUMIF($B$8:$B$37,B44,$Y$8:$Y$37)</f>
        <v>0</v>
      </c>
      <c r="F44" s="34">
        <f>SUMIF($B$8:$B$37,B44,$Z$8:$Z$37)</f>
        <v>0</v>
      </c>
      <c r="G44" s="34">
        <f>E44+F44</f>
        <v>0</v>
      </c>
      <c r="H44" s="48" t="str">
        <f>IFERROR(G44/$G$52,"")</f>
        <v/>
      </c>
      <c r="I44" s="108" t="str">
        <f>IFERROR(1-G44/'Levantamento de cargas'!G44,"")</f>
        <v/>
      </c>
      <c r="J44" s="109"/>
      <c r="K44" s="109"/>
    </row>
    <row r="45" spans="1:34" x14ac:dyDescent="0.3">
      <c r="B45" s="13" t="s">
        <v>47</v>
      </c>
      <c r="C45" s="33">
        <f t="shared" ref="C45:C51" si="39">SUMIF($B$8:$B$37,B45,$W$8:$W$37)</f>
        <v>0</v>
      </c>
      <c r="D45" s="33">
        <f t="shared" ref="D45:D51" si="40">SUMIF($B$8:$B$37,B45,$X$8:$X$37)</f>
        <v>0</v>
      </c>
      <c r="E45" s="50">
        <f t="shared" ref="E45:E51" si="41">SUMIF($B$8:$B$37,B45,$Y$8:$Y$37)</f>
        <v>0</v>
      </c>
      <c r="F45" s="34">
        <f t="shared" ref="F45:F51" si="42">SUMIF($B$8:$B$37,B45,$Z$8:$Z$37)</f>
        <v>0</v>
      </c>
      <c r="G45" s="34">
        <f t="shared" ref="G45:G51" si="43">E45+F45</f>
        <v>0</v>
      </c>
      <c r="H45" s="48" t="str">
        <f t="shared" ref="H45:H51" si="44">IFERROR(G45/$G$52,"")</f>
        <v/>
      </c>
      <c r="I45" s="108" t="str">
        <f>IFERROR(1-G45/'Levantamento de cargas'!G45,"")</f>
        <v/>
      </c>
      <c r="J45" s="109"/>
      <c r="K45" s="109"/>
    </row>
    <row r="46" spans="1:34" x14ac:dyDescent="0.3">
      <c r="B46" s="13" t="s">
        <v>49</v>
      </c>
      <c r="C46" s="33">
        <f t="shared" si="39"/>
        <v>0</v>
      </c>
      <c r="D46" s="33">
        <f t="shared" si="40"/>
        <v>0</v>
      </c>
      <c r="E46" s="50">
        <f t="shared" si="41"/>
        <v>0</v>
      </c>
      <c r="F46" s="34">
        <f t="shared" si="42"/>
        <v>0</v>
      </c>
      <c r="G46" s="34">
        <f t="shared" si="43"/>
        <v>0</v>
      </c>
      <c r="H46" s="48" t="str">
        <f t="shared" si="44"/>
        <v/>
      </c>
      <c r="I46" s="108" t="str">
        <f>IFERROR(1-G46/'Levantamento de cargas'!G46,"")</f>
        <v/>
      </c>
      <c r="J46" s="109"/>
      <c r="K46" s="109"/>
    </row>
    <row r="47" spans="1:34" x14ac:dyDescent="0.3">
      <c r="B47" s="13" t="s">
        <v>48</v>
      </c>
      <c r="C47" s="33">
        <f t="shared" si="39"/>
        <v>0</v>
      </c>
      <c r="D47" s="33">
        <f t="shared" si="40"/>
        <v>0</v>
      </c>
      <c r="E47" s="50">
        <f t="shared" si="41"/>
        <v>0</v>
      </c>
      <c r="F47" s="34">
        <f t="shared" si="42"/>
        <v>0</v>
      </c>
      <c r="G47" s="34">
        <f t="shared" si="43"/>
        <v>0</v>
      </c>
      <c r="H47" s="48" t="str">
        <f t="shared" si="44"/>
        <v/>
      </c>
      <c r="I47" s="108" t="str">
        <f>IFERROR(1-G47/'Levantamento de cargas'!G47,"")</f>
        <v/>
      </c>
      <c r="J47" s="109"/>
      <c r="K47" s="109"/>
    </row>
    <row r="48" spans="1:34" x14ac:dyDescent="0.3">
      <c r="B48" s="15"/>
      <c r="C48" s="33">
        <f t="shared" si="39"/>
        <v>0</v>
      </c>
      <c r="D48" s="33">
        <f t="shared" si="40"/>
        <v>0</v>
      </c>
      <c r="E48" s="50">
        <f t="shared" si="41"/>
        <v>0</v>
      </c>
      <c r="F48" s="34">
        <f t="shared" si="42"/>
        <v>0</v>
      </c>
      <c r="G48" s="34">
        <f t="shared" si="43"/>
        <v>0</v>
      </c>
      <c r="H48" s="48" t="str">
        <f t="shared" si="44"/>
        <v/>
      </c>
      <c r="I48" s="108" t="str">
        <f>IFERROR(1-G48/'Levantamento de cargas'!G48,"")</f>
        <v/>
      </c>
      <c r="J48" s="109"/>
      <c r="K48" s="109"/>
    </row>
    <row r="49" spans="2:11" x14ac:dyDescent="0.3">
      <c r="B49" s="15"/>
      <c r="C49" s="33">
        <f t="shared" si="39"/>
        <v>0</v>
      </c>
      <c r="D49" s="33">
        <f t="shared" si="40"/>
        <v>0</v>
      </c>
      <c r="E49" s="50">
        <f t="shared" si="41"/>
        <v>0</v>
      </c>
      <c r="F49" s="34">
        <f t="shared" si="42"/>
        <v>0</v>
      </c>
      <c r="G49" s="34">
        <f t="shared" si="43"/>
        <v>0</v>
      </c>
      <c r="H49" s="48" t="str">
        <f t="shared" si="44"/>
        <v/>
      </c>
      <c r="I49" s="108" t="str">
        <f>IFERROR(1-G49/'Levantamento de cargas'!G49,"")</f>
        <v/>
      </c>
      <c r="J49" s="109"/>
      <c r="K49" s="109"/>
    </row>
    <row r="50" spans="2:11" x14ac:dyDescent="0.3">
      <c r="B50" s="15"/>
      <c r="C50" s="33">
        <f t="shared" si="39"/>
        <v>0</v>
      </c>
      <c r="D50" s="33">
        <f t="shared" si="40"/>
        <v>0</v>
      </c>
      <c r="E50" s="50">
        <f t="shared" si="41"/>
        <v>0</v>
      </c>
      <c r="F50" s="34">
        <f t="shared" si="42"/>
        <v>0</v>
      </c>
      <c r="G50" s="34">
        <f t="shared" si="43"/>
        <v>0</v>
      </c>
      <c r="H50" s="48" t="str">
        <f t="shared" si="44"/>
        <v/>
      </c>
      <c r="I50" s="108" t="str">
        <f>IFERROR(1-G50/'Levantamento de cargas'!G50,"")</f>
        <v/>
      </c>
      <c r="J50" s="109"/>
      <c r="K50" s="109"/>
    </row>
    <row r="51" spans="2:11" x14ac:dyDescent="0.3">
      <c r="B51" s="15"/>
      <c r="C51" s="33">
        <f t="shared" si="39"/>
        <v>0</v>
      </c>
      <c r="D51" s="33">
        <f t="shared" si="40"/>
        <v>0</v>
      </c>
      <c r="E51" s="50">
        <f t="shared" si="41"/>
        <v>0</v>
      </c>
      <c r="F51" s="34">
        <f t="shared" si="42"/>
        <v>0</v>
      </c>
      <c r="G51" s="34">
        <f t="shared" si="43"/>
        <v>0</v>
      </c>
      <c r="H51" s="48" t="str">
        <f t="shared" si="44"/>
        <v/>
      </c>
      <c r="I51" s="108" t="str">
        <f>IFERROR(1-G51/'Levantamento de cargas'!G51,"")</f>
        <v/>
      </c>
      <c r="J51" s="109"/>
      <c r="K51" s="109"/>
    </row>
    <row r="52" spans="2:11" x14ac:dyDescent="0.3">
      <c r="B52" s="19" t="s">
        <v>27</v>
      </c>
      <c r="C52" s="35">
        <f>SUM(C44:C51)</f>
        <v>0</v>
      </c>
      <c r="D52" s="35">
        <f>SUM(D44:D51)</f>
        <v>0</v>
      </c>
      <c r="E52" s="36">
        <f>SUM(E44:E51)</f>
        <v>0</v>
      </c>
      <c r="F52" s="36">
        <f>SUM(F44:F51)</f>
        <v>0</v>
      </c>
      <c r="G52" s="37">
        <f>SUM(G44:G51)</f>
        <v>0</v>
      </c>
      <c r="I52" s="116" t="str">
        <f>IFERROR(1-G52/'Levantamento de cargas'!G52,"")</f>
        <v/>
      </c>
      <c r="J52" s="117"/>
      <c r="K52" s="117"/>
    </row>
    <row r="53" spans="2:11" ht="30" customHeight="1" x14ac:dyDescent="0.3">
      <c r="B53" s="51" t="s">
        <v>100</v>
      </c>
      <c r="C53" s="52" t="str">
        <f>IFERROR(1-C52/'Levantamento de cargas'!C52,"")</f>
        <v/>
      </c>
      <c r="D53" s="52" t="str">
        <f>IFERROR(1-D52/'Levantamento de cargas'!D52,"")</f>
        <v/>
      </c>
      <c r="E53" s="52" t="str">
        <f>IFERROR(1-E52/'Levantamento de cargas'!E52,"")</f>
        <v/>
      </c>
      <c r="F53" s="52" t="str">
        <f>IFERROR(1-F52/'Levantamento de cargas'!F52,"")</f>
        <v/>
      </c>
      <c r="G53" s="52" t="str">
        <f>IFERROR(1-G52/'Levantamento de cargas'!G52,"")</f>
        <v/>
      </c>
      <c r="I53" s="121" t="s">
        <v>99</v>
      </c>
      <c r="J53" s="122"/>
      <c r="K53" s="123"/>
    </row>
    <row r="54" spans="2:11" ht="30" customHeight="1" x14ac:dyDescent="0.3">
      <c r="I54" s="114">
        <f>'Levantamento de cargas'!G52-Resultados!G52</f>
        <v>0</v>
      </c>
      <c r="J54" s="115"/>
      <c r="K54" s="115"/>
    </row>
    <row r="55" spans="2:11" x14ac:dyDescent="0.3">
      <c r="F55" s="49"/>
      <c r="G55" s="49"/>
      <c r="H55" s="49"/>
    </row>
    <row r="57" spans="2:11" ht="18" x14ac:dyDescent="0.3">
      <c r="B57" s="90" t="s">
        <v>61</v>
      </c>
      <c r="C57" s="97"/>
      <c r="D57" s="38"/>
      <c r="E57" s="90" t="s">
        <v>60</v>
      </c>
      <c r="F57" s="91"/>
      <c r="G57" s="91"/>
      <c r="H57" s="91"/>
      <c r="I57" s="118" t="s">
        <v>92</v>
      </c>
      <c r="J57" s="119"/>
      <c r="K57" s="120"/>
    </row>
    <row r="58" spans="2:11" x14ac:dyDescent="0.3">
      <c r="B58" s="17" t="s">
        <v>62</v>
      </c>
      <c r="C58" s="16">
        <f>'Levantamento de cargas'!C57</f>
        <v>0</v>
      </c>
      <c r="E58" s="18" t="s">
        <v>66</v>
      </c>
      <c r="H58" s="39" t="str">
        <f>IFERROR(SUMIF(B8:B37,B45,G8:G37)/C58,"")</f>
        <v/>
      </c>
      <c r="I58" s="112" t="str">
        <f>IFERROR(1-H58/'Levantamento de cargas'!H57,"")</f>
        <v/>
      </c>
      <c r="J58" s="113"/>
      <c r="K58" s="113"/>
    </row>
    <row r="59" spans="2:11" x14ac:dyDescent="0.3">
      <c r="B59" s="17" t="s">
        <v>63</v>
      </c>
      <c r="C59" s="16">
        <f>'Levantamento de cargas'!C58</f>
        <v>0</v>
      </c>
      <c r="E59" s="18" t="s">
        <v>67</v>
      </c>
      <c r="H59" s="39" t="str">
        <f>IFERROR(SUMIF(B8:B37,B44,G8:G37)/C59,"")</f>
        <v/>
      </c>
      <c r="I59" s="112" t="str">
        <f>IFERROR(1-H59/'Levantamento de cargas'!H58,"")</f>
        <v/>
      </c>
      <c r="J59" s="113"/>
      <c r="K59" s="113"/>
    </row>
    <row r="60" spans="2:11" x14ac:dyDescent="0.3">
      <c r="E60" s="18" t="s">
        <v>64</v>
      </c>
      <c r="H60" s="39" t="str">
        <f>IFERROR(G52/C58,"")</f>
        <v/>
      </c>
      <c r="I60" s="112" t="str">
        <f>IFERROR(1-H60/'Levantamento de cargas'!H59,"")</f>
        <v/>
      </c>
      <c r="J60" s="113"/>
      <c r="K60" s="113"/>
    </row>
    <row r="61" spans="2:11" x14ac:dyDescent="0.3">
      <c r="E61" s="18" t="s">
        <v>65</v>
      </c>
      <c r="H61" s="39" t="str">
        <f>IFERROR(G52/C59,"")</f>
        <v/>
      </c>
      <c r="I61" s="112" t="str">
        <f>IFERROR(1-H61/'Levantamento de cargas'!H60,"")</f>
        <v/>
      </c>
      <c r="J61" s="113"/>
      <c r="K61" s="113"/>
    </row>
  </sheetData>
  <mergeCells count="68">
    <mergeCell ref="I59:K59"/>
    <mergeCell ref="I60:K60"/>
    <mergeCell ref="I61:K61"/>
    <mergeCell ref="I54:K54"/>
    <mergeCell ref="I49:K49"/>
    <mergeCell ref="I50:K50"/>
    <mergeCell ref="I51:K51"/>
    <mergeCell ref="I52:K52"/>
    <mergeCell ref="I57:K57"/>
    <mergeCell ref="I58:K58"/>
    <mergeCell ref="I53:K53"/>
    <mergeCell ref="B57:C57"/>
    <mergeCell ref="E57:H57"/>
    <mergeCell ref="AD6:AD7"/>
    <mergeCell ref="AE6:AE7"/>
    <mergeCell ref="AF6:AF7"/>
    <mergeCell ref="I48:K48"/>
    <mergeCell ref="B42:B43"/>
    <mergeCell ref="C42:D42"/>
    <mergeCell ref="E42:G42"/>
    <mergeCell ref="H42:H43"/>
    <mergeCell ref="I42:K43"/>
    <mergeCell ref="I44:K44"/>
    <mergeCell ref="I45:K45"/>
    <mergeCell ref="I46:K46"/>
    <mergeCell ref="I47:K47"/>
    <mergeCell ref="AG6:AG7"/>
    <mergeCell ref="AH6:AH7"/>
    <mergeCell ref="B41:H41"/>
    <mergeCell ref="I41:K41"/>
    <mergeCell ref="X6:X7"/>
    <mergeCell ref="Y6:Y7"/>
    <mergeCell ref="Z6:Z7"/>
    <mergeCell ref="AA6:AA7"/>
    <mergeCell ref="AB6:AB7"/>
    <mergeCell ref="AC6:AC7"/>
    <mergeCell ref="R6:R7"/>
    <mergeCell ref="S6:S7"/>
    <mergeCell ref="T6:T7"/>
    <mergeCell ref="U6:U7"/>
    <mergeCell ref="V6:V7"/>
    <mergeCell ref="W6:W7"/>
    <mergeCell ref="AB5:AH5"/>
    <mergeCell ref="F6:F7"/>
    <mergeCell ref="G6:G7"/>
    <mergeCell ref="H6:I6"/>
    <mergeCell ref="J6:K6"/>
    <mergeCell ref="L6:M6"/>
    <mergeCell ref="N6:N7"/>
    <mergeCell ref="O6:O7"/>
    <mergeCell ref="P6:P7"/>
    <mergeCell ref="Q6:Q7"/>
    <mergeCell ref="N5:P5"/>
    <mergeCell ref="Q5:R5"/>
    <mergeCell ref="S5:T5"/>
    <mergeCell ref="U5:V5"/>
    <mergeCell ref="W5:X5"/>
    <mergeCell ref="Y5:AA5"/>
    <mergeCell ref="A1:G1"/>
    <mergeCell ref="J1:L1"/>
    <mergeCell ref="A4:D4"/>
    <mergeCell ref="A5:A7"/>
    <mergeCell ref="B5:B7"/>
    <mergeCell ref="C5:C7"/>
    <mergeCell ref="D5:D7"/>
    <mergeCell ref="E5:E7"/>
    <mergeCell ref="F5:G5"/>
    <mergeCell ref="H5:M5"/>
  </mergeCells>
  <dataValidations count="1">
    <dataValidation type="list" allowBlank="1" showInputMessage="1" showErrorMessage="1" sqref="B8:B37" xr:uid="{04A2639B-B222-467D-A798-7C239E339E83}">
      <formula1>$B$44:$B$51</formula1>
    </dataValidation>
  </dataValidations>
  <pageMargins left="0.7" right="0.7" top="0.78740157499999996" bottom="0.78740157499999996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12194A84-FFBF-4D67-9515-A57197A298DF}">
          <x14:formula1>
            <xm:f>Dados!$A$2:$A$50</xm:f>
          </x14:formula1>
          <xm:sqref>H8:M37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F1B4D-AE2D-4C58-A31B-E31F152EC38F}">
  <dimension ref="A1:V50"/>
  <sheetViews>
    <sheetView workbookViewId="0">
      <selection activeCell="C1" sqref="C1"/>
    </sheetView>
  </sheetViews>
  <sheetFormatPr defaultRowHeight="14.4" x14ac:dyDescent="0.3"/>
  <cols>
    <col min="21" max="21" width="16.5546875" bestFit="1" customWidth="1"/>
  </cols>
  <sheetData>
    <row r="1" spans="1:22" x14ac:dyDescent="0.3">
      <c r="A1" s="1" t="s">
        <v>32</v>
      </c>
      <c r="U1" s="8" t="s">
        <v>42</v>
      </c>
      <c r="V1" s="9" t="s">
        <v>44</v>
      </c>
    </row>
    <row r="2" spans="1:22" x14ac:dyDescent="0.3">
      <c r="A2" s="2">
        <v>0</v>
      </c>
    </row>
    <row r="3" spans="1:22" x14ac:dyDescent="0.3">
      <c r="A3" s="2">
        <v>2.0833333333333332E-2</v>
      </c>
    </row>
    <row r="4" spans="1:22" x14ac:dyDescent="0.3">
      <c r="A4" s="2">
        <v>4.1666666666666664E-2</v>
      </c>
    </row>
    <row r="5" spans="1:22" x14ac:dyDescent="0.3">
      <c r="A5" s="2">
        <v>6.25E-2</v>
      </c>
    </row>
    <row r="6" spans="1:22" x14ac:dyDescent="0.3">
      <c r="A6" s="2">
        <v>8.3333333333333301E-2</v>
      </c>
    </row>
    <row r="7" spans="1:22" x14ac:dyDescent="0.3">
      <c r="A7" s="2">
        <v>0.104166666666667</v>
      </c>
    </row>
    <row r="8" spans="1:22" x14ac:dyDescent="0.3">
      <c r="A8" s="2">
        <v>0.125</v>
      </c>
    </row>
    <row r="9" spans="1:22" x14ac:dyDescent="0.3">
      <c r="A9" s="2">
        <v>0.14583333333333301</v>
      </c>
    </row>
    <row r="10" spans="1:22" x14ac:dyDescent="0.3">
      <c r="A10" s="2">
        <v>0.16666666666666699</v>
      </c>
    </row>
    <row r="11" spans="1:22" x14ac:dyDescent="0.3">
      <c r="A11" s="2">
        <v>0.1875</v>
      </c>
    </row>
    <row r="12" spans="1:22" x14ac:dyDescent="0.3">
      <c r="A12" s="2">
        <v>0.20833333333333301</v>
      </c>
    </row>
    <row r="13" spans="1:22" x14ac:dyDescent="0.3">
      <c r="A13" s="2">
        <v>0.22916666666666699</v>
      </c>
    </row>
    <row r="14" spans="1:22" x14ac:dyDescent="0.3">
      <c r="A14" s="2">
        <v>0.25</v>
      </c>
    </row>
    <row r="15" spans="1:22" x14ac:dyDescent="0.3">
      <c r="A15" s="2">
        <v>0.27083333333333298</v>
      </c>
    </row>
    <row r="16" spans="1:22" x14ac:dyDescent="0.3">
      <c r="A16" s="2">
        <v>0.29166666666666702</v>
      </c>
    </row>
    <row r="17" spans="1:1" x14ac:dyDescent="0.3">
      <c r="A17" s="2">
        <v>0.3125</v>
      </c>
    </row>
    <row r="18" spans="1:1" x14ac:dyDescent="0.3">
      <c r="A18" s="2">
        <v>0.33333333333333298</v>
      </c>
    </row>
    <row r="19" spans="1:1" x14ac:dyDescent="0.3">
      <c r="A19" s="2">
        <v>0.35416666666666702</v>
      </c>
    </row>
    <row r="20" spans="1:1" x14ac:dyDescent="0.3">
      <c r="A20" s="2">
        <v>0.375</v>
      </c>
    </row>
    <row r="21" spans="1:1" x14ac:dyDescent="0.3">
      <c r="A21" s="2">
        <v>0.39583333333333298</v>
      </c>
    </row>
    <row r="22" spans="1:1" x14ac:dyDescent="0.3">
      <c r="A22" s="2">
        <v>0.41666666666666702</v>
      </c>
    </row>
    <row r="23" spans="1:1" x14ac:dyDescent="0.3">
      <c r="A23" s="2">
        <v>0.4375</v>
      </c>
    </row>
    <row r="24" spans="1:1" x14ac:dyDescent="0.3">
      <c r="A24" s="2">
        <v>0.45833333333333298</v>
      </c>
    </row>
    <row r="25" spans="1:1" x14ac:dyDescent="0.3">
      <c r="A25" s="2">
        <v>0.47916666666666702</v>
      </c>
    </row>
    <row r="26" spans="1:1" x14ac:dyDescent="0.3">
      <c r="A26" s="2">
        <v>0.5</v>
      </c>
    </row>
    <row r="27" spans="1:1" x14ac:dyDescent="0.3">
      <c r="A27" s="2">
        <v>0.52083333333333304</v>
      </c>
    </row>
    <row r="28" spans="1:1" x14ac:dyDescent="0.3">
      <c r="A28" s="2">
        <v>0.54166666666666696</v>
      </c>
    </row>
    <row r="29" spans="1:1" x14ac:dyDescent="0.3">
      <c r="A29" s="2">
        <v>0.5625</v>
      </c>
    </row>
    <row r="30" spans="1:1" x14ac:dyDescent="0.3">
      <c r="A30" s="2">
        <v>0.58333333333333304</v>
      </c>
    </row>
    <row r="31" spans="1:1" x14ac:dyDescent="0.3">
      <c r="A31" s="2">
        <v>0.60416666666666696</v>
      </c>
    </row>
    <row r="32" spans="1:1" x14ac:dyDescent="0.3">
      <c r="A32" s="2">
        <v>0.625</v>
      </c>
    </row>
    <row r="33" spans="1:1" x14ac:dyDescent="0.3">
      <c r="A33" s="2">
        <v>0.64583333333333304</v>
      </c>
    </row>
    <row r="34" spans="1:1" x14ac:dyDescent="0.3">
      <c r="A34" s="2">
        <v>0.66666666666666696</v>
      </c>
    </row>
    <row r="35" spans="1:1" x14ac:dyDescent="0.3">
      <c r="A35" s="2">
        <v>0.6875</v>
      </c>
    </row>
    <row r="36" spans="1:1" x14ac:dyDescent="0.3">
      <c r="A36" s="2">
        <v>0.70833333333333304</v>
      </c>
    </row>
    <row r="37" spans="1:1" x14ac:dyDescent="0.3">
      <c r="A37" s="2">
        <v>0.72916666666666696</v>
      </c>
    </row>
    <row r="38" spans="1:1" x14ac:dyDescent="0.3">
      <c r="A38" s="2">
        <v>0.75</v>
      </c>
    </row>
    <row r="39" spans="1:1" x14ac:dyDescent="0.3">
      <c r="A39" s="2">
        <v>0.77083333333333304</v>
      </c>
    </row>
    <row r="40" spans="1:1" x14ac:dyDescent="0.3">
      <c r="A40" s="2">
        <v>0.79166666666666696</v>
      </c>
    </row>
    <row r="41" spans="1:1" x14ac:dyDescent="0.3">
      <c r="A41" s="2">
        <v>0.8125</v>
      </c>
    </row>
    <row r="42" spans="1:1" x14ac:dyDescent="0.3">
      <c r="A42" s="2">
        <v>0.83333333333333304</v>
      </c>
    </row>
    <row r="43" spans="1:1" x14ac:dyDescent="0.3">
      <c r="A43" s="2">
        <v>0.85416666666666696</v>
      </c>
    </row>
    <row r="44" spans="1:1" x14ac:dyDescent="0.3">
      <c r="A44" s="2">
        <v>0.875</v>
      </c>
    </row>
    <row r="45" spans="1:1" x14ac:dyDescent="0.3">
      <c r="A45" s="2">
        <v>0.89583333333333304</v>
      </c>
    </row>
    <row r="46" spans="1:1" x14ac:dyDescent="0.3">
      <c r="A46" s="2">
        <v>0.91666666666666696</v>
      </c>
    </row>
    <row r="47" spans="1:1" x14ac:dyDescent="0.3">
      <c r="A47" s="2">
        <v>0.9375</v>
      </c>
    </row>
    <row r="48" spans="1:1" x14ac:dyDescent="0.3">
      <c r="A48" s="2">
        <v>0.95833333333333304</v>
      </c>
    </row>
    <row r="49" spans="1:1" x14ac:dyDescent="0.3">
      <c r="A49" s="2">
        <v>0.97916666666666696</v>
      </c>
    </row>
    <row r="50" spans="1:1" x14ac:dyDescent="0.3">
      <c r="A50" s="2">
        <v>0.99998842592592585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Instruções</vt:lpstr>
      <vt:lpstr>Levantamento de cargas</vt:lpstr>
      <vt:lpstr>Medidas propostas</vt:lpstr>
      <vt:lpstr>Resultados</vt:lpstr>
      <vt:lpstr>Dados</vt:lpstr>
      <vt:lpstr>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Carola</dc:creator>
  <cp:lastModifiedBy>Gustavo Gontijo</cp:lastModifiedBy>
  <dcterms:created xsi:type="dcterms:W3CDTF">2020-05-26T09:14:39Z</dcterms:created>
  <dcterms:modified xsi:type="dcterms:W3CDTF">2021-06-23T15:06:37Z</dcterms:modified>
</cp:coreProperties>
</file>