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I:\CGCC\CAC\DOCUMENTOS DO SETOR DE CONTRATOS\A - DOCS ESCANEADOS\BRASFORT EMPRESA DE SEGURANÇA LTDA - VIGILÂNCIA\CONTRATO Nº 12-2017-MME - VIGILÂNCIA\"/>
    </mc:Choice>
  </mc:AlternateContent>
  <bookViews>
    <workbookView xWindow="0" yWindow="0" windowWidth="24000" windowHeight="9885"/>
  </bookViews>
  <sheets>
    <sheet name="Planilh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3" i="1" l="1"/>
  <c r="F118" i="1"/>
  <c r="F116" i="1" l="1"/>
  <c r="F119" i="1"/>
  <c r="J78" i="1"/>
  <c r="J77" i="1"/>
  <c r="J76" i="1"/>
  <c r="J68" i="1"/>
  <c r="J67" i="1"/>
  <c r="J66" i="1"/>
  <c r="I112" i="1" l="1"/>
  <c r="G113" i="1" l="1"/>
  <c r="F121" i="1"/>
  <c r="G121" i="1" s="1"/>
  <c r="F114" i="1"/>
  <c r="J107" i="1"/>
  <c r="J106" i="1"/>
  <c r="J105" i="1"/>
  <c r="J92" i="1"/>
  <c r="J93" i="1"/>
  <c r="J91" i="1"/>
  <c r="J49" i="1"/>
  <c r="J50" i="1"/>
  <c r="J48" i="1"/>
  <c r="H95" i="1"/>
  <c r="G55" i="1" l="1"/>
</calcChain>
</file>

<file path=xl/sharedStrings.xml><?xml version="1.0" encoding="utf-8"?>
<sst xmlns="http://schemas.openxmlformats.org/spreadsheetml/2006/main" count="204" uniqueCount="99">
  <si>
    <t>VALOR MENSAL DOS SERVIÇOS</t>
  </si>
  <si>
    <t>Tipo de Serviço</t>
  </si>
  <si>
    <t>Valor proposto por empregado</t>
  </si>
  <si>
    <t>Qtde de empregados por posto</t>
  </si>
  <si>
    <t>Valor proposto por posto</t>
  </si>
  <si>
    <t>Quantidade de Postos</t>
  </si>
  <si>
    <t>Valor total do serviço</t>
  </si>
  <si>
    <t>(A)</t>
  </si>
  <si>
    <t>(B)</t>
  </si>
  <si>
    <t>(C )</t>
  </si>
  <si>
    <t>(D) = (B x C)</t>
  </si>
  <si>
    <t>(E)</t>
  </si>
  <si>
    <t>(F) = (D x E)</t>
  </si>
  <si>
    <t>I</t>
  </si>
  <si>
    <t>Supervisor Diurno Desarmado - 44 h./semana</t>
  </si>
  <si>
    <t> R$               7.278,27</t>
  </si>
  <si>
    <t> R$          7.278,27</t>
  </si>
  <si>
    <t> R$       14.556,54</t>
  </si>
  <si>
    <t>II</t>
  </si>
  <si>
    <t>Vigilante Diurno Desarmado - 12x36hs</t>
  </si>
  <si>
    <t> R$               6.707,48</t>
  </si>
  <si>
    <t> R$        13.414,96</t>
  </si>
  <si>
    <t> R$       80.489,76</t>
  </si>
  <si>
    <t>III</t>
  </si>
  <si>
    <t>Vigilante Noturno Desarmado - 12x36hs</t>
  </si>
  <si>
    <t> R$               7.534,13</t>
  </si>
  <si>
    <t> R$        15.068,26</t>
  </si>
  <si>
    <t> R$       15.068,26</t>
  </si>
  <si>
    <t>VALOR MENSAL DOS SERVIÇOS (I + II + III)</t>
  </si>
  <si>
    <t> R$   110.114,56</t>
  </si>
  <si>
    <t>Valor global da proposta (valor mensal do serviço x 12 meses do contrato)</t>
  </si>
  <si>
    <t>CLÁUSULA PRIMEIRA – OBJETO</t>
  </si>
  <si>
    <t> R$       15.749,08</t>
  </si>
  <si>
    <t> R$ 7.874,54</t>
  </si>
  <si>
    <t> R$      99.687,98</t>
  </si>
  <si>
    <t>DIFERENÇA</t>
  </si>
  <si>
    <t>PERCENTUAL/APROXIMADO</t>
  </si>
  <si>
    <t>DIFERENÇA/ACRÉSCIMO</t>
  </si>
  <si>
    <t>VALOR INICIAL DO CONTRATO</t>
  </si>
  <si>
    <t>VALOR COM ACRÉSCIMO 01 POSTO SUPERVISOR</t>
  </si>
  <si>
    <t>Vigência 06/04/2019 a 06/04/2020</t>
  </si>
  <si>
    <t>Vigência 06/04/2018 a 06/04/2019</t>
  </si>
  <si>
    <r>
      <rPr>
        <b/>
        <sz val="10"/>
        <color rgb="FF000000"/>
        <rFont val="Calibri"/>
        <family val="2"/>
        <scheme val="minor"/>
      </rPr>
      <t>Repactuar o valor do Contrato nº 12/2017-MME</t>
    </r>
    <r>
      <rPr>
        <sz val="10"/>
        <color rgb="FF000000"/>
        <rFont val="Calibri"/>
        <family val="2"/>
        <scheme val="minor"/>
      </rPr>
      <t>, de prestação de serviços de vigilância desarmada, período diurno/noturno, a serem executados de forma contínua, com disponibilização da mão de obras as categorias de vigilante e supervisor, com fornecimento de materiais acessórios, para atender as necessidades no Ed. Sede do Ministério de Minas e Energia e Ministério do Turismo, em face das obrigações estabelecidas no DISSÍDIO COLETIVO N° 0000296-91.2018.5.10.0000/2018 - SINDESP/DF E SINDESV/DF, com vigência e data-base de 1º de janeiro de 2018, relacionada aos  profissionais disponibilizados pela Contratada para prestar serviços neste Ministério.</t>
    </r>
  </si>
  <si>
    <t>REPACTUAÇÃO</t>
  </si>
  <si>
    <t>Vigência 1º DE JANEIRO/2018</t>
  </si>
  <si>
    <t> R$ 15.749,08</t>
  </si>
  <si>
    <t> R$ 85.446,84</t>
  </si>
  <si>
    <t>Qtd. Total de Empregados</t>
  </si>
  <si>
    <t>(G)=(CXE)</t>
  </si>
  <si>
    <t>QTD INICIAL DE EMPREGADOS</t>
  </si>
  <si>
    <t>15 EMPREGADOS</t>
  </si>
  <si>
    <t>16 EMPREGADOS</t>
  </si>
  <si>
    <t>18 EMPREGADOS</t>
  </si>
  <si>
    <t>DIFERENÇAS</t>
  </si>
  <si>
    <t>PERCENTUAL</t>
  </si>
  <si>
    <t>NOVO VALOR RESULTANTE</t>
  </si>
  <si>
    <t>DIFERENÇA REPACTUAÇÃO - 1º APOSTILAMENTO</t>
  </si>
  <si>
    <t>VALOR TOTAL DE ACRÉSCIMOS DE POSTOS</t>
  </si>
  <si>
    <t>TOTAL/APROXIMADO</t>
  </si>
  <si>
    <r>
      <rPr>
        <b/>
        <sz val="12"/>
        <color rgb="FFFF0000"/>
        <rFont val="Calibri"/>
        <family val="2"/>
        <scheme val="minor"/>
      </rPr>
      <t>PRIMEIRO TERMO ADITIVO</t>
    </r>
    <r>
      <rPr>
        <b/>
        <sz val="12"/>
        <color rgb="FF000000"/>
        <rFont val="Calibri"/>
        <family val="2"/>
        <scheme val="minor"/>
      </rPr>
      <t xml:space="preserve"> AO CONTRATO Nº 12/2017-MME    -      SEI 0152285</t>
    </r>
  </si>
  <si>
    <r>
      <rPr>
        <b/>
        <sz val="12"/>
        <color rgb="FFFF0000"/>
        <rFont val="Calibri"/>
        <family val="2"/>
        <scheme val="minor"/>
      </rPr>
      <t>PRIMEIRO TERMO DE APOSTILAMENTO</t>
    </r>
    <r>
      <rPr>
        <b/>
        <sz val="12"/>
        <color rgb="FF000000"/>
        <rFont val="Calibri"/>
        <family val="2"/>
        <scheme val="minor"/>
      </rPr>
      <t xml:space="preserve"> AO CONTRATO Nº 12/2017-MME    -       SEI 0256159</t>
    </r>
  </si>
  <si>
    <r>
      <rPr>
        <b/>
        <sz val="12"/>
        <color rgb="FFFF0000"/>
        <rFont val="Calibri"/>
        <family val="2"/>
        <scheme val="minor"/>
      </rPr>
      <t>TERCEIRO TERMO ADITIVO</t>
    </r>
    <r>
      <rPr>
        <b/>
        <sz val="12"/>
        <color rgb="FF000000"/>
        <rFont val="Calibri"/>
        <family val="2"/>
        <scheme val="minor"/>
      </rPr>
      <t xml:space="preserve"> AO CONTRATO Nº 12/2017-MME    -      MINUTA SEI 0260638</t>
    </r>
  </si>
  <si>
    <r>
      <rPr>
        <b/>
        <sz val="12"/>
        <color rgb="FFFF0000"/>
        <rFont val="Calibri"/>
        <family val="2"/>
        <scheme val="minor"/>
      </rPr>
      <t>SEGUNDO TERMO ADITIVO</t>
    </r>
    <r>
      <rPr>
        <b/>
        <sz val="12"/>
        <color rgb="FF000000"/>
        <rFont val="Calibri"/>
        <family val="2"/>
        <scheme val="minor"/>
      </rPr>
      <t xml:space="preserve"> AO CONTRATO Nº 12/2017-MME    -      SEI 0214978</t>
    </r>
  </si>
  <si>
    <t xml:space="preserve"> REPACTUAÇÃO DOS PREÇOS</t>
  </si>
  <si>
    <t>Vigência 01/01/2018 a 05/04/2018</t>
  </si>
  <si>
    <t>VALOR DOS SERVIÇOS DE 01/01/2018 A 05/04/2018</t>
  </si>
  <si>
    <t>              R$ 7.922,18</t>
  </si>
  <si>
    <t>              R$ 7.922,18</t>
  </si>
  <si>
    <t>             R$ 7.922,18</t>
  </si>
  <si>
    <t>              R$ 7.163,76</t>
  </si>
  <si>
    <t>            R$ 14.327,52</t>
  </si>
  <si>
    <t>           R$ 85.965,12</t>
  </si>
  <si>
    <t>              R$ 8.047,51</t>
  </si>
  <si>
    <t>           R$ 16.095,02</t>
  </si>
  <si>
    <t>           R$ 16.095,02</t>
  </si>
  <si>
    <t>         R$ 109.982,32</t>
  </si>
  <si>
    <t>Valor globa da proposta (valor mensal do serviço x 12 meses do contrato)</t>
  </si>
  <si>
    <t>VALOR DOS SERVIÇOS A PARTIR DE 06/04/2018</t>
  </si>
  <si>
    <t>              R$ 7.713,40</t>
  </si>
  <si>
    <t>         R$ 15.426,80</t>
  </si>
  <si>
    <t>              R$ 6.974,57</t>
  </si>
  <si>
    <t>            R$ 13.949,14</t>
  </si>
  <si>
    <t>         R$ 83.694,84</t>
  </si>
  <si>
    <t>              R$ 7.835,89</t>
  </si>
  <si>
    <t>            R$ 15.671,78</t>
  </si>
  <si>
    <t>         R$ 15.671,78</t>
  </si>
  <si>
    <t>     R$    114.793,42</t>
  </si>
  <si>
    <t>    R$  1.377.521,04</t>
  </si>
  <si>
    <r>
      <t xml:space="preserve">1.1  </t>
    </r>
    <r>
      <rPr>
        <b/>
        <sz val="10"/>
        <color rgb="FFFF0000"/>
        <rFont val="Calibri"/>
        <family val="2"/>
        <scheme val="minor"/>
      </rPr>
      <t xml:space="preserve">repactuação dos preços </t>
    </r>
    <r>
      <rPr>
        <sz val="10"/>
        <color rgb="FF000000"/>
        <rFont val="Calibri"/>
        <family val="2"/>
        <scheme val="minor"/>
      </rPr>
      <t>em face da solicitação formulada pela Contratada por meio da Carta/Adm nº 160/2018, em razão do Dissídio Coletivo da data-base de 01/01/2017 SINDESP-DF e SlNDESV/DF que entrou em vigor a partir de 19/12/2017, em conformidade com Processo DC nº 0000271-15.2017.5.10.0000, bem como para ajustar a planilha contratual às alterações promovidas na legislação trabalhista, em decorrência da Lei nº 13.467, de 13.07.2017.</t>
    </r>
  </si>
  <si>
    <r>
      <t>1.1  Este Termo Aditivo tem por objeto </t>
    </r>
    <r>
      <rPr>
        <b/>
        <sz val="10"/>
        <color rgb="FFFF0000"/>
        <rFont val="Calibri"/>
        <family val="2"/>
        <scheme val="minor"/>
      </rPr>
      <t>prorrogar a vigência do Contrato nº 12/2017-MME</t>
    </r>
    <r>
      <rPr>
        <sz val="10"/>
        <color rgb="FF000000"/>
        <rFont val="Calibri"/>
        <family val="2"/>
        <scheme val="minor"/>
      </rPr>
      <t>,  com fundamento no Art. 57, inciso II  da Lei nº 8.666/93, </t>
    </r>
    <r>
      <rPr>
        <sz val="10"/>
        <color rgb="FFFF0000"/>
        <rFont val="Calibri"/>
        <family val="2"/>
        <scheme val="minor"/>
      </rPr>
      <t>proceder ao </t>
    </r>
    <r>
      <rPr>
        <b/>
        <sz val="10"/>
        <color rgb="FFFF0000"/>
        <rFont val="Calibri"/>
        <family val="2"/>
        <scheme val="minor"/>
      </rPr>
      <t>acréscimo de</t>
    </r>
    <r>
      <rPr>
        <sz val="10"/>
        <color rgb="FFFF0000"/>
        <rFont val="Calibri"/>
        <family val="2"/>
        <scheme val="minor"/>
      </rPr>
      <t> </t>
    </r>
    <r>
      <rPr>
        <b/>
        <sz val="10"/>
        <color rgb="FFFF0000"/>
        <rFont val="Calibri"/>
        <family val="2"/>
        <scheme val="minor"/>
      </rPr>
      <t>1 (um) Posto de Trabalho de Supervisor Diurno Desarmado</t>
    </r>
    <r>
      <rPr>
        <sz val="10"/>
        <color rgb="FF000000"/>
        <rFont val="Calibri"/>
        <family val="2"/>
        <scheme val="minor"/>
      </rPr>
      <t>, bem como </t>
    </r>
    <r>
      <rPr>
        <b/>
        <sz val="10"/>
        <color rgb="FFFF0000"/>
        <rFont val="Calibri"/>
        <family val="2"/>
        <scheme val="minor"/>
      </rPr>
      <t>repactuar o preço em face do desconto ofertado pela Contratada</t>
    </r>
    <r>
      <rPr>
        <sz val="10"/>
        <color rgb="FF000000"/>
        <rFont val="Calibri"/>
        <family val="2"/>
        <scheme val="minor"/>
      </rPr>
      <t>, aplicado sobre a Planilha de Custos e Formação de Preços pertinente ao Contrato, por meio da Carta/Com nº 170/2018 (SEI 0137220) e da Carta/Com nº 234/2018 (SEI 0140930), resultando com tais alterações em acréscimo da ordem de </t>
    </r>
    <r>
      <rPr>
        <b/>
        <sz val="10"/>
        <color rgb="FF000000"/>
        <rFont val="Calibri"/>
        <family val="2"/>
        <scheme val="minor"/>
      </rPr>
      <t>4,29%</t>
    </r>
    <r>
      <rPr>
        <sz val="10"/>
        <color rgb="FF000000"/>
        <rFont val="Calibri"/>
        <family val="2"/>
        <scheme val="minor"/>
      </rPr>
      <t> ao valor da contratação, com fundamento no Inciso I, alínea b), e  no §1º, do Art. 65.</t>
    </r>
  </si>
  <si>
    <r>
      <t xml:space="preserve">1.1  Este Termo Aditivo tem por objeto </t>
    </r>
    <r>
      <rPr>
        <b/>
        <sz val="10"/>
        <color rgb="FFFF0000"/>
        <rFont val="Calibri"/>
        <family val="2"/>
        <scheme val="minor"/>
      </rPr>
      <t>prorrogar a vigência do Contrato nº 12/2017-MME</t>
    </r>
    <r>
      <rPr>
        <sz val="10"/>
        <color rgb="FF000000"/>
        <rFont val="Calibri"/>
        <family val="2"/>
        <scheme val="minor"/>
      </rPr>
      <t xml:space="preserve">,  com fundamento no Art. 57, inciso II  da Lei nº 8.666/93, e </t>
    </r>
    <r>
      <rPr>
        <b/>
        <sz val="10"/>
        <color rgb="FFFF0000"/>
        <rFont val="Calibri"/>
        <family val="2"/>
        <scheme val="minor"/>
      </rPr>
      <t>proceder ao acréscimo de 1 (um) Posto de Trabalho de Vigilante Diurno Desarmado</t>
    </r>
    <r>
      <rPr>
        <b/>
        <sz val="10"/>
        <color rgb="FF000000"/>
        <rFont val="Calibri"/>
        <family val="2"/>
        <scheme val="minor"/>
      </rPr>
      <t>,</t>
    </r>
    <r>
      <rPr>
        <sz val="10"/>
        <color rgb="FF000000"/>
        <rFont val="Calibri"/>
        <family val="2"/>
        <scheme val="minor"/>
      </rPr>
      <t xml:space="preserve"> resultando com tais alterações em acréscimo da ordem de 12,16% ao valor da contratação, com fundamento no §1º, do Art. 65, da Lei n° 8.666/93.</t>
    </r>
  </si>
  <si>
    <r>
      <t xml:space="preserve">PRORROGAÇÃO - REPACTUAÇÃO </t>
    </r>
    <r>
      <rPr>
        <sz val="12"/>
        <color theme="1"/>
        <rFont val="Calibri"/>
        <family val="2"/>
        <scheme val="minor"/>
      </rPr>
      <t xml:space="preserve">E </t>
    </r>
    <r>
      <rPr>
        <b/>
        <sz val="12"/>
        <color theme="1"/>
        <rFont val="Calibri"/>
        <family val="2"/>
        <scheme val="minor"/>
      </rPr>
      <t>ACRÉSCIMO de 1 (um) Posto de Trabalho de Supervisor Diurno Desarmado</t>
    </r>
  </si>
  <si>
    <t>PRORROGAÇÃO E ACRÉSCIMO de 1 (um) Posto de Trabalho de Vigilante Diurno Desarmado</t>
  </si>
  <si>
    <t>NOVO VALOR  RESULTANTE</t>
  </si>
  <si>
    <t>     R$ 1.319.787,84</t>
  </si>
  <si>
    <t>DIFERENÇA REPACTUAÇÃO  - 2º T. ADITIVO - 01/01 a 05/04/2018</t>
  </si>
  <si>
    <t>DIFERENÇA REPACTUAÇÃO  - 2º T. ADITIVO - 06/04/2018 a 06/04/2019</t>
  </si>
  <si>
    <r>
      <t xml:space="preserve">DIFERENÇA COM </t>
    </r>
    <r>
      <rPr>
        <b/>
        <sz val="10"/>
        <color rgb="FFFF0000"/>
        <rFont val="Calibri"/>
        <family val="2"/>
        <scheme val="minor"/>
      </rPr>
      <t>ACRÉSCIMO 01 POSTO VIGILANTE DIURNO</t>
    </r>
    <r>
      <rPr>
        <b/>
        <sz val="10"/>
        <color rgb="FF000000"/>
        <rFont val="Calibri"/>
        <family val="2"/>
        <scheme val="minor"/>
      </rPr>
      <t xml:space="preserve"> - 3º T. ADITIVO</t>
    </r>
  </si>
  <si>
    <r>
      <t>DIFERENÇA REPACTUAÇÃO E</t>
    </r>
    <r>
      <rPr>
        <b/>
        <sz val="10"/>
        <color rgb="FFFF0000"/>
        <rFont val="Calibri"/>
        <family val="2"/>
        <scheme val="minor"/>
      </rPr>
      <t xml:space="preserve"> ACRÉSCIMO DE 1 POSTO DE SUPERVISOR</t>
    </r>
    <r>
      <rPr>
        <b/>
        <sz val="10"/>
        <color rgb="FF000000"/>
        <rFont val="Calibri"/>
        <family val="2"/>
        <scheme val="minor"/>
      </rPr>
      <t xml:space="preserve"> - 1º T. ADITIVO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</si>
</sst>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8" formatCode="&quot;R$&quot;#,##0.00;[Red]\-&quot;R$&quot;#,##0.00"/>
    <numFmt numFmtId="43" formatCode="_-* #,##0.00_-;\-* #,##0.00_-;_-* &quot;-&quot;??_-;_-@_-"/>
    <numFmt numFmtId="164" formatCode="_(&quot;R$&quot;* #,##0.00_);_(&quot;R$&quot;* \(#,##0.00\);_(&quot;R$&quot;* &quot;-&quot;??_);_(@_)"/>
    <numFmt numFmtId="165" formatCode="&quot;R$&quot;#,##0.0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149">
    <xf numFmtId="0" fontId="0" fillId="0" borderId="0" xfId="0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8" fontId="2" fillId="0" borderId="0" xfId="0" applyNumberFormat="1" applyFont="1" applyBorder="1" applyAlignment="1">
      <alignment horizontal="right" vertical="center" wrapText="1"/>
    </xf>
    <xf numFmtId="0" fontId="3" fillId="0" borderId="0" xfId="0" applyFont="1" applyBorder="1" applyAlignment="1">
      <alignment vertical="center" wrapText="1"/>
    </xf>
    <xf numFmtId="0" fontId="3" fillId="2" borderId="4" xfId="0" applyFont="1" applyFill="1" applyBorder="1" applyAlignment="1">
      <alignment horizontal="center" vertical="center" wrapText="1"/>
    </xf>
    <xf numFmtId="8" fontId="3" fillId="2" borderId="4" xfId="0" applyNumberFormat="1" applyFont="1" applyFill="1" applyBorder="1" applyAlignment="1">
      <alignment horizontal="center" vertical="center" wrapText="1"/>
    </xf>
    <xf numFmtId="8" fontId="3" fillId="2" borderId="1" xfId="0" applyNumberFormat="1" applyFont="1" applyFill="1" applyBorder="1" applyAlignment="1">
      <alignment horizontal="right" vertical="center" wrapText="1"/>
    </xf>
    <xf numFmtId="165" fontId="3" fillId="2" borderId="7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right" vertical="center" wrapText="1"/>
    </xf>
    <xf numFmtId="165" fontId="3" fillId="0" borderId="0" xfId="0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10" fontId="2" fillId="0" borderId="0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165" fontId="11" fillId="0" borderId="1" xfId="4" applyNumberFormat="1" applyFont="1" applyBorder="1" applyAlignment="1">
      <alignment horizontal="righ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0" fontId="11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right" vertical="center" wrapText="1"/>
    </xf>
    <xf numFmtId="8" fontId="4" fillId="0" borderId="1" xfId="0" applyNumberFormat="1" applyFont="1" applyBorder="1" applyAlignment="1">
      <alignment horizontal="right" vertical="center" wrapText="1"/>
    </xf>
    <xf numFmtId="4" fontId="2" fillId="0" borderId="1" xfId="0" applyNumberFormat="1" applyFont="1" applyBorder="1" applyAlignment="1">
      <alignment horizontal="right" vertical="center" wrapText="1"/>
    </xf>
    <xf numFmtId="10" fontId="2" fillId="2" borderId="1" xfId="0" applyNumberFormat="1" applyFont="1" applyFill="1" applyBorder="1" applyAlignment="1">
      <alignment horizontal="right" vertical="center" wrapText="1"/>
    </xf>
    <xf numFmtId="165" fontId="0" fillId="0" borderId="0" xfId="0" applyNumberFormat="1"/>
    <xf numFmtId="0" fontId="1" fillId="0" borderId="7" xfId="0" applyFont="1" applyBorder="1" applyAlignment="1">
      <alignment horizontal="right" vertical="center"/>
    </xf>
    <xf numFmtId="10" fontId="12" fillId="2" borderId="1" xfId="0" applyNumberFormat="1" applyFont="1" applyFill="1" applyBorder="1" applyAlignment="1">
      <alignment horizontal="right" vertical="center" wrapText="1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0" borderId="24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0" fillId="0" borderId="19" xfId="0" applyBorder="1"/>
    <xf numFmtId="0" fontId="15" fillId="0" borderId="33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center" vertical="center" wrapText="1"/>
    </xf>
    <xf numFmtId="0" fontId="16" fillId="0" borderId="37" xfId="0" applyFont="1" applyBorder="1" applyAlignment="1">
      <alignment horizontal="center" vertical="center" wrapText="1"/>
    </xf>
    <xf numFmtId="8" fontId="9" fillId="2" borderId="1" xfId="0" applyNumberFormat="1" applyFont="1" applyFill="1" applyBorder="1" applyAlignment="1">
      <alignment horizontal="right" vertical="center" wrapText="1"/>
    </xf>
    <xf numFmtId="9" fontId="2" fillId="2" borderId="1" xfId="0" applyNumberFormat="1" applyFont="1" applyFill="1" applyBorder="1" applyAlignment="1">
      <alignment horizontal="left" vertical="center" wrapText="1"/>
    </xf>
    <xf numFmtId="8" fontId="10" fillId="3" borderId="7" xfId="0" applyNumberFormat="1" applyFont="1" applyFill="1" applyBorder="1"/>
    <xf numFmtId="0" fontId="15" fillId="0" borderId="25" xfId="0" applyFont="1" applyBorder="1" applyAlignment="1">
      <alignment horizontal="left" vertical="center" wrapText="1"/>
    </xf>
    <xf numFmtId="0" fontId="15" fillId="0" borderId="27" xfId="0" applyFont="1" applyBorder="1" applyAlignment="1">
      <alignment horizontal="left" vertical="center" wrapText="1"/>
    </xf>
    <xf numFmtId="0" fontId="16" fillId="0" borderId="25" xfId="0" applyFont="1" applyBorder="1" applyAlignment="1">
      <alignment horizontal="center" vertical="center" wrapText="1"/>
    </xf>
    <xf numFmtId="0" fontId="16" fillId="0" borderId="26" xfId="0" applyFont="1" applyBorder="1" applyAlignment="1">
      <alignment horizontal="center" vertical="center" wrapText="1"/>
    </xf>
    <xf numFmtId="0" fontId="16" fillId="0" borderId="27" xfId="0" applyFont="1" applyBorder="1" applyAlignment="1">
      <alignment horizontal="center" vertical="center" wrapText="1"/>
    </xf>
    <xf numFmtId="0" fontId="16" fillId="0" borderId="34" xfId="0" applyFont="1" applyBorder="1" applyAlignment="1">
      <alignment horizontal="center" vertical="center" wrapText="1"/>
    </xf>
    <xf numFmtId="0" fontId="16" fillId="0" borderId="35" xfId="0" applyFont="1" applyBorder="1" applyAlignment="1">
      <alignment horizontal="center" vertical="center" wrapText="1"/>
    </xf>
    <xf numFmtId="0" fontId="16" fillId="0" borderId="36" xfId="0" applyFont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15" fillId="0" borderId="27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9" xfId="0" applyFont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left"/>
    </xf>
    <xf numFmtId="0" fontId="1" fillId="0" borderId="15" xfId="0" applyFont="1" applyFill="1" applyBorder="1" applyAlignment="1">
      <alignment horizontal="left"/>
    </xf>
    <xf numFmtId="0" fontId="19" fillId="0" borderId="29" xfId="0" applyFont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 wrapText="1"/>
    </xf>
    <xf numFmtId="0" fontId="19" fillId="0" borderId="23" xfId="0" applyFont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/>
    </xf>
    <xf numFmtId="0" fontId="6" fillId="3" borderId="10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3" borderId="15" xfId="0" applyFont="1" applyFill="1" applyBorder="1" applyAlignment="1">
      <alignment horizontal="center"/>
    </xf>
    <xf numFmtId="0" fontId="3" fillId="0" borderId="13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8" fontId="2" fillId="0" borderId="7" xfId="0" applyNumberFormat="1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8" fontId="3" fillId="2" borderId="1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8" fontId="3" fillId="2" borderId="2" xfId="0" applyNumberFormat="1" applyFont="1" applyFill="1" applyBorder="1" applyAlignment="1">
      <alignment horizontal="right" vertical="center" wrapText="1"/>
    </xf>
    <xf numFmtId="8" fontId="3" fillId="2" borderId="1" xfId="0" applyNumberFormat="1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3" fillId="2" borderId="7" xfId="0" applyFont="1" applyFill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6" fillId="3" borderId="11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10" fillId="0" borderId="7" xfId="0" applyFont="1" applyBorder="1" applyAlignment="1">
      <alignment horizontal="right" vertical="center" wrapText="1"/>
    </xf>
    <xf numFmtId="8" fontId="12" fillId="0" borderId="7" xfId="0" applyNumberFormat="1" applyFont="1" applyBorder="1" applyAlignment="1">
      <alignment horizontal="right" vertical="center" wrapText="1"/>
    </xf>
    <xf numFmtId="0" fontId="1" fillId="0" borderId="13" xfId="0" applyFont="1" applyFill="1" applyBorder="1" applyAlignment="1">
      <alignment horizontal="left"/>
    </xf>
    <xf numFmtId="8" fontId="3" fillId="2" borderId="4" xfId="0" applyNumberFormat="1" applyFont="1" applyFill="1" applyBorder="1" applyAlignment="1">
      <alignment horizontal="center" vertical="center" wrapText="1"/>
    </xf>
    <xf numFmtId="8" fontId="3" fillId="2" borderId="5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10" fontId="2" fillId="2" borderId="3" xfId="0" applyNumberFormat="1" applyFont="1" applyFill="1" applyBorder="1" applyAlignment="1">
      <alignment horizontal="center" vertical="center" wrapText="1"/>
    </xf>
    <xf numFmtId="10" fontId="2" fillId="2" borderId="7" xfId="0" applyNumberFormat="1" applyFont="1" applyFill="1" applyBorder="1" applyAlignment="1">
      <alignment horizontal="center" vertical="center" wrapText="1"/>
    </xf>
    <xf numFmtId="10" fontId="2" fillId="2" borderId="8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0" fontId="10" fillId="0" borderId="2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3" fillId="2" borderId="2" xfId="0" applyFon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10" fontId="12" fillId="0" borderId="22" xfId="0" applyNumberFormat="1" applyFont="1" applyFill="1" applyBorder="1" applyAlignment="1">
      <alignment horizontal="center" vertical="center" wrapText="1"/>
    </xf>
    <xf numFmtId="10" fontId="12" fillId="0" borderId="23" xfId="0" applyNumberFormat="1" applyFont="1" applyFill="1" applyBorder="1" applyAlignment="1">
      <alignment horizontal="center" vertical="center" wrapText="1"/>
    </xf>
    <xf numFmtId="10" fontId="12" fillId="0" borderId="16" xfId="0" applyNumberFormat="1" applyFont="1" applyFill="1" applyBorder="1" applyAlignment="1">
      <alignment horizontal="center" vertical="center" wrapText="1"/>
    </xf>
    <xf numFmtId="10" fontId="12" fillId="0" borderId="19" xfId="0" applyNumberFormat="1" applyFont="1" applyFill="1" applyBorder="1" applyAlignment="1">
      <alignment horizontal="center" vertical="center" wrapText="1"/>
    </xf>
    <xf numFmtId="10" fontId="12" fillId="0" borderId="20" xfId="0" applyNumberFormat="1" applyFont="1" applyFill="1" applyBorder="1" applyAlignment="1">
      <alignment horizontal="center" vertical="center" wrapText="1"/>
    </xf>
    <xf numFmtId="10" fontId="12" fillId="0" borderId="21" xfId="0" applyNumberFormat="1" applyFont="1" applyFill="1" applyBorder="1" applyAlignment="1">
      <alignment horizontal="center" vertical="center" wrapText="1"/>
    </xf>
    <xf numFmtId="0" fontId="13" fillId="2" borderId="38" xfId="0" applyFont="1" applyFill="1" applyBorder="1" applyAlignment="1">
      <alignment horizontal="center"/>
    </xf>
    <xf numFmtId="0" fontId="13" fillId="2" borderId="39" xfId="0" applyFont="1" applyFill="1" applyBorder="1" applyAlignment="1">
      <alignment horizontal="center"/>
    </xf>
    <xf numFmtId="0" fontId="13" fillId="2" borderId="40" xfId="0" applyFont="1" applyFill="1" applyBorder="1" applyAlignment="1">
      <alignment horizontal="center"/>
    </xf>
  </cellXfs>
  <cellStyles count="5">
    <cellStyle name="Moeda 2 2" xfId="3"/>
    <cellStyle name="Normal" xfId="0" builtinId="0"/>
    <cellStyle name="Normal 2" xfId="1"/>
    <cellStyle name="Normal 2 2 2" xfId="2"/>
    <cellStyle name="Vírgula" xfId="4" builtinId="3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</xdr:row>
          <xdr:rowOff>0</xdr:rowOff>
        </xdr:from>
        <xdr:to>
          <xdr:col>8</xdr:col>
          <xdr:colOff>219075</xdr:colOff>
          <xdr:row>37</xdr:row>
          <xdr:rowOff>114300</xdr:rowOff>
        </xdr:to>
        <xdr:pic>
          <xdr:nvPicPr>
            <xdr:cNvPr id="12" name="Imagem 11"/>
            <xdr:cNvPicPr>
              <a:picLocks noChangeAspect="1" noChangeArrowheads="1"/>
              <a:extLst>
                <a:ext uri="{84589F7E-364E-4C9E-8A38-B11213B215E9}">
                  <a14:cameraTool cellRange="[1]RESUMO!$A$1:$H$33" spid="_x0000_s1179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219200" y="190500"/>
              <a:ext cx="8096250" cy="70866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OS%20DO%20SETOR%20DE%20CONTRATOS\A2%20-%20REPACTUA&#199;&#213;ES\BRASFORT%20-%20CT%2012-2017-MME%20(VIGIL&#194;NCIA)\REPACTS%20ANTERIORES\1%20-%20LANCE%20FINAL%20-%20Proposta%20Homologad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"/>
      <sheetName val="Proposta"/>
      <sheetName val="SUPERVISOR DIURNO - 44h"/>
      <sheetName val="VIGILANTE DIURNO 12x36 DD"/>
      <sheetName val="VIGILANTE NOTURNO 12x36 ND"/>
      <sheetName val="UNIFORMES"/>
      <sheetName val="MAT e EQUIPS"/>
      <sheetName val="RESUMO"/>
      <sheetName val="SÚMULA 444"/>
      <sheetName val="MEMÓRIA VT e VA"/>
      <sheetName val="MEM. ENCARGOS"/>
      <sheetName val="k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5:J124"/>
  <sheetViews>
    <sheetView tabSelected="1" topLeftCell="A26" workbookViewId="0">
      <selection activeCell="B113" sqref="B113:E113"/>
    </sheetView>
  </sheetViews>
  <sheetFormatPr defaultRowHeight="15" x14ac:dyDescent="0.25"/>
  <cols>
    <col min="4" max="4" width="32" customWidth="1"/>
    <col min="5" max="5" width="19.28515625" customWidth="1"/>
    <col min="6" max="6" width="16.28515625" customWidth="1"/>
    <col min="7" max="7" width="19.85546875" customWidth="1"/>
    <col min="8" max="8" width="12.42578125" customWidth="1"/>
    <col min="9" max="9" width="23.140625" customWidth="1"/>
    <col min="10" max="10" width="15.42578125" customWidth="1"/>
  </cols>
  <sheetData>
    <row r="5" spans="9:9" ht="15" customHeight="1" x14ac:dyDescent="0.25">
      <c r="I5" s="106" t="s">
        <v>49</v>
      </c>
    </row>
    <row r="6" spans="9:9" x14ac:dyDescent="0.25">
      <c r="I6" s="106"/>
    </row>
    <row r="7" spans="9:9" x14ac:dyDescent="0.25">
      <c r="I7" s="106"/>
    </row>
    <row r="8" spans="9:9" x14ac:dyDescent="0.25">
      <c r="I8" s="106"/>
    </row>
    <row r="9" spans="9:9" x14ac:dyDescent="0.25">
      <c r="I9" s="23">
        <v>1</v>
      </c>
    </row>
    <row r="10" spans="9:9" x14ac:dyDescent="0.25">
      <c r="I10" s="23">
        <v>12</v>
      </c>
    </row>
    <row r="11" spans="9:9" x14ac:dyDescent="0.25">
      <c r="I11" s="23">
        <v>2</v>
      </c>
    </row>
    <row r="12" spans="9:9" x14ac:dyDescent="0.25">
      <c r="I12" s="24" t="s">
        <v>50</v>
      </c>
    </row>
    <row r="14" spans="9:9" ht="15" customHeight="1" x14ac:dyDescent="0.25"/>
    <row r="15" spans="9:9" ht="24" customHeight="1" x14ac:dyDescent="0.25"/>
    <row r="39" spans="2:10" ht="15.75" thickBot="1" x14ac:dyDescent="0.3"/>
    <row r="40" spans="2:10" ht="15.75" x14ac:dyDescent="0.25">
      <c r="B40" s="75" t="s">
        <v>91</v>
      </c>
      <c r="C40" s="76"/>
      <c r="D40" s="76"/>
      <c r="E40" s="76"/>
      <c r="F40" s="76"/>
      <c r="G40" s="76"/>
      <c r="H40" s="76"/>
      <c r="I40" s="76"/>
      <c r="J40" s="77"/>
    </row>
    <row r="41" spans="2:10" ht="15.75" x14ac:dyDescent="0.25">
      <c r="B41" s="78" t="s">
        <v>59</v>
      </c>
      <c r="C41" s="79"/>
      <c r="D41" s="79"/>
      <c r="E41" s="79"/>
      <c r="F41" s="79"/>
      <c r="G41" s="79"/>
      <c r="H41" s="79"/>
      <c r="I41" s="79"/>
      <c r="J41" s="80"/>
    </row>
    <row r="42" spans="2:10" ht="15" customHeight="1" x14ac:dyDescent="0.25">
      <c r="B42" s="81" t="s">
        <v>31</v>
      </c>
      <c r="C42" s="82"/>
      <c r="D42" s="82"/>
      <c r="E42" s="82"/>
      <c r="F42" s="82"/>
      <c r="G42" s="82"/>
      <c r="H42" s="82"/>
      <c r="I42" s="82"/>
      <c r="J42" s="83"/>
    </row>
    <row r="43" spans="2:10" ht="61.5" customHeight="1" x14ac:dyDescent="0.25">
      <c r="B43" s="84" t="s">
        <v>89</v>
      </c>
      <c r="C43" s="85"/>
      <c r="D43" s="85"/>
      <c r="E43" s="85"/>
      <c r="F43" s="85"/>
      <c r="G43" s="85"/>
      <c r="H43" s="85"/>
      <c r="I43" s="85"/>
      <c r="J43" s="86"/>
    </row>
    <row r="44" spans="2:10" x14ac:dyDescent="0.25">
      <c r="B44" s="112" t="s">
        <v>41</v>
      </c>
      <c r="C44" s="70"/>
      <c r="D44" s="70"/>
      <c r="E44" s="70"/>
      <c r="F44" s="70"/>
      <c r="G44" s="70"/>
      <c r="H44" s="70"/>
      <c r="I44" s="70"/>
      <c r="J44" s="71"/>
    </row>
    <row r="45" spans="2:10" ht="15" customHeight="1" x14ac:dyDescent="0.25">
      <c r="B45" s="81" t="s">
        <v>0</v>
      </c>
      <c r="C45" s="82"/>
      <c r="D45" s="82"/>
      <c r="E45" s="82"/>
      <c r="F45" s="82"/>
      <c r="G45" s="82"/>
      <c r="H45" s="82"/>
      <c r="I45" s="82"/>
      <c r="J45" s="83"/>
    </row>
    <row r="46" spans="2:10" ht="35.25" customHeight="1" x14ac:dyDescent="0.25">
      <c r="B46" s="91" t="s">
        <v>1</v>
      </c>
      <c r="C46" s="92"/>
      <c r="D46" s="92"/>
      <c r="E46" s="13" t="s">
        <v>2</v>
      </c>
      <c r="F46" s="13" t="s">
        <v>3</v>
      </c>
      <c r="G46" s="13" t="s">
        <v>4</v>
      </c>
      <c r="H46" s="13" t="s">
        <v>5</v>
      </c>
      <c r="I46" s="13" t="s">
        <v>6</v>
      </c>
      <c r="J46" s="17" t="s">
        <v>47</v>
      </c>
    </row>
    <row r="47" spans="2:10" x14ac:dyDescent="0.25">
      <c r="B47" s="101" t="s">
        <v>7</v>
      </c>
      <c r="C47" s="102"/>
      <c r="D47" s="102"/>
      <c r="E47" s="14" t="s">
        <v>8</v>
      </c>
      <c r="F47" s="14" t="s">
        <v>9</v>
      </c>
      <c r="G47" s="14" t="s">
        <v>10</v>
      </c>
      <c r="H47" s="14" t="s">
        <v>11</v>
      </c>
      <c r="I47" s="14" t="s">
        <v>12</v>
      </c>
      <c r="J47" s="18" t="s">
        <v>48</v>
      </c>
    </row>
    <row r="48" spans="2:10" x14ac:dyDescent="0.25">
      <c r="B48" s="19" t="s">
        <v>13</v>
      </c>
      <c r="C48" s="100" t="s">
        <v>14</v>
      </c>
      <c r="D48" s="100"/>
      <c r="E48" s="15" t="s">
        <v>15</v>
      </c>
      <c r="F48" s="14">
        <v>1</v>
      </c>
      <c r="G48" s="15" t="s">
        <v>16</v>
      </c>
      <c r="H48" s="14">
        <v>2</v>
      </c>
      <c r="I48" s="15" t="s">
        <v>17</v>
      </c>
      <c r="J48" s="20">
        <f>F48*H48</f>
        <v>2</v>
      </c>
    </row>
    <row r="49" spans="2:10" x14ac:dyDescent="0.25">
      <c r="B49" s="19" t="s">
        <v>18</v>
      </c>
      <c r="C49" s="100" t="s">
        <v>19</v>
      </c>
      <c r="D49" s="100"/>
      <c r="E49" s="15" t="s">
        <v>20</v>
      </c>
      <c r="F49" s="14">
        <v>2</v>
      </c>
      <c r="G49" s="15" t="s">
        <v>21</v>
      </c>
      <c r="H49" s="14">
        <v>6</v>
      </c>
      <c r="I49" s="15" t="s">
        <v>22</v>
      </c>
      <c r="J49" s="20">
        <f t="shared" ref="J49:J50" si="0">F49*H49</f>
        <v>12</v>
      </c>
    </row>
    <row r="50" spans="2:10" x14ac:dyDescent="0.25">
      <c r="B50" s="19" t="s">
        <v>23</v>
      </c>
      <c r="C50" s="100" t="s">
        <v>24</v>
      </c>
      <c r="D50" s="100"/>
      <c r="E50" s="15" t="s">
        <v>25</v>
      </c>
      <c r="F50" s="14">
        <v>2</v>
      </c>
      <c r="G50" s="15" t="s">
        <v>26</v>
      </c>
      <c r="H50" s="14">
        <v>1</v>
      </c>
      <c r="I50" s="15" t="s">
        <v>27</v>
      </c>
      <c r="J50" s="20">
        <f t="shared" si="0"/>
        <v>2</v>
      </c>
    </row>
    <row r="51" spans="2:10" ht="15.75" x14ac:dyDescent="0.25">
      <c r="B51" s="103" t="s">
        <v>28</v>
      </c>
      <c r="C51" s="104"/>
      <c r="D51" s="104"/>
      <c r="E51" s="104"/>
      <c r="F51" s="104"/>
      <c r="G51" s="104"/>
      <c r="H51" s="104"/>
      <c r="I51" s="16" t="s">
        <v>29</v>
      </c>
      <c r="J51" s="60" t="s">
        <v>51</v>
      </c>
    </row>
    <row r="52" spans="2:10" ht="15.75" customHeight="1" thickBot="1" x14ac:dyDescent="0.3">
      <c r="B52" s="21"/>
      <c r="C52" s="88" t="s">
        <v>30</v>
      </c>
      <c r="D52" s="88"/>
      <c r="E52" s="88"/>
      <c r="F52" s="88"/>
      <c r="G52" s="88"/>
      <c r="H52" s="87">
        <v>1321374.72</v>
      </c>
      <c r="I52" s="87"/>
      <c r="J52" s="61"/>
    </row>
    <row r="53" spans="2:10" ht="15.75" customHeight="1" thickBot="1" x14ac:dyDescent="0.3">
      <c r="B53" s="1"/>
      <c r="C53" s="2"/>
      <c r="D53" s="97"/>
      <c r="E53" s="97"/>
      <c r="F53" s="97"/>
      <c r="G53" s="97"/>
      <c r="H53" s="3"/>
      <c r="I53" s="3"/>
    </row>
    <row r="54" spans="2:10" ht="15.75" customHeight="1" x14ac:dyDescent="0.25">
      <c r="B54" s="1"/>
      <c r="C54" s="2"/>
      <c r="D54" s="98" t="s">
        <v>37</v>
      </c>
      <c r="E54" s="99"/>
      <c r="F54" s="99"/>
      <c r="G54" s="5" t="s">
        <v>35</v>
      </c>
      <c r="H54" s="113" t="s">
        <v>36</v>
      </c>
      <c r="I54" s="113"/>
      <c r="J54" s="114"/>
    </row>
    <row r="55" spans="2:10" ht="15.75" customHeight="1" x14ac:dyDescent="0.25">
      <c r="B55" s="4"/>
      <c r="C55" s="4"/>
      <c r="D55" s="93" t="s">
        <v>38</v>
      </c>
      <c r="E55" s="94"/>
      <c r="F55" s="7">
        <v>1266954.56</v>
      </c>
      <c r="G55" s="89">
        <f>F56-F55</f>
        <v>54420.159999999916</v>
      </c>
      <c r="H55" s="115">
        <v>4.2900000000000001E-2</v>
      </c>
      <c r="I55" s="115"/>
      <c r="J55" s="116"/>
    </row>
    <row r="56" spans="2:10" ht="15.75" customHeight="1" thickBot="1" x14ac:dyDescent="0.3">
      <c r="B56" s="1"/>
      <c r="C56" s="2"/>
      <c r="D56" s="95" t="s">
        <v>39</v>
      </c>
      <c r="E56" s="96"/>
      <c r="F56" s="8">
        <v>1321374.72</v>
      </c>
      <c r="G56" s="90"/>
      <c r="H56" s="117"/>
      <c r="I56" s="117"/>
      <c r="J56" s="118"/>
    </row>
    <row r="57" spans="2:10" ht="15.75" customHeight="1" thickBot="1" x14ac:dyDescent="0.3">
      <c r="B57" s="1"/>
      <c r="C57" s="2"/>
      <c r="D57" s="9"/>
      <c r="E57" s="9"/>
      <c r="F57" s="10"/>
      <c r="G57" s="11"/>
      <c r="H57" s="12"/>
      <c r="I57" s="12"/>
    </row>
    <row r="58" spans="2:10" ht="15.75" customHeight="1" x14ac:dyDescent="0.25">
      <c r="B58" s="75" t="s">
        <v>63</v>
      </c>
      <c r="C58" s="76"/>
      <c r="D58" s="76"/>
      <c r="E58" s="76"/>
      <c r="F58" s="76"/>
      <c r="G58" s="76"/>
      <c r="H58" s="76"/>
      <c r="I58" s="76"/>
      <c r="J58" s="77"/>
    </row>
    <row r="59" spans="2:10" ht="15.75" customHeight="1" x14ac:dyDescent="0.25">
      <c r="B59" s="78" t="s">
        <v>62</v>
      </c>
      <c r="C59" s="79"/>
      <c r="D59" s="79"/>
      <c r="E59" s="79"/>
      <c r="F59" s="79"/>
      <c r="G59" s="79"/>
      <c r="H59" s="79"/>
      <c r="I59" s="79"/>
      <c r="J59" s="80"/>
    </row>
    <row r="60" spans="2:10" ht="15.75" customHeight="1" x14ac:dyDescent="0.25">
      <c r="B60" s="81" t="s">
        <v>31</v>
      </c>
      <c r="C60" s="82"/>
      <c r="D60" s="82"/>
      <c r="E60" s="82"/>
      <c r="F60" s="82"/>
      <c r="G60" s="82"/>
      <c r="H60" s="82"/>
      <c r="I60" s="82"/>
      <c r="J60" s="83"/>
    </row>
    <row r="61" spans="2:10" ht="43.5" customHeight="1" x14ac:dyDescent="0.25">
      <c r="B61" s="84" t="s">
        <v>88</v>
      </c>
      <c r="C61" s="85"/>
      <c r="D61" s="85"/>
      <c r="E61" s="85"/>
      <c r="F61" s="85"/>
      <c r="G61" s="85"/>
      <c r="H61" s="85"/>
      <c r="I61" s="85"/>
      <c r="J61" s="86"/>
    </row>
    <row r="62" spans="2:10" ht="16.5" customHeight="1" x14ac:dyDescent="0.25">
      <c r="B62" s="69" t="s">
        <v>64</v>
      </c>
      <c r="C62" s="70"/>
      <c r="D62" s="70"/>
      <c r="E62" s="70"/>
      <c r="F62" s="70"/>
      <c r="G62" s="70"/>
      <c r="H62" s="70"/>
      <c r="I62" s="70"/>
      <c r="J62" s="71"/>
    </row>
    <row r="63" spans="2:10" ht="15.75" customHeight="1" x14ac:dyDescent="0.25">
      <c r="B63" s="72" t="s">
        <v>65</v>
      </c>
      <c r="C63" s="73"/>
      <c r="D63" s="73"/>
      <c r="E63" s="73"/>
      <c r="F63" s="73"/>
      <c r="G63" s="73"/>
      <c r="H63" s="73"/>
      <c r="I63" s="73"/>
      <c r="J63" s="74"/>
    </row>
    <row r="64" spans="2:10" ht="49.5" customHeight="1" x14ac:dyDescent="0.25">
      <c r="B64" s="62" t="s">
        <v>1</v>
      </c>
      <c r="C64" s="55"/>
      <c r="D64" s="56"/>
      <c r="E64" s="41" t="s">
        <v>2</v>
      </c>
      <c r="F64" s="41" t="s">
        <v>3</v>
      </c>
      <c r="G64" s="41" t="s">
        <v>4</v>
      </c>
      <c r="H64" s="41" t="s">
        <v>5</v>
      </c>
      <c r="I64" s="41" t="s">
        <v>6</v>
      </c>
      <c r="J64" s="17" t="s">
        <v>47</v>
      </c>
    </row>
    <row r="65" spans="2:10" ht="15.75" customHeight="1" x14ac:dyDescent="0.25">
      <c r="B65" s="63" t="s">
        <v>7</v>
      </c>
      <c r="C65" s="64"/>
      <c r="D65" s="65"/>
      <c r="E65" s="42" t="s">
        <v>8</v>
      </c>
      <c r="F65" s="42" t="s">
        <v>9</v>
      </c>
      <c r="G65" s="42" t="s">
        <v>10</v>
      </c>
      <c r="H65" s="42" t="s">
        <v>11</v>
      </c>
      <c r="I65" s="42" t="s">
        <v>12</v>
      </c>
      <c r="J65" s="18" t="s">
        <v>48</v>
      </c>
    </row>
    <row r="66" spans="2:10" ht="15.75" customHeight="1" x14ac:dyDescent="0.25">
      <c r="B66" s="43" t="s">
        <v>13</v>
      </c>
      <c r="C66" s="52" t="s">
        <v>14</v>
      </c>
      <c r="D66" s="53"/>
      <c r="E66" s="42" t="s">
        <v>66</v>
      </c>
      <c r="F66" s="42">
        <v>1</v>
      </c>
      <c r="G66" s="42" t="s">
        <v>67</v>
      </c>
      <c r="H66" s="42">
        <v>1</v>
      </c>
      <c r="I66" s="42" t="s">
        <v>68</v>
      </c>
      <c r="J66" s="20">
        <f>F66*H66</f>
        <v>1</v>
      </c>
    </row>
    <row r="67" spans="2:10" ht="15.75" customHeight="1" x14ac:dyDescent="0.25">
      <c r="B67" s="43" t="s">
        <v>18</v>
      </c>
      <c r="C67" s="52" t="s">
        <v>19</v>
      </c>
      <c r="D67" s="53"/>
      <c r="E67" s="42" t="s">
        <v>69</v>
      </c>
      <c r="F67" s="42">
        <v>2</v>
      </c>
      <c r="G67" s="42" t="s">
        <v>70</v>
      </c>
      <c r="H67" s="42">
        <v>6</v>
      </c>
      <c r="I67" s="42" t="s">
        <v>71</v>
      </c>
      <c r="J67" s="20">
        <f t="shared" ref="J67:J68" si="1">F67*H67</f>
        <v>12</v>
      </c>
    </row>
    <row r="68" spans="2:10" ht="15.75" customHeight="1" x14ac:dyDescent="0.25">
      <c r="B68" s="43" t="s">
        <v>23</v>
      </c>
      <c r="C68" s="52" t="s">
        <v>24</v>
      </c>
      <c r="D68" s="53"/>
      <c r="E68" s="42" t="s">
        <v>72</v>
      </c>
      <c r="F68" s="42">
        <v>2</v>
      </c>
      <c r="G68" s="42" t="s">
        <v>73</v>
      </c>
      <c r="H68" s="42">
        <v>1</v>
      </c>
      <c r="I68" s="42" t="s">
        <v>74</v>
      </c>
      <c r="J68" s="20">
        <f t="shared" si="1"/>
        <v>2</v>
      </c>
    </row>
    <row r="69" spans="2:10" ht="15.75" customHeight="1" x14ac:dyDescent="0.25">
      <c r="B69" s="43"/>
      <c r="C69" s="54" t="s">
        <v>28</v>
      </c>
      <c r="D69" s="55"/>
      <c r="E69" s="55"/>
      <c r="F69" s="55"/>
      <c r="G69" s="56"/>
      <c r="H69" s="42"/>
      <c r="I69" s="41" t="s">
        <v>75</v>
      </c>
      <c r="J69" s="60" t="s">
        <v>51</v>
      </c>
    </row>
    <row r="70" spans="2:10" ht="15.75" customHeight="1" thickBot="1" x14ac:dyDescent="0.3">
      <c r="B70" s="43"/>
      <c r="C70" s="54" t="s">
        <v>30</v>
      </c>
      <c r="D70" s="55"/>
      <c r="E70" s="55"/>
      <c r="F70" s="55"/>
      <c r="G70" s="56"/>
      <c r="H70" s="42"/>
      <c r="I70" s="41" t="s">
        <v>94</v>
      </c>
      <c r="J70" s="61"/>
    </row>
    <row r="71" spans="2:10" ht="15.75" customHeight="1" x14ac:dyDescent="0.25">
      <c r="B71" s="44"/>
      <c r="C71" s="2"/>
      <c r="D71" s="9"/>
      <c r="E71" s="9"/>
      <c r="F71" s="10"/>
      <c r="G71" s="11"/>
      <c r="H71" s="12"/>
      <c r="I71" s="12"/>
      <c r="J71" s="45"/>
    </row>
    <row r="72" spans="2:10" ht="15.75" customHeight="1" x14ac:dyDescent="0.25">
      <c r="B72" s="69" t="s">
        <v>41</v>
      </c>
      <c r="C72" s="70"/>
      <c r="D72" s="70"/>
      <c r="E72" s="70"/>
      <c r="F72" s="70"/>
      <c r="G72" s="70"/>
      <c r="H72" s="70"/>
      <c r="I72" s="70"/>
      <c r="J72" s="71"/>
    </row>
    <row r="73" spans="2:10" ht="15.75" customHeight="1" x14ac:dyDescent="0.25">
      <c r="B73" s="66" t="s">
        <v>77</v>
      </c>
      <c r="C73" s="67"/>
      <c r="D73" s="67"/>
      <c r="E73" s="67"/>
      <c r="F73" s="67"/>
      <c r="G73" s="67"/>
      <c r="H73" s="67"/>
      <c r="I73" s="67"/>
      <c r="J73" s="68"/>
    </row>
    <row r="74" spans="2:10" ht="46.5" customHeight="1" x14ac:dyDescent="0.25">
      <c r="B74" s="62" t="s">
        <v>1</v>
      </c>
      <c r="C74" s="55"/>
      <c r="D74" s="56"/>
      <c r="E74" s="41" t="s">
        <v>2</v>
      </c>
      <c r="F74" s="41" t="s">
        <v>3</v>
      </c>
      <c r="G74" s="41" t="s">
        <v>4</v>
      </c>
      <c r="H74" s="41" t="s">
        <v>5</v>
      </c>
      <c r="I74" s="41" t="s">
        <v>6</v>
      </c>
      <c r="J74" s="17" t="s">
        <v>47</v>
      </c>
    </row>
    <row r="75" spans="2:10" ht="15.75" customHeight="1" x14ac:dyDescent="0.25">
      <c r="B75" s="63" t="s">
        <v>7</v>
      </c>
      <c r="C75" s="64"/>
      <c r="D75" s="65"/>
      <c r="E75" s="42" t="s">
        <v>8</v>
      </c>
      <c r="F75" s="42" t="s">
        <v>9</v>
      </c>
      <c r="G75" s="42" t="s">
        <v>10</v>
      </c>
      <c r="H75" s="42" t="s">
        <v>11</v>
      </c>
      <c r="I75" s="42" t="s">
        <v>12</v>
      </c>
      <c r="J75" s="18" t="s">
        <v>48</v>
      </c>
    </row>
    <row r="76" spans="2:10" ht="15.75" customHeight="1" x14ac:dyDescent="0.25">
      <c r="B76" s="43" t="s">
        <v>13</v>
      </c>
      <c r="C76" s="52" t="s">
        <v>14</v>
      </c>
      <c r="D76" s="53"/>
      <c r="E76" s="42" t="s">
        <v>78</v>
      </c>
      <c r="F76" s="42">
        <v>1</v>
      </c>
      <c r="G76" s="42" t="s">
        <v>78</v>
      </c>
      <c r="H76" s="42">
        <v>2</v>
      </c>
      <c r="I76" s="42" t="s">
        <v>79</v>
      </c>
      <c r="J76" s="20">
        <f>F76*H76</f>
        <v>2</v>
      </c>
    </row>
    <row r="77" spans="2:10" ht="15.75" customHeight="1" x14ac:dyDescent="0.25">
      <c r="B77" s="43" t="s">
        <v>18</v>
      </c>
      <c r="C77" s="52" t="s">
        <v>19</v>
      </c>
      <c r="D77" s="53"/>
      <c r="E77" s="42" t="s">
        <v>80</v>
      </c>
      <c r="F77" s="42">
        <v>2</v>
      </c>
      <c r="G77" s="42" t="s">
        <v>81</v>
      </c>
      <c r="H77" s="42">
        <v>6</v>
      </c>
      <c r="I77" s="42" t="s">
        <v>82</v>
      </c>
      <c r="J77" s="20">
        <f t="shared" ref="J77:J78" si="2">F77*H77</f>
        <v>12</v>
      </c>
    </row>
    <row r="78" spans="2:10" ht="15.75" customHeight="1" x14ac:dyDescent="0.25">
      <c r="B78" s="43" t="s">
        <v>23</v>
      </c>
      <c r="C78" s="52" t="s">
        <v>24</v>
      </c>
      <c r="D78" s="53"/>
      <c r="E78" s="42" t="s">
        <v>83</v>
      </c>
      <c r="F78" s="42">
        <v>2</v>
      </c>
      <c r="G78" s="42" t="s">
        <v>84</v>
      </c>
      <c r="H78" s="42">
        <v>1</v>
      </c>
      <c r="I78" s="42" t="s">
        <v>85</v>
      </c>
      <c r="J78" s="20">
        <f t="shared" si="2"/>
        <v>2</v>
      </c>
    </row>
    <row r="79" spans="2:10" ht="15.75" customHeight="1" x14ac:dyDescent="0.25">
      <c r="B79" s="43"/>
      <c r="C79" s="54" t="s">
        <v>28</v>
      </c>
      <c r="D79" s="55"/>
      <c r="E79" s="55"/>
      <c r="F79" s="55"/>
      <c r="G79" s="56"/>
      <c r="H79" s="42"/>
      <c r="I79" s="41" t="s">
        <v>86</v>
      </c>
      <c r="J79" s="60" t="s">
        <v>51</v>
      </c>
    </row>
    <row r="80" spans="2:10" ht="15.75" customHeight="1" thickBot="1" x14ac:dyDescent="0.3">
      <c r="B80" s="46"/>
      <c r="C80" s="57" t="s">
        <v>76</v>
      </c>
      <c r="D80" s="58"/>
      <c r="E80" s="58"/>
      <c r="F80" s="58"/>
      <c r="G80" s="59"/>
      <c r="H80" s="47"/>
      <c r="I80" s="48" t="s">
        <v>87</v>
      </c>
      <c r="J80" s="61"/>
    </row>
    <row r="81" spans="2:10" ht="15.75" customHeight="1" x14ac:dyDescent="0.25">
      <c r="B81" s="40"/>
      <c r="C81" s="2"/>
      <c r="D81" s="9"/>
      <c r="E81" s="9"/>
      <c r="F81" s="10"/>
      <c r="G81" s="11"/>
      <c r="H81" s="12"/>
      <c r="I81" s="12"/>
    </row>
    <row r="82" spans="2:10" ht="15.75" customHeight="1" thickBot="1" x14ac:dyDescent="0.3">
      <c r="B82" s="1"/>
      <c r="C82" s="2"/>
      <c r="D82" s="9"/>
      <c r="E82" s="9"/>
      <c r="F82" s="10"/>
      <c r="G82" s="11"/>
      <c r="H82" s="12"/>
      <c r="I82" s="12"/>
    </row>
    <row r="83" spans="2:10" ht="15.75" customHeight="1" x14ac:dyDescent="0.25">
      <c r="B83" s="107" t="s">
        <v>43</v>
      </c>
      <c r="C83" s="108"/>
      <c r="D83" s="108"/>
      <c r="E83" s="108"/>
      <c r="F83" s="108"/>
      <c r="G83" s="108"/>
      <c r="H83" s="108"/>
      <c r="I83" s="108"/>
      <c r="J83" s="109"/>
    </row>
    <row r="84" spans="2:10" ht="15.75" customHeight="1" x14ac:dyDescent="0.25">
      <c r="B84" s="119" t="s">
        <v>60</v>
      </c>
      <c r="C84" s="120"/>
      <c r="D84" s="120"/>
      <c r="E84" s="120"/>
      <c r="F84" s="120"/>
      <c r="G84" s="120"/>
      <c r="H84" s="120"/>
      <c r="I84" s="120"/>
      <c r="J84" s="121"/>
    </row>
    <row r="85" spans="2:10" ht="15.75" customHeight="1" x14ac:dyDescent="0.25">
      <c r="B85" s="122" t="s">
        <v>31</v>
      </c>
      <c r="C85" s="123"/>
      <c r="D85" s="123"/>
      <c r="E85" s="123"/>
      <c r="F85" s="123"/>
      <c r="G85" s="123"/>
      <c r="H85" s="123"/>
      <c r="I85" s="123"/>
      <c r="J85" s="124"/>
    </row>
    <row r="86" spans="2:10" ht="56.25" customHeight="1" x14ac:dyDescent="0.25">
      <c r="B86" s="125" t="s">
        <v>42</v>
      </c>
      <c r="C86" s="100"/>
      <c r="D86" s="100"/>
      <c r="E86" s="100"/>
      <c r="F86" s="100"/>
      <c r="G86" s="100"/>
      <c r="H86" s="100"/>
      <c r="I86" s="100"/>
      <c r="J86" s="126"/>
    </row>
    <row r="87" spans="2:10" ht="15.75" customHeight="1" x14ac:dyDescent="0.25">
      <c r="B87" s="127" t="s">
        <v>44</v>
      </c>
      <c r="C87" s="128"/>
      <c r="D87" s="128"/>
      <c r="E87" s="128"/>
      <c r="F87" s="128"/>
      <c r="G87" s="128"/>
      <c r="H87" s="128"/>
      <c r="I87" s="128"/>
      <c r="J87" s="129"/>
    </row>
    <row r="88" spans="2:10" ht="15.75" customHeight="1" x14ac:dyDescent="0.25">
      <c r="B88" s="130" t="s">
        <v>0</v>
      </c>
      <c r="C88" s="131"/>
      <c r="D88" s="131"/>
      <c r="E88" s="131"/>
      <c r="F88" s="131"/>
      <c r="G88" s="131"/>
      <c r="H88" s="131"/>
      <c r="I88" s="131"/>
      <c r="J88" s="132"/>
    </row>
    <row r="89" spans="2:10" ht="38.25" x14ac:dyDescent="0.25">
      <c r="B89" s="130" t="s">
        <v>1</v>
      </c>
      <c r="C89" s="131"/>
      <c r="D89" s="131"/>
      <c r="E89" s="25" t="s">
        <v>2</v>
      </c>
      <c r="F89" s="25" t="s">
        <v>3</v>
      </c>
      <c r="G89" s="25" t="s">
        <v>4</v>
      </c>
      <c r="H89" s="25" t="s">
        <v>5</v>
      </c>
      <c r="I89" s="25" t="s">
        <v>6</v>
      </c>
      <c r="J89" s="17" t="s">
        <v>47</v>
      </c>
    </row>
    <row r="90" spans="2:10" ht="15.75" customHeight="1" x14ac:dyDescent="0.25">
      <c r="B90" s="133" t="s">
        <v>7</v>
      </c>
      <c r="C90" s="134"/>
      <c r="D90" s="134"/>
      <c r="E90" s="26" t="s">
        <v>8</v>
      </c>
      <c r="F90" s="26" t="s">
        <v>9</v>
      </c>
      <c r="G90" s="26" t="s">
        <v>10</v>
      </c>
      <c r="H90" s="26" t="s">
        <v>11</v>
      </c>
      <c r="I90" s="26" t="s">
        <v>12</v>
      </c>
      <c r="J90" s="18" t="s">
        <v>48</v>
      </c>
    </row>
    <row r="91" spans="2:10" ht="15.75" customHeight="1" x14ac:dyDescent="0.25">
      <c r="B91" s="30" t="s">
        <v>13</v>
      </c>
      <c r="C91" s="135" t="s">
        <v>14</v>
      </c>
      <c r="D91" s="135"/>
      <c r="E91" s="27" t="s">
        <v>33</v>
      </c>
      <c r="F91" s="26">
        <v>1</v>
      </c>
      <c r="G91" s="27" t="s">
        <v>33</v>
      </c>
      <c r="H91" s="26">
        <v>2</v>
      </c>
      <c r="I91" s="27" t="s">
        <v>45</v>
      </c>
      <c r="J91" s="20">
        <f>H91*F91</f>
        <v>2</v>
      </c>
    </row>
    <row r="92" spans="2:10" ht="15.75" customHeight="1" x14ac:dyDescent="0.25">
      <c r="B92" s="30" t="s">
        <v>18</v>
      </c>
      <c r="C92" s="135" t="s">
        <v>19</v>
      </c>
      <c r="D92" s="135"/>
      <c r="E92" s="27">
        <v>7120.57</v>
      </c>
      <c r="F92" s="26">
        <v>2</v>
      </c>
      <c r="G92" s="27">
        <v>14241.14</v>
      </c>
      <c r="H92" s="26">
        <v>6</v>
      </c>
      <c r="I92" s="27" t="s">
        <v>46</v>
      </c>
      <c r="J92" s="20">
        <f t="shared" ref="J92:J93" si="3">H92*F92</f>
        <v>12</v>
      </c>
    </row>
    <row r="93" spans="2:10" ht="15.75" customHeight="1" x14ac:dyDescent="0.25">
      <c r="B93" s="30" t="s">
        <v>23</v>
      </c>
      <c r="C93" s="135" t="s">
        <v>24</v>
      </c>
      <c r="D93" s="135"/>
      <c r="E93" s="27">
        <v>7970.04</v>
      </c>
      <c r="F93" s="26">
        <v>2</v>
      </c>
      <c r="G93" s="27">
        <v>15940.08</v>
      </c>
      <c r="H93" s="26">
        <v>1</v>
      </c>
      <c r="I93" s="28">
        <v>15940.08</v>
      </c>
      <c r="J93" s="20">
        <f t="shared" si="3"/>
        <v>2</v>
      </c>
    </row>
    <row r="94" spans="2:10" ht="15.75" customHeight="1" x14ac:dyDescent="0.25">
      <c r="B94" s="136" t="s">
        <v>28</v>
      </c>
      <c r="C94" s="137"/>
      <c r="D94" s="137"/>
      <c r="E94" s="137"/>
      <c r="F94" s="137"/>
      <c r="G94" s="137"/>
      <c r="H94" s="137"/>
      <c r="I94" s="29">
        <v>117136</v>
      </c>
      <c r="J94" s="60" t="s">
        <v>51</v>
      </c>
    </row>
    <row r="95" spans="2:10" ht="15.75" customHeight="1" thickBot="1" x14ac:dyDescent="0.3">
      <c r="B95" s="31"/>
      <c r="C95" s="110" t="s">
        <v>30</v>
      </c>
      <c r="D95" s="110"/>
      <c r="E95" s="110"/>
      <c r="F95" s="110"/>
      <c r="G95" s="110"/>
      <c r="H95" s="111">
        <f>I94*12</f>
        <v>1405632</v>
      </c>
      <c r="I95" s="111"/>
      <c r="J95" s="61"/>
    </row>
    <row r="96" spans="2:10" ht="15.75" customHeight="1" thickBot="1" x14ac:dyDescent="0.3">
      <c r="B96" s="1"/>
      <c r="C96" s="2"/>
      <c r="D96" s="9"/>
      <c r="E96" s="9"/>
      <c r="F96" s="10"/>
      <c r="G96" s="11"/>
      <c r="H96" s="12"/>
      <c r="I96" s="12"/>
    </row>
    <row r="97" spans="2:10" ht="15.75" x14ac:dyDescent="0.25">
      <c r="B97" s="107" t="s">
        <v>92</v>
      </c>
      <c r="C97" s="108"/>
      <c r="D97" s="108"/>
      <c r="E97" s="108"/>
      <c r="F97" s="108"/>
      <c r="G97" s="108"/>
      <c r="H97" s="108"/>
      <c r="I97" s="108"/>
      <c r="J97" s="109"/>
    </row>
    <row r="98" spans="2:10" ht="15.75" x14ac:dyDescent="0.25">
      <c r="B98" s="119" t="s">
        <v>61</v>
      </c>
      <c r="C98" s="120"/>
      <c r="D98" s="120"/>
      <c r="E98" s="120"/>
      <c r="F98" s="120"/>
      <c r="G98" s="120"/>
      <c r="H98" s="120"/>
      <c r="I98" s="120"/>
      <c r="J98" s="121"/>
    </row>
    <row r="99" spans="2:10" ht="15" customHeight="1" x14ac:dyDescent="0.25">
      <c r="B99" s="122" t="s">
        <v>31</v>
      </c>
      <c r="C99" s="123"/>
      <c r="D99" s="123"/>
      <c r="E99" s="123"/>
      <c r="F99" s="123"/>
      <c r="G99" s="123"/>
      <c r="H99" s="123"/>
      <c r="I99" s="123"/>
      <c r="J99" s="124"/>
    </row>
    <row r="100" spans="2:10" ht="32.25" customHeight="1" x14ac:dyDescent="0.25">
      <c r="B100" s="125" t="s">
        <v>90</v>
      </c>
      <c r="C100" s="100"/>
      <c r="D100" s="100"/>
      <c r="E100" s="100"/>
      <c r="F100" s="100"/>
      <c r="G100" s="100"/>
      <c r="H100" s="100"/>
      <c r="I100" s="100"/>
      <c r="J100" s="126"/>
    </row>
    <row r="101" spans="2:10" x14ac:dyDescent="0.25">
      <c r="B101" s="127" t="s">
        <v>40</v>
      </c>
      <c r="C101" s="128"/>
      <c r="D101" s="128"/>
      <c r="E101" s="128"/>
      <c r="F101" s="128"/>
      <c r="G101" s="128"/>
      <c r="H101" s="128"/>
      <c r="I101" s="128"/>
      <c r="J101" s="129"/>
    </row>
    <row r="102" spans="2:10" ht="15" customHeight="1" x14ac:dyDescent="0.25">
      <c r="B102" s="91" t="s">
        <v>0</v>
      </c>
      <c r="C102" s="92"/>
      <c r="D102" s="92"/>
      <c r="E102" s="92"/>
      <c r="F102" s="92"/>
      <c r="G102" s="92"/>
      <c r="H102" s="92"/>
      <c r="I102" s="92"/>
      <c r="J102" s="105"/>
    </row>
    <row r="103" spans="2:10" ht="38.25" x14ac:dyDescent="0.25">
      <c r="B103" s="91" t="s">
        <v>1</v>
      </c>
      <c r="C103" s="92"/>
      <c r="D103" s="92"/>
      <c r="E103" s="13" t="s">
        <v>2</v>
      </c>
      <c r="F103" s="13" t="s">
        <v>3</v>
      </c>
      <c r="G103" s="13" t="s">
        <v>4</v>
      </c>
      <c r="H103" s="13" t="s">
        <v>5</v>
      </c>
      <c r="I103" s="13" t="s">
        <v>6</v>
      </c>
      <c r="J103" s="17" t="s">
        <v>47</v>
      </c>
    </row>
    <row r="104" spans="2:10" x14ac:dyDescent="0.25">
      <c r="B104" s="101" t="s">
        <v>7</v>
      </c>
      <c r="C104" s="102"/>
      <c r="D104" s="102"/>
      <c r="E104" s="14" t="s">
        <v>8</v>
      </c>
      <c r="F104" s="14" t="s">
        <v>9</v>
      </c>
      <c r="G104" s="14" t="s">
        <v>10</v>
      </c>
      <c r="H104" s="14" t="s">
        <v>11</v>
      </c>
      <c r="I104" s="14" t="s">
        <v>12</v>
      </c>
      <c r="J104" s="18" t="s">
        <v>48</v>
      </c>
    </row>
    <row r="105" spans="2:10" x14ac:dyDescent="0.25">
      <c r="B105" s="19" t="s">
        <v>13</v>
      </c>
      <c r="C105" s="100" t="s">
        <v>14</v>
      </c>
      <c r="D105" s="100"/>
      <c r="E105" s="32" t="s">
        <v>33</v>
      </c>
      <c r="F105" s="14">
        <v>1</v>
      </c>
      <c r="G105" s="32" t="s">
        <v>33</v>
      </c>
      <c r="H105" s="14">
        <v>2</v>
      </c>
      <c r="I105" s="15" t="s">
        <v>32</v>
      </c>
      <c r="J105" s="20">
        <f>H105*F105</f>
        <v>2</v>
      </c>
    </row>
    <row r="106" spans="2:10" x14ac:dyDescent="0.25">
      <c r="B106" s="19" t="s">
        <v>18</v>
      </c>
      <c r="C106" s="100" t="s">
        <v>19</v>
      </c>
      <c r="D106" s="100"/>
      <c r="E106" s="32">
        <v>7120.57</v>
      </c>
      <c r="F106" s="14">
        <v>2</v>
      </c>
      <c r="G106" s="32">
        <v>14241.14</v>
      </c>
      <c r="H106" s="14">
        <v>7</v>
      </c>
      <c r="I106" s="15" t="s">
        <v>34</v>
      </c>
      <c r="J106" s="20">
        <f>H106*F106</f>
        <v>14</v>
      </c>
    </row>
    <row r="107" spans="2:10" x14ac:dyDescent="0.25">
      <c r="B107" s="19" t="s">
        <v>23</v>
      </c>
      <c r="C107" s="100" t="s">
        <v>24</v>
      </c>
      <c r="D107" s="100"/>
      <c r="E107" s="32">
        <v>7970.04</v>
      </c>
      <c r="F107" s="14">
        <v>2</v>
      </c>
      <c r="G107" s="32">
        <v>15940.08</v>
      </c>
      <c r="H107" s="14">
        <v>1</v>
      </c>
      <c r="I107" s="33">
        <v>15940.08</v>
      </c>
      <c r="J107" s="20">
        <f>H107*F107</f>
        <v>2</v>
      </c>
    </row>
    <row r="108" spans="2:10" ht="15" customHeight="1" x14ac:dyDescent="0.25">
      <c r="B108" s="103" t="s">
        <v>28</v>
      </c>
      <c r="C108" s="104"/>
      <c r="D108" s="104"/>
      <c r="E108" s="104"/>
      <c r="F108" s="104"/>
      <c r="G108" s="104"/>
      <c r="H108" s="104"/>
      <c r="I108" s="34">
        <v>131377.14000000001</v>
      </c>
      <c r="J108" s="60" t="s">
        <v>52</v>
      </c>
    </row>
    <row r="109" spans="2:10" ht="16.5" thickBot="1" x14ac:dyDescent="0.3">
      <c r="B109" s="21"/>
      <c r="C109" s="88" t="s">
        <v>30</v>
      </c>
      <c r="D109" s="88"/>
      <c r="E109" s="88"/>
      <c r="F109" s="88"/>
      <c r="G109" s="88"/>
      <c r="H109" s="87">
        <v>1576525.68</v>
      </c>
      <c r="I109" s="87"/>
      <c r="J109" s="61"/>
    </row>
    <row r="110" spans="2:10" ht="15.75" thickBot="1" x14ac:dyDescent="0.3"/>
    <row r="111" spans="2:10" ht="15" customHeight="1" x14ac:dyDescent="0.25">
      <c r="B111" s="98" t="s">
        <v>37</v>
      </c>
      <c r="C111" s="99"/>
      <c r="D111" s="99"/>
      <c r="E111" s="99"/>
      <c r="F111" s="99"/>
      <c r="G111" s="5" t="s">
        <v>53</v>
      </c>
      <c r="H111" s="6" t="s">
        <v>54</v>
      </c>
      <c r="I111" s="113" t="s">
        <v>58</v>
      </c>
      <c r="J111" s="114"/>
    </row>
    <row r="112" spans="2:10" ht="15" customHeight="1" x14ac:dyDescent="0.25">
      <c r="B112" s="93" t="s">
        <v>38</v>
      </c>
      <c r="C112" s="94"/>
      <c r="D112" s="94"/>
      <c r="E112" s="94"/>
      <c r="F112" s="7">
        <v>1266954.56</v>
      </c>
      <c r="G112" s="7">
        <v>316738.64</v>
      </c>
      <c r="H112" s="50">
        <v>0.25</v>
      </c>
      <c r="I112" s="140">
        <f>H113+H121</f>
        <v>0.17779999999999999</v>
      </c>
      <c r="J112" s="141"/>
    </row>
    <row r="113" spans="2:10" ht="15" customHeight="1" x14ac:dyDescent="0.25">
      <c r="B113" s="93" t="s">
        <v>98</v>
      </c>
      <c r="C113" s="94"/>
      <c r="D113" s="94"/>
      <c r="E113" s="94"/>
      <c r="F113" s="7">
        <v>54420.160000000003</v>
      </c>
      <c r="G113" s="7">
        <f>F113</f>
        <v>54420.160000000003</v>
      </c>
      <c r="H113" s="38">
        <v>4.2900000000000001E-2</v>
      </c>
      <c r="I113" s="142"/>
      <c r="J113" s="143"/>
    </row>
    <row r="114" spans="2:10" ht="15" customHeight="1" x14ac:dyDescent="0.25">
      <c r="B114" s="93" t="s">
        <v>93</v>
      </c>
      <c r="C114" s="94"/>
      <c r="D114" s="94"/>
      <c r="E114" s="94"/>
      <c r="F114" s="7">
        <f>SUM(F112:F113)</f>
        <v>1321374.72</v>
      </c>
      <c r="G114" s="7"/>
      <c r="H114" s="38"/>
      <c r="I114" s="142"/>
      <c r="J114" s="143"/>
    </row>
    <row r="115" spans="2:10" ht="15" customHeight="1" x14ac:dyDescent="0.25">
      <c r="B115" s="93" t="s">
        <v>95</v>
      </c>
      <c r="C115" s="94"/>
      <c r="D115" s="94"/>
      <c r="E115" s="94"/>
      <c r="F115" s="49">
        <v>-1586.88</v>
      </c>
      <c r="G115" s="39"/>
      <c r="H115" s="38"/>
      <c r="I115" s="142"/>
      <c r="J115" s="143"/>
    </row>
    <row r="116" spans="2:10" ht="15" customHeight="1" x14ac:dyDescent="0.25">
      <c r="B116" s="93" t="s">
        <v>93</v>
      </c>
      <c r="C116" s="94"/>
      <c r="D116" s="94"/>
      <c r="E116" s="94"/>
      <c r="F116" s="39">
        <f>F114+F115</f>
        <v>1319787.8400000001</v>
      </c>
      <c r="G116" s="39"/>
      <c r="H116" s="38"/>
      <c r="I116" s="142"/>
      <c r="J116" s="143"/>
    </row>
    <row r="117" spans="2:10" ht="15" customHeight="1" x14ac:dyDescent="0.25">
      <c r="B117" s="93" t="s">
        <v>96</v>
      </c>
      <c r="C117" s="94"/>
      <c r="D117" s="94"/>
      <c r="E117" s="94"/>
      <c r="F117" s="39">
        <v>57733.32</v>
      </c>
      <c r="G117" s="39"/>
      <c r="H117" s="38"/>
      <c r="I117" s="142"/>
      <c r="J117" s="143"/>
    </row>
    <row r="118" spans="2:10" ht="15" customHeight="1" x14ac:dyDescent="0.25">
      <c r="B118" s="93" t="s">
        <v>93</v>
      </c>
      <c r="C118" s="94"/>
      <c r="D118" s="94"/>
      <c r="E118" s="94"/>
      <c r="F118" s="39">
        <f>SUM(F116:F117)</f>
        <v>1377521.1600000001</v>
      </c>
      <c r="G118" s="39"/>
      <c r="H118" s="38"/>
      <c r="I118" s="142"/>
      <c r="J118" s="143"/>
    </row>
    <row r="119" spans="2:10" ht="15" customHeight="1" x14ac:dyDescent="0.25">
      <c r="B119" s="93" t="s">
        <v>56</v>
      </c>
      <c r="C119" s="94"/>
      <c r="D119" s="94"/>
      <c r="E119" s="94"/>
      <c r="F119" s="7">
        <f>F120-F114</f>
        <v>84257.280000000028</v>
      </c>
      <c r="G119" s="7"/>
      <c r="H119" s="38"/>
      <c r="I119" s="142"/>
      <c r="J119" s="143"/>
    </row>
    <row r="120" spans="2:10" ht="15" customHeight="1" x14ac:dyDescent="0.25">
      <c r="B120" s="93" t="s">
        <v>55</v>
      </c>
      <c r="C120" s="94"/>
      <c r="D120" s="94"/>
      <c r="E120" s="94"/>
      <c r="F120" s="7">
        <v>1405632</v>
      </c>
      <c r="G120" s="7"/>
      <c r="H120" s="38"/>
      <c r="I120" s="142"/>
      <c r="J120" s="143"/>
    </row>
    <row r="121" spans="2:10" ht="15" customHeight="1" x14ac:dyDescent="0.25">
      <c r="B121" s="138" t="s">
        <v>97</v>
      </c>
      <c r="C121" s="139"/>
      <c r="D121" s="139"/>
      <c r="E121" s="139"/>
      <c r="F121" s="7">
        <f>F122-F120</f>
        <v>170893.67999999993</v>
      </c>
      <c r="G121" s="7">
        <f>F121</f>
        <v>170893.67999999993</v>
      </c>
      <c r="H121" s="38">
        <v>0.13489999999999999</v>
      </c>
      <c r="I121" s="142"/>
      <c r="J121" s="143"/>
    </row>
    <row r="122" spans="2:10" ht="15.75" customHeight="1" x14ac:dyDescent="0.25">
      <c r="B122" s="93" t="s">
        <v>55</v>
      </c>
      <c r="C122" s="94"/>
      <c r="D122" s="94"/>
      <c r="E122" s="94"/>
      <c r="F122" s="22">
        <v>1576525.68</v>
      </c>
      <c r="G122" s="22"/>
      <c r="H122" s="35"/>
      <c r="I122" s="142"/>
      <c r="J122" s="143"/>
    </row>
    <row r="123" spans="2:10" ht="15.75" thickBot="1" x14ac:dyDescent="0.3">
      <c r="B123" s="146" t="s">
        <v>57</v>
      </c>
      <c r="C123" s="147"/>
      <c r="D123" s="147"/>
      <c r="E123" s="147"/>
      <c r="F123" s="148"/>
      <c r="G123" s="51">
        <f>SUM(G113:G122)</f>
        <v>225313.83999999994</v>
      </c>
      <c r="H123" s="37"/>
      <c r="I123" s="144"/>
      <c r="J123" s="145"/>
    </row>
    <row r="124" spans="2:10" x14ac:dyDescent="0.25">
      <c r="G124" s="36"/>
    </row>
  </sheetData>
  <mergeCells count="92">
    <mergeCell ref="I111:J111"/>
    <mergeCell ref="B111:F111"/>
    <mergeCell ref="B112:E112"/>
    <mergeCell ref="B119:E119"/>
    <mergeCell ref="B122:E122"/>
    <mergeCell ref="B113:E113"/>
    <mergeCell ref="B114:E114"/>
    <mergeCell ref="B120:E120"/>
    <mergeCell ref="B121:E121"/>
    <mergeCell ref="I112:J123"/>
    <mergeCell ref="B115:E115"/>
    <mergeCell ref="B116:E116"/>
    <mergeCell ref="B117:E117"/>
    <mergeCell ref="B118:E118"/>
    <mergeCell ref="B123:F123"/>
    <mergeCell ref="J51:J52"/>
    <mergeCell ref="J94:J95"/>
    <mergeCell ref="J108:J109"/>
    <mergeCell ref="B97:J97"/>
    <mergeCell ref="B98:J98"/>
    <mergeCell ref="B99:J99"/>
    <mergeCell ref="B100:J100"/>
    <mergeCell ref="B101:J101"/>
    <mergeCell ref="B88:J88"/>
    <mergeCell ref="B89:D89"/>
    <mergeCell ref="B90:D90"/>
    <mergeCell ref="C91:D91"/>
    <mergeCell ref="C92:D92"/>
    <mergeCell ref="C93:D93"/>
    <mergeCell ref="B94:H94"/>
    <mergeCell ref="B51:H51"/>
    <mergeCell ref="I5:I8"/>
    <mergeCell ref="B83:J83"/>
    <mergeCell ref="C95:G95"/>
    <mergeCell ref="H95:I95"/>
    <mergeCell ref="B40:J40"/>
    <mergeCell ref="B41:J41"/>
    <mergeCell ref="B43:J43"/>
    <mergeCell ref="B42:J42"/>
    <mergeCell ref="B44:J44"/>
    <mergeCell ref="B45:J45"/>
    <mergeCell ref="H54:J54"/>
    <mergeCell ref="H55:J56"/>
    <mergeCell ref="B84:J84"/>
    <mergeCell ref="B85:J85"/>
    <mergeCell ref="B86:J86"/>
    <mergeCell ref="B87:J87"/>
    <mergeCell ref="B46:D46"/>
    <mergeCell ref="B47:D47"/>
    <mergeCell ref="C48:D48"/>
    <mergeCell ref="C49:D49"/>
    <mergeCell ref="C50:D50"/>
    <mergeCell ref="H52:I52"/>
    <mergeCell ref="C109:G109"/>
    <mergeCell ref="H109:I109"/>
    <mergeCell ref="G55:G56"/>
    <mergeCell ref="B103:D103"/>
    <mergeCell ref="D55:E55"/>
    <mergeCell ref="D56:E56"/>
    <mergeCell ref="D53:G53"/>
    <mergeCell ref="D54:F54"/>
    <mergeCell ref="C52:G52"/>
    <mergeCell ref="C107:D107"/>
    <mergeCell ref="B104:D104"/>
    <mergeCell ref="C105:D105"/>
    <mergeCell ref="C106:D106"/>
    <mergeCell ref="B108:H108"/>
    <mergeCell ref="B102:J102"/>
    <mergeCell ref="B58:J58"/>
    <mergeCell ref="B59:J59"/>
    <mergeCell ref="B60:J60"/>
    <mergeCell ref="B61:J61"/>
    <mergeCell ref="B62:J62"/>
    <mergeCell ref="B63:J63"/>
    <mergeCell ref="B64:D64"/>
    <mergeCell ref="B65:D65"/>
    <mergeCell ref="C66:D66"/>
    <mergeCell ref="C67:D67"/>
    <mergeCell ref="B73:J73"/>
    <mergeCell ref="C68:D68"/>
    <mergeCell ref="C69:G69"/>
    <mergeCell ref="C70:G70"/>
    <mergeCell ref="J69:J70"/>
    <mergeCell ref="B72:J72"/>
    <mergeCell ref="C78:D78"/>
    <mergeCell ref="C79:G79"/>
    <mergeCell ref="C80:G80"/>
    <mergeCell ref="J79:J80"/>
    <mergeCell ref="B74:D74"/>
    <mergeCell ref="B75:D75"/>
    <mergeCell ref="C76:D76"/>
    <mergeCell ref="C77:D77"/>
  </mergeCells>
  <pageMargins left="0.511811024" right="0.511811024" top="0.78740157499999996" bottom="0.78740157499999996" header="0.31496062000000002" footer="0.31496062000000002"/>
  <pageSetup paperSize="9" orientation="portrait" verticalDpi="0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Mota Monteiro</dc:creator>
  <cp:lastModifiedBy>Cleusa Costa de Jesus</cp:lastModifiedBy>
  <dcterms:created xsi:type="dcterms:W3CDTF">2019-01-30T16:32:30Z</dcterms:created>
  <dcterms:modified xsi:type="dcterms:W3CDTF">2020-03-26T13:15:16Z</dcterms:modified>
</cp:coreProperties>
</file>