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0"/>
  <workbookPr/>
  <mc:AlternateContent xmlns:mc="http://schemas.openxmlformats.org/markup-compatibility/2006">
    <mc:Choice Requires="x15">
      <x15ac:absPath xmlns:x15ac="http://schemas.microsoft.com/office/spreadsheetml/2010/11/ac" url="/Users/marlon/Desktop/Material Nota Metas RenovaBio/Modelo RenovaBio 2021-2030/"/>
    </mc:Choice>
  </mc:AlternateContent>
  <xr:revisionPtr revIDLastSave="0" documentId="13_ncr:1_{8C597098-82E6-EB44-88B6-42CB5982A34B}" xr6:coauthVersionLast="45" xr6:coauthVersionMax="45" xr10:uidLastSave="{00000000-0000-0000-0000-000000000000}"/>
  <bookViews>
    <workbookView xWindow="3760" yWindow="1300" windowWidth="45980" windowHeight="24380" activeTab="9" xr2:uid="{00000000-000D-0000-FFFF-FFFF00000000}"/>
  </bookViews>
  <sheets>
    <sheet name="Demanda Ciclo-Otto" sheetId="2" r:id="rId1"/>
    <sheet name="Demanda Ciclo-Diesel" sheetId="3" r:id="rId2"/>
    <sheet name="Demanda GNV" sheetId="4" r:id="rId3"/>
    <sheet name="Part Biocomb" sheetId="5" r:id="rId4"/>
    <sheet name="Part Fósseis" sheetId="6" r:id="rId5"/>
    <sheet name="Dependência Externa" sheetId="7" r:id="rId6"/>
    <sheet name="FCC" sheetId="9" r:id="rId7"/>
    <sheet name="Ciclo-Otto m3" sheetId="10" r:id="rId8"/>
    <sheet name="Ciclo-Diesel m3" sheetId="11" r:id="rId9"/>
    <sheet name="Saídas do Modelo" sheetId="1" r:id="rId10"/>
    <sheet name="Tabela Notas" sheetId="8" r:id="rId1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7" i="1" l="1"/>
  <c r="E47" i="1"/>
  <c r="F47" i="1"/>
  <c r="G47" i="1"/>
  <c r="H47" i="1"/>
  <c r="I47" i="1"/>
  <c r="J47" i="1"/>
  <c r="K47" i="1"/>
  <c r="L47" i="1"/>
  <c r="C47" i="1"/>
  <c r="C5" i="8" l="1"/>
  <c r="C4" i="8"/>
  <c r="C3" i="8"/>
  <c r="C2" i="8"/>
  <c r="M20" i="1"/>
  <c r="B2" i="8" s="1"/>
  <c r="M26" i="1"/>
  <c r="B5" i="8" s="1"/>
  <c r="M24" i="1"/>
  <c r="B4" i="8" s="1"/>
  <c r="M22" i="1"/>
  <c r="B3" i="8" s="1"/>
  <c r="C17" i="1"/>
  <c r="D17" i="1" s="1"/>
  <c r="E17" i="1" s="1"/>
  <c r="F17" i="1" s="1"/>
  <c r="G17" i="1" s="1"/>
  <c r="H17" i="1" s="1"/>
  <c r="I17" i="1" s="1"/>
  <c r="J17" i="1" s="1"/>
  <c r="K17" i="1" s="1"/>
  <c r="L17" i="1" s="1"/>
</calcChain>
</file>

<file path=xl/sharedStrings.xml><?xml version="1.0" encoding="utf-8"?>
<sst xmlns="http://schemas.openxmlformats.org/spreadsheetml/2006/main" count="64" uniqueCount="48">
  <si>
    <t>Time (Year)</t>
  </si>
  <si>
    <t>"META FINAL"  Runs:</t>
  </si>
  <si>
    <t>untitled</t>
  </si>
  <si>
    <t>META FINAL</t>
  </si>
  <si>
    <t>"Meta IC Matriz de Combustíveis"  Runs:ɳ</t>
  </si>
  <si>
    <t>Meta IC Matriz de Combustíveiss</t>
  </si>
  <si>
    <t>"Demanda Ciclo Otto"  Runs:</t>
  </si>
  <si>
    <t>Demanda Ciclo Otto</t>
  </si>
  <si>
    <t>"Demanda Ciclo Diesel"  Runs:</t>
  </si>
  <si>
    <t>Demanda Ciclo Diesel</t>
  </si>
  <si>
    <t>"Demanda Ciclo Aviação"  Runs:ﾫ_xFFFF_</t>
  </si>
  <si>
    <t>Demanda Ciclo Aviaçãoo"</t>
  </si>
  <si>
    <t>"Demanda GNV"  Runs:</t>
  </si>
  <si>
    <t>Demanda GNV</t>
  </si>
  <si>
    <t>"FCC"  Runs:</t>
  </si>
  <si>
    <t>FCC</t>
  </si>
  <si>
    <t>y...</t>
  </si>
  <si>
    <t>"Nota Anidro"  Runs:</t>
  </si>
  <si>
    <t>Nota Anidro</t>
  </si>
  <si>
    <t>"Nota Hidratado"  Runs:</t>
  </si>
  <si>
    <t>Nota Hidratado</t>
  </si>
  <si>
    <t>"Nota Biodiesel"  Runs:</t>
  </si>
  <si>
    <t>Nota Biodiesel</t>
  </si>
  <si>
    <t>"Nota BioGás"  Runs:n</t>
  </si>
  <si>
    <t>Nota BioGáss</t>
  </si>
  <si>
    <t>"Participação Total dos Biocombustíveis"  Runs:_xFFFF__xFFFF__xFFFF_</t>
  </si>
  <si>
    <t xml:space="preserve">Participação Total dos Biocombustíveiss" </t>
  </si>
  <si>
    <t>"Participação dos Combustíveis Fósseis"  Runs::_xFFFF__xFFFF__xFFFF_</t>
  </si>
  <si>
    <t xml:space="preserve">Participação dos Combustíveis Fósseiss"  </t>
  </si>
  <si>
    <t>"Dependência Externa"  Runs:s</t>
  </si>
  <si>
    <t>Dependência Externaa</t>
  </si>
  <si>
    <t>"Custo CBIO para as Distribuidoras"  Runs:</t>
  </si>
  <si>
    <t>Custo CBIO para as Distribuidoras</t>
  </si>
  <si>
    <t>"Meta CBIO"  Runs:</t>
  </si>
  <si>
    <t>Meta CBIO</t>
  </si>
  <si>
    <t>Médias</t>
  </si>
  <si>
    <t>NEEA Anidro</t>
  </si>
  <si>
    <t>NEEA Hidratado</t>
  </si>
  <si>
    <t>NEEA Biodiesel</t>
  </si>
  <si>
    <t>NEEA BioGáss</t>
  </si>
  <si>
    <t>Média (2020 - 2030)</t>
  </si>
  <si>
    <t>Demanda de Gasolina C</t>
  </si>
  <si>
    <t>Demanda Gasolina A</t>
  </si>
  <si>
    <t>Demanda de Etanol Anidro</t>
  </si>
  <si>
    <t>Demanda de Hidratado</t>
  </si>
  <si>
    <t>Demanda de Diesel</t>
  </si>
  <si>
    <t>Demanda de Biodiesel</t>
  </si>
  <si>
    <t>Demanda Ciclo-Otto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</si>
</sst>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0.000"/>
    <numFmt numFmtId="166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43" fontId="0" fillId="0" borderId="0" xfId="1" applyFont="1"/>
    <xf numFmtId="164" fontId="0" fillId="0" borderId="0" xfId="1" applyNumberFormat="1" applyFont="1"/>
    <xf numFmtId="165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 vertical="center"/>
    </xf>
    <xf numFmtId="166" fontId="0" fillId="0" borderId="0" xfId="2" applyNumberFormat="1" applyFont="1"/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43" fontId="0" fillId="0" borderId="0" xfId="0" applyNumberForma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43" fontId="4" fillId="0" borderId="1" xfId="0" applyNumberFormat="1" applyFont="1" applyBorder="1"/>
    <xf numFmtId="43" fontId="4" fillId="0" borderId="1" xfId="0" applyNumberFormat="1" applyFont="1" applyBorder="1" applyAlignment="1">
      <alignment horizontal="center" vertical="center"/>
    </xf>
    <xf numFmtId="164" fontId="0" fillId="0" borderId="0" xfId="0" applyNumberFormat="1"/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8.xml"/><Relationship Id="rId13" Type="http://schemas.openxmlformats.org/officeDocument/2006/relationships/styles" Target="styles.xml"/><Relationship Id="rId3" Type="http://schemas.openxmlformats.org/officeDocument/2006/relationships/chartsheet" Target="chartsheets/sheet3.xml"/><Relationship Id="rId7" Type="http://schemas.openxmlformats.org/officeDocument/2006/relationships/chartsheet" Target="chartsheets/sheet7.xml"/><Relationship Id="rId12" Type="http://schemas.openxmlformats.org/officeDocument/2006/relationships/theme" Target="theme/theme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worksheet" Target="worksheets/sheet2.xml"/><Relationship Id="rId5" Type="http://schemas.openxmlformats.org/officeDocument/2006/relationships/chartsheet" Target="chart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.xml"/><Relationship Id="rId4" Type="http://schemas.openxmlformats.org/officeDocument/2006/relationships/chartsheet" Target="chartsheets/sheet4.xml"/><Relationship Id="rId9" Type="http://schemas.openxmlformats.org/officeDocument/2006/relationships/chartsheet" Target="chart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b="1"/>
              <a:t>Demanda Ciclo Otto (m</a:t>
            </a:r>
            <a:r>
              <a:rPr lang="pt-BR" b="1" baseline="30000"/>
              <a:t>3</a:t>
            </a:r>
            <a:r>
              <a:rPr lang="pt-BR" b="1" baseline="0"/>
              <a:t> Gas C eq)</a:t>
            </a:r>
            <a:endParaRPr lang="pt-BR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'Saídas do Modelo'!$A$9</c:f>
              <c:strCache>
                <c:ptCount val="1"/>
                <c:pt idx="0">
                  <c:v>Demanda Ciclo Otto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cat>
            <c:numRef>
              <c:f>'Saídas do Modelo'!$B$7:$L$7</c:f>
              <c:numCache>
                <c:formatCode>General</c:formatCode>
                <c:ptCount val="1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</c:numCache>
            </c:numRef>
          </c:cat>
          <c:val>
            <c:numRef>
              <c:f>'Saídas do Modelo'!$B$9:$L$9</c:f>
              <c:numCache>
                <c:formatCode>_-* #,##0_-;\-* #,##0_-;_-* "-"??_-;_-@_-</c:formatCode>
                <c:ptCount val="10"/>
                <c:pt idx="0">
                  <c:v>53714988</c:v>
                </c:pt>
                <c:pt idx="1">
                  <c:v>55834568</c:v>
                </c:pt>
                <c:pt idx="2">
                  <c:v>57746488</c:v>
                </c:pt>
                <c:pt idx="3">
                  <c:v>59568268</c:v>
                </c:pt>
                <c:pt idx="4">
                  <c:v>61266840</c:v>
                </c:pt>
                <c:pt idx="5">
                  <c:v>62806856</c:v>
                </c:pt>
                <c:pt idx="6">
                  <c:v>64151276</c:v>
                </c:pt>
                <c:pt idx="7">
                  <c:v>65166888</c:v>
                </c:pt>
                <c:pt idx="8">
                  <c:v>66005096</c:v>
                </c:pt>
                <c:pt idx="9">
                  <c:v>66658688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A6-4641-B009-992D5089A7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2559312"/>
        <c:axId val="972406304"/>
      </c:barChart>
      <c:catAx>
        <c:axId val="972559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72406304"/>
        <c:crosses val="autoZero"/>
        <c:auto val="1"/>
        <c:lblAlgn val="ctr"/>
        <c:lblOffset val="100"/>
        <c:noMultiLvlLbl val="0"/>
      </c:catAx>
      <c:valAx>
        <c:axId val="97240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72559312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b="1"/>
              <a:t>Demanda Ciclo Diesel (m</a:t>
            </a:r>
            <a:r>
              <a:rPr lang="pt-BR" b="1" baseline="30000"/>
              <a:t>3</a:t>
            </a:r>
            <a:r>
              <a:rPr lang="pt-BR" b="1" baseline="0"/>
              <a:t>)</a:t>
            </a:r>
            <a:endParaRPr lang="pt-BR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'Saídas do Modelo'!$A$11</c:f>
              <c:strCache>
                <c:ptCount val="1"/>
                <c:pt idx="0">
                  <c:v>Demanda Ciclo Diesel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cat>
            <c:numRef>
              <c:f>'Saídas do Modelo'!$B$7:$L$7</c:f>
              <c:numCache>
                <c:formatCode>General</c:formatCode>
                <c:ptCount val="1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</c:numCache>
            </c:numRef>
          </c:cat>
          <c:val>
            <c:numRef>
              <c:f>'Saídas do Modelo'!$B$11:$L$11</c:f>
              <c:numCache>
                <c:formatCode>_-* #,##0_-;\-* #,##0_-;_-* "-"??_-;_-@_-</c:formatCode>
                <c:ptCount val="10"/>
                <c:pt idx="0">
                  <c:v>54411712</c:v>
                </c:pt>
                <c:pt idx="1">
                  <c:v>56181044</c:v>
                </c:pt>
                <c:pt idx="2">
                  <c:v>58007912</c:v>
                </c:pt>
                <c:pt idx="3">
                  <c:v>59894184</c:v>
                </c:pt>
                <c:pt idx="4">
                  <c:v>61841796</c:v>
                </c:pt>
                <c:pt idx="5">
                  <c:v>63852740</c:v>
                </c:pt>
                <c:pt idx="6">
                  <c:v>65929072</c:v>
                </c:pt>
                <c:pt idx="7">
                  <c:v>68072920</c:v>
                </c:pt>
                <c:pt idx="8">
                  <c:v>70286480</c:v>
                </c:pt>
                <c:pt idx="9">
                  <c:v>72572024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EF-784D-815C-7CB888EDA4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2559312"/>
        <c:axId val="972406304"/>
      </c:barChart>
      <c:catAx>
        <c:axId val="972559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72406304"/>
        <c:crosses val="autoZero"/>
        <c:auto val="1"/>
        <c:lblAlgn val="ctr"/>
        <c:lblOffset val="100"/>
        <c:noMultiLvlLbl val="0"/>
      </c:catAx>
      <c:valAx>
        <c:axId val="97240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72559312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b="1"/>
              <a:t>Demanda GNV (m</a:t>
            </a:r>
            <a:r>
              <a:rPr lang="pt-BR" b="1" baseline="30000"/>
              <a:t>3</a:t>
            </a:r>
            <a:r>
              <a:rPr lang="pt-BR" b="1" baseline="0"/>
              <a:t>)</a:t>
            </a:r>
            <a:endParaRPr lang="pt-BR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'Saídas do Modelo'!$A$15</c:f>
              <c:strCache>
                <c:ptCount val="1"/>
                <c:pt idx="0">
                  <c:v>Demanda GNV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'Saídas do Modelo'!$B$7:$L$7</c:f>
              <c:numCache>
                <c:formatCode>General</c:formatCode>
                <c:ptCount val="1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</c:numCache>
            </c:numRef>
          </c:cat>
          <c:val>
            <c:numRef>
              <c:f>'Saídas do Modelo'!$B$15:$L$15</c:f>
              <c:numCache>
                <c:formatCode>_-* #,##0_-;\-* #,##0_-;_-* "-"??_-;_-@_-</c:formatCode>
                <c:ptCount val="10"/>
                <c:pt idx="0">
                  <c:v>2512511.25</c:v>
                </c:pt>
                <c:pt idx="1">
                  <c:v>2515025</c:v>
                </c:pt>
                <c:pt idx="2">
                  <c:v>2517541.25</c:v>
                </c:pt>
                <c:pt idx="3">
                  <c:v>2520060</c:v>
                </c:pt>
                <c:pt idx="4">
                  <c:v>2522581.25</c:v>
                </c:pt>
                <c:pt idx="5">
                  <c:v>2525105</c:v>
                </c:pt>
                <c:pt idx="6">
                  <c:v>2527631.25</c:v>
                </c:pt>
                <c:pt idx="7">
                  <c:v>2530160.25</c:v>
                </c:pt>
                <c:pt idx="8">
                  <c:v>2532691.75</c:v>
                </c:pt>
                <c:pt idx="9">
                  <c:v>2535225.75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19-9745-9B6E-6C8CB3AA29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2559312"/>
        <c:axId val="972406304"/>
      </c:barChart>
      <c:catAx>
        <c:axId val="972559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72406304"/>
        <c:crosses val="autoZero"/>
        <c:auto val="1"/>
        <c:lblAlgn val="ctr"/>
        <c:lblOffset val="100"/>
        <c:noMultiLvlLbl val="0"/>
      </c:catAx>
      <c:valAx>
        <c:axId val="972406304"/>
        <c:scaling>
          <c:orientation val="minMax"/>
          <c:max val="2700000"/>
          <c:min val="22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72559312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b="1"/>
              <a:t>Participação dos Biocombustíveis na Matriz de Combustíveis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'Saídas do Modelo'!$A$28</c:f>
              <c:strCache>
                <c:ptCount val="1"/>
                <c:pt idx="0">
                  <c:v>Participação Total dos Biocombustíveiss"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cat>
            <c:numRef>
              <c:f>'Saídas do Modelo'!$B$7:$L$7</c:f>
              <c:numCache>
                <c:formatCode>General</c:formatCode>
                <c:ptCount val="1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</c:numCache>
            </c:numRef>
          </c:cat>
          <c:val>
            <c:numRef>
              <c:f>'Saídas do Modelo'!$B$28:$L$28</c:f>
              <c:numCache>
                <c:formatCode>0.000</c:formatCode>
                <c:ptCount val="10"/>
                <c:pt idx="0">
                  <c:v>0.21876000000000001</c:v>
                </c:pt>
                <c:pt idx="1">
                  <c:v>0.22769</c:v>
                </c:pt>
                <c:pt idx="2">
                  <c:v>0.23041</c:v>
                </c:pt>
                <c:pt idx="3">
                  <c:v>0.22602</c:v>
                </c:pt>
                <c:pt idx="4">
                  <c:v>0.22542999999999999</c:v>
                </c:pt>
                <c:pt idx="5">
                  <c:v>0.246</c:v>
                </c:pt>
                <c:pt idx="6">
                  <c:v>0.26291999999999999</c:v>
                </c:pt>
                <c:pt idx="7">
                  <c:v>0.27684999999999998</c:v>
                </c:pt>
                <c:pt idx="8">
                  <c:v>0.28975000000000001</c:v>
                </c:pt>
                <c:pt idx="9">
                  <c:v>0.29771999999999998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8D-FE47-9B51-8F178276DE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2559312"/>
        <c:axId val="972406304"/>
      </c:barChart>
      <c:catAx>
        <c:axId val="972559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72406304"/>
        <c:crosses val="autoZero"/>
        <c:auto val="1"/>
        <c:lblAlgn val="ctr"/>
        <c:lblOffset val="100"/>
        <c:noMultiLvlLbl val="0"/>
      </c:catAx>
      <c:valAx>
        <c:axId val="97240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72559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b="1"/>
              <a:t>Participação dos Fósseis na Matriz de Combustíveis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'Saídas do Modelo'!$A$30</c:f>
              <c:strCache>
                <c:ptCount val="1"/>
                <c:pt idx="0">
                  <c:v>Participação dos Combustíveis Fósseiss" 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cat>
            <c:numRef>
              <c:f>'Saídas do Modelo'!$B$7:$L$7</c:f>
              <c:numCache>
                <c:formatCode>General</c:formatCode>
                <c:ptCount val="1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</c:numCache>
            </c:numRef>
          </c:cat>
          <c:val>
            <c:numRef>
              <c:f>'Saídas do Modelo'!$B$30:$L$30</c:f>
              <c:numCache>
                <c:formatCode>0.000</c:formatCode>
                <c:ptCount val="10"/>
                <c:pt idx="0">
                  <c:v>0.78124000000000005</c:v>
                </c:pt>
                <c:pt idx="1">
                  <c:v>0.77231000000000005</c:v>
                </c:pt>
                <c:pt idx="2">
                  <c:v>0.76959</c:v>
                </c:pt>
                <c:pt idx="3">
                  <c:v>0.77398</c:v>
                </c:pt>
                <c:pt idx="4">
                  <c:v>0.77456999999999998</c:v>
                </c:pt>
                <c:pt idx="5">
                  <c:v>0.754</c:v>
                </c:pt>
                <c:pt idx="6">
                  <c:v>0.73707999999999996</c:v>
                </c:pt>
                <c:pt idx="7">
                  <c:v>0.72314999999999996</c:v>
                </c:pt>
                <c:pt idx="8">
                  <c:v>0.71025000000000005</c:v>
                </c:pt>
                <c:pt idx="9">
                  <c:v>0.70228000000000002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2C-DF4E-B331-1220EE499A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2559312"/>
        <c:axId val="972406304"/>
      </c:barChart>
      <c:catAx>
        <c:axId val="972559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72406304"/>
        <c:crosses val="autoZero"/>
        <c:auto val="1"/>
        <c:lblAlgn val="ctr"/>
        <c:lblOffset val="100"/>
        <c:noMultiLvlLbl val="0"/>
      </c:catAx>
      <c:valAx>
        <c:axId val="97240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72559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b="1"/>
              <a:t>Dependência Externa na Matriz de Combustíveis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'Saídas do Modelo'!$A$32</c:f>
              <c:strCache>
                <c:ptCount val="1"/>
                <c:pt idx="0">
                  <c:v>Dependência Externaa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'Saídas do Modelo'!$B$7:$L$7</c:f>
              <c:numCache>
                <c:formatCode>General</c:formatCode>
                <c:ptCount val="1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</c:numCache>
            </c:numRef>
          </c:cat>
          <c:val>
            <c:numRef>
              <c:f>'Saídas do Modelo'!$B$32:$L$32</c:f>
              <c:numCache>
                <c:formatCode>0.0%</c:formatCode>
                <c:ptCount val="10"/>
                <c:pt idx="0">
                  <c:v>4.5620000000000001E-2</c:v>
                </c:pt>
                <c:pt idx="1">
                  <c:v>3.6420000000000001E-2</c:v>
                </c:pt>
                <c:pt idx="2">
                  <c:v>3.5099999999999999E-2</c:v>
                </c:pt>
                <c:pt idx="3">
                  <c:v>4.3490000000000001E-2</c:v>
                </c:pt>
                <c:pt idx="4">
                  <c:v>4.6800000000000001E-2</c:v>
                </c:pt>
                <c:pt idx="5">
                  <c:v>2.7720000000000002E-2</c:v>
                </c:pt>
                <c:pt idx="6">
                  <c:v>1.359E-2</c:v>
                </c:pt>
                <c:pt idx="7">
                  <c:v>8.4499999999999992E-3</c:v>
                </c:pt>
                <c:pt idx="8">
                  <c:v>9.6799999999999994E-3</c:v>
                </c:pt>
                <c:pt idx="9">
                  <c:v>1.9879999999999998E-2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36-744F-BB33-DA52CCF19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2559312"/>
        <c:axId val="972406304"/>
      </c:barChart>
      <c:catAx>
        <c:axId val="972559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72406304"/>
        <c:crosses val="autoZero"/>
        <c:auto val="1"/>
        <c:lblAlgn val="ctr"/>
        <c:lblOffset val="100"/>
        <c:noMultiLvlLbl val="0"/>
      </c:catAx>
      <c:valAx>
        <c:axId val="97240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72559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b="1"/>
              <a:t>Evolução da Capacidade Certificada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'Saídas do Modelo'!$A$18</c:f>
              <c:strCache>
                <c:ptCount val="1"/>
                <c:pt idx="0">
                  <c:v>y...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'Saídas do Modelo'!$B$7:$L$7</c:f>
              <c:numCache>
                <c:formatCode>General</c:formatCode>
                <c:ptCount val="1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</c:numCache>
            </c:numRef>
          </c:cat>
          <c:val>
            <c:numRef>
              <c:f>'Saídas do Modelo'!$B$18:$L$18</c:f>
              <c:numCache>
                <c:formatCode>General</c:formatCode>
                <c:ptCount val="10"/>
                <c:pt idx="0">
                  <c:v>0.76480000000000004</c:v>
                </c:pt>
                <c:pt idx="1">
                  <c:v>0.85</c:v>
                </c:pt>
                <c:pt idx="2">
                  <c:v>0.9</c:v>
                </c:pt>
                <c:pt idx="3">
                  <c:v>0.94</c:v>
                </c:pt>
                <c:pt idx="4">
                  <c:v>0.97</c:v>
                </c:pt>
                <c:pt idx="5">
                  <c:v>0.98</c:v>
                </c:pt>
                <c:pt idx="6">
                  <c:v>0.98</c:v>
                </c:pt>
                <c:pt idx="7">
                  <c:v>0.98</c:v>
                </c:pt>
                <c:pt idx="8">
                  <c:v>0.98</c:v>
                </c:pt>
                <c:pt idx="9">
                  <c:v>0.98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18-5644-927B-7BD2FFC885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2559312"/>
        <c:axId val="972406304"/>
      </c:barChart>
      <c:catAx>
        <c:axId val="972559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72406304"/>
        <c:crosses val="autoZero"/>
        <c:auto val="1"/>
        <c:lblAlgn val="ctr"/>
        <c:lblOffset val="100"/>
        <c:noMultiLvlLbl val="0"/>
      </c:catAx>
      <c:valAx>
        <c:axId val="972406304"/>
        <c:scaling>
          <c:orientation val="minMax"/>
          <c:max val="1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72559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600" b="1"/>
              <a:t>Demanda Ciclo-Otto por</a:t>
            </a:r>
            <a:r>
              <a:rPr lang="pt-BR" sz="1600" b="1" baseline="0"/>
              <a:t> combustível (m</a:t>
            </a:r>
            <a:r>
              <a:rPr lang="pt-BR" sz="1600" b="1" baseline="30000"/>
              <a:t>3</a:t>
            </a:r>
            <a:r>
              <a:rPr lang="pt-BR" sz="1600" b="1" baseline="0"/>
              <a:t>)</a:t>
            </a:r>
            <a:endParaRPr lang="pt-BR" sz="16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'Saídas do Modelo'!$A$40</c:f>
              <c:strCache>
                <c:ptCount val="1"/>
                <c:pt idx="0">
                  <c:v>Demanda Gasolina A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'Saídas do Modelo'!$B$7:$L$7</c:f>
              <c:numCache>
                <c:formatCode>General</c:formatCode>
                <c:ptCount val="1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</c:numCache>
            </c:numRef>
          </c:cat>
          <c:val>
            <c:numRef>
              <c:f>'Saídas do Modelo'!$B$40:$L$40</c:f>
              <c:numCache>
                <c:formatCode>_-* #,##0_-;\-* #,##0_-;_-* "-"??_-;_-@_-</c:formatCode>
                <c:ptCount val="10"/>
                <c:pt idx="0">
                  <c:v>29274326</c:v>
                </c:pt>
                <c:pt idx="1">
                  <c:v>30128944</c:v>
                </c:pt>
                <c:pt idx="2">
                  <c:v>31572750</c:v>
                </c:pt>
                <c:pt idx="3">
                  <c:v>33225282</c:v>
                </c:pt>
                <c:pt idx="4">
                  <c:v>34311688</c:v>
                </c:pt>
                <c:pt idx="5">
                  <c:v>32389506</c:v>
                </c:pt>
                <c:pt idx="6">
                  <c:v>30982696</c:v>
                </c:pt>
                <c:pt idx="7">
                  <c:v>29389328</c:v>
                </c:pt>
                <c:pt idx="8">
                  <c:v>27724808</c:v>
                </c:pt>
                <c:pt idx="9">
                  <c:v>26886500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A5-5F43-978A-142255AB6708}"/>
            </c:ext>
          </c:extLst>
        </c:ser>
        <c:ser>
          <c:idx val="1"/>
          <c:order val="1"/>
          <c:tx>
            <c:strRef>
              <c:f>'Saídas do Modelo'!$A$41</c:f>
              <c:strCache>
                <c:ptCount val="1"/>
                <c:pt idx="0">
                  <c:v>Demanda de Etanol Anidro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'Saídas do Modelo'!$B$7:$L$7</c:f>
              <c:numCache>
                <c:formatCode>General</c:formatCode>
                <c:ptCount val="1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</c:numCache>
            </c:numRef>
          </c:cat>
          <c:val>
            <c:numRef>
              <c:f>'Saídas do Modelo'!$B$41:$L$41</c:f>
              <c:numCache>
                <c:formatCode>_-* #,##0_-;\-* #,##0_-;_-* "-"??_-;_-@_-</c:formatCode>
                <c:ptCount val="10"/>
                <c:pt idx="0">
                  <c:v>10827491</c:v>
                </c:pt>
                <c:pt idx="1">
                  <c:v>11143582</c:v>
                </c:pt>
                <c:pt idx="2">
                  <c:v>11677592</c:v>
                </c:pt>
                <c:pt idx="3">
                  <c:v>12288803</c:v>
                </c:pt>
                <c:pt idx="4">
                  <c:v>12690625</c:v>
                </c:pt>
                <c:pt idx="5">
                  <c:v>11979680</c:v>
                </c:pt>
                <c:pt idx="6">
                  <c:v>11459353</c:v>
                </c:pt>
                <c:pt idx="7">
                  <c:v>10870025</c:v>
                </c:pt>
                <c:pt idx="8">
                  <c:v>10254381</c:v>
                </c:pt>
                <c:pt idx="9">
                  <c:v>9944322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A5-5F43-978A-142255AB6708}"/>
            </c:ext>
          </c:extLst>
        </c:ser>
        <c:ser>
          <c:idx val="2"/>
          <c:order val="2"/>
          <c:tx>
            <c:strRef>
              <c:f>'Saídas do Modelo'!$A$42</c:f>
              <c:strCache>
                <c:ptCount val="1"/>
                <c:pt idx="0">
                  <c:v>Demanda de Hidratado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'Saídas do Modelo'!$B$7:$L$7</c:f>
              <c:numCache>
                <c:formatCode>General</c:formatCode>
                <c:ptCount val="1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</c:numCache>
            </c:numRef>
          </c:cat>
          <c:val>
            <c:numRef>
              <c:f>'Saídas do Modelo'!$B$42:$L$42</c:f>
              <c:numCache>
                <c:formatCode>_-* #,##0_-;\-* #,##0_-;_-* "-"??_-;_-@_-</c:formatCode>
                <c:ptCount val="10"/>
                <c:pt idx="0">
                  <c:v>15375792</c:v>
                </c:pt>
                <c:pt idx="1">
                  <c:v>16686618</c:v>
                </c:pt>
                <c:pt idx="2">
                  <c:v>16591860</c:v>
                </c:pt>
                <c:pt idx="3">
                  <c:v>15976193</c:v>
                </c:pt>
                <c:pt idx="4">
                  <c:v>16264057</c:v>
                </c:pt>
                <c:pt idx="5">
                  <c:v>22046296</c:v>
                </c:pt>
                <c:pt idx="6">
                  <c:v>26555472</c:v>
                </c:pt>
                <c:pt idx="7">
                  <c:v>30987336</c:v>
                </c:pt>
                <c:pt idx="8">
                  <c:v>35306716</c:v>
                </c:pt>
                <c:pt idx="9">
                  <c:v>37784468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A5-5F43-978A-142255AB67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74503200"/>
        <c:axId val="874191600"/>
      </c:barChart>
      <c:catAx>
        <c:axId val="874503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74191600"/>
        <c:crosses val="autoZero"/>
        <c:auto val="1"/>
        <c:lblAlgn val="ctr"/>
        <c:lblOffset val="100"/>
        <c:noMultiLvlLbl val="0"/>
      </c:catAx>
      <c:valAx>
        <c:axId val="87419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74503200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600" b="1"/>
              <a:t>Demanda Ciclo-Diesel por</a:t>
            </a:r>
            <a:r>
              <a:rPr lang="pt-BR" sz="1600" b="1" baseline="0"/>
              <a:t> combustível (m</a:t>
            </a:r>
            <a:r>
              <a:rPr lang="pt-BR" sz="1600" b="1" baseline="30000"/>
              <a:t>3</a:t>
            </a:r>
            <a:r>
              <a:rPr lang="pt-BR" sz="1600" b="1" baseline="0"/>
              <a:t>)</a:t>
            </a:r>
            <a:endParaRPr lang="pt-BR" sz="16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'Saídas do Modelo'!$A$44</c:f>
              <c:strCache>
                <c:ptCount val="1"/>
                <c:pt idx="0">
                  <c:v>Demanda de Diesel</c:v>
                </c:pt>
              </c:strCache>
            </c:strRef>
          </c:tx>
          <c:spPr>
            <a:solidFill>
              <a:schemeClr val="bg2">
                <a:lumMod val="25000"/>
              </a:schemeClr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'Saídas do Modelo'!$B$7:$L$7</c:f>
              <c:numCache>
                <c:formatCode>General</c:formatCode>
                <c:ptCount val="1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</c:numCache>
            </c:numRef>
          </c:cat>
          <c:val>
            <c:numRef>
              <c:f>'Saídas do Modelo'!$B$44:$L$44</c:f>
              <c:numCache>
                <c:formatCode>_-* #,##0_-;\-* #,##0_-;_-* "-"??_-;_-@_-</c:formatCode>
                <c:ptCount val="10"/>
                <c:pt idx="0">
                  <c:v>47298188</c:v>
                </c:pt>
                <c:pt idx="1">
                  <c:v>48275700</c:v>
                </c:pt>
                <c:pt idx="2">
                  <c:v>49266728</c:v>
                </c:pt>
                <c:pt idx="3">
                  <c:v>50870056</c:v>
                </c:pt>
                <c:pt idx="4">
                  <c:v>52525528</c:v>
                </c:pt>
                <c:pt idx="5">
                  <c:v>54234832</c:v>
                </c:pt>
                <c:pt idx="6">
                  <c:v>55999712</c:v>
                </c:pt>
                <c:pt idx="7">
                  <c:v>57821984</c:v>
                </c:pt>
                <c:pt idx="8">
                  <c:v>59703508</c:v>
                </c:pt>
                <c:pt idx="9">
                  <c:v>61646224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E4-6C49-B512-2BCDD8A80019}"/>
            </c:ext>
          </c:extLst>
        </c:ser>
        <c:ser>
          <c:idx val="2"/>
          <c:order val="1"/>
          <c:tx>
            <c:strRef>
              <c:f>'Saídas do Modelo'!$A$45</c:f>
              <c:strCache>
                <c:ptCount val="1"/>
                <c:pt idx="0">
                  <c:v>Demanda de Biodiesel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'Saídas do Modelo'!$B$7:$L$7</c:f>
              <c:numCache>
                <c:formatCode>General</c:formatCode>
                <c:ptCount val="1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</c:numCache>
            </c:numRef>
          </c:cat>
          <c:val>
            <c:numRef>
              <c:f>'Saídas do Modelo'!$B$45:$L$45</c:f>
              <c:numCache>
                <c:formatCode>_-* #,##0_-;\-* #,##0_-;_-* "-"??_-;_-@_-</c:formatCode>
                <c:ptCount val="10"/>
                <c:pt idx="0">
                  <c:v>7113524</c:v>
                </c:pt>
                <c:pt idx="1">
                  <c:v>7905344</c:v>
                </c:pt>
                <c:pt idx="2">
                  <c:v>8741184</c:v>
                </c:pt>
                <c:pt idx="3">
                  <c:v>9024128</c:v>
                </c:pt>
                <c:pt idx="4">
                  <c:v>9316268</c:v>
                </c:pt>
                <c:pt idx="5">
                  <c:v>9617908</c:v>
                </c:pt>
                <c:pt idx="6">
                  <c:v>9929360</c:v>
                </c:pt>
                <c:pt idx="7">
                  <c:v>10250936</c:v>
                </c:pt>
                <c:pt idx="8">
                  <c:v>10582972</c:v>
                </c:pt>
                <c:pt idx="9">
                  <c:v>10925800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E4-6C49-B512-2BCDD8A800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74503200"/>
        <c:axId val="874191600"/>
      </c:barChart>
      <c:catAx>
        <c:axId val="874503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74191600"/>
        <c:crosses val="autoZero"/>
        <c:auto val="1"/>
        <c:lblAlgn val="ctr"/>
        <c:lblOffset val="100"/>
        <c:noMultiLvlLbl val="0"/>
      </c:catAx>
      <c:valAx>
        <c:axId val="87419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74503200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8B5E720-986D-9342-8CD7-26BD849D109B}">
  <sheetPr/>
  <sheetViews>
    <sheetView zoomScale="208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411F3C1-00F1-F34E-8E2C-88B96F4F6F68}">
  <sheetPr/>
  <sheetViews>
    <sheetView zoomScale="208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0B0DC18-11D5-754E-9266-6091AD53E21D}">
  <sheetPr/>
  <sheetViews>
    <sheetView zoomScale="208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13694FB-EBCD-E94C-828A-A53D502A1D2C}">
  <sheetPr/>
  <sheetViews>
    <sheetView zoomScale="208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E14D04E-AB29-1E43-9E6F-95273B14D521}">
  <sheetPr/>
  <sheetViews>
    <sheetView zoomScale="208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7F1C646-A190-4647-9368-E4DC29A2D09D}">
  <sheetPr/>
  <sheetViews>
    <sheetView zoomScale="208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6E4EDFF-9D80-3F46-ABE2-F653A0FFEC18}">
  <sheetPr/>
  <sheetViews>
    <sheetView zoomScale="208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DBF3C8F-0F7A-634A-B578-BC87B4341D0A}">
  <sheetPr/>
  <sheetViews>
    <sheetView zoomScale="208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99EF7E8-8887-C147-B9A3-F93161A54E94}">
  <sheetPr/>
  <sheetViews>
    <sheetView zoomScale="208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71538" cy="6026394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953BF36-C4FA-2A46-B691-A6B1D0A874C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671538" cy="6026394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5F1600A-12CE-BF44-BC79-6359D18B22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671538" cy="6026394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82DC166-CA36-EB45-B232-5AC92FAB0BC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671538" cy="6026394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7453D79-B789-5447-AC3B-1A82821E5B0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671538" cy="6026394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847BEE6D-EBEE-2E41-9C9E-7294C55AC29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671538" cy="6026394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98E9FCC-8953-DB4A-B35A-5510D876C61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671538" cy="6026394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A7E913B-8C17-584C-A0FF-6A06D519601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671538" cy="6026394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C3A64D2-B00B-824E-AC72-BDCB8F9D1CF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671538" cy="6026394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E78ACF9-FE7E-BA42-BF3B-B0E50148E03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7"/>
  <sheetViews>
    <sheetView tabSelected="1" workbookViewId="0">
      <selection activeCell="P56" sqref="P56"/>
    </sheetView>
  </sheetViews>
  <sheetFormatPr baseColWidth="10" defaultColWidth="8.83203125" defaultRowHeight="15" x14ac:dyDescent="0.2"/>
  <cols>
    <col min="1" max="1" width="38.33203125" bestFit="1" customWidth="1"/>
    <col min="2" max="2" width="14.6640625" hidden="1" customWidth="1"/>
    <col min="3" max="3" width="14.6640625" bestFit="1" customWidth="1"/>
    <col min="4" max="12" width="16.33203125" bestFit="1" customWidth="1"/>
  </cols>
  <sheetData>
    <row r="1" spans="1:13" x14ac:dyDescent="0.2">
      <c r="A1" s="7" t="s">
        <v>0</v>
      </c>
      <c r="B1" s="8">
        <v>2020</v>
      </c>
      <c r="C1" s="8">
        <v>2021</v>
      </c>
      <c r="D1" s="8">
        <v>2022</v>
      </c>
      <c r="E1" s="8">
        <v>2023</v>
      </c>
      <c r="F1" s="8">
        <v>2024</v>
      </c>
      <c r="G1" s="8">
        <v>2025</v>
      </c>
      <c r="H1" s="8">
        <v>2026</v>
      </c>
      <c r="I1" s="8">
        <v>2027</v>
      </c>
      <c r="J1" s="8">
        <v>2028</v>
      </c>
      <c r="K1" s="8">
        <v>2029</v>
      </c>
      <c r="L1" s="8">
        <v>2030</v>
      </c>
      <c r="M1" s="8" t="s">
        <v>35</v>
      </c>
    </row>
    <row r="2" spans="1:13" x14ac:dyDescent="0.2">
      <c r="A2" s="7" t="s">
        <v>1</v>
      </c>
      <c r="B2" t="s">
        <v>2</v>
      </c>
    </row>
    <row r="3" spans="1:13" x14ac:dyDescent="0.2">
      <c r="A3" s="7" t="s">
        <v>3</v>
      </c>
      <c r="B3" s="2">
        <v>14580736</v>
      </c>
      <c r="C3" s="2">
        <v>24859552</v>
      </c>
      <c r="D3" s="2">
        <v>34172048</v>
      </c>
      <c r="E3" s="2">
        <v>42354752</v>
      </c>
      <c r="F3" s="2">
        <v>50805488</v>
      </c>
      <c r="G3" s="2">
        <v>58909632</v>
      </c>
      <c r="H3" s="2">
        <v>66492688</v>
      </c>
      <c r="I3" s="2">
        <v>72963472</v>
      </c>
      <c r="J3" s="2">
        <v>79285136</v>
      </c>
      <c r="K3" s="2">
        <v>85514512</v>
      </c>
      <c r="L3" s="2">
        <v>90666112</v>
      </c>
    </row>
    <row r="4" spans="1:13" x14ac:dyDescent="0.2">
      <c r="A4" s="7" t="s">
        <v>4</v>
      </c>
      <c r="B4" t="s">
        <v>2</v>
      </c>
    </row>
    <row r="5" spans="1:13" x14ac:dyDescent="0.2">
      <c r="A5" s="7" t="s">
        <v>5</v>
      </c>
      <c r="B5" s="4">
        <v>72.586749999999995</v>
      </c>
      <c r="C5" s="4">
        <v>72.233050000000006</v>
      </c>
      <c r="D5" s="4">
        <v>71.558769999999996</v>
      </c>
      <c r="E5" s="4">
        <v>71.298220000000001</v>
      </c>
      <c r="F5" s="4">
        <v>71.511420000000001</v>
      </c>
      <c r="G5" s="4">
        <v>71.468109999999996</v>
      </c>
      <c r="H5" s="4">
        <v>69.96902</v>
      </c>
      <c r="I5" s="4">
        <v>68.73518</v>
      </c>
      <c r="J5" s="4">
        <v>67.67353</v>
      </c>
      <c r="K5" s="4">
        <v>66.675259999999994</v>
      </c>
      <c r="L5" s="4">
        <v>66.040049999999994</v>
      </c>
    </row>
    <row r="6" spans="1:13" x14ac:dyDescent="0.2">
      <c r="A6" s="7"/>
    </row>
    <row r="7" spans="1:13" x14ac:dyDescent="0.2">
      <c r="A7" s="7"/>
      <c r="B7" s="8">
        <v>2020</v>
      </c>
      <c r="C7" s="8">
        <v>2021</v>
      </c>
      <c r="D7" s="8">
        <v>2022</v>
      </c>
      <c r="E7" s="8">
        <v>2023</v>
      </c>
      <c r="F7" s="8">
        <v>2024</v>
      </c>
      <c r="G7" s="8">
        <v>2025</v>
      </c>
      <c r="H7" s="8">
        <v>2026</v>
      </c>
      <c r="I7" s="8">
        <v>2027</v>
      </c>
      <c r="J7" s="8">
        <v>2028</v>
      </c>
      <c r="K7" s="8">
        <v>2029</v>
      </c>
      <c r="L7" s="8">
        <v>2030</v>
      </c>
    </row>
    <row r="8" spans="1:13" x14ac:dyDescent="0.2">
      <c r="A8" s="7" t="s">
        <v>6</v>
      </c>
      <c r="B8" t="s">
        <v>2</v>
      </c>
    </row>
    <row r="9" spans="1:13" x14ac:dyDescent="0.2">
      <c r="A9" s="7" t="s">
        <v>7</v>
      </c>
      <c r="B9" s="2">
        <v>51568800</v>
      </c>
      <c r="C9" s="2">
        <v>53714988</v>
      </c>
      <c r="D9" s="2">
        <v>55834568</v>
      </c>
      <c r="E9" s="2">
        <v>57746488</v>
      </c>
      <c r="F9" s="2">
        <v>59568268</v>
      </c>
      <c r="G9" s="2">
        <v>61266840</v>
      </c>
      <c r="H9" s="2">
        <v>62806856</v>
      </c>
      <c r="I9" s="2">
        <v>64151276</v>
      </c>
      <c r="J9" s="2">
        <v>65166888</v>
      </c>
      <c r="K9" s="2">
        <v>66005096</v>
      </c>
      <c r="L9" s="2">
        <v>66658688</v>
      </c>
    </row>
    <row r="10" spans="1:13" x14ac:dyDescent="0.2">
      <c r="A10" s="7" t="s">
        <v>8</v>
      </c>
      <c r="B10" t="s">
        <v>2</v>
      </c>
    </row>
    <row r="11" spans="1:13" x14ac:dyDescent="0.2">
      <c r="A11" s="7" t="s">
        <v>9</v>
      </c>
      <c r="B11" s="2">
        <v>52698100</v>
      </c>
      <c r="C11" s="2">
        <v>54411712</v>
      </c>
      <c r="D11" s="2">
        <v>56181044</v>
      </c>
      <c r="E11" s="2">
        <v>58007912</v>
      </c>
      <c r="F11" s="2">
        <v>59894184</v>
      </c>
      <c r="G11" s="2">
        <v>61841796</v>
      </c>
      <c r="H11" s="2">
        <v>63852740</v>
      </c>
      <c r="I11" s="2">
        <v>65929072</v>
      </c>
      <c r="J11" s="2">
        <v>68072920</v>
      </c>
      <c r="K11" s="2">
        <v>70286480</v>
      </c>
      <c r="L11" s="2">
        <v>72572024</v>
      </c>
    </row>
    <row r="12" spans="1:13" x14ac:dyDescent="0.2">
      <c r="A12" s="7" t="s">
        <v>10</v>
      </c>
      <c r="B12" t="s">
        <v>2</v>
      </c>
    </row>
    <row r="13" spans="1:13" x14ac:dyDescent="0.2">
      <c r="A13" s="7" t="s">
        <v>11</v>
      </c>
      <c r="B13" s="2">
        <v>7162770</v>
      </c>
      <c r="C13" s="2">
        <v>7366162</v>
      </c>
      <c r="D13" s="2">
        <v>7575329</v>
      </c>
      <c r="E13" s="2">
        <v>7790435.5</v>
      </c>
      <c r="F13" s="2">
        <v>8011650</v>
      </c>
      <c r="G13" s="2">
        <v>8239146.5</v>
      </c>
      <c r="H13" s="2">
        <v>8473103</v>
      </c>
      <c r="I13" s="2">
        <v>8713703</v>
      </c>
      <c r="J13" s="2">
        <v>8961135</v>
      </c>
      <c r="K13" s="2">
        <v>9215592</v>
      </c>
      <c r="L13" s="2">
        <v>9477275</v>
      </c>
      <c r="M13" s="2"/>
    </row>
    <row r="14" spans="1:13" x14ac:dyDescent="0.2">
      <c r="A14" s="7" t="s">
        <v>12</v>
      </c>
      <c r="B14" t="s">
        <v>2</v>
      </c>
    </row>
    <row r="15" spans="1:13" x14ac:dyDescent="0.2">
      <c r="A15" s="7" t="s">
        <v>13</v>
      </c>
      <c r="B15" s="2">
        <v>2510000</v>
      </c>
      <c r="C15" s="2">
        <v>2512511.25</v>
      </c>
      <c r="D15" s="2">
        <v>2515025</v>
      </c>
      <c r="E15" s="2">
        <v>2517541.25</v>
      </c>
      <c r="F15" s="2">
        <v>2520060</v>
      </c>
      <c r="G15" s="2">
        <v>2522581.25</v>
      </c>
      <c r="H15" s="2">
        <v>2525105</v>
      </c>
      <c r="I15" s="2">
        <v>2527631.25</v>
      </c>
      <c r="J15" s="2">
        <v>2530160.25</v>
      </c>
      <c r="K15" s="2">
        <v>2532691.75</v>
      </c>
      <c r="L15" s="2">
        <v>2535225.75</v>
      </c>
    </row>
    <row r="16" spans="1:13" x14ac:dyDescent="0.2">
      <c r="A16" s="7" t="s">
        <v>14</v>
      </c>
      <c r="B16" t="s">
        <v>2</v>
      </c>
    </row>
    <row r="17" spans="1:13" x14ac:dyDescent="0.2">
      <c r="A17" s="7" t="s">
        <v>15</v>
      </c>
      <c r="B17" s="5">
        <v>2020</v>
      </c>
      <c r="C17" s="5">
        <f>+B17+1</f>
        <v>2021</v>
      </c>
      <c r="D17" s="5">
        <f t="shared" ref="D17:L17" si="0">+C17+1</f>
        <v>2022</v>
      </c>
      <c r="E17" s="5">
        <f t="shared" si="0"/>
        <v>2023</v>
      </c>
      <c r="F17" s="5">
        <f t="shared" si="0"/>
        <v>2024</v>
      </c>
      <c r="G17" s="5">
        <f t="shared" si="0"/>
        <v>2025</v>
      </c>
      <c r="H17" s="5">
        <f t="shared" si="0"/>
        <v>2026</v>
      </c>
      <c r="I17" s="5">
        <f t="shared" si="0"/>
        <v>2027</v>
      </c>
      <c r="J17" s="5">
        <f t="shared" si="0"/>
        <v>2028</v>
      </c>
      <c r="K17" s="5">
        <f t="shared" si="0"/>
        <v>2029</v>
      </c>
      <c r="L17" s="5">
        <f t="shared" si="0"/>
        <v>2030</v>
      </c>
    </row>
    <row r="18" spans="1:13" x14ac:dyDescent="0.2">
      <c r="A18" s="7" t="s">
        <v>16</v>
      </c>
      <c r="B18">
        <v>0.56079999999999997</v>
      </c>
      <c r="C18">
        <v>0.76480000000000004</v>
      </c>
      <c r="D18">
        <v>0.85</v>
      </c>
      <c r="E18">
        <v>0.9</v>
      </c>
      <c r="F18">
        <v>0.94</v>
      </c>
      <c r="G18">
        <v>0.97</v>
      </c>
      <c r="H18">
        <v>0.98</v>
      </c>
      <c r="I18">
        <v>0.98</v>
      </c>
      <c r="J18">
        <v>0.98</v>
      </c>
      <c r="K18">
        <v>0.98</v>
      </c>
      <c r="L18">
        <v>0.98</v>
      </c>
    </row>
    <row r="19" spans="1:13" x14ac:dyDescent="0.2">
      <c r="A19" s="7" t="s">
        <v>17</v>
      </c>
      <c r="B19" t="s">
        <v>2</v>
      </c>
    </row>
    <row r="20" spans="1:13" x14ac:dyDescent="0.2">
      <c r="A20" s="7" t="s">
        <v>18</v>
      </c>
      <c r="B20" s="1">
        <v>66.89</v>
      </c>
      <c r="C20" s="1">
        <v>67.296130000000005</v>
      </c>
      <c r="D20" s="1">
        <v>67.694209999999998</v>
      </c>
      <c r="E20" s="1">
        <v>68.084410000000005</v>
      </c>
      <c r="F20" s="1">
        <v>68.466890000000006</v>
      </c>
      <c r="G20" s="1">
        <v>68.84178</v>
      </c>
      <c r="H20" s="1">
        <v>69.20926</v>
      </c>
      <c r="I20" s="1">
        <v>69.569469999999995</v>
      </c>
      <c r="J20" s="1">
        <v>69.922529999999995</v>
      </c>
      <c r="K20" s="1">
        <v>70.268609999999995</v>
      </c>
      <c r="L20" s="1">
        <v>70.607830000000007</v>
      </c>
      <c r="M20" s="10">
        <f>AVERAGE(B20:L20)</f>
        <v>68.80464727272728</v>
      </c>
    </row>
    <row r="21" spans="1:13" x14ac:dyDescent="0.2">
      <c r="A21" s="7" t="s">
        <v>19</v>
      </c>
      <c r="B21" t="s">
        <v>2</v>
      </c>
    </row>
    <row r="22" spans="1:13" x14ac:dyDescent="0.2">
      <c r="A22" s="7" t="s">
        <v>20</v>
      </c>
      <c r="B22" s="1">
        <v>66.61</v>
      </c>
      <c r="C22" s="1">
        <v>67.02167</v>
      </c>
      <c r="D22" s="1">
        <v>67.425190000000001</v>
      </c>
      <c r="E22" s="1">
        <v>67.820719999999994</v>
      </c>
      <c r="F22" s="1">
        <v>68.208410000000001</v>
      </c>
      <c r="G22" s="1">
        <v>68.588430000000002</v>
      </c>
      <c r="H22" s="1">
        <v>68.960920000000002</v>
      </c>
      <c r="I22" s="1">
        <v>69.326040000000006</v>
      </c>
      <c r="J22" s="1">
        <v>69.683930000000004</v>
      </c>
      <c r="K22" s="1">
        <v>70.034729999999996</v>
      </c>
      <c r="L22" s="1">
        <v>70.378590000000003</v>
      </c>
      <c r="M22" s="10">
        <f>AVERAGE(B22:L22)</f>
        <v>68.550784545454547</v>
      </c>
    </row>
    <row r="23" spans="1:13" x14ac:dyDescent="0.2">
      <c r="A23" s="7" t="s">
        <v>21</v>
      </c>
      <c r="B23" t="s">
        <v>2</v>
      </c>
    </row>
    <row r="24" spans="1:13" x14ac:dyDescent="0.2">
      <c r="A24" s="7" t="s">
        <v>22</v>
      </c>
      <c r="B24" s="1">
        <v>64.38</v>
      </c>
      <c r="C24" s="1">
        <v>64.818010000000001</v>
      </c>
      <c r="D24" s="1">
        <v>65.247339999999994</v>
      </c>
      <c r="E24" s="1">
        <v>65.668170000000003</v>
      </c>
      <c r="F24" s="1">
        <v>66.080669999999998</v>
      </c>
      <c r="G24" s="1">
        <v>66.484999999999999</v>
      </c>
      <c r="H24" s="1">
        <v>66.881320000000002</v>
      </c>
      <c r="I24" s="1">
        <v>67.269800000000004</v>
      </c>
      <c r="J24" s="1">
        <v>67.650580000000005</v>
      </c>
      <c r="K24" s="1">
        <v>68.023820000000001</v>
      </c>
      <c r="L24" s="1">
        <v>68.389679999999998</v>
      </c>
      <c r="M24" s="10">
        <f>AVERAGE(B24:L24)</f>
        <v>66.444944545454547</v>
      </c>
    </row>
    <row r="25" spans="1:13" x14ac:dyDescent="0.2">
      <c r="A25" s="7" t="s">
        <v>23</v>
      </c>
      <c r="B25" t="s">
        <v>2</v>
      </c>
    </row>
    <row r="26" spans="1:13" x14ac:dyDescent="0.2">
      <c r="A26" s="7" t="s">
        <v>24</v>
      </c>
      <c r="B26" s="1">
        <v>70.66</v>
      </c>
      <c r="C26" s="1">
        <v>70.807320000000004</v>
      </c>
      <c r="D26" s="1">
        <v>70.951719999999995</v>
      </c>
      <c r="E26" s="1">
        <v>71.093270000000004</v>
      </c>
      <c r="F26" s="1">
        <v>71.232010000000002</v>
      </c>
      <c r="G26" s="1">
        <v>71.368009999999998</v>
      </c>
      <c r="H26" s="1">
        <v>71.501310000000004</v>
      </c>
      <c r="I26" s="1">
        <v>71.631969999999995</v>
      </c>
      <c r="J26" s="1">
        <v>71.760050000000007</v>
      </c>
      <c r="K26" s="1">
        <v>71.885589999999993</v>
      </c>
      <c r="L26" s="1">
        <v>72.00864</v>
      </c>
      <c r="M26" s="10">
        <f>AVERAGE(B26:L26)</f>
        <v>71.354535454545456</v>
      </c>
    </row>
    <row r="27" spans="1:13" x14ac:dyDescent="0.2">
      <c r="A27" s="7" t="s">
        <v>25</v>
      </c>
      <c r="B27" t="s">
        <v>2</v>
      </c>
    </row>
    <row r="28" spans="1:13" x14ac:dyDescent="0.2">
      <c r="A28" s="7" t="s">
        <v>26</v>
      </c>
      <c r="B28" s="3">
        <v>0.21454999999999999</v>
      </c>
      <c r="C28" s="3">
        <v>0.21876000000000001</v>
      </c>
      <c r="D28" s="3">
        <v>0.22769</v>
      </c>
      <c r="E28" s="3">
        <v>0.23041</v>
      </c>
      <c r="F28" s="3">
        <v>0.22602</v>
      </c>
      <c r="G28" s="3">
        <v>0.22542999999999999</v>
      </c>
      <c r="H28" s="3">
        <v>0.246</v>
      </c>
      <c r="I28" s="3">
        <v>0.26291999999999999</v>
      </c>
      <c r="J28" s="3">
        <v>0.27684999999999998</v>
      </c>
      <c r="K28" s="3">
        <v>0.28975000000000001</v>
      </c>
      <c r="L28" s="3">
        <v>0.29771999999999998</v>
      </c>
    </row>
    <row r="29" spans="1:13" x14ac:dyDescent="0.2">
      <c r="A29" s="7" t="s">
        <v>27</v>
      </c>
      <c r="B29" t="s">
        <v>2</v>
      </c>
    </row>
    <row r="30" spans="1:13" x14ac:dyDescent="0.2">
      <c r="A30" s="7" t="s">
        <v>28</v>
      </c>
      <c r="B30" s="3">
        <v>0.78544999999999998</v>
      </c>
      <c r="C30" s="3">
        <v>0.78124000000000005</v>
      </c>
      <c r="D30" s="3">
        <v>0.77231000000000005</v>
      </c>
      <c r="E30" s="3">
        <v>0.76959</v>
      </c>
      <c r="F30" s="3">
        <v>0.77398</v>
      </c>
      <c r="G30" s="3">
        <v>0.77456999999999998</v>
      </c>
      <c r="H30" s="3">
        <v>0.754</v>
      </c>
      <c r="I30" s="3">
        <v>0.73707999999999996</v>
      </c>
      <c r="J30" s="3">
        <v>0.72314999999999996</v>
      </c>
      <c r="K30" s="3">
        <v>0.71025000000000005</v>
      </c>
      <c r="L30" s="3">
        <v>0.70228000000000002</v>
      </c>
    </row>
    <row r="31" spans="1:13" x14ac:dyDescent="0.2">
      <c r="A31" s="7" t="s">
        <v>29</v>
      </c>
      <c r="B31" t="s">
        <v>2</v>
      </c>
    </row>
    <row r="32" spans="1:13" x14ac:dyDescent="0.2">
      <c r="A32" s="7" t="s">
        <v>30</v>
      </c>
      <c r="B32" s="6">
        <v>4.9329999999999999E-2</v>
      </c>
      <c r="C32" s="6">
        <v>4.5620000000000001E-2</v>
      </c>
      <c r="D32" s="6">
        <v>3.6420000000000001E-2</v>
      </c>
      <c r="E32" s="6">
        <v>3.5099999999999999E-2</v>
      </c>
      <c r="F32" s="6">
        <v>4.3490000000000001E-2</v>
      </c>
      <c r="G32" s="6">
        <v>4.6800000000000001E-2</v>
      </c>
      <c r="H32" s="6">
        <v>2.7720000000000002E-2</v>
      </c>
      <c r="I32" s="6">
        <v>1.359E-2</v>
      </c>
      <c r="J32" s="6">
        <v>8.4499999999999992E-3</v>
      </c>
      <c r="K32" s="6">
        <v>9.6799999999999994E-3</v>
      </c>
      <c r="L32" s="6">
        <v>1.9879999999999998E-2</v>
      </c>
    </row>
    <row r="33" spans="1:12" x14ac:dyDescent="0.2">
      <c r="A33" s="7" t="s">
        <v>31</v>
      </c>
      <c r="B33" t="s">
        <v>2</v>
      </c>
    </row>
    <row r="34" spans="1:12" x14ac:dyDescent="0.2">
      <c r="A34" s="7" t="s">
        <v>32</v>
      </c>
      <c r="B34" s="2">
        <v>495745024</v>
      </c>
      <c r="C34" s="2">
        <v>845224768</v>
      </c>
      <c r="D34" s="2">
        <v>1161849600</v>
      </c>
      <c r="E34" s="2">
        <v>1440061568</v>
      </c>
      <c r="F34" s="2">
        <v>1727386624</v>
      </c>
      <c r="G34" s="2">
        <v>2002927488</v>
      </c>
      <c r="H34" s="2">
        <v>2260751360</v>
      </c>
      <c r="I34" s="2">
        <v>2480758016</v>
      </c>
      <c r="J34" s="2">
        <v>2695694592</v>
      </c>
      <c r="K34" s="2">
        <v>2907493376</v>
      </c>
      <c r="L34" s="2">
        <v>3082647808</v>
      </c>
    </row>
    <row r="35" spans="1:12" x14ac:dyDescent="0.2">
      <c r="A35" s="7" t="s">
        <v>33</v>
      </c>
      <c r="B35" t="s">
        <v>2</v>
      </c>
    </row>
    <row r="36" spans="1:12" x14ac:dyDescent="0.2">
      <c r="A36" s="7" t="s">
        <v>34</v>
      </c>
      <c r="B36" s="2">
        <v>14580736</v>
      </c>
      <c r="C36" s="2">
        <v>24859552</v>
      </c>
      <c r="D36" s="2">
        <v>34172048</v>
      </c>
      <c r="E36" s="2">
        <v>42354752</v>
      </c>
      <c r="F36" s="2">
        <v>50805488</v>
      </c>
      <c r="G36" s="2">
        <v>58909632</v>
      </c>
      <c r="H36" s="2">
        <v>66492688</v>
      </c>
      <c r="I36" s="2">
        <v>72963472</v>
      </c>
      <c r="J36" s="2">
        <v>79285136</v>
      </c>
      <c r="K36" s="2">
        <v>85514512</v>
      </c>
      <c r="L36" s="2">
        <v>90666112</v>
      </c>
    </row>
    <row r="39" spans="1:12" x14ac:dyDescent="0.2">
      <c r="A39" t="s">
        <v>41</v>
      </c>
      <c r="B39">
        <v>38117364</v>
      </c>
      <c r="C39" s="2">
        <v>40101816</v>
      </c>
      <c r="D39" s="2">
        <v>41272524</v>
      </c>
      <c r="E39" s="2">
        <v>43250340</v>
      </c>
      <c r="F39" s="2">
        <v>45514084</v>
      </c>
      <c r="G39" s="2">
        <v>47002312</v>
      </c>
      <c r="H39" s="2">
        <v>44369184</v>
      </c>
      <c r="I39" s="2">
        <v>42442048</v>
      </c>
      <c r="J39" s="2">
        <v>40259352</v>
      </c>
      <c r="K39" s="2">
        <v>37979188</v>
      </c>
      <c r="L39" s="2">
        <v>36830820</v>
      </c>
    </row>
    <row r="40" spans="1:12" x14ac:dyDescent="0.2">
      <c r="A40" t="s">
        <v>42</v>
      </c>
      <c r="B40">
        <v>27825676</v>
      </c>
      <c r="C40" s="2">
        <v>29274326</v>
      </c>
      <c r="D40" s="2">
        <v>30128944</v>
      </c>
      <c r="E40" s="2">
        <v>31572750</v>
      </c>
      <c r="F40" s="2">
        <v>33225282</v>
      </c>
      <c r="G40" s="2">
        <v>34311688</v>
      </c>
      <c r="H40" s="2">
        <v>32389506</v>
      </c>
      <c r="I40" s="2">
        <v>30982696</v>
      </c>
      <c r="J40" s="2">
        <v>29389328</v>
      </c>
      <c r="K40" s="2">
        <v>27724808</v>
      </c>
      <c r="L40" s="2">
        <v>26886500</v>
      </c>
    </row>
    <row r="41" spans="1:12" x14ac:dyDescent="0.2">
      <c r="A41" t="s">
        <v>43</v>
      </c>
      <c r="B41">
        <v>10291689</v>
      </c>
      <c r="C41" s="2">
        <v>10827491</v>
      </c>
      <c r="D41" s="2">
        <v>11143582</v>
      </c>
      <c r="E41" s="2">
        <v>11677592</v>
      </c>
      <c r="F41" s="2">
        <v>12288803</v>
      </c>
      <c r="G41" s="2">
        <v>12690625</v>
      </c>
      <c r="H41" s="2">
        <v>11979680</v>
      </c>
      <c r="I41" s="2">
        <v>11459353</v>
      </c>
      <c r="J41" s="2">
        <v>10870025</v>
      </c>
      <c r="K41" s="2">
        <v>10254381</v>
      </c>
      <c r="L41" s="2">
        <v>9944322</v>
      </c>
    </row>
    <row r="42" spans="1:12" x14ac:dyDescent="0.2">
      <c r="A42" t="s">
        <v>44</v>
      </c>
      <c r="B42">
        <v>15155248</v>
      </c>
      <c r="C42" s="2">
        <v>15375792</v>
      </c>
      <c r="D42" s="2">
        <v>16686618</v>
      </c>
      <c r="E42" s="2">
        <v>16591860</v>
      </c>
      <c r="F42" s="2">
        <v>15976193</v>
      </c>
      <c r="G42" s="2">
        <v>16264057</v>
      </c>
      <c r="H42" s="2">
        <v>22046296</v>
      </c>
      <c r="I42" s="2">
        <v>26555472</v>
      </c>
      <c r="J42" s="2">
        <v>30987336</v>
      </c>
      <c r="K42" s="2">
        <v>35306716</v>
      </c>
      <c r="L42" s="2">
        <v>37784468</v>
      </c>
    </row>
    <row r="43" spans="1:12" x14ac:dyDescent="0.2">
      <c r="A43" t="s">
        <v>9</v>
      </c>
      <c r="B43">
        <v>52698100</v>
      </c>
      <c r="C43" s="2">
        <v>54411712</v>
      </c>
      <c r="D43" s="2">
        <v>56181044</v>
      </c>
      <c r="E43" s="2">
        <v>58007912</v>
      </c>
      <c r="F43" s="2">
        <v>59894184</v>
      </c>
      <c r="G43" s="2">
        <v>61841796</v>
      </c>
      <c r="H43" s="2">
        <v>63852740</v>
      </c>
      <c r="I43" s="2">
        <v>65929072</v>
      </c>
      <c r="J43" s="2">
        <v>68072920</v>
      </c>
      <c r="K43" s="2">
        <v>70286480</v>
      </c>
      <c r="L43" s="2">
        <v>72572024</v>
      </c>
    </row>
    <row r="44" spans="1:12" x14ac:dyDescent="0.2">
      <c r="A44" t="s">
        <v>45</v>
      </c>
      <c r="B44">
        <v>46334328</v>
      </c>
      <c r="C44" s="2">
        <v>47298188</v>
      </c>
      <c r="D44" s="2">
        <v>48275700</v>
      </c>
      <c r="E44" s="2">
        <v>49266728</v>
      </c>
      <c r="F44" s="2">
        <v>50870056</v>
      </c>
      <c r="G44" s="2">
        <v>52525528</v>
      </c>
      <c r="H44" s="2">
        <v>54234832</v>
      </c>
      <c r="I44" s="2">
        <v>55999712</v>
      </c>
      <c r="J44" s="2">
        <v>57821984</v>
      </c>
      <c r="K44" s="2">
        <v>59703508</v>
      </c>
      <c r="L44" s="2">
        <v>61646224</v>
      </c>
    </row>
    <row r="45" spans="1:12" x14ac:dyDescent="0.2">
      <c r="A45" t="s">
        <v>46</v>
      </c>
      <c r="B45">
        <v>6363772</v>
      </c>
      <c r="C45" s="2">
        <v>7113524</v>
      </c>
      <c r="D45" s="2">
        <v>7905344</v>
      </c>
      <c r="E45" s="2">
        <v>8741184</v>
      </c>
      <c r="F45" s="2">
        <v>9024128</v>
      </c>
      <c r="G45" s="2">
        <v>9316268</v>
      </c>
      <c r="H45" s="2">
        <v>9617908</v>
      </c>
      <c r="I45" s="2">
        <v>9929360</v>
      </c>
      <c r="J45" s="2">
        <v>10250936</v>
      </c>
      <c r="K45" s="2">
        <v>10582972</v>
      </c>
      <c r="L45" s="2">
        <v>10925800</v>
      </c>
    </row>
    <row r="46" spans="1:12" x14ac:dyDescent="0.2">
      <c r="C46" s="2"/>
      <c r="D46" s="2"/>
      <c r="E46" s="2"/>
      <c r="F46" s="2"/>
      <c r="G46" s="2"/>
      <c r="H46" s="2"/>
      <c r="I46" s="2"/>
      <c r="J46" s="2"/>
      <c r="K46" s="2"/>
      <c r="L46" s="2"/>
    </row>
    <row r="47" spans="1:12" x14ac:dyDescent="0.2">
      <c r="A47" t="s">
        <v>47</v>
      </c>
      <c r="C47" s="15">
        <f>+C39+C42*0.7+C15</f>
        <v>53377381.649999999</v>
      </c>
      <c r="D47" s="15">
        <f t="shared" ref="D47:L47" si="1">+D39+D42*0.7+D15</f>
        <v>55468181.600000001</v>
      </c>
      <c r="E47" s="15">
        <f t="shared" si="1"/>
        <v>57382183.25</v>
      </c>
      <c r="F47" s="15">
        <f t="shared" si="1"/>
        <v>59217479.100000001</v>
      </c>
      <c r="G47" s="15">
        <f t="shared" si="1"/>
        <v>60909733.149999999</v>
      </c>
      <c r="H47" s="15">
        <f t="shared" si="1"/>
        <v>62326696.200000003</v>
      </c>
      <c r="I47" s="15">
        <f t="shared" si="1"/>
        <v>63558509.649999999</v>
      </c>
      <c r="J47" s="15">
        <f t="shared" si="1"/>
        <v>64480647.450000003</v>
      </c>
      <c r="K47" s="15">
        <f t="shared" si="1"/>
        <v>65226580.950000003</v>
      </c>
      <c r="L47" s="15">
        <f t="shared" si="1"/>
        <v>65815173.349999994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D52E4-B7D0-C542-AC75-F4A528CEF7AC}">
  <dimension ref="A1:C5"/>
  <sheetViews>
    <sheetView workbookViewId="0">
      <selection activeCell="H15" sqref="H15"/>
    </sheetView>
  </sheetViews>
  <sheetFormatPr baseColWidth="10" defaultRowHeight="15" x14ac:dyDescent="0.2"/>
  <cols>
    <col min="1" max="1" width="22.6640625" style="9" customWidth="1"/>
    <col min="2" max="2" width="29.6640625" style="5" bestFit="1" customWidth="1"/>
    <col min="3" max="3" width="17.33203125" customWidth="1"/>
  </cols>
  <sheetData>
    <row r="1" spans="1:3" s="8" customFormat="1" ht="21" x14ac:dyDescent="0.2">
      <c r="A1" s="11"/>
      <c r="B1" s="11" t="s">
        <v>40</v>
      </c>
      <c r="C1" s="11">
        <v>2030</v>
      </c>
    </row>
    <row r="2" spans="1:3" ht="21" x14ac:dyDescent="0.25">
      <c r="A2" s="12" t="s">
        <v>36</v>
      </c>
      <c r="B2" s="14">
        <f>'Saídas do Modelo'!M20</f>
        <v>68.80464727272728</v>
      </c>
      <c r="C2" s="13">
        <f>'Saídas do Modelo'!L20</f>
        <v>70.607830000000007</v>
      </c>
    </row>
    <row r="3" spans="1:3" ht="21" x14ac:dyDescent="0.25">
      <c r="A3" s="12" t="s">
        <v>37</v>
      </c>
      <c r="B3" s="14">
        <f>'Saídas do Modelo'!M22</f>
        <v>68.550784545454547</v>
      </c>
      <c r="C3" s="13">
        <f>'Saídas do Modelo'!L22</f>
        <v>70.378590000000003</v>
      </c>
    </row>
    <row r="4" spans="1:3" ht="21" x14ac:dyDescent="0.25">
      <c r="A4" s="12" t="s">
        <v>38</v>
      </c>
      <c r="B4" s="14">
        <f>'Saídas do Modelo'!M24</f>
        <v>66.444944545454547</v>
      </c>
      <c r="C4" s="13">
        <f>'Saídas do Modelo'!L24</f>
        <v>68.389679999999998</v>
      </c>
    </row>
    <row r="5" spans="1:3" ht="21" x14ac:dyDescent="0.25">
      <c r="A5" s="12" t="s">
        <v>39</v>
      </c>
      <c r="B5" s="14">
        <f>'Saídas do Modelo'!M26</f>
        <v>71.354535454545456</v>
      </c>
      <c r="C5" s="13">
        <f>'Saídas do Modelo'!L26</f>
        <v>72.00864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Gráficos</vt:lpstr>
      </vt:variant>
      <vt:variant>
        <vt:i4>9</vt:i4>
      </vt:variant>
    </vt:vector>
  </HeadingPairs>
  <TitlesOfParts>
    <vt:vector size="11" baseType="lpstr">
      <vt:lpstr>Saídas do Modelo</vt:lpstr>
      <vt:lpstr>Tabela Notas</vt:lpstr>
      <vt:lpstr>Demanda Ciclo-Otto</vt:lpstr>
      <vt:lpstr>Demanda Ciclo-Diesel</vt:lpstr>
      <vt:lpstr>Demanda GNV</vt:lpstr>
      <vt:lpstr>Part Biocomb</vt:lpstr>
      <vt:lpstr>Part Fósseis</vt:lpstr>
      <vt:lpstr>Dependência Externa</vt:lpstr>
      <vt:lpstr>FCC</vt:lpstr>
      <vt:lpstr>Ciclo-Otto m3</vt:lpstr>
      <vt:lpstr>Ciclo-Diesel m3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Marlon Arraes Jardim Leal</dc:creator>
  <cp:lastModifiedBy>Microsoft Office User</cp:lastModifiedBy>
  <dcterms:created xsi:type="dcterms:W3CDTF">2020-05-21T11:39:10Z</dcterms:created>
  <dcterms:modified xsi:type="dcterms:W3CDTF">2020-05-25T23:01:33Z</dcterms:modified>
</cp:coreProperties>
</file>