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3ª SESSÃO PÚBLICA\"/>
    </mc:Choice>
  </mc:AlternateContent>
  <xr:revisionPtr revIDLastSave="0" documentId="13_ncr:1_{373F68CD-D9EA-446D-BC9D-128F22136784}" xr6:coauthVersionLast="47" xr6:coauthVersionMax="47" xr10:uidLastSave="{00000000-0000-0000-0000-000000000000}"/>
  <bookViews>
    <workbookView xWindow="-108" yWindow="-108" windowWidth="23256" windowHeight="12576" xr2:uid="{B5F15B0D-F898-4B6E-9E9E-52B183BF6620}"/>
  </bookViews>
  <sheets>
    <sheet name="PONTUAÇÃO" sheetId="4" r:id="rId1"/>
    <sheet name="Cópia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4" l="1"/>
  <c r="C13" i="4"/>
  <c r="I8" i="4"/>
  <c r="I7" i="4"/>
  <c r="I6" i="4"/>
  <c r="M9" i="4"/>
  <c r="M8" i="4"/>
  <c r="M7" i="4"/>
  <c r="N7" i="4" s="1"/>
  <c r="D13" i="4" s="1"/>
  <c r="M6" i="4"/>
  <c r="I9" i="4"/>
  <c r="N9" i="4" s="1"/>
  <c r="M5" i="4"/>
  <c r="N5" i="4" s="1"/>
  <c r="I5" i="4"/>
  <c r="O6" i="5"/>
  <c r="N9" i="5"/>
  <c r="O9" i="5" s="1"/>
  <c r="L9" i="5"/>
  <c r="I9" i="5"/>
  <c r="N8" i="5"/>
  <c r="O8" i="5" s="1"/>
  <c r="L8" i="5"/>
  <c r="I8" i="5"/>
  <c r="N7" i="5"/>
  <c r="O7" i="5" s="1"/>
  <c r="L7" i="5"/>
  <c r="I7" i="5"/>
  <c r="L6" i="5"/>
  <c r="N6" i="5" s="1"/>
  <c r="I6" i="5"/>
  <c r="L5" i="5"/>
  <c r="I5" i="5"/>
  <c r="N8" i="4" l="1"/>
  <c r="D14" i="4" s="1"/>
  <c r="N6" i="4"/>
  <c r="O7" i="4" a="1"/>
  <c r="O7" i="4" s="1"/>
  <c r="O9" i="4" a="1"/>
  <c r="O9" i="4" s="1"/>
  <c r="O8" i="4" l="1" a="1"/>
  <c r="O8" i="4" s="1"/>
  <c r="O6" i="4" a="1"/>
  <c r="O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<sst xmlns="http://schemas.openxmlformats.org/spreadsheetml/2006/main" count="45" uniqueCount="32">
  <si>
    <t>CONCEITO</t>
  </si>
  <si>
    <t>RACIOCÍNIO BÁSICO</t>
  </si>
  <si>
    <t>PLANO DE IMPLEMENTAÇÃO</t>
  </si>
  <si>
    <t>CAPACIDADE DE ATENDIMENTO</t>
  </si>
  <si>
    <t>STATUS DE APROVAÇÃO
(&gt;=75 PONTOS)</t>
  </si>
  <si>
    <r>
      <rPr>
        <b/>
        <sz val="11"/>
        <color theme="1"/>
        <rFont val="Aptos Narrow"/>
        <family val="2"/>
        <scheme val="minor"/>
      </rPr>
      <t xml:space="preserve">CONCORRÊNCIA 90001/2024 - COMUNICAÇÃO INSTITUCIONAL
</t>
    </r>
    <r>
      <rPr>
        <sz val="11"/>
        <color theme="1"/>
        <rFont val="Aptos Narrow"/>
        <family val="2"/>
        <scheme val="minor"/>
      </rPr>
      <t>PLANILHA DE PONTUAÇÃO</t>
    </r>
  </si>
  <si>
    <t>PLANO DE COMUNICAÇÃO INSTITUCIONAL</t>
  </si>
  <si>
    <t>ESTRATÉGIA DE COMUNICAÇÃO INSTITUCIONAL</t>
  </si>
  <si>
    <t xml:space="preserve"> SOLUÇÃO DE COMUNICAÇÃO INSTITUCIONAL</t>
  </si>
  <si>
    <t>RELATOS DE SOLUÇÃO DE COMUNICAÇÃO INSTITUCIONAL</t>
  </si>
  <si>
    <t>RELAÇÃO DOS PRINCIPAIS CLIENTES</t>
  </si>
  <si>
    <t>QUANTIFICAÇÃO E QUALIFICAÇÃO DOS PROFISSIONAIS</t>
  </si>
  <si>
    <t>AGÊNCIA</t>
  </si>
  <si>
    <t>SUBTOTAL:     Plano de Comunicação  Institucional</t>
  </si>
  <si>
    <t>SUBTOTAL: Capacidade de Atendimento</t>
  </si>
  <si>
    <t>NOTA FINAL</t>
  </si>
  <si>
    <t>Nº
INVÓLUCRO</t>
  </si>
  <si>
    <t>ANEXO I - TERMO DE REFERÊNCIA</t>
  </si>
  <si>
    <t>EDITAL DA CONCORRÊNCIA Nº 90001/2024 - ANEXO I - TERMO DE REFERÊNCIA</t>
  </si>
  <si>
    <t>STATUS DE APROVAÇÃO</t>
  </si>
  <si>
    <t>CAPACIDADE DE ATENDIMENTO - 4</t>
  </si>
  <si>
    <t>PLANO DE COMUNICAÇÃO INSTITUCIONAL - 2</t>
  </si>
  <si>
    <t>SUBTOTAL: Capacidade de Atendimento e Relatos de Solução</t>
  </si>
  <si>
    <t>AGÊNCIAS</t>
  </si>
  <si>
    <t>CLASSIFICAÇÃO</t>
  </si>
  <si>
    <t>PASTA</t>
  </si>
  <si>
    <t>"Transição Energética: um futuro para todos"</t>
  </si>
  <si>
    <t>"Transição energética justa e inclusiva: A energia que move o Brasil"</t>
  </si>
  <si>
    <t>"Juntos, no tempo certo, pela transformação da nossa energia"</t>
  </si>
  <si>
    <t>APEX COMUNICAÇÃO ESTRATÉGICA LTDA</t>
  </si>
  <si>
    <t>APPROACH COMUNICAÇÃO INTEGRADA LTDA</t>
  </si>
  <si>
    <t>FSB COMUNICAÇÃO E PLANEJAMENTO ESTRATÉGICO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</si>
</sst>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wrapText="1"/>
    </xf>
    <xf numFmtId="44" fontId="2" fillId="0" borderId="1" xfId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theme="9" tint="-0.24994659260841701"/>
      </font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-0.24994659260841701"/>
      </font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144780</xdr:colOff>
          <xdr:row>1</xdr:row>
          <xdr:rowOff>45720</xdr:rowOff>
        </xdr:from>
        <xdr:to>
          <xdr:col>1</xdr:col>
          <xdr:colOff>868680</xdr:colOff>
          <xdr:row>1</xdr:row>
          <xdr:rowOff>822960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933450</xdr:colOff>
      <xdr:row>1</xdr:row>
      <xdr:rowOff>65709</xdr:rowOff>
    </xdr:from>
    <xdr:to>
      <xdr:col>2</xdr:col>
      <xdr:colOff>3132952</xdr:colOff>
      <xdr:row>1</xdr:row>
      <xdr:rowOff>805689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141909"/>
          <a:ext cx="3295650" cy="739980"/>
        </a:xfrm>
        <a:prstGeom prst="rect">
          <a:avLst/>
        </a:prstGeom>
      </xdr:spPr>
    </xdr:pic>
    <xdr:clientData/>
  </xdr:twoCellAnchor>
  <xdr:twoCellAnchor editAs="oneCell">
    <xdr:from>
      <xdr:col>3</xdr:col>
      <xdr:colOff>1203248</xdr:colOff>
      <xdr:row>16</xdr:row>
      <xdr:rowOff>57150</xdr:rowOff>
    </xdr:from>
    <xdr:to>
      <xdr:col>7</xdr:col>
      <xdr:colOff>428717</xdr:colOff>
      <xdr:row>26</xdr:row>
      <xdr:rowOff>257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7545" y="4042204"/>
          <a:ext cx="6289415" cy="179662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7125</xdr:colOff>
      <xdr:row>16</xdr:row>
      <xdr:rowOff>54750</xdr:rowOff>
    </xdr:from>
    <xdr:to>
      <xdr:col>3</xdr:col>
      <xdr:colOff>1081221</xdr:colOff>
      <xdr:row>29</xdr:row>
      <xdr:rowOff>93200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850" y="4474350"/>
          <a:ext cx="6163535" cy="2514951"/>
        </a:xfrm>
        <a:prstGeom prst="rect">
          <a:avLst/>
        </a:prstGeom>
        <a:ln>
          <a:solidFill>
            <a:schemeClr val="tx1"/>
          </a:solidFill>
        </a:ln>
        <a:effectLst>
          <a:softEdge rad="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144780</xdr:colOff>
          <xdr:row>1</xdr:row>
          <xdr:rowOff>45720</xdr:rowOff>
        </xdr:from>
        <xdr:to>
          <xdr:col>1</xdr:col>
          <xdr:colOff>868680</xdr:colOff>
          <xdr:row>1</xdr:row>
          <xdr:rowOff>822960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1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971550</xdr:colOff>
      <xdr:row>1</xdr:row>
      <xdr:rowOff>65709</xdr:rowOff>
    </xdr:from>
    <xdr:to>
      <xdr:col>3</xdr:col>
      <xdr:colOff>1828800</xdr:colOff>
      <xdr:row>1</xdr:row>
      <xdr:rowOff>805689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6300" y="141909"/>
          <a:ext cx="3295650" cy="739980"/>
        </a:xfrm>
        <a:prstGeom prst="rect">
          <a:avLst/>
        </a:prstGeom>
      </xdr:spPr>
    </xdr:pic>
    <xdr:clientData/>
  </xdr:twoCellAnchor>
  <xdr:twoCellAnchor editAs="oneCell">
    <xdr:from>
      <xdr:col>5</xdr:col>
      <xdr:colOff>428625</xdr:colOff>
      <xdr:row>15</xdr:row>
      <xdr:rowOff>47625</xdr:rowOff>
    </xdr:from>
    <xdr:to>
      <xdr:col>10</xdr:col>
      <xdr:colOff>848581</xdr:colOff>
      <xdr:row>24</xdr:row>
      <xdr:rowOff>181233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3848100"/>
          <a:ext cx="6134956" cy="1848108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7125</xdr:colOff>
      <xdr:row>15</xdr:row>
      <xdr:rowOff>45225</xdr:rowOff>
    </xdr:from>
    <xdr:to>
      <xdr:col>4</xdr:col>
      <xdr:colOff>1093835</xdr:colOff>
      <xdr:row>28</xdr:row>
      <xdr:rowOff>83676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850" y="3845700"/>
          <a:ext cx="6163535" cy="2514951"/>
        </a:xfrm>
        <a:prstGeom prst="rect">
          <a:avLst/>
        </a:prstGeom>
        <a:ln>
          <a:solidFill>
            <a:schemeClr val="tx1"/>
          </a:solidFill>
        </a:ln>
        <a:effectLst>
          <a:softEdge rad="0"/>
        </a:effec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45981-4F9B-4E90-9F8A-B831F185BBF7}">
  <dimension ref="B1:O16"/>
  <sheetViews>
    <sheetView showGridLines="0" tabSelected="1" zoomScale="74" zoomScaleNormal="74" workbookViewId="0">
      <selection activeCell="J15" sqref="J15"/>
    </sheetView>
  </sheetViews>
  <sheetFormatPr defaultColWidth="9.109375" defaultRowHeight="14.4" x14ac:dyDescent="0.3"/>
  <cols>
    <col min="1" max="1" width="1.33203125" style="1" customWidth="1"/>
    <col min="2" max="2" width="17.109375" style="1" customWidth="1"/>
    <col min="3" max="3" width="59.44140625" style="1" bestFit="1" customWidth="1"/>
    <col min="4" max="4" width="51.6640625" style="1" bestFit="1" customWidth="1"/>
    <col min="5" max="10" width="17.109375" style="1" customWidth="1"/>
    <col min="11" max="13" width="18.44140625" style="1" customWidth="1"/>
    <col min="14" max="14" width="13.109375" style="1" bestFit="1" customWidth="1"/>
    <col min="15" max="15" width="22.88671875" style="1" bestFit="1" customWidth="1"/>
    <col min="16" max="16384" width="9.109375" style="1"/>
  </cols>
  <sheetData>
    <row r="1" spans="2:15" ht="6" customHeight="1" x14ac:dyDescent="0.3"/>
    <row r="2" spans="2:15" ht="68.25" customHeight="1" x14ac:dyDescent="0.3">
      <c r="B2" s="20" t="s">
        <v>5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19"/>
    </row>
    <row r="3" spans="2:15" ht="15" customHeight="1" x14ac:dyDescent="0.3">
      <c r="B3" s="22" t="s">
        <v>25</v>
      </c>
      <c r="C3" s="23" t="s">
        <v>0</v>
      </c>
      <c r="D3" s="23" t="s">
        <v>23</v>
      </c>
      <c r="E3" s="23" t="s">
        <v>21</v>
      </c>
      <c r="F3" s="23"/>
      <c r="G3" s="23"/>
      <c r="H3" s="23"/>
      <c r="I3" s="24" t="s">
        <v>13</v>
      </c>
      <c r="J3" s="23" t="s">
        <v>20</v>
      </c>
      <c r="K3" s="23"/>
      <c r="L3" s="22" t="s">
        <v>9</v>
      </c>
      <c r="M3" s="24" t="s">
        <v>22</v>
      </c>
      <c r="N3" s="21" t="s">
        <v>15</v>
      </c>
      <c r="O3" s="22" t="s">
        <v>19</v>
      </c>
    </row>
    <row r="4" spans="2:15" ht="45" customHeight="1" x14ac:dyDescent="0.3">
      <c r="B4" s="22"/>
      <c r="C4" s="23"/>
      <c r="D4" s="23"/>
      <c r="E4" s="4" t="s">
        <v>1</v>
      </c>
      <c r="F4" s="4" t="s">
        <v>7</v>
      </c>
      <c r="G4" s="4" t="s">
        <v>8</v>
      </c>
      <c r="H4" s="4" t="s">
        <v>2</v>
      </c>
      <c r="I4" s="25"/>
      <c r="J4" s="5" t="s">
        <v>10</v>
      </c>
      <c r="K4" s="5" t="s">
        <v>11</v>
      </c>
      <c r="L4" s="22"/>
      <c r="M4" s="25"/>
      <c r="N4" s="21"/>
      <c r="O4" s="23"/>
    </row>
    <row r="5" spans="2:15" ht="15.6" x14ac:dyDescent="0.3">
      <c r="B5" s="22"/>
      <c r="C5" s="23"/>
      <c r="D5" s="23"/>
      <c r="E5" s="13">
        <v>10</v>
      </c>
      <c r="F5" s="13">
        <v>30</v>
      </c>
      <c r="G5" s="13">
        <v>25</v>
      </c>
      <c r="H5" s="13">
        <v>15</v>
      </c>
      <c r="I5" s="14">
        <f>SUM(E5:H5)</f>
        <v>80</v>
      </c>
      <c r="J5" s="13">
        <v>5</v>
      </c>
      <c r="K5" s="13">
        <v>5</v>
      </c>
      <c r="L5" s="17">
        <v>10</v>
      </c>
      <c r="M5" s="15">
        <f>SUM(J5:L5)</f>
        <v>20</v>
      </c>
      <c r="N5" s="15">
        <f>SUM(I5,M5)</f>
        <v>100</v>
      </c>
      <c r="O5" s="23"/>
    </row>
    <row r="6" spans="2:15" ht="15.6" x14ac:dyDescent="0.3">
      <c r="B6" s="2">
        <v>1</v>
      </c>
      <c r="C6" s="2" t="s">
        <v>26</v>
      </c>
      <c r="D6" s="2" t="s">
        <v>30</v>
      </c>
      <c r="E6" s="16">
        <v>7.83</v>
      </c>
      <c r="F6" s="16">
        <v>19</v>
      </c>
      <c r="G6" s="16">
        <v>13</v>
      </c>
      <c r="H6" s="16">
        <v>12.83</v>
      </c>
      <c r="I6" s="14">
        <f>SUM(E6:H6)</f>
        <v>52.66</v>
      </c>
      <c r="J6" s="16">
        <v>5</v>
      </c>
      <c r="K6" s="16">
        <v>5</v>
      </c>
      <c r="L6" s="18">
        <v>10</v>
      </c>
      <c r="M6" s="15">
        <f>SUM(J6:L6)</f>
        <v>20</v>
      </c>
      <c r="N6" s="15">
        <f>SUM(I6,M6)</f>
        <v>72.66</v>
      </c>
      <c r="O6" s="3" t="str" cm="1">
        <f t="array" ref="O6">IF(AND(N6&gt;=75,E6:M6&gt;0),"CLASSIFICADA","DESCLASSIFICADA")</f>
        <v>DESCLASSIFICADA</v>
      </c>
    </row>
    <row r="7" spans="2:15" ht="15.6" x14ac:dyDescent="0.3">
      <c r="B7" s="2">
        <v>3</v>
      </c>
      <c r="C7" s="2" t="s">
        <v>27</v>
      </c>
      <c r="D7" s="2" t="s">
        <v>31</v>
      </c>
      <c r="E7" s="16">
        <v>9.67</v>
      </c>
      <c r="F7" s="16">
        <v>26.83</v>
      </c>
      <c r="G7" s="16">
        <v>21.83</v>
      </c>
      <c r="H7" s="16">
        <v>15</v>
      </c>
      <c r="I7" s="14">
        <f>SUM(E7:H7)</f>
        <v>73.33</v>
      </c>
      <c r="J7" s="16">
        <v>5</v>
      </c>
      <c r="K7" s="16">
        <v>5</v>
      </c>
      <c r="L7" s="18">
        <v>10</v>
      </c>
      <c r="M7" s="15">
        <f>SUM(J7:L7)</f>
        <v>20</v>
      </c>
      <c r="N7" s="15">
        <f>SUM(I7,M7)</f>
        <v>93.33</v>
      </c>
      <c r="O7" s="3" t="str" cm="1">
        <f t="array" ref="O7">IF(AND(N7&gt;=75,E7:M7&gt;0),"CLASSIFICADA","DESCLASSIFICADA")</f>
        <v>CLASSIFICADA</v>
      </c>
    </row>
    <row r="8" spans="2:15" ht="15.6" x14ac:dyDescent="0.3">
      <c r="B8" s="2">
        <v>4</v>
      </c>
      <c r="C8" s="2" t="s">
        <v>28</v>
      </c>
      <c r="D8" s="2" t="s">
        <v>29</v>
      </c>
      <c r="E8" s="16">
        <v>9.93</v>
      </c>
      <c r="F8" s="16">
        <v>22.83</v>
      </c>
      <c r="G8" s="16">
        <v>18.829999999999998</v>
      </c>
      <c r="H8" s="16">
        <v>12.5</v>
      </c>
      <c r="I8" s="14">
        <f>SUM(E8:H8)</f>
        <v>64.09</v>
      </c>
      <c r="J8" s="16">
        <v>5</v>
      </c>
      <c r="K8" s="16">
        <v>5</v>
      </c>
      <c r="L8" s="18">
        <v>10</v>
      </c>
      <c r="M8" s="15">
        <f>SUM(J8:L8)</f>
        <v>20</v>
      </c>
      <c r="N8" s="15">
        <f>SUM(I8,M8)</f>
        <v>84.09</v>
      </c>
      <c r="O8" s="3" t="str" cm="1">
        <f t="array" ref="O8">IF(AND(N8&gt;=75,E8:M8&gt;0),"CLASSIFICADA","DESCLASSIFICADA")</f>
        <v>CLASSIFICADA</v>
      </c>
    </row>
    <row r="9" spans="2:15" ht="15.6" x14ac:dyDescent="0.3">
      <c r="B9" s="2"/>
      <c r="C9" s="2"/>
      <c r="D9" s="2"/>
      <c r="E9" s="16"/>
      <c r="F9" s="16"/>
      <c r="G9" s="16"/>
      <c r="H9" s="16"/>
      <c r="I9" s="14">
        <f>SUM(E9:H9)</f>
        <v>0</v>
      </c>
      <c r="J9" s="16"/>
      <c r="K9" s="16"/>
      <c r="L9" s="18"/>
      <c r="M9" s="15">
        <f>SUM(J9:L9)</f>
        <v>0</v>
      </c>
      <c r="N9" s="15">
        <f>SUM(I9,M9)</f>
        <v>0</v>
      </c>
      <c r="O9" s="3" t="str" cm="1">
        <f t="array" ref="O9">IF(AND(N9&gt;=75,E9:M9&gt;0),"CLASSIFICADA","DESCLASSIFICADA")</f>
        <v>DESCLASSIFICADA</v>
      </c>
    </row>
    <row r="12" spans="2:15" x14ac:dyDescent="0.3">
      <c r="B12" s="8" t="s">
        <v>24</v>
      </c>
      <c r="C12" s="8" t="s">
        <v>23</v>
      </c>
      <c r="D12" s="8" t="s">
        <v>15</v>
      </c>
    </row>
    <row r="13" spans="2:15" x14ac:dyDescent="0.3">
      <c r="B13" s="3">
        <v>1</v>
      </c>
      <c r="C13" s="3" t="str">
        <f>D7</f>
        <v>FSB COMUNICAÇÃO E PLANEJAMENTO ESTRATÉGICO LTDA</v>
      </c>
      <c r="D13" s="3">
        <f>N7</f>
        <v>93.33</v>
      </c>
    </row>
    <row r="14" spans="2:15" x14ac:dyDescent="0.3">
      <c r="B14" s="3">
        <v>2</v>
      </c>
      <c r="C14" s="3" t="str">
        <f>D8</f>
        <v>APEX COMUNICAÇÃO ESTRATÉGICA LTDA</v>
      </c>
      <c r="D14" s="3">
        <f>N8</f>
        <v>84.09</v>
      </c>
    </row>
    <row r="16" spans="2:15" x14ac:dyDescent="0.3">
      <c r="B16" s="12" t="s">
        <v>18</v>
      </c>
    </row>
  </sheetData>
  <sortState xmlns:xlrd2="http://schemas.microsoft.com/office/spreadsheetml/2017/richdata2" ref="B6:N9">
    <sortCondition descending="1" ref="N6:N9"/>
  </sortState>
  <mergeCells count="11">
    <mergeCell ref="B2:N2"/>
    <mergeCell ref="N3:N4"/>
    <mergeCell ref="O3:O5"/>
    <mergeCell ref="B3:B5"/>
    <mergeCell ref="C3:C5"/>
    <mergeCell ref="D3:D5"/>
    <mergeCell ref="E3:H3"/>
    <mergeCell ref="J3:K3"/>
    <mergeCell ref="I3:I4"/>
    <mergeCell ref="M3:M4"/>
    <mergeCell ref="L3:L4"/>
  </mergeCells>
  <conditionalFormatting sqref="O1:O1048576">
    <cfRule type="cellIs" dxfId="3" priority="1" operator="equal">
      <formula>"CLASSIFICADA"</formula>
    </cfRule>
    <cfRule type="cellIs" dxfId="2" priority="2" operator="equal">
      <formula>"DESCLASSIFICADA"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4097" r:id="rId4">
          <objectPr defaultSize="0" autoPict="0" r:id="rId5">
            <anchor moveWithCells="1" sizeWithCells="1">
              <from>
                <xdr:col>1</xdr:col>
                <xdr:colOff>144780</xdr:colOff>
                <xdr:row>1</xdr:row>
                <xdr:rowOff>45720</xdr:rowOff>
              </from>
              <to>
                <xdr:col>1</xdr:col>
                <xdr:colOff>868680</xdr:colOff>
                <xdr:row>1</xdr:row>
                <xdr:rowOff>822960</xdr:rowOff>
              </to>
            </anchor>
          </objectPr>
        </oleObject>
      </mc:Choice>
      <mc:Fallback>
        <oleObject progId="PBrush" shapeId="4097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5CB3E-EC1C-42F1-9A71-1A6DF5863E63}">
  <dimension ref="B1:O15"/>
  <sheetViews>
    <sheetView showGridLines="0" topLeftCell="D1" zoomScaleNormal="100" workbookViewId="0">
      <selection activeCell="E32" sqref="E32"/>
    </sheetView>
  </sheetViews>
  <sheetFormatPr defaultColWidth="9.109375" defaultRowHeight="14.4" x14ac:dyDescent="0.3"/>
  <cols>
    <col min="1" max="1" width="1.33203125" style="1" customWidth="1"/>
    <col min="2" max="2" width="11.88671875" style="1" customWidth="1"/>
    <col min="3" max="3" width="22" style="1" customWidth="1"/>
    <col min="4" max="4" width="42.33203125" style="1" bestFit="1" customWidth="1"/>
    <col min="5" max="10" width="17.109375" style="1" customWidth="1"/>
    <col min="11" max="12" width="18.44140625" style="1" customWidth="1"/>
    <col min="13" max="13" width="17.109375" style="1" customWidth="1"/>
    <col min="14" max="14" width="11" style="1" customWidth="1"/>
    <col min="15" max="15" width="17.5546875" style="1" customWidth="1"/>
    <col min="16" max="16384" width="9.109375" style="1"/>
  </cols>
  <sheetData>
    <row r="1" spans="2:15" ht="6" customHeight="1" x14ac:dyDescent="0.3"/>
    <row r="2" spans="2:15" ht="68.25" customHeight="1" x14ac:dyDescent="0.3">
      <c r="B2" s="26" t="s">
        <v>5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8"/>
    </row>
    <row r="3" spans="2:15" ht="15" customHeight="1" x14ac:dyDescent="0.3">
      <c r="B3" s="22" t="s">
        <v>16</v>
      </c>
      <c r="C3" s="23" t="s">
        <v>0</v>
      </c>
      <c r="D3" s="23" t="s">
        <v>12</v>
      </c>
      <c r="E3" s="23" t="s">
        <v>6</v>
      </c>
      <c r="F3" s="23"/>
      <c r="G3" s="23"/>
      <c r="H3" s="23"/>
      <c r="I3" s="24" t="s">
        <v>13</v>
      </c>
      <c r="J3" s="23" t="s">
        <v>3</v>
      </c>
      <c r="K3" s="23"/>
      <c r="L3" s="24" t="s">
        <v>14</v>
      </c>
      <c r="M3" s="22" t="s">
        <v>9</v>
      </c>
      <c r="N3" s="21" t="s">
        <v>15</v>
      </c>
      <c r="O3" s="22" t="s">
        <v>4</v>
      </c>
    </row>
    <row r="4" spans="2:15" ht="45" customHeight="1" x14ac:dyDescent="0.3">
      <c r="B4" s="22"/>
      <c r="C4" s="23"/>
      <c r="D4" s="23"/>
      <c r="E4" s="4" t="s">
        <v>1</v>
      </c>
      <c r="F4" s="4" t="s">
        <v>7</v>
      </c>
      <c r="G4" s="4" t="s">
        <v>8</v>
      </c>
      <c r="H4" s="4" t="s">
        <v>2</v>
      </c>
      <c r="I4" s="25"/>
      <c r="J4" s="5" t="s">
        <v>10</v>
      </c>
      <c r="K4" s="5" t="s">
        <v>11</v>
      </c>
      <c r="L4" s="25"/>
      <c r="M4" s="22"/>
      <c r="N4" s="21"/>
      <c r="O4" s="23"/>
    </row>
    <row r="5" spans="2:15" x14ac:dyDescent="0.3">
      <c r="B5" s="22"/>
      <c r="C5" s="23"/>
      <c r="D5" s="23"/>
      <c r="E5" s="6">
        <v>10</v>
      </c>
      <c r="F5" s="6">
        <v>30</v>
      </c>
      <c r="G5" s="6">
        <v>25</v>
      </c>
      <c r="H5" s="6">
        <v>15</v>
      </c>
      <c r="I5" s="8">
        <f>SUM(E5:H5)</f>
        <v>80</v>
      </c>
      <c r="J5" s="6">
        <v>5</v>
      </c>
      <c r="K5" s="6">
        <v>5</v>
      </c>
      <c r="L5" s="9">
        <f>SUM(J5:K5)</f>
        <v>10</v>
      </c>
      <c r="M5" s="9">
        <v>10</v>
      </c>
      <c r="N5" s="9">
        <v>100</v>
      </c>
      <c r="O5" s="23"/>
    </row>
    <row r="6" spans="2:15" x14ac:dyDescent="0.3">
      <c r="B6" s="2">
        <v>1</v>
      </c>
      <c r="C6" s="2"/>
      <c r="D6" s="7"/>
      <c r="E6" s="2">
        <v>10</v>
      </c>
      <c r="F6" s="2">
        <v>30</v>
      </c>
      <c r="G6" s="2">
        <v>25</v>
      </c>
      <c r="H6" s="2">
        <v>15</v>
      </c>
      <c r="I6" s="11">
        <f t="shared" ref="I6:I9" si="0">SUM(E6:H6)</f>
        <v>80</v>
      </c>
      <c r="J6" s="2">
        <v>0</v>
      </c>
      <c r="K6" s="2">
        <v>0</v>
      </c>
      <c r="L6" s="10">
        <f t="shared" ref="L6:L9" si="1">SUM(J6:K6)</f>
        <v>0</v>
      </c>
      <c r="M6" s="3">
        <v>10</v>
      </c>
      <c r="N6" s="10">
        <f>SUM(I6,L6,M6)</f>
        <v>90</v>
      </c>
      <c r="O6" s="2" t="str">
        <f>IF(N6&gt;=75,"CLASSIFICADA","DESCLASSIFICADA")</f>
        <v>CLASSIFICADA</v>
      </c>
    </row>
    <row r="7" spans="2:15" x14ac:dyDescent="0.3">
      <c r="B7" s="2">
        <v>2</v>
      </c>
      <c r="C7" s="2"/>
      <c r="D7" s="7"/>
      <c r="E7" s="2"/>
      <c r="F7" s="2"/>
      <c r="G7" s="2"/>
      <c r="H7" s="2"/>
      <c r="I7" s="11">
        <f t="shared" si="0"/>
        <v>0</v>
      </c>
      <c r="J7" s="2"/>
      <c r="K7" s="2"/>
      <c r="L7" s="10">
        <f t="shared" si="1"/>
        <v>0</v>
      </c>
      <c r="M7" s="3"/>
      <c r="N7" s="10">
        <f t="shared" ref="N7:N9" si="2">SUM(E7:M7)</f>
        <v>0</v>
      </c>
      <c r="O7" s="2" t="str">
        <f>IF(N7&gt;=75,"CLASSIFICADA","DESCLASSIFICADA")</f>
        <v>DESCLASSIFICADA</v>
      </c>
    </row>
    <row r="8" spans="2:15" x14ac:dyDescent="0.3">
      <c r="B8" s="2">
        <v>3</v>
      </c>
      <c r="C8" s="2"/>
      <c r="D8" s="7"/>
      <c r="E8" s="2"/>
      <c r="F8" s="2"/>
      <c r="G8" s="2"/>
      <c r="H8" s="2"/>
      <c r="I8" s="11">
        <f t="shared" si="0"/>
        <v>0</v>
      </c>
      <c r="J8" s="2"/>
      <c r="K8" s="2"/>
      <c r="L8" s="10">
        <f t="shared" si="1"/>
        <v>0</v>
      </c>
      <c r="M8" s="3"/>
      <c r="N8" s="10">
        <f t="shared" si="2"/>
        <v>0</v>
      </c>
      <c r="O8" s="2" t="str">
        <f>IF(N8&gt;=75,"CLASSIFICADA","DESCLASSIFICADA")</f>
        <v>DESCLASSIFICADA</v>
      </c>
    </row>
    <row r="9" spans="2:15" x14ac:dyDescent="0.3">
      <c r="B9" s="2">
        <v>4</v>
      </c>
      <c r="C9" s="2"/>
      <c r="D9" s="2"/>
      <c r="E9" s="2"/>
      <c r="F9" s="2"/>
      <c r="G9" s="2"/>
      <c r="H9" s="2"/>
      <c r="I9" s="11">
        <f t="shared" si="0"/>
        <v>0</v>
      </c>
      <c r="J9" s="2"/>
      <c r="K9" s="2"/>
      <c r="L9" s="10">
        <f t="shared" si="1"/>
        <v>0</v>
      </c>
      <c r="M9" s="3"/>
      <c r="N9" s="10">
        <f t="shared" si="2"/>
        <v>0</v>
      </c>
      <c r="O9" s="2" t="str">
        <f t="shared" ref="O9" si="3">IF(N9&gt;=75,"CLASSIFICADA","DESCLASSIFICADA")</f>
        <v>DESCLASSIFICADA</v>
      </c>
    </row>
    <row r="15" spans="2:15" x14ac:dyDescent="0.3">
      <c r="B15" s="12" t="s">
        <v>17</v>
      </c>
    </row>
  </sheetData>
  <mergeCells count="11">
    <mergeCell ref="O3:O5"/>
    <mergeCell ref="B2:O2"/>
    <mergeCell ref="B3:B5"/>
    <mergeCell ref="C3:C5"/>
    <mergeCell ref="D3:D5"/>
    <mergeCell ref="E3:H3"/>
    <mergeCell ref="I3:I4"/>
    <mergeCell ref="J3:K3"/>
    <mergeCell ref="L3:L4"/>
    <mergeCell ref="M3:M4"/>
    <mergeCell ref="N3:N4"/>
  </mergeCells>
  <conditionalFormatting sqref="O1:O1048576">
    <cfRule type="cellIs" dxfId="1" priority="1" operator="equal">
      <formula>"CLASSIFICADA"</formula>
    </cfRule>
    <cfRule type="cellIs" dxfId="0" priority="2" operator="equal">
      <formula>"DESCLASSIFICADA"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5121" r:id="rId4">
          <objectPr defaultSize="0" autoPict="0" r:id="rId5">
            <anchor moveWithCells="1" sizeWithCells="1">
              <from>
                <xdr:col>1</xdr:col>
                <xdr:colOff>144780</xdr:colOff>
                <xdr:row>1</xdr:row>
                <xdr:rowOff>45720</xdr:rowOff>
              </from>
              <to>
                <xdr:col>1</xdr:col>
                <xdr:colOff>868680</xdr:colOff>
                <xdr:row>1</xdr:row>
                <xdr:rowOff>822960</xdr:rowOff>
              </to>
            </anchor>
          </objectPr>
        </oleObject>
      </mc:Choice>
      <mc:Fallback>
        <oleObject progId="PBrush" shapeId="5121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PONTUAÇÃO</vt:lpstr>
      <vt:lpstr>Cópia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Wellington de Sousa Pereira</dc:creator>
  <cp:lastModifiedBy>Innovar</cp:lastModifiedBy>
  <dcterms:created xsi:type="dcterms:W3CDTF">2024-10-31T15:11:25Z</dcterms:created>
  <dcterms:modified xsi:type="dcterms:W3CDTF">2024-11-04T18:47:12Z</dcterms:modified>
</cp:coreProperties>
</file>