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Google Drive\Assessoria CGGA\CDGP\Apoio Administrativo\"/>
    </mc:Choice>
  </mc:AlternateContent>
  <bookViews>
    <workbookView xWindow="0" yWindow="0" windowWidth="24000" windowHeight="9330" tabRatio="772"/>
  </bookViews>
  <sheets>
    <sheet name="Proposta MEC" sheetId="18" r:id="rId1"/>
    <sheet name="Planilha1" sheetId="19"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3" i="18" l="1"/>
  <c r="O4" i="18"/>
  <c r="F6" i="19" l="1"/>
  <c r="G4" i="19"/>
  <c r="G5" i="19"/>
  <c r="G3" i="19"/>
  <c r="M7" i="18"/>
  <c r="C32" i="18" l="1"/>
  <c r="C30" i="18"/>
  <c r="M4" i="18"/>
  <c r="M3" i="18"/>
  <c r="C34" i="18" l="1"/>
  <c r="R4" i="18"/>
  <c r="P4" i="18"/>
  <c r="O5" i="18"/>
  <c r="P3" i="18"/>
  <c r="R3" i="18"/>
  <c r="R5" i="18" l="1"/>
  <c r="P5" i="18"/>
</calcChain>
</file>

<file path=xl/sharedStrings.xml><?xml version="1.0" encoding="utf-8"?>
<sst xmlns="http://schemas.openxmlformats.org/spreadsheetml/2006/main" count="49" uniqueCount="41">
  <si>
    <t xml:space="preserve">Atividade/Descrição </t>
  </si>
  <si>
    <t>Produto
(Evidencia da Entrega)</t>
  </si>
  <si>
    <t>SUBTOTAL 3 - ATENDIMENTO</t>
  </si>
  <si>
    <t>Complexidade de Atendimento
(B)</t>
  </si>
  <si>
    <t>Unidade de Medida</t>
  </si>
  <si>
    <t>Hora</t>
  </si>
  <si>
    <t>Código</t>
  </si>
  <si>
    <t>Catálogo</t>
  </si>
  <si>
    <t>Segmento do Serviço de Atendimento</t>
  </si>
  <si>
    <t>Serviço de Suporte ao Atendimento Presencial</t>
  </si>
  <si>
    <t>BAIXA =</t>
  </si>
  <si>
    <t>Quantidade de Horas Disponíveis de Suporte Registradas no Sistema.
Relatório mensal com o  indicativo das atividades realizadas conforme as Ordens de Serviços emitidas, declaração de recebimento provisório dos serviços prestados e planilha financeira para aprovação do fiscal técnico.</t>
  </si>
  <si>
    <t>NÍVEL 1
Profissional cursando ensino superior em qualquer área do conhecimento</t>
  </si>
  <si>
    <t>Quantidade de Horas Disponíveis de Suporte Registradas no Sistema.
Relatório mensal com o indicativo das atividades realizadas conforme as Ordens de Serviços emitidas, declaração de recebimento provisório dos serviços prestados e planilha financeira para aprovação do fiscal técnico.</t>
  </si>
  <si>
    <t>Criticidade
( C )</t>
  </si>
  <si>
    <t>Cálculo de USA por Tipo de Atendimento
(D) = (A x B x C)</t>
  </si>
  <si>
    <t>SSAA - 01</t>
  </si>
  <si>
    <t>SSAA - 03</t>
  </si>
  <si>
    <t>NÍVEL 2
Profissional com diploma ou certificado em nível superior, devidamente registrado, de conclusão de curso de graduação, preferencialmente em Administração, Gestão Pública ou Letras, fornecido por instituição de ensino superior reconhecida pelo Ministério da Educação</t>
  </si>
  <si>
    <t>Esforço - Tempo Médio de Atendimento em hora
(A)</t>
  </si>
  <si>
    <t>MÉDIA =</t>
  </si>
  <si>
    <t>Quantidade Estimada Anual de URAA
(E)</t>
  </si>
  <si>
    <t>Estimativa Mensal de URAA</t>
  </si>
  <si>
    <t>Quantidade de tempo em horas de disponibilização presencial de Apoio Administrativo nas instalações da Contratante que resultaram em tempo efetivo de trabalho nas atividades de Suporte Nível 1 devidamente "REGISTRADO" em sistema disponibilizado pela CONTRATADA.
Atendimento sobre situação processual em sistemas corporativos do MEC/Autarquias.
Atendimento para solicitação de Certidão de Regularidade.
Atendimento para solicitação de Nota Técnica.
Dúvidas gerais sobre os programas educacionais do MEC/Autarquias.
Atendimento de suporte à Administração Pública/Instituições de Educação Superior - IES para uso do sistema corporativos do MEC/Autarquias.
Digitalização de Documentos.
(Atividades regulares sob demanda)</t>
  </si>
  <si>
    <t>Quantidade de tempo em hora de disponibilização presencial de Apoio Administrativo nas instalações da Contratante que resultaram em tempo efetivo de trabalho nas atividades de Suporte Nível 2 devidamente "REGISTRADO" em sistema disponibilizado pela CONTRATADA.
Apoio no recebimento/tratamento de demandas oriundas dos canais de atendimento e-SIC, e-Ouv, Contact Center.
Apoio na elaboração de relatórios estatísticos para subsidiar e apoiar estudos relativos aos programas educacionais do MEC/Autarquias.
Apoio na elaboração de pareceres, notas técnicas, ofícios e minutas de resposta com base na legislação vigente e nas informações disponíveis em sistemas informatizados.
Apoio na instrução, análise e acompanhamento dos processos referentes a campanhas, ações e projetos educacionais.
Apoio na análise de processos no Sistema Eletrônico de Informações - SEI e demandas por outros meios oficiais, por exemplo, via e-mail, operação de outros sistemas governamentais.
Auxiliar na criação de indicadores, metas e metodologias de monitoramento.
Apoio na análise, revisão ortográfica, adequação gramatical e de estilo, adequações às formalidades estilísticas da língua portuguesa e linguagem culta oficial em textos técnicos e expedientes elaborados pelos servidores e dirigentes do MEC/Autarquias.
(Atividades regulares sob demanda)</t>
  </si>
  <si>
    <t>Valor Médio URAA</t>
  </si>
  <si>
    <t>Valor Previsto Total</t>
  </si>
  <si>
    <t>-</t>
  </si>
  <si>
    <t>CATÁLOGO DE SERVIÇOS DE SUPORTE ADMINISTRATIVO</t>
  </si>
  <si>
    <t>ITEM</t>
  </si>
  <si>
    <t>DESCRIÇÃO/ESPECIFICAÇÃO</t>
  </si>
  <si>
    <t>Código Catser</t>
  </si>
  <si>
    <t>Quantidade Estimada Anual de URAA</t>
  </si>
  <si>
    <t>Apoio Administrativo Nível 1</t>
  </si>
  <si>
    <t>URAA</t>
  </si>
  <si>
    <t>Apoio Administrativo Nível 2</t>
  </si>
  <si>
    <t>Implantação</t>
  </si>
  <si>
    <t>Horas</t>
  </si>
  <si>
    <t>Valor Total</t>
  </si>
  <si>
    <t>Valor Unitário</t>
  </si>
  <si>
    <t>COTAÇÃO BRBPO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</si>
</sst>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_-&quot;R$&quot;* #,##0.00_-;\-&quot;R$&quot;* #,##0.00_-;_-&quot;R$&quot;* &quot;-&quot;??_-;_-@_-"/>
    <numFmt numFmtId="165" formatCode="_-* #,##0_-;\-* #,##0_-;_-* &quot;-&quot;??_-;_-@_-"/>
  </numFmts>
  <fonts count="15" x14ac:knownFonts="1">
    <font>
      <sz val="11"/>
      <color theme="1"/>
      <name val="Calibri"/>
      <family val="2"/>
      <scheme val="minor"/>
    </font>
    <font>
      <sz val="11"/>
      <color theme="1"/>
      <name val="Calibri"/>
      <family val="2"/>
      <scheme val="minor"/>
    </font>
    <font>
      <sz val="10"/>
      <color theme="1"/>
      <name val="Tahoma"/>
      <family val="2"/>
    </font>
    <font>
      <b/>
      <sz val="10"/>
      <color rgb="FF000000"/>
      <name val="Tahoma"/>
      <family val="2"/>
    </font>
    <font>
      <b/>
      <sz val="10"/>
      <color theme="1"/>
      <name val="Tahoma"/>
      <family val="2"/>
    </font>
    <font>
      <sz val="10"/>
      <color rgb="FF000000"/>
      <name val="Tahoma"/>
      <family val="2"/>
    </font>
    <font>
      <b/>
      <sz val="14"/>
      <color theme="1"/>
      <name val="Tahoma"/>
      <family val="2"/>
    </font>
    <font>
      <b/>
      <sz val="14"/>
      <color rgb="FF000000"/>
      <name val="Tahoma"/>
      <family val="2"/>
    </font>
    <font>
      <sz val="10"/>
      <name val="Tahoma"/>
      <family val="2"/>
    </font>
    <font>
      <b/>
      <sz val="10"/>
      <name val="Tahoma"/>
      <family val="2"/>
    </font>
    <font>
      <b/>
      <sz val="14"/>
      <name val="Tahoma"/>
      <family val="2"/>
    </font>
    <font>
      <b/>
      <sz val="9"/>
      <color theme="1"/>
      <name val="Calibri"/>
      <family val="2"/>
    </font>
    <font>
      <sz val="9"/>
      <color theme="1"/>
      <name val="Calibri"/>
      <family val="2"/>
    </font>
    <font>
      <b/>
      <sz val="16"/>
      <color theme="1"/>
      <name val="Calibri"/>
      <family val="2"/>
      <scheme val="minor"/>
    </font>
    <font>
      <b/>
      <sz val="12"/>
      <color theme="1"/>
      <name val="Calibri"/>
      <family val="2"/>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D9D9D9"/>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double">
        <color rgb="FF2B2B2B"/>
      </right>
      <top style="double">
        <color rgb="FF2B2B2B"/>
      </top>
      <bottom style="double">
        <color rgb="FF2B2B2B"/>
      </bottom>
      <diagonal/>
    </border>
    <border>
      <left/>
      <right style="double">
        <color rgb="FF808080"/>
      </right>
      <top style="double">
        <color rgb="FF2B2B2B"/>
      </top>
      <bottom style="double">
        <color rgb="FF2B2B2B"/>
      </bottom>
      <diagonal/>
    </border>
    <border>
      <left style="double">
        <color rgb="FF2B2B2B"/>
      </left>
      <right style="double">
        <color rgb="FF2B2B2B"/>
      </right>
      <top/>
      <bottom style="double">
        <color rgb="FF2B2B2B"/>
      </bottom>
      <diagonal/>
    </border>
    <border>
      <left/>
      <right style="double">
        <color rgb="FF2B2B2B"/>
      </right>
      <top/>
      <bottom style="double">
        <color rgb="FF2B2B2B"/>
      </bottom>
      <diagonal/>
    </border>
    <border>
      <left/>
      <right style="double">
        <color rgb="FF808080"/>
      </right>
      <top/>
      <bottom style="double">
        <color rgb="FF2B2B2B"/>
      </bottom>
      <diagonal/>
    </border>
    <border>
      <left style="double">
        <color rgb="FF2B2B2B"/>
      </left>
      <right/>
      <top style="double">
        <color rgb="FF2B2B2B"/>
      </top>
      <bottom style="double">
        <color rgb="FF2B2B2B"/>
      </bottom>
      <diagonal/>
    </border>
    <border>
      <left/>
      <right/>
      <top style="double">
        <color rgb="FF2B2B2B"/>
      </top>
      <bottom style="double">
        <color rgb="FF2B2B2B"/>
      </bottom>
      <diagonal/>
    </border>
  </borders>
  <cellStyleXfs count="3">
    <xf numFmtId="0" fontId="0" fillId="0" borderId="0"/>
    <xf numFmtId="164" fontId="1" fillId="0" borderId="0" applyFont="0" applyFill="0" applyBorder="0" applyAlignment="0" applyProtection="0"/>
    <xf numFmtId="43" fontId="1" fillId="0" borderId="0" applyFont="0" applyFill="0" applyBorder="0" applyAlignment="0" applyProtection="0"/>
  </cellStyleXfs>
  <cellXfs count="53">
    <xf numFmtId="0" fontId="0" fillId="0" borderId="0" xfId="0"/>
    <xf numFmtId="0" fontId="2" fillId="0" borderId="0" xfId="0" applyFont="1"/>
    <xf numFmtId="0" fontId="4" fillId="0" borderId="7" xfId="0" applyFont="1" applyBorder="1" applyAlignment="1">
      <alignment horizontal="center" vertical="center"/>
    </xf>
    <xf numFmtId="0" fontId="5" fillId="2" borderId="7" xfId="0" applyFont="1" applyFill="1" applyBorder="1" applyAlignment="1">
      <alignment vertical="center" wrapText="1"/>
    </xf>
    <xf numFmtId="0" fontId="5" fillId="2" borderId="7"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0" fontId="5" fillId="2" borderId="4" xfId="0" applyFont="1" applyFill="1" applyBorder="1" applyAlignment="1">
      <alignment horizontal="right" vertical="center" wrapText="1"/>
    </xf>
    <xf numFmtId="2" fontId="5" fillId="2" borderId="6" xfId="0" applyNumberFormat="1" applyFont="1" applyFill="1" applyBorder="1" applyAlignment="1">
      <alignment horizontal="left" vertical="center" wrapText="1"/>
    </xf>
    <xf numFmtId="0" fontId="4" fillId="0" borderId="0" xfId="0" applyFont="1"/>
    <xf numFmtId="0" fontId="3" fillId="0" borderId="1" xfId="0" applyFont="1" applyBorder="1" applyAlignment="1">
      <alignment horizontal="center" vertical="center" wrapText="1"/>
    </xf>
    <xf numFmtId="0" fontId="5" fillId="2" borderId="2" xfId="0" applyFont="1" applyFill="1" applyBorder="1" applyAlignment="1">
      <alignment horizontal="right" vertical="center" wrapText="1"/>
    </xf>
    <xf numFmtId="2" fontId="5" fillId="2" borderId="3" xfId="0" applyNumberFormat="1" applyFont="1" applyFill="1" applyBorder="1" applyAlignment="1">
      <alignment horizontal="left" vertical="center" wrapText="1"/>
    </xf>
    <xf numFmtId="0" fontId="4" fillId="0" borderId="7" xfId="0" applyFont="1" applyBorder="1" applyAlignment="1">
      <alignment horizontal="center" vertical="center" wrapText="1"/>
    </xf>
    <xf numFmtId="0" fontId="5" fillId="3" borderId="7"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6" fillId="0" borderId="5" xfId="0" applyFont="1" applyBorder="1" applyAlignment="1">
      <alignment vertical="center"/>
    </xf>
    <xf numFmtId="0" fontId="3" fillId="0" borderId="4" xfId="0" applyFont="1" applyBorder="1" applyAlignment="1">
      <alignment horizontal="center" vertical="center" wrapText="1"/>
    </xf>
    <xf numFmtId="0" fontId="8" fillId="2" borderId="0" xfId="0" applyFont="1" applyFill="1"/>
    <xf numFmtId="3" fontId="9" fillId="2" borderId="1" xfId="0" applyNumberFormat="1" applyFont="1" applyFill="1" applyBorder="1" applyAlignment="1">
      <alignment vertical="center" wrapText="1"/>
    </xf>
    <xf numFmtId="0" fontId="10" fillId="2" borderId="5" xfId="0" applyFont="1" applyFill="1" applyBorder="1" applyAlignment="1">
      <alignment vertical="center"/>
    </xf>
    <xf numFmtId="3" fontId="10" fillId="2" borderId="1" xfId="0" applyNumberFormat="1" applyFont="1" applyFill="1" applyBorder="1" applyAlignment="1">
      <alignment vertical="center" wrapText="1"/>
    </xf>
    <xf numFmtId="43" fontId="10" fillId="2" borderId="5" xfId="2" applyFont="1" applyFill="1" applyBorder="1" applyAlignment="1">
      <alignment vertical="center"/>
    </xf>
    <xf numFmtId="0" fontId="3" fillId="3" borderId="8" xfId="0" applyFont="1" applyFill="1" applyBorder="1" applyAlignment="1">
      <alignment horizontal="center" vertical="center" wrapText="1"/>
    </xf>
    <xf numFmtId="3" fontId="9" fillId="2" borderId="1" xfId="0" applyNumberFormat="1" applyFont="1" applyFill="1" applyBorder="1" applyAlignment="1">
      <alignment horizontal="center" vertical="center" wrapText="1"/>
    </xf>
    <xf numFmtId="0" fontId="3" fillId="0" borderId="8" xfId="0" applyFont="1" applyBorder="1" applyAlignment="1">
      <alignment horizontal="center" vertical="center" wrapText="1"/>
    </xf>
    <xf numFmtId="0" fontId="9" fillId="2" borderId="8" xfId="0" applyFont="1" applyFill="1" applyBorder="1" applyAlignment="1">
      <alignment horizontal="center" vertical="center" wrapText="1"/>
    </xf>
    <xf numFmtId="4" fontId="9" fillId="2" borderId="1" xfId="0" applyNumberFormat="1" applyFont="1" applyFill="1" applyBorder="1" applyAlignment="1">
      <alignment horizontal="center" vertical="center" wrapText="1"/>
    </xf>
    <xf numFmtId="165" fontId="2" fillId="0" borderId="0" xfId="2" applyNumberFormat="1" applyFont="1"/>
    <xf numFmtId="164" fontId="9" fillId="2" borderId="1" xfId="1" applyFont="1" applyFill="1" applyBorder="1" applyAlignment="1">
      <alignment vertical="center" wrapText="1"/>
    </xf>
    <xf numFmtId="164" fontId="10" fillId="2" borderId="1" xfId="1" applyFont="1" applyFill="1" applyBorder="1" applyAlignment="1">
      <alignment vertical="center" wrapText="1"/>
    </xf>
    <xf numFmtId="3" fontId="10" fillId="2" borderId="1" xfId="0" applyNumberFormat="1" applyFont="1" applyFill="1"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2" xfId="0" applyFont="1" applyBorder="1" applyAlignment="1">
      <alignment horizontal="left" vertical="center" wrapText="1" indent="2"/>
    </xf>
    <xf numFmtId="3" fontId="12" fillId="0" borderId="12" xfId="0" applyNumberFormat="1" applyFont="1" applyBorder="1" applyAlignment="1">
      <alignment horizontal="left" vertical="center" wrapText="1" indent="5"/>
    </xf>
    <xf numFmtId="3" fontId="12" fillId="0" borderId="12" xfId="0" applyNumberFormat="1" applyFont="1" applyBorder="1" applyAlignment="1">
      <alignment horizontal="left" vertical="center" wrapText="1" indent="4"/>
    </xf>
    <xf numFmtId="164" fontId="12" fillId="0" borderId="12" xfId="1" applyFont="1" applyBorder="1" applyAlignment="1">
      <alignment horizontal="left" vertical="center" wrapText="1" indent="4"/>
    </xf>
    <xf numFmtId="164" fontId="12" fillId="0" borderId="12" xfId="1" applyFont="1" applyBorder="1" applyAlignment="1">
      <alignment vertical="center" wrapText="1"/>
    </xf>
    <xf numFmtId="0" fontId="11" fillId="4" borderId="11"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6" fillId="0" borderId="4" xfId="0" applyFont="1" applyBorder="1" applyAlignment="1">
      <alignment horizontal="right" vertical="center"/>
    </xf>
    <xf numFmtId="0" fontId="6" fillId="0" borderId="5" xfId="0" applyFont="1" applyBorder="1" applyAlignment="1">
      <alignment horizontal="right" vertical="center"/>
    </xf>
    <xf numFmtId="0" fontId="3" fillId="0" borderId="8" xfId="0" applyFont="1" applyBorder="1" applyAlignment="1">
      <alignment horizontal="center" vertical="center" wrapText="1"/>
    </xf>
    <xf numFmtId="0" fontId="9" fillId="2" borderId="8" xfId="0" applyFont="1" applyFill="1" applyBorder="1" applyAlignment="1">
      <alignment horizontal="center" vertical="center" wrapText="1"/>
    </xf>
    <xf numFmtId="0" fontId="14" fillId="4" borderId="14" xfId="0" applyFont="1" applyFill="1" applyBorder="1" applyAlignment="1">
      <alignment horizontal="center" vertical="center" wrapText="1"/>
    </xf>
    <xf numFmtId="0" fontId="14" fillId="4" borderId="15"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13" fillId="0" borderId="8" xfId="0" applyFont="1" applyBorder="1" applyAlignment="1">
      <alignment horizontal="center"/>
    </xf>
    <xf numFmtId="4" fontId="14" fillId="4" borderId="14" xfId="0" applyNumberFormat="1" applyFont="1" applyFill="1" applyBorder="1" applyAlignment="1">
      <alignment horizontal="center" vertical="center" wrapText="1"/>
    </xf>
    <xf numFmtId="4" fontId="14" fillId="4" borderId="10" xfId="0" applyNumberFormat="1" applyFont="1" applyFill="1" applyBorder="1" applyAlignment="1">
      <alignment horizontal="center" vertical="center" wrapText="1"/>
    </xf>
  </cellXfs>
  <cellStyles count="3">
    <cellStyle name="Moeda" xfId="1" builtinId="4"/>
    <cellStyle name="Normal" xfId="0" builtinId="0"/>
    <cellStyle name="Vírgula" xfId="2"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34"/>
  <sheetViews>
    <sheetView showGridLines="0" tabSelected="1" topLeftCell="B1" zoomScaleNormal="100" workbookViewId="0">
      <pane ySplit="1" topLeftCell="A2" activePane="bottomLeft" state="frozen"/>
      <selection pane="bottomLeft" activeCell="E4" sqref="E4"/>
    </sheetView>
  </sheetViews>
  <sheetFormatPr defaultRowHeight="12.75" x14ac:dyDescent="0.2"/>
  <cols>
    <col min="1" max="1" width="3.28515625" style="1" customWidth="1"/>
    <col min="2" max="3" width="15.5703125" style="1" customWidth="1"/>
    <col min="4" max="4" width="29.28515625" style="1" customWidth="1"/>
    <col min="5" max="5" width="76.140625" style="1" customWidth="1"/>
    <col min="6" max="6" width="25.7109375" style="1" customWidth="1"/>
    <col min="7" max="7" width="18.28515625" style="1" customWidth="1"/>
    <col min="8" max="8" width="13.28515625" style="1" customWidth="1"/>
    <col min="9" max="9" width="9.140625" style="1" customWidth="1"/>
    <col min="10" max="10" width="5.28515625" style="1" customWidth="1"/>
    <col min="11" max="11" width="8.42578125" style="8" bestFit="1" customWidth="1"/>
    <col min="12" max="12" width="7.7109375" style="8" customWidth="1"/>
    <col min="13" max="13" width="18.140625" style="17" customWidth="1"/>
    <col min="14" max="14" width="8.140625" style="17" bestFit="1" customWidth="1"/>
    <col min="15" max="15" width="16.5703125" style="17" customWidth="1"/>
    <col min="16" max="16" width="15.7109375" style="17" bestFit="1" customWidth="1"/>
    <col min="17" max="17" width="9.7109375" style="1" bestFit="1" customWidth="1"/>
    <col min="18" max="18" width="27" style="1" bestFit="1" customWidth="1"/>
    <col min="19" max="16384" width="9.140625" style="1"/>
  </cols>
  <sheetData>
    <row r="1" spans="2:18" ht="64.5" customHeight="1" thickBot="1" x14ac:dyDescent="0.25">
      <c r="B1" s="9" t="s">
        <v>6</v>
      </c>
      <c r="C1" s="16" t="s">
        <v>7</v>
      </c>
      <c r="D1" s="24" t="s">
        <v>8</v>
      </c>
      <c r="E1" s="24" t="s">
        <v>0</v>
      </c>
      <c r="F1" s="24" t="s">
        <v>1</v>
      </c>
      <c r="G1" s="22" t="s">
        <v>19</v>
      </c>
      <c r="H1" s="22" t="s">
        <v>4</v>
      </c>
      <c r="I1" s="45" t="s">
        <v>3</v>
      </c>
      <c r="J1" s="45"/>
      <c r="K1" s="45" t="s">
        <v>14</v>
      </c>
      <c r="L1" s="45"/>
      <c r="M1" s="25" t="s">
        <v>15</v>
      </c>
      <c r="N1" s="46" t="s">
        <v>21</v>
      </c>
      <c r="O1" s="46"/>
      <c r="P1" s="25" t="s">
        <v>22</v>
      </c>
      <c r="Q1" s="25" t="s">
        <v>25</v>
      </c>
      <c r="R1" s="25" t="s">
        <v>26</v>
      </c>
    </row>
    <row r="2" spans="2:18" ht="18.75" thickBot="1" x14ac:dyDescent="0.25">
      <c r="B2" s="41" t="s">
        <v>28</v>
      </c>
      <c r="C2" s="42"/>
      <c r="D2" s="42"/>
      <c r="E2" s="42"/>
      <c r="F2" s="42"/>
      <c r="G2" s="42"/>
      <c r="H2" s="42"/>
      <c r="I2" s="42"/>
      <c r="J2" s="42"/>
      <c r="K2" s="42"/>
      <c r="L2" s="42"/>
      <c r="M2" s="42"/>
      <c r="N2" s="42"/>
      <c r="O2" s="42"/>
      <c r="P2" s="42"/>
    </row>
    <row r="3" spans="2:18" ht="165.75" customHeight="1" thickBot="1" x14ac:dyDescent="0.25">
      <c r="B3" s="2" t="s">
        <v>16</v>
      </c>
      <c r="C3" s="12" t="s">
        <v>9</v>
      </c>
      <c r="D3" s="5" t="s">
        <v>12</v>
      </c>
      <c r="E3" s="3" t="s">
        <v>23</v>
      </c>
      <c r="F3" s="4" t="s">
        <v>11</v>
      </c>
      <c r="G3" s="13">
        <v>1</v>
      </c>
      <c r="H3" s="14" t="s">
        <v>5</v>
      </c>
      <c r="I3" s="10" t="s">
        <v>10</v>
      </c>
      <c r="J3" s="11">
        <v>0.5</v>
      </c>
      <c r="K3" s="6" t="s">
        <v>20</v>
      </c>
      <c r="L3" s="7">
        <v>1</v>
      </c>
      <c r="M3" s="26">
        <f>G3*J3*L3</f>
        <v>0.5</v>
      </c>
      <c r="N3" s="23">
        <v>60</v>
      </c>
      <c r="O3" s="18">
        <f>N3*((220)*12)*M3</f>
        <v>79200</v>
      </c>
      <c r="P3" s="18">
        <f>O3/12</f>
        <v>6600</v>
      </c>
      <c r="Q3" s="28">
        <v>3.32</v>
      </c>
      <c r="R3" s="28">
        <f>O3*Q3</f>
        <v>262944</v>
      </c>
    </row>
    <row r="4" spans="2:18" ht="255.75" thickBot="1" x14ac:dyDescent="0.25">
      <c r="B4" s="2" t="s">
        <v>17</v>
      </c>
      <c r="C4" s="12" t="s">
        <v>9</v>
      </c>
      <c r="D4" s="5" t="s">
        <v>18</v>
      </c>
      <c r="E4" s="3" t="s">
        <v>24</v>
      </c>
      <c r="F4" s="4" t="s">
        <v>13</v>
      </c>
      <c r="G4" s="13">
        <v>1</v>
      </c>
      <c r="H4" s="14" t="s">
        <v>5</v>
      </c>
      <c r="I4" s="10" t="s">
        <v>20</v>
      </c>
      <c r="J4" s="11">
        <v>1</v>
      </c>
      <c r="K4" s="6" t="s">
        <v>20</v>
      </c>
      <c r="L4" s="7">
        <v>1</v>
      </c>
      <c r="M4" s="26">
        <f>G4*J4*L4</f>
        <v>1</v>
      </c>
      <c r="N4" s="23">
        <v>125</v>
      </c>
      <c r="O4" s="18">
        <f>N4*((220)*12)*M4</f>
        <v>330000</v>
      </c>
      <c r="P4" s="18">
        <f>O4/12</f>
        <v>27500</v>
      </c>
      <c r="Q4" s="28">
        <v>3.32</v>
      </c>
      <c r="R4" s="28">
        <f t="shared" ref="R4" si="0">O4*Q4</f>
        <v>1095600</v>
      </c>
    </row>
    <row r="5" spans="2:18" ht="18.75" thickBot="1" x14ac:dyDescent="0.25">
      <c r="B5" s="43" t="s">
        <v>2</v>
      </c>
      <c r="C5" s="44"/>
      <c r="D5" s="44"/>
      <c r="E5" s="44"/>
      <c r="F5" s="44"/>
      <c r="G5" s="44"/>
      <c r="H5" s="44"/>
      <c r="I5" s="44"/>
      <c r="J5" s="44"/>
      <c r="K5" s="15"/>
      <c r="L5" s="15"/>
      <c r="M5" s="19"/>
      <c r="N5" s="21">
        <v>0</v>
      </c>
      <c r="O5" s="20">
        <f>SUM(O3:O4)</f>
        <v>409200</v>
      </c>
      <c r="P5" s="20">
        <f>SUM(P3:P4)</f>
        <v>34100</v>
      </c>
      <c r="Q5" s="30" t="s">
        <v>27</v>
      </c>
      <c r="R5" s="29">
        <f>SUM(R3:R4)</f>
        <v>1358544</v>
      </c>
    </row>
    <row r="7" spans="2:18" x14ac:dyDescent="0.2">
      <c r="M7" s="17">
        <f>3.32*4</f>
        <v>13.28</v>
      </c>
    </row>
    <row r="30" spans="3:5" s="1" customFormat="1" x14ac:dyDescent="0.2">
      <c r="C30" s="1">
        <f>E30/D30</f>
        <v>111936</v>
      </c>
      <c r="D30" s="1">
        <v>1</v>
      </c>
      <c r="E30" s="1">
        <v>111936</v>
      </c>
    </row>
    <row r="31" spans="3:5" s="1" customFormat="1" x14ac:dyDescent="0.2">
      <c r="D31" s="1">
        <v>1.5</v>
      </c>
      <c r="E31" s="1">
        <v>41976</v>
      </c>
    </row>
    <row r="32" spans="3:5" s="1" customFormat="1" x14ac:dyDescent="0.2">
      <c r="C32" s="1">
        <f t="shared" ref="C32" si="1">E32/D32</f>
        <v>264000</v>
      </c>
      <c r="D32" s="1">
        <v>2.25</v>
      </c>
      <c r="E32" s="1">
        <v>594000</v>
      </c>
    </row>
    <row r="33" spans="3:5" s="1" customFormat="1" x14ac:dyDescent="0.2">
      <c r="D33" s="1">
        <v>3</v>
      </c>
      <c r="E33" s="1">
        <v>198000</v>
      </c>
    </row>
    <row r="34" spans="3:5" s="1" customFormat="1" x14ac:dyDescent="0.2">
      <c r="C34" s="27">
        <f>SUM(C30:C33)</f>
        <v>375936</v>
      </c>
    </row>
  </sheetData>
  <mergeCells count="5">
    <mergeCell ref="I1:J1"/>
    <mergeCell ref="K1:L1"/>
    <mergeCell ref="N1:O1"/>
    <mergeCell ref="B2:P2"/>
    <mergeCell ref="B5:J5"/>
  </mergeCells>
  <pageMargins left="0.511811024" right="0.511811024" top="0.78740157499999996" bottom="0.78740157499999996" header="0.31496062000000002" footer="0.31496062000000002"/>
  <pageSetup paperSize="8" scale="71" fitToHeight="0" orientation="landscape" horizontalDpi="4294967294" vertic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workbookViewId="0">
      <selection activeCell="H12" sqref="H12"/>
    </sheetView>
  </sheetViews>
  <sheetFormatPr defaultRowHeight="15" x14ac:dyDescent="0.25"/>
  <cols>
    <col min="2" max="2" width="24.42578125" customWidth="1"/>
    <col min="3" max="3" width="10.85546875" customWidth="1"/>
    <col min="4" max="4" width="8.28515625" bestFit="1" customWidth="1"/>
    <col min="5" max="5" width="12.140625" bestFit="1" customWidth="1"/>
    <col min="6" max="6" width="14" customWidth="1"/>
    <col min="7" max="7" width="21.28515625" customWidth="1"/>
  </cols>
  <sheetData>
    <row r="1" spans="1:7" ht="21" x14ac:dyDescent="0.35">
      <c r="A1" s="50" t="s">
        <v>40</v>
      </c>
      <c r="B1" s="50"/>
      <c r="C1" s="50"/>
      <c r="D1" s="50"/>
      <c r="E1" s="50"/>
      <c r="F1" s="50"/>
      <c r="G1" s="50"/>
    </row>
    <row r="2" spans="1:7" ht="36.75" thickBot="1" x14ac:dyDescent="0.3">
      <c r="A2" s="38" t="s">
        <v>29</v>
      </c>
      <c r="B2" s="39" t="s">
        <v>30</v>
      </c>
      <c r="C2" s="39" t="s">
        <v>4</v>
      </c>
      <c r="D2" s="39" t="s">
        <v>31</v>
      </c>
      <c r="E2" s="39" t="s">
        <v>32</v>
      </c>
      <c r="F2" s="39" t="s">
        <v>39</v>
      </c>
      <c r="G2" s="40" t="s">
        <v>38</v>
      </c>
    </row>
    <row r="3" spans="1:7" ht="16.5" thickTop="1" thickBot="1" x14ac:dyDescent="0.3">
      <c r="A3" s="31">
        <v>1</v>
      </c>
      <c r="B3" s="32" t="s">
        <v>33</v>
      </c>
      <c r="C3" s="33" t="s">
        <v>34</v>
      </c>
      <c r="D3" s="33">
        <v>5380</v>
      </c>
      <c r="E3" s="34">
        <v>31680</v>
      </c>
      <c r="F3" s="36">
        <v>3.32</v>
      </c>
      <c r="G3" s="37">
        <f>E3*F3</f>
        <v>105177.59999999999</v>
      </c>
    </row>
    <row r="4" spans="1:7" ht="16.5" thickTop="1" thickBot="1" x14ac:dyDescent="0.3">
      <c r="A4" s="31">
        <v>2</v>
      </c>
      <c r="B4" s="32" t="s">
        <v>35</v>
      </c>
      <c r="C4" s="33" t="s">
        <v>34</v>
      </c>
      <c r="D4" s="33">
        <v>5380</v>
      </c>
      <c r="E4" s="35">
        <v>264000</v>
      </c>
      <c r="F4" s="36">
        <v>3.32</v>
      </c>
      <c r="G4" s="37">
        <f t="shared" ref="G4:G5" si="0">E4*F4</f>
        <v>876480</v>
      </c>
    </row>
    <row r="5" spans="1:7" ht="16.5" thickTop="1" thickBot="1" x14ac:dyDescent="0.3">
      <c r="A5" s="31">
        <v>3</v>
      </c>
      <c r="B5" s="32" t="s">
        <v>36</v>
      </c>
      <c r="C5" s="33" t="s">
        <v>37</v>
      </c>
      <c r="D5" s="32" t="s">
        <v>27</v>
      </c>
      <c r="E5" s="34">
        <v>20000</v>
      </c>
      <c r="F5" s="36">
        <v>80</v>
      </c>
      <c r="G5" s="37">
        <f t="shared" si="0"/>
        <v>1600000</v>
      </c>
    </row>
    <row r="6" spans="1:7" ht="17.25" thickTop="1" thickBot="1" x14ac:dyDescent="0.3">
      <c r="A6" s="47" t="s">
        <v>38</v>
      </c>
      <c r="B6" s="48"/>
      <c r="C6" s="48"/>
      <c r="D6" s="48"/>
      <c r="E6" s="49"/>
      <c r="F6" s="51">
        <f>SUM(G3:G5)</f>
        <v>2581657.6000000001</v>
      </c>
      <c r="G6" s="52"/>
    </row>
    <row r="7" spans="1:7" ht="15.75" thickTop="1" x14ac:dyDescent="0.25"/>
  </sheetData>
  <mergeCells count="3">
    <mergeCell ref="A6:E6"/>
    <mergeCell ref="A1:G1"/>
    <mergeCell ref="F6:G6"/>
  </mergeCells>
  <pageMargins left="0.511811024" right="0.511811024" top="0.78740157499999996" bottom="0.78740157499999996" header="0.31496062000000002" footer="0.31496062000000002"/>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Proposta MEC</vt:lpstr>
      <vt:lpstr>Planilha1</vt:lpstr>
    </vt:vector>
  </TitlesOfParts>
  <Company>Mec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Geraldo Alves de Lima</dc:creator>
  <cp:lastModifiedBy>Abilio Augusto Maia Pinto</cp:lastModifiedBy>
  <cp:lastPrinted>2020-02-14T18:53:18Z</cp:lastPrinted>
  <dcterms:created xsi:type="dcterms:W3CDTF">2019-07-17T13:25:26Z</dcterms:created>
  <dcterms:modified xsi:type="dcterms:W3CDTF">2020-03-06T18:25:38Z</dcterms:modified>
</cp:coreProperties>
</file>