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malc\Downloads\Mobiliário\"/>
    </mc:Choice>
  </mc:AlternateContent>
  <xr:revisionPtr revIDLastSave="0" documentId="13_ncr:1_{5702E524-B622-4D40-911D-5AFBB18C329D}" xr6:coauthVersionLast="47" xr6:coauthVersionMax="47" xr10:uidLastSave="{00000000-0000-0000-0000-000000000000}"/>
  <bookViews>
    <workbookView xWindow="-120" yWindow="-120" windowWidth="20730" windowHeight="11160" tabRatio="847" firstSheet="29" activeTab="29" xr2:uid="{E0A7CA52-7767-40DF-B777-E15D15AEBE72}"/>
  </bookViews>
  <sheets>
    <sheet name="GRA-AC" sheetId="7" r:id="rId1"/>
    <sheet name="CGU-AC" sheetId="30" r:id="rId2"/>
    <sheet name="GRA-AL" sheetId="8" r:id="rId3"/>
    <sheet name="SRA-BA" sheetId="2" r:id="rId4"/>
    <sheet name="GRA-ES" sheetId="9" r:id="rId5"/>
    <sheet name="SRA-MG" sheetId="3" r:id="rId6"/>
    <sheet name="GRA-MT" sheetId="10" r:id="rId7"/>
    <sheet name="DRFB-MT" sheetId="12" r:id="rId8"/>
    <sheet name="CGU-PB" sheetId="11" r:id="rId9"/>
    <sheet name="SPU-PB" sheetId="13" r:id="rId10"/>
    <sheet name="SRTB-PB" sheetId="14" r:id="rId11"/>
    <sheet name="SRTB-PR" sheetId="4" r:id="rId12"/>
    <sheet name="SRA-RJ" sheetId="6" r:id="rId13"/>
    <sheet name="CGU-RJ" sheetId="5" r:id="rId14"/>
    <sheet name="SPU-SC" sheetId="16" r:id="rId15"/>
    <sheet name="GRA-RO" sheetId="22" r:id="rId16"/>
    <sheet name="CGU-AL" sheetId="21" r:id="rId17"/>
    <sheet name="CGU-MG" sheetId="23" r:id="rId18"/>
    <sheet name="CGU-CE" sheetId="24" r:id="rId19"/>
    <sheet name="CGU-RO" sheetId="25" r:id="rId20"/>
    <sheet name="CGU-RR" sheetId="26" r:id="rId21"/>
    <sheet name="CGU-PE" sheetId="27" r:id="rId22"/>
    <sheet name="CGU-AP" sheetId="28" r:id="rId23"/>
    <sheet name="CGU-SP" sheetId="29" r:id="rId24"/>
    <sheet name="CGU-AM" sheetId="34" r:id="rId25"/>
    <sheet name="CGU-TO" sheetId="33" r:id="rId26"/>
    <sheet name="PFN-SC" sheetId="35" r:id="rId27"/>
    <sheet name="Consolidado" sheetId="1" r:id="rId28"/>
    <sheet name="Score" sheetId="20" state="hidden" r:id="rId29"/>
    <sheet name="Consolidado II" sheetId="32" r:id="rId30"/>
    <sheet name="Endereços" sheetId="19" r:id="rId31"/>
  </sheets>
  <definedNames>
    <definedName name="_xlnm._FilterDatabase" localSheetId="1" hidden="1">'CGU-AC'!$C$3:$I$35</definedName>
    <definedName name="_xlnm._FilterDatabase" localSheetId="16" hidden="1">'CGU-AL'!$C$3:$I$35</definedName>
    <definedName name="_xlnm._FilterDatabase" localSheetId="24" hidden="1">'CGU-AM'!$C$3:$I$35</definedName>
    <definedName name="_xlnm._FilterDatabase" localSheetId="22" hidden="1">'CGU-AP'!$C$3:$I$35</definedName>
    <definedName name="_xlnm._FilterDatabase" localSheetId="18" hidden="1">'CGU-CE'!$C$3:$I$35</definedName>
    <definedName name="_xlnm._FilterDatabase" localSheetId="17" hidden="1">'CGU-MG'!$C$3:$I$35</definedName>
    <definedName name="_xlnm._FilterDatabase" localSheetId="8" hidden="1">'CGU-PB'!$C$3:$I$35</definedName>
    <definedName name="_xlnm._FilterDatabase" localSheetId="21" hidden="1">'CGU-PE'!$C$3:$I$35</definedName>
    <definedName name="_xlnm._FilterDatabase" localSheetId="13" hidden="1">'CGU-RJ'!$C$3:$H$35</definedName>
    <definedName name="_xlnm._FilterDatabase" localSheetId="19" hidden="1">'CGU-RO'!$C$3:$I$35</definedName>
    <definedName name="_xlnm._FilterDatabase" localSheetId="20" hidden="1">'CGU-RR'!$C$3:$I$35</definedName>
    <definedName name="_xlnm._FilterDatabase" localSheetId="23" hidden="1">'CGU-SP'!$C$3:$I$35</definedName>
    <definedName name="_xlnm._FilterDatabase" localSheetId="25" hidden="1">'CGU-TO'!$C$3:$I$35</definedName>
    <definedName name="_xlnm._FilterDatabase" localSheetId="27" hidden="1">Consolidado!$C$2:$H$37</definedName>
    <definedName name="_xlnm._FilterDatabase" localSheetId="29" hidden="1">'Consolidado II'!$C$2:$BH$38</definedName>
    <definedName name="_xlnm._FilterDatabase" localSheetId="7" hidden="1">'DRFB-MT'!$C$3:$I$35</definedName>
    <definedName name="_xlnm._FilterDatabase" localSheetId="0" hidden="1">'GRA-AC'!$C$3:$I$35</definedName>
    <definedName name="_xlnm._FilterDatabase" localSheetId="2" hidden="1">'GRA-AL'!$C$3:$I$35</definedName>
    <definedName name="_xlnm._FilterDatabase" localSheetId="4" hidden="1">'GRA-ES'!$C$3:$I$35</definedName>
    <definedName name="_xlnm._FilterDatabase" localSheetId="6" hidden="1">'GRA-MT'!$C$3:$I$35</definedName>
    <definedName name="_xlnm._FilterDatabase" localSheetId="15" hidden="1">'GRA-RO'!$C$3:$I$35</definedName>
    <definedName name="_xlnm._FilterDatabase" localSheetId="26" hidden="1">'PFN-SC'!$C$3:$I$35</definedName>
    <definedName name="_xlnm._FilterDatabase" localSheetId="9" hidden="1">'SPU-PB'!$C$3:$I$35</definedName>
    <definedName name="_xlnm._FilterDatabase" localSheetId="14" hidden="1">'SPU-SC'!$C$3:$I$35</definedName>
    <definedName name="_xlnm._FilterDatabase" localSheetId="3" hidden="1">'SRA-BA'!$C$3:$I$35</definedName>
    <definedName name="_xlnm._FilterDatabase" localSheetId="5" hidden="1">'SRA-MG'!$C$3:$I$35</definedName>
    <definedName name="_xlnm._FilterDatabase" localSheetId="12" hidden="1">'SRA-RJ'!$C$3:$I$35</definedName>
    <definedName name="_xlnm._FilterDatabase" localSheetId="10" hidden="1">'SRTB-PB'!$C$3:$I$35</definedName>
    <definedName name="_xlnm._FilterDatabase" localSheetId="11" hidden="1">'SRTB-PR'!$C$3:$I$35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0" i="32" l="1"/>
  <c r="BF10" i="32"/>
  <c r="BD10" i="32"/>
  <c r="BB10" i="32"/>
  <c r="AZ10" i="32"/>
  <c r="AX10" i="32"/>
  <c r="AV10" i="32"/>
  <c r="AT10" i="32"/>
  <c r="AR10" i="32"/>
  <c r="AP10" i="32"/>
  <c r="AN10" i="32"/>
  <c r="AL10" i="32"/>
  <c r="AJ10" i="32"/>
  <c r="AH10" i="32"/>
  <c r="AF10" i="32"/>
  <c r="AD10" i="32"/>
  <c r="AB10" i="32"/>
  <c r="Z10" i="32"/>
  <c r="X10" i="32"/>
  <c r="V10" i="32"/>
  <c r="T10" i="32"/>
  <c r="R10" i="32"/>
  <c r="P10" i="32"/>
  <c r="N10" i="32"/>
  <c r="L10" i="32"/>
  <c r="J10" i="32"/>
  <c r="H10" i="32"/>
  <c r="E10" i="32"/>
  <c r="E10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6" i="1"/>
  <c r="E35" i="1"/>
  <c r="E34" i="1"/>
  <c r="E33" i="1"/>
  <c r="E32" i="1"/>
  <c r="E31" i="1"/>
  <c r="E30" i="1"/>
  <c r="E29" i="1"/>
  <c r="E27" i="1"/>
  <c r="E26" i="1"/>
  <c r="E9" i="1"/>
  <c r="E8" i="1"/>
  <c r="E7" i="1"/>
  <c r="E6" i="1"/>
  <c r="E5" i="1"/>
  <c r="E4" i="1"/>
  <c r="E36" i="32"/>
  <c r="E35" i="32"/>
  <c r="E34" i="32"/>
  <c r="E33" i="32"/>
  <c r="E32" i="32"/>
  <c r="E31" i="32"/>
  <c r="E30" i="32"/>
  <c r="E29" i="32"/>
  <c r="E27" i="32"/>
  <c r="E26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9" i="32"/>
  <c r="E8" i="32"/>
  <c r="E7" i="32"/>
  <c r="E6" i="32"/>
  <c r="E5" i="32"/>
  <c r="E4" i="32"/>
  <c r="G28" i="35"/>
  <c r="BH36" i="32"/>
  <c r="BH35" i="32"/>
  <c r="BH34" i="32"/>
  <c r="BH33" i="32"/>
  <c r="BH32" i="32"/>
  <c r="BH31" i="32"/>
  <c r="BH30" i="32"/>
  <c r="BH29" i="32"/>
  <c r="BH24" i="32"/>
  <c r="BH23" i="32"/>
  <c r="BH22" i="32"/>
  <c r="BH21" i="32"/>
  <c r="BH20" i="32"/>
  <c r="BH19" i="32"/>
  <c r="BH18" i="32"/>
  <c r="BH17" i="32"/>
  <c r="BH16" i="32"/>
  <c r="BH15" i="32"/>
  <c r="BH14" i="32"/>
  <c r="BH13" i="32"/>
  <c r="BH12" i="32"/>
  <c r="BH11" i="32"/>
  <c r="BH9" i="32"/>
  <c r="BH8" i="32"/>
  <c r="BH7" i="32"/>
  <c r="BH6" i="32"/>
  <c r="BH5" i="32"/>
  <c r="BH4" i="32"/>
  <c r="BG37" i="32"/>
  <c r="G25" i="6"/>
  <c r="G25" i="5"/>
  <c r="G25" i="27"/>
  <c r="G25" i="28"/>
  <c r="G36" i="33" l="1"/>
  <c r="G25" i="33"/>
  <c r="G25" i="11"/>
  <c r="G26" i="1"/>
  <c r="G35" i="35"/>
  <c r="G34" i="35"/>
  <c r="G33" i="35"/>
  <c r="G32" i="35"/>
  <c r="G31" i="35"/>
  <c r="G30" i="35"/>
  <c r="G29" i="35"/>
  <c r="G26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25" i="35"/>
  <c r="G8" i="35"/>
  <c r="G7" i="35"/>
  <c r="G6" i="35"/>
  <c r="G5" i="35"/>
  <c r="G4" i="35"/>
  <c r="G3" i="35"/>
  <c r="BE37" i="32"/>
  <c r="BC37" i="32"/>
  <c r="G35" i="34"/>
  <c r="G34" i="34"/>
  <c r="G33" i="34"/>
  <c r="G32" i="34"/>
  <c r="G31" i="34"/>
  <c r="G30" i="34"/>
  <c r="G29" i="34"/>
  <c r="G28" i="34"/>
  <c r="G26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25" i="34"/>
  <c r="G8" i="34"/>
  <c r="G7" i="34"/>
  <c r="G6" i="34"/>
  <c r="G5" i="34"/>
  <c r="G4" i="34"/>
  <c r="G3" i="34"/>
  <c r="G35" i="33"/>
  <c r="G34" i="33"/>
  <c r="G33" i="33"/>
  <c r="G32" i="33"/>
  <c r="G31" i="33"/>
  <c r="G30" i="33"/>
  <c r="G29" i="33"/>
  <c r="G28" i="33"/>
  <c r="G26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G36" i="35" l="1"/>
  <c r="BA37" i="32"/>
  <c r="AY37" i="32"/>
  <c r="AW37" i="32"/>
  <c r="AU37" i="32"/>
  <c r="AS37" i="32"/>
  <c r="AQ37" i="32"/>
  <c r="AO37" i="32"/>
  <c r="AM37" i="32"/>
  <c r="AK37" i="32"/>
  <c r="AI37" i="32"/>
  <c r="AG37" i="32"/>
  <c r="AE37" i="32"/>
  <c r="AC37" i="32"/>
  <c r="AA37" i="32"/>
  <c r="Y37" i="32"/>
  <c r="W37" i="32"/>
  <c r="U37" i="32"/>
  <c r="S37" i="32"/>
  <c r="Q37" i="32"/>
  <c r="O37" i="32"/>
  <c r="M37" i="32"/>
  <c r="K37" i="32"/>
  <c r="I37" i="32"/>
  <c r="G37" i="32"/>
  <c r="AN35" i="32"/>
  <c r="AZ34" i="32"/>
  <c r="AT33" i="32"/>
  <c r="AV31" i="32"/>
  <c r="AR30" i="32"/>
  <c r="AV29" i="32"/>
  <c r="F27" i="32"/>
  <c r="BH27" i="32" s="1"/>
  <c r="J24" i="32"/>
  <c r="AJ23" i="32"/>
  <c r="Z21" i="32"/>
  <c r="AR20" i="32"/>
  <c r="AZ19" i="32"/>
  <c r="AF17" i="32"/>
  <c r="AD16" i="32"/>
  <c r="AF15" i="32"/>
  <c r="AF14" i="32"/>
  <c r="AZ13" i="32"/>
  <c r="X12" i="32"/>
  <c r="AR11" i="32"/>
  <c r="F26" i="32"/>
  <c r="AR9" i="32"/>
  <c r="AD8" i="32"/>
  <c r="T7" i="32"/>
  <c r="X5" i="32"/>
  <c r="AR4" i="32"/>
  <c r="H26" i="32" l="1"/>
  <c r="BH26" i="32"/>
  <c r="P33" i="32"/>
  <c r="AN5" i="32"/>
  <c r="AZ21" i="32"/>
  <c r="AN34" i="32"/>
  <c r="AR34" i="32"/>
  <c r="AJ7" i="32"/>
  <c r="AJ5" i="32"/>
  <c r="X35" i="32"/>
  <c r="AV33" i="32"/>
  <c r="AJ9" i="32"/>
  <c r="AN11" i="32"/>
  <c r="AB14" i="32"/>
  <c r="AZ8" i="32"/>
  <c r="P17" i="32"/>
  <c r="AB4" i="32"/>
  <c r="T17" i="32"/>
  <c r="P23" i="32"/>
  <c r="X24" i="32"/>
  <c r="AD4" i="32"/>
  <c r="AN17" i="32"/>
  <c r="R23" i="32"/>
  <c r="AB24" i="32"/>
  <c r="AR24" i="32"/>
  <c r="AB23" i="32"/>
  <c r="AF30" i="32"/>
  <c r="AZ35" i="32"/>
  <c r="N23" i="32"/>
  <c r="AV4" i="32"/>
  <c r="AP13" i="32"/>
  <c r="AN23" i="32"/>
  <c r="J4" i="32"/>
  <c r="T23" i="32"/>
  <c r="AZ4" i="32"/>
  <c r="AX23" i="32"/>
  <c r="AN9" i="32"/>
  <c r="AF4" i="32"/>
  <c r="AP5" i="32"/>
  <c r="AV8" i="32"/>
  <c r="AF21" i="32"/>
  <c r="AX4" i="32"/>
  <c r="P13" i="32"/>
  <c r="AN19" i="32"/>
  <c r="AP34" i="32"/>
  <c r="T13" i="32"/>
  <c r="AR19" i="32"/>
  <c r="L4" i="32"/>
  <c r="T9" i="32"/>
  <c r="AJ13" i="32"/>
  <c r="AP17" i="32"/>
  <c r="AR23" i="32"/>
  <c r="AV24" i="32"/>
  <c r="AJ30" i="32"/>
  <c r="R33" i="32"/>
  <c r="N4" i="32"/>
  <c r="AH9" i="32"/>
  <c r="AN13" i="32"/>
  <c r="AV17" i="32"/>
  <c r="AV23" i="32"/>
  <c r="X33" i="32"/>
  <c r="H16" i="32"/>
  <c r="BB8" i="32"/>
  <c r="AR5" i="32"/>
  <c r="P11" i="32"/>
  <c r="AN16" i="32"/>
  <c r="J34" i="32"/>
  <c r="R8" i="32"/>
  <c r="T29" i="32"/>
  <c r="AF33" i="32"/>
  <c r="L34" i="32"/>
  <c r="AH4" i="32"/>
  <c r="P5" i="32"/>
  <c r="T8" i="32"/>
  <c r="L9" i="32"/>
  <c r="T11" i="32"/>
  <c r="AR13" i="32"/>
  <c r="AB15" i="32"/>
  <c r="AZ17" i="32"/>
  <c r="R19" i="32"/>
  <c r="AD23" i="32"/>
  <c r="AB29" i="32"/>
  <c r="N30" i="32"/>
  <c r="J33" i="32"/>
  <c r="AN33" i="32"/>
  <c r="N34" i="32"/>
  <c r="H35" i="32"/>
  <c r="AP11" i="32"/>
  <c r="L11" i="32"/>
  <c r="AN30" i="32"/>
  <c r="J29" i="32"/>
  <c r="J30" i="32"/>
  <c r="AD33" i="32"/>
  <c r="R11" i="32"/>
  <c r="X15" i="32"/>
  <c r="P19" i="32"/>
  <c r="H33" i="32"/>
  <c r="H4" i="32"/>
  <c r="AN4" i="32"/>
  <c r="T5" i="32"/>
  <c r="X8" i="32"/>
  <c r="P9" i="32"/>
  <c r="AH11" i="32"/>
  <c r="J13" i="32"/>
  <c r="H17" i="32"/>
  <c r="AH19" i="32"/>
  <c r="H21" i="32"/>
  <c r="H23" i="32"/>
  <c r="AH23" i="32"/>
  <c r="H24" i="32"/>
  <c r="AD29" i="32"/>
  <c r="P30" i="32"/>
  <c r="H31" i="32"/>
  <c r="L33" i="32"/>
  <c r="AR33" i="32"/>
  <c r="T34" i="32"/>
  <c r="J35" i="32"/>
  <c r="H19" i="32"/>
  <c r="H29" i="32"/>
  <c r="P8" i="32"/>
  <c r="L19" i="32"/>
  <c r="AZ30" i="32"/>
  <c r="N5" i="32"/>
  <c r="AP9" i="32"/>
  <c r="L30" i="32"/>
  <c r="AN8" i="32"/>
  <c r="R9" i="32"/>
  <c r="AJ11" i="32"/>
  <c r="L13" i="32"/>
  <c r="J17" i="32"/>
  <c r="AJ19" i="32"/>
  <c r="J23" i="32"/>
  <c r="AR29" i="32"/>
  <c r="AD30" i="32"/>
  <c r="Z31" i="32"/>
  <c r="N33" i="32"/>
  <c r="AJ34" i="32"/>
  <c r="T35" i="32"/>
  <c r="AD20" i="32"/>
  <c r="BD32" i="32"/>
  <c r="BF32" i="32"/>
  <c r="AN7" i="32"/>
  <c r="BB26" i="32"/>
  <c r="BD26" i="32"/>
  <c r="BF26" i="32"/>
  <c r="H12" i="32"/>
  <c r="AN12" i="32"/>
  <c r="AP16" i="32"/>
  <c r="BD16" i="32"/>
  <c r="BF16" i="32"/>
  <c r="AJ16" i="32"/>
  <c r="H20" i="32"/>
  <c r="AF20" i="32"/>
  <c r="BB21" i="32"/>
  <c r="BD21" i="32"/>
  <c r="BF21" i="32"/>
  <c r="AB21" i="32"/>
  <c r="BB24" i="32"/>
  <c r="BF24" i="32"/>
  <c r="BD24" i="32"/>
  <c r="Z24" i="32"/>
  <c r="AT24" i="32"/>
  <c r="AP29" i="32"/>
  <c r="BD29" i="32"/>
  <c r="BF29" i="32"/>
  <c r="X29" i="32"/>
  <c r="AT29" i="32"/>
  <c r="AF31" i="32"/>
  <c r="AL32" i="32"/>
  <c r="AX7" i="32"/>
  <c r="BD22" i="32"/>
  <c r="BF22" i="32"/>
  <c r="AT15" i="32"/>
  <c r="BF15" i="32"/>
  <c r="BD15" i="32"/>
  <c r="L16" i="32"/>
  <c r="AR16" i="32"/>
  <c r="N20" i="32"/>
  <c r="J21" i="32"/>
  <c r="AJ21" i="32"/>
  <c r="AD24" i="32"/>
  <c r="AX29" i="32"/>
  <c r="P4" i="32"/>
  <c r="BB5" i="32"/>
  <c r="BD5" i="32"/>
  <c r="BF5" i="32"/>
  <c r="Z5" i="32"/>
  <c r="AT5" i="32"/>
  <c r="R7" i="32"/>
  <c r="X9" i="32"/>
  <c r="X11" i="32"/>
  <c r="T12" i="32"/>
  <c r="AZ12" i="32"/>
  <c r="X13" i="32"/>
  <c r="AV13" i="32"/>
  <c r="H15" i="32"/>
  <c r="AN15" i="32"/>
  <c r="N16" i="32"/>
  <c r="AT16" i="32"/>
  <c r="X17" i="32"/>
  <c r="T19" i="32"/>
  <c r="AV19" i="32"/>
  <c r="P20" i="32"/>
  <c r="L21" i="32"/>
  <c r="AN21" i="32"/>
  <c r="AP23" i="32"/>
  <c r="BF23" i="32"/>
  <c r="BD23" i="32"/>
  <c r="X23" i="32"/>
  <c r="AT23" i="32"/>
  <c r="L24" i="32"/>
  <c r="AF24" i="32"/>
  <c r="L29" i="32"/>
  <c r="AF29" i="32"/>
  <c r="AZ29" i="32"/>
  <c r="T30" i="32"/>
  <c r="AP30" i="32"/>
  <c r="J31" i="32"/>
  <c r="AP31" i="32"/>
  <c r="AP33" i="32"/>
  <c r="BF33" i="32"/>
  <c r="BD33" i="32"/>
  <c r="AB33" i="32"/>
  <c r="AX33" i="32"/>
  <c r="X34" i="32"/>
  <c r="AT34" i="32"/>
  <c r="Z35" i="32"/>
  <c r="AP20" i="32"/>
  <c r="BD20" i="32"/>
  <c r="BF20" i="32"/>
  <c r="L20" i="32"/>
  <c r="AJ20" i="32"/>
  <c r="AJ31" i="32"/>
  <c r="BB32" i="32"/>
  <c r="BB36" i="32"/>
  <c r="BD36" i="32"/>
  <c r="BF36" i="32"/>
  <c r="AZ7" i="32"/>
  <c r="AJ26" i="32"/>
  <c r="N12" i="32"/>
  <c r="AT12" i="32"/>
  <c r="AH15" i="32"/>
  <c r="AN20" i="32"/>
  <c r="H5" i="32"/>
  <c r="AB5" i="32"/>
  <c r="AV5" i="32"/>
  <c r="BF8" i="32"/>
  <c r="BD8" i="32"/>
  <c r="AF8" i="32"/>
  <c r="BB9" i="32"/>
  <c r="BD9" i="32"/>
  <c r="BF9" i="32"/>
  <c r="Z9" i="32"/>
  <c r="AV9" i="32"/>
  <c r="AT11" i="32"/>
  <c r="BD11" i="32"/>
  <c r="BF11" i="32"/>
  <c r="Z11" i="32"/>
  <c r="AV11" i="32"/>
  <c r="Z13" i="32"/>
  <c r="L15" i="32"/>
  <c r="AR15" i="32"/>
  <c r="T16" i="32"/>
  <c r="AZ16" i="32"/>
  <c r="Z17" i="32"/>
  <c r="BD18" i="32"/>
  <c r="BF18" i="32"/>
  <c r="X19" i="32"/>
  <c r="AX19" i="32"/>
  <c r="T20" i="32"/>
  <c r="AT20" i="32"/>
  <c r="P21" i="32"/>
  <c r="AP21" i="32"/>
  <c r="N24" i="32"/>
  <c r="AJ24" i="32"/>
  <c r="N29" i="32"/>
  <c r="AH29" i="32"/>
  <c r="X30" i="32"/>
  <c r="P31" i="32"/>
  <c r="Z34" i="32"/>
  <c r="AJ35" i="32"/>
  <c r="AP12" i="32"/>
  <c r="BD12" i="32"/>
  <c r="BF12" i="32"/>
  <c r="AJ12" i="32"/>
  <c r="BB7" i="32"/>
  <c r="BF7" i="32"/>
  <c r="BD7" i="32"/>
  <c r="L12" i="32"/>
  <c r="AR12" i="32"/>
  <c r="BB31" i="32"/>
  <c r="BD31" i="32"/>
  <c r="BF31" i="32"/>
  <c r="H7" i="32"/>
  <c r="AZ24" i="32"/>
  <c r="AN31" i="32"/>
  <c r="AJ4" i="32"/>
  <c r="R4" i="32"/>
  <c r="T4" i="32"/>
  <c r="J5" i="32"/>
  <c r="AD5" i="32"/>
  <c r="AZ5" i="32"/>
  <c r="X7" i="32"/>
  <c r="H8" i="32"/>
  <c r="AH8" i="32"/>
  <c r="H9" i="32"/>
  <c r="AB9" i="32"/>
  <c r="AX9" i="32"/>
  <c r="H11" i="32"/>
  <c r="AB11" i="32"/>
  <c r="AX11" i="32"/>
  <c r="AB12" i="32"/>
  <c r="BB13" i="32"/>
  <c r="BD13" i="32"/>
  <c r="BF13" i="32"/>
  <c r="AB13" i="32"/>
  <c r="P15" i="32"/>
  <c r="AV15" i="32"/>
  <c r="X16" i="32"/>
  <c r="AB19" i="32"/>
  <c r="X20" i="32"/>
  <c r="AV20" i="32"/>
  <c r="T21" i="32"/>
  <c r="AR21" i="32"/>
  <c r="P24" i="32"/>
  <c r="AN24" i="32"/>
  <c r="BB27" i="32"/>
  <c r="BD27" i="32"/>
  <c r="BF27" i="32"/>
  <c r="P29" i="32"/>
  <c r="AJ29" i="32"/>
  <c r="BB30" i="32"/>
  <c r="BD30" i="32"/>
  <c r="BF30" i="32"/>
  <c r="Z30" i="32"/>
  <c r="AT30" i="32"/>
  <c r="T31" i="32"/>
  <c r="AZ31" i="32"/>
  <c r="BB34" i="32"/>
  <c r="BD34" i="32"/>
  <c r="BF34" i="32"/>
  <c r="AB34" i="32"/>
  <c r="AP6" i="32"/>
  <c r="BD6" i="32"/>
  <c r="BF6" i="32"/>
  <c r="AP4" i="32"/>
  <c r="BD4" i="32"/>
  <c r="BF4" i="32"/>
  <c r="X4" i="32"/>
  <c r="AT4" i="32"/>
  <c r="L5" i="32"/>
  <c r="AF5" i="32"/>
  <c r="AH7" i="32"/>
  <c r="N8" i="32"/>
  <c r="AJ8" i="32"/>
  <c r="J9" i="32"/>
  <c r="AF9" i="32"/>
  <c r="AZ9" i="32"/>
  <c r="J11" i="32"/>
  <c r="AF11" i="32"/>
  <c r="AD12" i="32"/>
  <c r="H13" i="32"/>
  <c r="AF13" i="32"/>
  <c r="BD14" i="32"/>
  <c r="BF14" i="32"/>
  <c r="R15" i="32"/>
  <c r="AX15" i="32"/>
  <c r="AB16" i="32"/>
  <c r="BB17" i="32"/>
  <c r="BF17" i="32"/>
  <c r="BD17" i="32"/>
  <c r="AJ17" i="32"/>
  <c r="AT19" i="32"/>
  <c r="BD19" i="32"/>
  <c r="BF19" i="32"/>
  <c r="AF19" i="32"/>
  <c r="AB20" i="32"/>
  <c r="AZ20" i="32"/>
  <c r="X21" i="32"/>
  <c r="AV21" i="32"/>
  <c r="L23" i="32"/>
  <c r="AF23" i="32"/>
  <c r="AZ23" i="32"/>
  <c r="T24" i="32"/>
  <c r="AP24" i="32"/>
  <c r="V27" i="32"/>
  <c r="R29" i="32"/>
  <c r="AN29" i="32"/>
  <c r="H30" i="32"/>
  <c r="AB30" i="32"/>
  <c r="AV30" i="32"/>
  <c r="X31" i="32"/>
  <c r="AH33" i="32"/>
  <c r="H34" i="32"/>
  <c r="AD34" i="32"/>
  <c r="BB35" i="32"/>
  <c r="BD35" i="32"/>
  <c r="BF35" i="32"/>
  <c r="AP35" i="32"/>
  <c r="X6" i="32"/>
  <c r="L6" i="32"/>
  <c r="AB6" i="32"/>
  <c r="AR6" i="32"/>
  <c r="P26" i="32"/>
  <c r="AN26" i="32"/>
  <c r="AX14" i="32"/>
  <c r="AH14" i="32"/>
  <c r="R14" i="32"/>
  <c r="AT14" i="32"/>
  <c r="AD14" i="32"/>
  <c r="N14" i="32"/>
  <c r="AP14" i="32"/>
  <c r="Z14" i="32"/>
  <c r="J14" i="32"/>
  <c r="AN14" i="32"/>
  <c r="X14" i="32"/>
  <c r="H14" i="32"/>
  <c r="AL14" i="32"/>
  <c r="AZ18" i="32"/>
  <c r="AJ18" i="32"/>
  <c r="T18" i="32"/>
  <c r="AX18" i="32"/>
  <c r="AH18" i="32"/>
  <c r="R18" i="32"/>
  <c r="AV18" i="32"/>
  <c r="AF18" i="32"/>
  <c r="P18" i="32"/>
  <c r="AT18" i="32"/>
  <c r="AD18" i="32"/>
  <c r="N18" i="32"/>
  <c r="AR18" i="32"/>
  <c r="AB18" i="32"/>
  <c r="L18" i="32"/>
  <c r="AP18" i="32"/>
  <c r="Z18" i="32"/>
  <c r="J18" i="32"/>
  <c r="AN18" i="32"/>
  <c r="X18" i="32"/>
  <c r="H18" i="32"/>
  <c r="AZ22" i="32"/>
  <c r="AJ22" i="32"/>
  <c r="T22" i="32"/>
  <c r="AX22" i="32"/>
  <c r="AH22" i="32"/>
  <c r="R22" i="32"/>
  <c r="AV22" i="32"/>
  <c r="AF22" i="32"/>
  <c r="P22" i="32"/>
  <c r="AT22" i="32"/>
  <c r="AD22" i="32"/>
  <c r="N22" i="32"/>
  <c r="AR22" i="32"/>
  <c r="AB22" i="32"/>
  <c r="L22" i="32"/>
  <c r="AP22" i="32"/>
  <c r="Z22" i="32"/>
  <c r="J22" i="32"/>
  <c r="AN22" i="32"/>
  <c r="X22" i="32"/>
  <c r="H22" i="32"/>
  <c r="AL36" i="32"/>
  <c r="V4" i="32"/>
  <c r="AL4" i="32"/>
  <c r="BB4" i="32"/>
  <c r="R5" i="32"/>
  <c r="AH5" i="32"/>
  <c r="AX5" i="32"/>
  <c r="N6" i="32"/>
  <c r="AD6" i="32"/>
  <c r="AT6" i="32"/>
  <c r="J7" i="32"/>
  <c r="Z7" i="32"/>
  <c r="AP7" i="32"/>
  <c r="AP8" i="32"/>
  <c r="AX8" i="32"/>
  <c r="V8" i="32"/>
  <c r="AL8" i="32"/>
  <c r="T26" i="32"/>
  <c r="AR26" i="32"/>
  <c r="L14" i="32"/>
  <c r="AR14" i="32"/>
  <c r="V18" i="32"/>
  <c r="V22" i="32"/>
  <c r="AL27" i="32"/>
  <c r="AV6" i="32"/>
  <c r="AV26" i="32"/>
  <c r="AV14" i="32"/>
  <c r="AN6" i="32"/>
  <c r="P6" i="32"/>
  <c r="L7" i="32"/>
  <c r="AB7" i="32"/>
  <c r="V26" i="32"/>
  <c r="P14" i="32"/>
  <c r="AL18" i="32"/>
  <c r="AL22" i="32"/>
  <c r="Z4" i="32"/>
  <c r="V5" i="32"/>
  <c r="AL5" i="32"/>
  <c r="R6" i="32"/>
  <c r="AH6" i="32"/>
  <c r="AX6" i="32"/>
  <c r="N7" i="32"/>
  <c r="AD7" i="32"/>
  <c r="AT7" i="32"/>
  <c r="J8" i="32"/>
  <c r="Z8" i="32"/>
  <c r="AR8" i="32"/>
  <c r="X26" i="32"/>
  <c r="AZ26" i="32"/>
  <c r="T14" i="32"/>
  <c r="AZ14" i="32"/>
  <c r="BB18" i="32"/>
  <c r="BB22" i="32"/>
  <c r="AZ32" i="32"/>
  <c r="AJ32" i="32"/>
  <c r="T32" i="32"/>
  <c r="AX32" i="32"/>
  <c r="AH32" i="32"/>
  <c r="R32" i="32"/>
  <c r="AV32" i="32"/>
  <c r="AF32" i="32"/>
  <c r="P32" i="32"/>
  <c r="AT32" i="32"/>
  <c r="AD32" i="32"/>
  <c r="N32" i="32"/>
  <c r="AR32" i="32"/>
  <c r="AB32" i="32"/>
  <c r="L32" i="32"/>
  <c r="AP32" i="32"/>
  <c r="Z32" i="32"/>
  <c r="J32" i="32"/>
  <c r="AN32" i="32"/>
  <c r="X32" i="32"/>
  <c r="H32" i="32"/>
  <c r="AF6" i="32"/>
  <c r="AR7" i="32"/>
  <c r="T6" i="32"/>
  <c r="AJ6" i="32"/>
  <c r="AZ6" i="32"/>
  <c r="P7" i="32"/>
  <c r="AF7" i="32"/>
  <c r="AV7" i="32"/>
  <c r="L8" i="32"/>
  <c r="AB8" i="32"/>
  <c r="AT8" i="32"/>
  <c r="AB26" i="32"/>
  <c r="V14" i="32"/>
  <c r="BB14" i="32"/>
  <c r="V32" i="32"/>
  <c r="V6" i="32"/>
  <c r="AL6" i="32"/>
  <c r="BB6" i="32"/>
  <c r="AX26" i="32"/>
  <c r="AH26" i="32"/>
  <c r="R26" i="32"/>
  <c r="AT26" i="32"/>
  <c r="AD26" i="32"/>
  <c r="N26" i="32"/>
  <c r="AP26" i="32"/>
  <c r="Z26" i="32"/>
  <c r="J26" i="32"/>
  <c r="AF26" i="32"/>
  <c r="AZ36" i="32"/>
  <c r="AJ36" i="32"/>
  <c r="T36" i="32"/>
  <c r="AX36" i="32"/>
  <c r="AH36" i="32"/>
  <c r="R36" i="32"/>
  <c r="AV36" i="32"/>
  <c r="AF36" i="32"/>
  <c r="P36" i="32"/>
  <c r="AT36" i="32"/>
  <c r="AD36" i="32"/>
  <c r="N36" i="32"/>
  <c r="AR36" i="32"/>
  <c r="AB36" i="32"/>
  <c r="L36" i="32"/>
  <c r="AP36" i="32"/>
  <c r="Z36" i="32"/>
  <c r="J36" i="32"/>
  <c r="AN36" i="32"/>
  <c r="X36" i="32"/>
  <c r="H36" i="32"/>
  <c r="H6" i="32"/>
  <c r="J6" i="32"/>
  <c r="Z6" i="32"/>
  <c r="V7" i="32"/>
  <c r="AL7" i="32"/>
  <c r="L26" i="32"/>
  <c r="AL26" i="32"/>
  <c r="AJ14" i="32"/>
  <c r="AZ27" i="32"/>
  <c r="AJ27" i="32"/>
  <c r="T27" i="32"/>
  <c r="AX27" i="32"/>
  <c r="AH27" i="32"/>
  <c r="R27" i="32"/>
  <c r="AV27" i="32"/>
  <c r="AF27" i="32"/>
  <c r="P27" i="32"/>
  <c r="AT27" i="32"/>
  <c r="AD27" i="32"/>
  <c r="N27" i="32"/>
  <c r="AR27" i="32"/>
  <c r="AB27" i="32"/>
  <c r="L27" i="32"/>
  <c r="AP27" i="32"/>
  <c r="Z27" i="32"/>
  <c r="J27" i="32"/>
  <c r="AN27" i="32"/>
  <c r="X27" i="32"/>
  <c r="H27" i="32"/>
  <c r="V36" i="32"/>
  <c r="AZ11" i="32"/>
  <c r="P12" i="32"/>
  <c r="AF12" i="32"/>
  <c r="AV12" i="32"/>
  <c r="T15" i="32"/>
  <c r="AJ15" i="32"/>
  <c r="AZ15" i="32"/>
  <c r="P16" i="32"/>
  <c r="AF16" i="32"/>
  <c r="AV16" i="32"/>
  <c r="L17" i="32"/>
  <c r="AB17" i="32"/>
  <c r="AR17" i="32"/>
  <c r="L31" i="32"/>
  <c r="AB31" i="32"/>
  <c r="AR31" i="32"/>
  <c r="T33" i="32"/>
  <c r="AJ33" i="32"/>
  <c r="AZ33" i="32"/>
  <c r="P34" i="32"/>
  <c r="AF34" i="32"/>
  <c r="AV34" i="32"/>
  <c r="L35" i="32"/>
  <c r="AB35" i="32"/>
  <c r="AR35" i="32"/>
  <c r="N9" i="32"/>
  <c r="AD9" i="32"/>
  <c r="AT9" i="32"/>
  <c r="V11" i="32"/>
  <c r="AL11" i="32"/>
  <c r="BB11" i="32"/>
  <c r="R12" i="32"/>
  <c r="AH12" i="32"/>
  <c r="AX12" i="32"/>
  <c r="N13" i="32"/>
  <c r="AD13" i="32"/>
  <c r="AT13" i="32"/>
  <c r="V15" i="32"/>
  <c r="AL15" i="32"/>
  <c r="BB15" i="32"/>
  <c r="R16" i="32"/>
  <c r="AH16" i="32"/>
  <c r="AX16" i="32"/>
  <c r="N17" i="32"/>
  <c r="AD17" i="32"/>
  <c r="AT17" i="32"/>
  <c r="V19" i="32"/>
  <c r="AL19" i="32"/>
  <c r="BB19" i="32"/>
  <c r="R20" i="32"/>
  <c r="AH20" i="32"/>
  <c r="AX20" i="32"/>
  <c r="N21" i="32"/>
  <c r="AD21" i="32"/>
  <c r="AT21" i="32"/>
  <c r="V23" i="32"/>
  <c r="AL23" i="32"/>
  <c r="BB23" i="32"/>
  <c r="R24" i="32"/>
  <c r="AH24" i="32"/>
  <c r="AX24" i="32"/>
  <c r="V29" i="32"/>
  <c r="AL29" i="32"/>
  <c r="BB29" i="32"/>
  <c r="R30" i="32"/>
  <c r="AH30" i="32"/>
  <c r="AX30" i="32"/>
  <c r="N31" i="32"/>
  <c r="AD31" i="32"/>
  <c r="AT31" i="32"/>
  <c r="V33" i="32"/>
  <c r="AL33" i="32"/>
  <c r="BB33" i="32"/>
  <c r="R34" i="32"/>
  <c r="AH34" i="32"/>
  <c r="AX34" i="32"/>
  <c r="N35" i="32"/>
  <c r="AD35" i="32"/>
  <c r="AT35" i="32"/>
  <c r="P35" i="32"/>
  <c r="AF35" i="32"/>
  <c r="AV35" i="32"/>
  <c r="V12" i="32"/>
  <c r="AL12" i="32"/>
  <c r="BB12" i="32"/>
  <c r="R13" i="32"/>
  <c r="AH13" i="32"/>
  <c r="AX13" i="32"/>
  <c r="J15" i="32"/>
  <c r="Z15" i="32"/>
  <c r="AP15" i="32"/>
  <c r="V16" i="32"/>
  <c r="AL16" i="32"/>
  <c r="BB16" i="32"/>
  <c r="R17" i="32"/>
  <c r="AH17" i="32"/>
  <c r="AX17" i="32"/>
  <c r="J19" i="32"/>
  <c r="Z19" i="32"/>
  <c r="AP19" i="32"/>
  <c r="V20" i="32"/>
  <c r="AL20" i="32"/>
  <c r="BB20" i="32"/>
  <c r="R21" i="32"/>
  <c r="AH21" i="32"/>
  <c r="AX21" i="32"/>
  <c r="Z23" i="32"/>
  <c r="V24" i="32"/>
  <c r="AL24" i="32"/>
  <c r="Z29" i="32"/>
  <c r="V30" i="32"/>
  <c r="AL30" i="32"/>
  <c r="R31" i="32"/>
  <c r="AH31" i="32"/>
  <c r="AX31" i="32"/>
  <c r="Z33" i="32"/>
  <c r="V34" i="32"/>
  <c r="AL34" i="32"/>
  <c r="R35" i="32"/>
  <c r="AH35" i="32"/>
  <c r="AX35" i="32"/>
  <c r="V9" i="32"/>
  <c r="AL9" i="32"/>
  <c r="N11" i="32"/>
  <c r="AD11" i="32"/>
  <c r="J12" i="32"/>
  <c r="Z12" i="32"/>
  <c r="V13" i="32"/>
  <c r="AL13" i="32"/>
  <c r="N15" i="32"/>
  <c r="AD15" i="32"/>
  <c r="J16" i="32"/>
  <c r="Z16" i="32"/>
  <c r="V17" i="32"/>
  <c r="AL17" i="32"/>
  <c r="N19" i="32"/>
  <c r="AD19" i="32"/>
  <c r="J20" i="32"/>
  <c r="Z20" i="32"/>
  <c r="V21" i="32"/>
  <c r="AL21" i="32"/>
  <c r="V31" i="32"/>
  <c r="AL31" i="32"/>
  <c r="V35" i="32"/>
  <c r="AL35" i="32"/>
  <c r="G24" i="1"/>
  <c r="G19" i="1"/>
  <c r="G15" i="1"/>
  <c r="G35" i="30"/>
  <c r="G34" i="30"/>
  <c r="G33" i="30"/>
  <c r="G32" i="30"/>
  <c r="G31" i="30"/>
  <c r="G30" i="30"/>
  <c r="G29" i="30"/>
  <c r="G28" i="30"/>
  <c r="G26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25" i="30"/>
  <c r="G8" i="30"/>
  <c r="G7" i="30"/>
  <c r="G6" i="30"/>
  <c r="G5" i="30"/>
  <c r="G4" i="30"/>
  <c r="G3" i="30"/>
  <c r="G22" i="29"/>
  <c r="G22" i="28"/>
  <c r="G22" i="27"/>
  <c r="G22" i="26"/>
  <c r="G22" i="25"/>
  <c r="G22" i="24"/>
  <c r="G22" i="23"/>
  <c r="G22" i="21"/>
  <c r="G22" i="22"/>
  <c r="G22" i="16"/>
  <c r="G22" i="5"/>
  <c r="G22" i="6"/>
  <c r="G22" i="4"/>
  <c r="G22" i="14"/>
  <c r="G22" i="13"/>
  <c r="G22" i="11"/>
  <c r="G22" i="12"/>
  <c r="G22" i="10"/>
  <c r="G22" i="3"/>
  <c r="G22" i="9"/>
  <c r="G22" i="2"/>
  <c r="G22" i="8"/>
  <c r="G22" i="7"/>
  <c r="BH37" i="32" l="1"/>
  <c r="T37" i="32"/>
  <c r="H37" i="32"/>
  <c r="BD37" i="32"/>
  <c r="AF37" i="32"/>
  <c r="AP37" i="32"/>
  <c r="AN37" i="32"/>
  <c r="L37" i="32"/>
  <c r="AV37" i="32"/>
  <c r="AB37" i="32"/>
  <c r="AT37" i="32"/>
  <c r="R37" i="32"/>
  <c r="AH37" i="32"/>
  <c r="X37" i="32"/>
  <c r="AD37" i="32"/>
  <c r="AZ37" i="32"/>
  <c r="N37" i="32"/>
  <c r="AX37" i="32"/>
  <c r="AR37" i="32"/>
  <c r="AJ37" i="32"/>
  <c r="J37" i="32"/>
  <c r="P37" i="32"/>
  <c r="BF37" i="32"/>
  <c r="BB37" i="32"/>
  <c r="AL37" i="32"/>
  <c r="Z37" i="32"/>
  <c r="V37" i="32"/>
  <c r="G36" i="30"/>
  <c r="G35" i="29"/>
  <c r="G34" i="29"/>
  <c r="G33" i="29"/>
  <c r="G32" i="29"/>
  <c r="G31" i="29"/>
  <c r="G30" i="29"/>
  <c r="G29" i="29"/>
  <c r="G28" i="29"/>
  <c r="G26" i="29"/>
  <c r="G23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25" i="29"/>
  <c r="G8" i="29"/>
  <c r="G7" i="29"/>
  <c r="G6" i="29"/>
  <c r="G5" i="29"/>
  <c r="G4" i="29"/>
  <c r="G3" i="29"/>
  <c r="G35" i="28"/>
  <c r="G34" i="28"/>
  <c r="G33" i="28"/>
  <c r="G32" i="28"/>
  <c r="G31" i="28"/>
  <c r="G30" i="28"/>
  <c r="G29" i="28"/>
  <c r="G28" i="28"/>
  <c r="G26" i="28"/>
  <c r="G23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35" i="27"/>
  <c r="G34" i="27"/>
  <c r="G33" i="27"/>
  <c r="G32" i="27"/>
  <c r="G31" i="27"/>
  <c r="G30" i="27"/>
  <c r="G29" i="27"/>
  <c r="G28" i="27"/>
  <c r="G26" i="27"/>
  <c r="G23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35" i="26"/>
  <c r="G34" i="26"/>
  <c r="G33" i="26"/>
  <c r="G32" i="26"/>
  <c r="G31" i="26"/>
  <c r="G30" i="26"/>
  <c r="G29" i="26"/>
  <c r="G28" i="26"/>
  <c r="G26" i="26"/>
  <c r="G23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25" i="26"/>
  <c r="G8" i="26"/>
  <c r="G7" i="26"/>
  <c r="G6" i="26"/>
  <c r="G5" i="26"/>
  <c r="G4" i="26"/>
  <c r="G3" i="26"/>
  <c r="G35" i="25"/>
  <c r="G34" i="25"/>
  <c r="G33" i="25"/>
  <c r="G32" i="25"/>
  <c r="G31" i="25"/>
  <c r="G30" i="25"/>
  <c r="G29" i="25"/>
  <c r="G28" i="25"/>
  <c r="G26" i="25"/>
  <c r="G23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25" i="25"/>
  <c r="G8" i="25"/>
  <c r="G7" i="25"/>
  <c r="G6" i="25"/>
  <c r="G5" i="25"/>
  <c r="G4" i="25"/>
  <c r="G3" i="25"/>
  <c r="G35" i="24"/>
  <c r="G34" i="24"/>
  <c r="G33" i="24"/>
  <c r="G32" i="24"/>
  <c r="G31" i="24"/>
  <c r="G30" i="24"/>
  <c r="G29" i="24"/>
  <c r="G28" i="24"/>
  <c r="G26" i="24"/>
  <c r="G23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25" i="24"/>
  <c r="G8" i="24"/>
  <c r="G7" i="24"/>
  <c r="G6" i="24"/>
  <c r="G5" i="24"/>
  <c r="G4" i="24"/>
  <c r="G3" i="24"/>
  <c r="G35" i="23"/>
  <c r="G34" i="23"/>
  <c r="G33" i="23"/>
  <c r="G32" i="23"/>
  <c r="G31" i="23"/>
  <c r="G30" i="23"/>
  <c r="G29" i="23"/>
  <c r="G28" i="23"/>
  <c r="G26" i="23"/>
  <c r="G23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25" i="23"/>
  <c r="G8" i="23"/>
  <c r="G7" i="23"/>
  <c r="G6" i="23"/>
  <c r="G5" i="23"/>
  <c r="G4" i="23"/>
  <c r="G3" i="23"/>
  <c r="G35" i="22"/>
  <c r="G34" i="22"/>
  <c r="G33" i="22"/>
  <c r="G32" i="22"/>
  <c r="G31" i="22"/>
  <c r="G30" i="22"/>
  <c r="G29" i="22"/>
  <c r="G28" i="22"/>
  <c r="G26" i="22"/>
  <c r="G23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25" i="22"/>
  <c r="G8" i="22"/>
  <c r="G7" i="22"/>
  <c r="G6" i="22"/>
  <c r="G5" i="22"/>
  <c r="G4" i="22"/>
  <c r="G3" i="22"/>
  <c r="G35" i="21"/>
  <c r="G34" i="21"/>
  <c r="G33" i="21"/>
  <c r="G32" i="21"/>
  <c r="G31" i="21"/>
  <c r="G30" i="21"/>
  <c r="G29" i="21"/>
  <c r="G28" i="21"/>
  <c r="G26" i="21"/>
  <c r="G23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25" i="21"/>
  <c r="G8" i="21"/>
  <c r="G7" i="21"/>
  <c r="G6" i="21"/>
  <c r="G5" i="21"/>
  <c r="G4" i="21"/>
  <c r="G3" i="21"/>
  <c r="G35" i="16"/>
  <c r="G34" i="16"/>
  <c r="G33" i="16"/>
  <c r="G32" i="16"/>
  <c r="G31" i="16"/>
  <c r="G30" i="16"/>
  <c r="G29" i="16"/>
  <c r="G28" i="16"/>
  <c r="G26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25" i="16"/>
  <c r="G8" i="16"/>
  <c r="G7" i="16"/>
  <c r="G6" i="16"/>
  <c r="G5" i="16"/>
  <c r="G4" i="16"/>
  <c r="G3" i="16"/>
  <c r="G35" i="14"/>
  <c r="G34" i="14"/>
  <c r="G33" i="14"/>
  <c r="G32" i="14"/>
  <c r="G31" i="14"/>
  <c r="G30" i="14"/>
  <c r="G29" i="14"/>
  <c r="G28" i="14"/>
  <c r="G26" i="14"/>
  <c r="G23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25" i="14"/>
  <c r="G8" i="14"/>
  <c r="G7" i="14"/>
  <c r="G6" i="14"/>
  <c r="G5" i="14"/>
  <c r="G4" i="14"/>
  <c r="G3" i="14"/>
  <c r="G35" i="13"/>
  <c r="G34" i="13"/>
  <c r="G33" i="13"/>
  <c r="G32" i="13"/>
  <c r="G31" i="13"/>
  <c r="G30" i="13"/>
  <c r="G29" i="13"/>
  <c r="G28" i="13"/>
  <c r="G26" i="13"/>
  <c r="G23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25" i="13"/>
  <c r="G8" i="13"/>
  <c r="G7" i="13"/>
  <c r="G6" i="13"/>
  <c r="G5" i="13"/>
  <c r="G4" i="13"/>
  <c r="G3" i="13"/>
  <c r="G35" i="12"/>
  <c r="G34" i="12"/>
  <c r="G33" i="12"/>
  <c r="G32" i="12"/>
  <c r="G31" i="12"/>
  <c r="G30" i="12"/>
  <c r="G29" i="12"/>
  <c r="G28" i="12"/>
  <c r="G26" i="12"/>
  <c r="G23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25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35" i="10"/>
  <c r="G34" i="10"/>
  <c r="G33" i="10"/>
  <c r="G32" i="10"/>
  <c r="G31" i="10"/>
  <c r="G30" i="10"/>
  <c r="G29" i="10"/>
  <c r="G28" i="10"/>
  <c r="G26" i="10"/>
  <c r="G23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25" i="10"/>
  <c r="G8" i="10"/>
  <c r="G7" i="10"/>
  <c r="G6" i="10"/>
  <c r="G5" i="10"/>
  <c r="G4" i="10"/>
  <c r="G3" i="10"/>
  <c r="G35" i="9"/>
  <c r="G34" i="9"/>
  <c r="G33" i="9"/>
  <c r="G32" i="9"/>
  <c r="G31" i="9"/>
  <c r="G30" i="9"/>
  <c r="G29" i="9"/>
  <c r="G28" i="9"/>
  <c r="G26" i="9"/>
  <c r="G23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25" i="9"/>
  <c r="G8" i="9"/>
  <c r="G7" i="9"/>
  <c r="G6" i="9"/>
  <c r="G5" i="9"/>
  <c r="G4" i="9"/>
  <c r="G3" i="9"/>
  <c r="G35" i="8"/>
  <c r="G34" i="8"/>
  <c r="G33" i="8"/>
  <c r="G32" i="8"/>
  <c r="G31" i="8"/>
  <c r="G30" i="8"/>
  <c r="G29" i="8"/>
  <c r="G28" i="8"/>
  <c r="G26" i="8"/>
  <c r="G23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25" i="8"/>
  <c r="G8" i="8"/>
  <c r="G7" i="8"/>
  <c r="G6" i="8"/>
  <c r="G5" i="8"/>
  <c r="G4" i="8"/>
  <c r="G3" i="8"/>
  <c r="G35" i="7"/>
  <c r="G34" i="7"/>
  <c r="G33" i="7"/>
  <c r="G32" i="7"/>
  <c r="G31" i="7"/>
  <c r="G30" i="7"/>
  <c r="G29" i="7"/>
  <c r="G28" i="7"/>
  <c r="G26" i="7"/>
  <c r="G23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25" i="7"/>
  <c r="G8" i="7"/>
  <c r="G7" i="7"/>
  <c r="G6" i="7"/>
  <c r="G5" i="7"/>
  <c r="G4" i="7"/>
  <c r="G3" i="7"/>
  <c r="G35" i="6"/>
  <c r="G34" i="6"/>
  <c r="G33" i="6"/>
  <c r="G32" i="6"/>
  <c r="G31" i="6"/>
  <c r="G30" i="6"/>
  <c r="G29" i="6"/>
  <c r="G28" i="6"/>
  <c r="G26" i="6"/>
  <c r="G23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E8" i="6"/>
  <c r="E7" i="6"/>
  <c r="G6" i="6"/>
  <c r="G5" i="6"/>
  <c r="G4" i="6"/>
  <c r="G3" i="6"/>
  <c r="G8" i="6" l="1"/>
  <c r="G36" i="23"/>
  <c r="G36" i="27"/>
  <c r="G7" i="6"/>
  <c r="G36" i="25"/>
  <c r="G36" i="29"/>
  <c r="G36" i="11"/>
  <c r="G36" i="28"/>
  <c r="G36" i="26"/>
  <c r="G36" i="24"/>
  <c r="G36" i="22"/>
  <c r="G36" i="7"/>
  <c r="G36" i="10"/>
  <c r="G36" i="12"/>
  <c r="G36" i="13"/>
  <c r="G36" i="14"/>
  <c r="G36" i="16"/>
  <c r="G36" i="9"/>
  <c r="G36" i="21"/>
  <c r="G36" i="8"/>
  <c r="G35" i="5"/>
  <c r="G34" i="5"/>
  <c r="G33" i="5"/>
  <c r="G32" i="5"/>
  <c r="G31" i="5"/>
  <c r="G30" i="5"/>
  <c r="G29" i="5"/>
  <c r="G28" i="5"/>
  <c r="G23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5" i="4"/>
  <c r="G34" i="4"/>
  <c r="G33" i="4"/>
  <c r="G32" i="4"/>
  <c r="G31" i="4"/>
  <c r="G30" i="4"/>
  <c r="G29" i="4"/>
  <c r="G28" i="4"/>
  <c r="G26" i="4"/>
  <c r="G23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25" i="4"/>
  <c r="G8" i="4"/>
  <c r="G7" i="4"/>
  <c r="G6" i="4"/>
  <c r="G5" i="4"/>
  <c r="G4" i="4"/>
  <c r="G3" i="4"/>
  <c r="G35" i="3"/>
  <c r="G34" i="3"/>
  <c r="G33" i="3"/>
  <c r="G32" i="3"/>
  <c r="G31" i="3"/>
  <c r="G30" i="3"/>
  <c r="G29" i="3"/>
  <c r="G28" i="3"/>
  <c r="G26" i="3"/>
  <c r="G23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25" i="3"/>
  <c r="G8" i="3"/>
  <c r="G7" i="3"/>
  <c r="G6" i="3"/>
  <c r="G5" i="3"/>
  <c r="G4" i="3"/>
  <c r="G3" i="3"/>
  <c r="G35" i="2"/>
  <c r="G34" i="2"/>
  <c r="G33" i="2"/>
  <c r="G32" i="2"/>
  <c r="G31" i="2"/>
  <c r="G30" i="2"/>
  <c r="G29" i="2"/>
  <c r="G28" i="2"/>
  <c r="G26" i="2"/>
  <c r="G23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25" i="2"/>
  <c r="G8" i="2"/>
  <c r="G7" i="2"/>
  <c r="G6" i="2"/>
  <c r="G5" i="2"/>
  <c r="G4" i="2"/>
  <c r="G3" i="2"/>
  <c r="G30" i="1"/>
  <c r="G31" i="1"/>
  <c r="G32" i="1"/>
  <c r="G33" i="1"/>
  <c r="G34" i="1"/>
  <c r="G35" i="1"/>
  <c r="G36" i="1"/>
  <c r="G29" i="1"/>
  <c r="G5" i="1"/>
  <c r="G6" i="1"/>
  <c r="G7" i="1"/>
  <c r="G8" i="1"/>
  <c r="G9" i="1"/>
  <c r="G11" i="1"/>
  <c r="G12" i="1"/>
  <c r="G13" i="1"/>
  <c r="G14" i="1"/>
  <c r="G16" i="1"/>
  <c r="G17" i="1"/>
  <c r="G18" i="1"/>
  <c r="G20" i="1"/>
  <c r="G21" i="1"/>
  <c r="G22" i="1"/>
  <c r="G23" i="1"/>
  <c r="G10" i="1"/>
  <c r="G27" i="1"/>
  <c r="G4" i="1"/>
  <c r="G36" i="6" l="1"/>
  <c r="G36" i="2"/>
  <c r="G36" i="3"/>
  <c r="G36" i="5"/>
  <c r="G36" i="4"/>
  <c r="G37" i="1"/>
</calcChain>
</file>

<file path=xl/sharedStrings.xml><?xml version="1.0" encoding="utf-8"?>
<sst xmlns="http://schemas.openxmlformats.org/spreadsheetml/2006/main" count="1769" uniqueCount="141">
  <si>
    <t>ITEM</t>
  </si>
  <si>
    <t>OBJETO</t>
  </si>
  <si>
    <t>QTD A SER ADQUIRIDA</t>
  </si>
  <si>
    <t>$ UNIT ESTIMADO</t>
  </si>
  <si>
    <t>VALOR TOTAL</t>
  </si>
  <si>
    <t>UNIDADE A SER
ATENDIDA</t>
  </si>
  <si>
    <t>Local de entrega (endereço)</t>
  </si>
  <si>
    <t>GRUPO 01  - MOBILIÁRIO</t>
  </si>
  <si>
    <t>Estação de trabalho em mesa plataforma dupla, para 1(uma) pessoa, comprimento individual de 1,40m</t>
  </si>
  <si>
    <t>Estação de trabalho em mesa plataforma dupla, para 2 (duas) pessoa, comprimento individual de 1,40m</t>
  </si>
  <si>
    <t>Estação de trabalho em mesa plataforma dupla, para 4 (quatro) pessoa, comprimento individual de 1,40m</t>
  </si>
  <si>
    <t xml:space="preserve">Estação de trabalho em mesa plataforma dupla, para 6 (seis) pessoas, comprimento individual de 1,40m </t>
  </si>
  <si>
    <t>Divisor frontal para estação de trabalho</t>
  </si>
  <si>
    <t>Divisor lateral para estação de trabalho</t>
  </si>
  <si>
    <t>Armário baixo p/ terminação de estação de trabalho</t>
  </si>
  <si>
    <t>GRA-AC</t>
  </si>
  <si>
    <t>Av. Benjamin Constant, 1088, Centro, CEP 69.900-064</t>
  </si>
  <si>
    <t>Estação de trabalho coordenador geral</t>
  </si>
  <si>
    <t>Estação de trabalho – diretor</t>
  </si>
  <si>
    <t>Estação de trabalho secretário</t>
  </si>
  <si>
    <t>Mesa de reunião para 8 pessoas</t>
  </si>
  <si>
    <t>Mesa de reunião p/ 10 pessoas</t>
  </si>
  <si>
    <t>Mesa rebatível para sala de treinamento</t>
  </si>
  <si>
    <t xml:space="preserve">Mesa modular trapezoidal </t>
  </si>
  <si>
    <t>Mesa de canto</t>
  </si>
  <si>
    <t>Mesa sala de convivência</t>
  </si>
  <si>
    <t>Mesa de reunião redonda para 4 pessoas</t>
  </si>
  <si>
    <t>Divisória móvel para treinamento com lousa</t>
  </si>
  <si>
    <t>Armário madeira 8 portas (Locker)</t>
  </si>
  <si>
    <t>Armário madeira 2 portas (Locker)</t>
  </si>
  <si>
    <t>Mesa quadrada para 4 cadeiras (Copa)</t>
  </si>
  <si>
    <t>GRUPO 02 - SUPORTES</t>
  </si>
  <si>
    <t>Suporte para 2 monitores</t>
  </si>
  <si>
    <t>Suporte metálico para CPU</t>
  </si>
  <si>
    <t>GRUPO 03 - ASSENTOS</t>
  </si>
  <si>
    <t>Cadeira giratória com braços reunião interlocutor</t>
  </si>
  <si>
    <t>Cadeira giratória com braços para servidor</t>
  </si>
  <si>
    <t xml:space="preserve">Cadeira giratória sem braços reunião interlocutor </t>
  </si>
  <si>
    <t>Cadeira universitária com prancha (Preta)</t>
  </si>
  <si>
    <t>Cadeira fixa em metal, sem braços (Preta)</t>
  </si>
  <si>
    <t>Sofá com braços de 1 lugar (Preto)</t>
  </si>
  <si>
    <t>Sofá com braços de 2 lugares (Preto)</t>
  </si>
  <si>
    <t>Sofá com braços de 3 lugares (Preto)</t>
  </si>
  <si>
    <t>CGU Regional Acre/ GRA-AC</t>
  </si>
  <si>
    <t>Endereço: Via Chico Mendes, 2896 - Triângulo Novo, Rio Branco - AC, 69906-302</t>
  </si>
  <si>
    <t>Endereço da GRA/AL - Praça Dom Pedro II, 16 - Centro - Maceió/AL</t>
  </si>
  <si>
    <t>SRA/BA</t>
  </si>
  <si>
    <t>Edf Sede do Ministério da Economia Av. Jequitaia s/nº - Comércio - Salvador/BA - Cep:  40.015-902</t>
  </si>
  <si>
    <t>GRA/ES</t>
  </si>
  <si>
    <t xml:space="preserve">Ed. Sede do ME-ES - GERÊNCIA REGIONAL DE ADMINSITRAÇÃO - Rua Josué Prado, s/nº (entrada pelo estacionamento),  Centro - Vitória-ES. </t>
  </si>
  <si>
    <t>SRA-MG</t>
  </si>
  <si>
    <t>Rua Tupinambás 19, Centro, Belo Horizonte/MG - CEP 30120.070</t>
  </si>
  <si>
    <t>-</t>
  </si>
  <si>
    <t>GRA/MT</t>
  </si>
  <si>
    <t>Avenida Vereador Juliano da Costa Marques, 99 - Centro Político Administrativo - Cuiabá/MT</t>
  </si>
  <si>
    <t>DRF/Cuiabá/MT</t>
  </si>
  <si>
    <t>Av. Vereador Juliano da Costa Marques, 99 - Centro Político Administrativo - CEP: 78049-937 - Cuiabá/MT</t>
  </si>
  <si>
    <t>CGU PB</t>
  </si>
  <si>
    <t>Rua Barão de Abiaí, Nº 73, primeiro andar, Centro, João Pessoa/PB CEP 58013-080. Contato: Eduardo Amorim, telefone (83) 2108-3046.</t>
  </si>
  <si>
    <t>SPU PB</t>
  </si>
  <si>
    <t>Avenida Presidente Epitácio Pessoa, 1705, térreo, Bairro dos Estados, CEP 58030-900, João Pessoa/PB. Obs.: Recebimento de material pode ser feito pela parte de trás do prédio, no estacionamento. Contato: Leonardo Bruno, telefone (83) 3216-4509</t>
  </si>
  <si>
    <t>SRTB PB</t>
  </si>
  <si>
    <t>Praça Venâncio Neiva, Nº 11, Centro, João Pessoa/PB, CEP 58011-020. Contato: Evaldo (83) 2107-7639.</t>
  </si>
  <si>
    <t>.-</t>
  </si>
  <si>
    <t>SRTb/PR</t>
  </si>
  <si>
    <t>Rua Jose Loureiro 574 / Centro /Curitiba/PR/CEP 80.010-420</t>
  </si>
  <si>
    <t>SRA/RJ</t>
  </si>
  <si>
    <t>Av. Presidente Antonio Carlos, 375, 11º andar, Castelo, Rio de Janeiro, RJ, CEP 20020-010. Entrada pelos fundos do prédio, no Almoxarifado. Telefone: 21 3805-2122 / e-mail: almoxarifado.rj.samf@economia.com.br</t>
  </si>
  <si>
    <t>Av. Presidente Antonio Carlos, 375, 11º andar, Castelo, Rio de Janeiro, RJ, CEP 20020-010. Entrada pelos fundos do prédio, no Almoxarifado. Telefone: 21 3805-2122</t>
  </si>
  <si>
    <t>VALOR UNIT ESTIMADO</t>
  </si>
  <si>
    <t>ENDEREÇO DE ENTREGA</t>
  </si>
  <si>
    <t>CGURJ</t>
  </si>
  <si>
    <t>Avenida Presidente Antônio Carlos, nº 375, Ed. Palácio da Fazenda, 7º andar, Sala 711 - Centro - Rio de Janeiro/RJ, CEP 20020-010
Telefone: 21 3805-3702  - 21- 2153-1902 - email: www.cgu.gov.br -</t>
  </si>
  <si>
    <t>SPU/SC</t>
  </si>
  <si>
    <t xml:space="preserve"> Av. Prof. Othon Gama D'Eça, 900, 10º andar, Centro – Florianópolis/SC</t>
  </si>
  <si>
    <t>DIGEP RO</t>
  </si>
  <si>
    <t>ENDEREÇO: AV . CALAMA, 3775, BAIRRO EMBRATEL. PORTO VELHO-RO</t>
  </si>
  <si>
    <t>Avenida Comendador Gustavo Paiva, n.º 2.789, sala 409, Bairro das Mangabeiras - Maceió/AL - CEP: 57.038-900</t>
  </si>
  <si>
    <t>Rua Timbiras, nº 1.778, Bairro de Lourdes - Belo Horizonte/MG - CEP: 30.140-061</t>
  </si>
  <si>
    <t>Rua Barão de Aracati, n.º 909, 8° andar, Bairro da Aldeota - Fortaleza/CE - CEP: 60.115-080</t>
  </si>
  <si>
    <t>Av. Calama, 3.775, Bairro da Embratel - Porto Velho/RO - CEP: 76.820-739</t>
  </si>
  <si>
    <t>Avenida Capitão Ene Garcez, n.º 1.024, Bairro de São Francisco - Boa Vista/RR - CEP: 69.305-135</t>
  </si>
  <si>
    <t>Avenida Conde da Boa Vista, nº 800, 10º andar, Bairro da Boa Vista - Recife/PE - CEP: 50.060-004</t>
  </si>
  <si>
    <t>Avenida Duque de Caxias, n.º 116, Bairro Centro - Macapá/AP - CEP: 68.900-071</t>
  </si>
  <si>
    <t>Avenida Paulista, n.º 1.804, 18º andar, Bairro da Bela Vista - São Paulo/SP - CEP: 01.310-922</t>
  </si>
  <si>
    <t>Endereço: Rua Salvador, 440, Sala 705, Condomínio Soberane, Adrianópolis
Manaus/AM - CEP: 69.057-040</t>
  </si>
  <si>
    <t xml:space="preserve">Armário madeira 2 portas (Locker) </t>
  </si>
  <si>
    <t>Endereço: Quadra 103 Norte, Rua NO 05, Lote 13, Ed. Ranzi - Centro - Palmas/TO - CEP: 77.001-020</t>
  </si>
  <si>
    <t>PFN/SC</t>
  </si>
  <si>
    <t>R. Arcipreste Paiva, 107 - Centro, Florianópolis - SC, 88010-530</t>
  </si>
  <si>
    <t>Qtde.</t>
  </si>
  <si>
    <t>Valor
Unitário (R$)</t>
  </si>
  <si>
    <t>Valor total 
por item (R$)</t>
  </si>
  <si>
    <t>Total geral</t>
  </si>
  <si>
    <t>SOLICITANTE</t>
  </si>
  <si>
    <t>Valor total por Solicitante</t>
  </si>
  <si>
    <t>SRA-RJ</t>
  </si>
  <si>
    <t>CGU-RJ</t>
  </si>
  <si>
    <t>SPU-SC</t>
  </si>
  <si>
    <t>DRFB-MT</t>
  </si>
  <si>
    <t>GRA-ES</t>
  </si>
  <si>
    <t>CGU-AC</t>
  </si>
  <si>
    <t>CGU-AL</t>
  </si>
  <si>
    <t>GRA-AL</t>
  </si>
  <si>
    <t>SRA-BA</t>
  </si>
  <si>
    <t>CGU-PB</t>
  </si>
  <si>
    <t>GRA-MT</t>
  </si>
  <si>
    <t>SPU-PB</t>
  </si>
  <si>
    <t>SRTB-PR</t>
  </si>
  <si>
    <t>SRTB-PB</t>
  </si>
  <si>
    <t>Qtde. por Solicitante</t>
  </si>
  <si>
    <t>Valor Unitário</t>
  </si>
  <si>
    <t>GRA-RO</t>
  </si>
  <si>
    <t>CGU - Regional Minas Gerais</t>
  </si>
  <si>
    <t>CGU - Regional Alagoas</t>
  </si>
  <si>
    <t>CGU - Regional Ceará</t>
  </si>
  <si>
    <t>CGU - Regional Rondônia</t>
  </si>
  <si>
    <t>CGU - Regional Roraima</t>
  </si>
  <si>
    <t>CGU - Regional Pernambuco</t>
  </si>
  <si>
    <t>CGU - Regional Amapá</t>
  </si>
  <si>
    <t>CGU - Regional São Paulo</t>
  </si>
  <si>
    <t>CGU - Regional Amazonas</t>
  </si>
  <si>
    <t>CGU - Regional Tocantins</t>
  </si>
  <si>
    <t>PFN-SC</t>
  </si>
  <si>
    <t>Totais Parciais por UN. Resquis.</t>
  </si>
  <si>
    <t>Solicitante</t>
  </si>
  <si>
    <t>Via Chico Mendes, 2896 - Triângulo Novo, Rio Branco - AC, 69906-302</t>
  </si>
  <si>
    <t>Avenida Comendador Gustavo Paiva, n.º 2.789, sala 409, Bairro das Mangabeiras -
Maceió/AL - CEP: 57.038-900</t>
  </si>
  <si>
    <t>Praça Dom Pedro II, 16 - Centro - Maceió/AL</t>
  </si>
  <si>
    <t>Praça Venâncio Neiva, Nº 11, Centro, João Pessoa/PB, CEP 58011-020. Contato: Evaldo Cavalcante, telefone (83) 2107-7639.</t>
  </si>
  <si>
    <t>Av. Presidente Antônio Carlos, nº 375, Ed. Palácio da Fazenda, 7º andar, Sala 711 - Centro - Rio de Janeiro/RJ, CEP 20020-010 / Telefone: 21 3805-3702  - 21- 2153-1902 - email: www.cgu.gov.br -</t>
  </si>
  <si>
    <t>Av. Presidente Antonio Carlos, nº 375, 11º andar, Castelo, Rio de Janeiro, RJ, CEP 20020-010. Entrada pelos fundos do prédio, no Almoxarifado. Telefone: 21 3805-2122 / e-mail: almoxarifado.rj.samf@economia.com.br</t>
  </si>
  <si>
    <t>CGU - MG</t>
  </si>
  <si>
    <t>CGU - CE</t>
  </si>
  <si>
    <t>CGU - RO</t>
  </si>
  <si>
    <t>CGU - RR</t>
  </si>
  <si>
    <t>CGU - PE</t>
  </si>
  <si>
    <t>CGU - AP</t>
  </si>
  <si>
    <t>CGU - SP</t>
  </si>
  <si>
    <t>CGU - AM</t>
  </si>
  <si>
    <t>CGU -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</si>
</sst>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bad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021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BDB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/>
      <top/>
      <bottom style="dotted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dotted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/>
      <diagonal/>
    </border>
    <border>
      <left style="thin">
        <color auto="1"/>
      </left>
      <right/>
      <top style="dotted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otted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43" fontId="2" fillId="0" borderId="0" xfId="1" applyFont="1"/>
    <xf numFmtId="43" fontId="3" fillId="0" borderId="0" xfId="1" applyFont="1"/>
    <xf numFmtId="44" fontId="0" fillId="0" borderId="0" xfId="2" applyFont="1" applyFill="1"/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vertical="center"/>
    </xf>
    <xf numFmtId="1" fontId="4" fillId="3" borderId="14" xfId="0" applyNumberFormat="1" applyFont="1" applyFill="1" applyBorder="1" applyAlignment="1">
      <alignment vertical="center" wrapText="1"/>
    </xf>
    <xf numFmtId="43" fontId="11" fillId="0" borderId="0" xfId="1" applyFont="1"/>
    <xf numFmtId="0" fontId="0" fillId="4" borderId="0" xfId="0" applyFill="1"/>
    <xf numFmtId="43" fontId="12" fillId="0" borderId="9" xfId="1" applyFont="1" applyFill="1" applyBorder="1" applyAlignment="1">
      <alignment horizontal="left" vertical="center" wrapText="1" indent="1"/>
    </xf>
    <xf numFmtId="0" fontId="12" fillId="0" borderId="9" xfId="0" applyFont="1" applyBorder="1" applyAlignment="1">
      <alignment horizontal="center" vertical="center"/>
    </xf>
    <xf numFmtId="44" fontId="12" fillId="0" borderId="10" xfId="2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left" vertical="center" wrapText="1" indent="1"/>
    </xf>
    <xf numFmtId="44" fontId="12" fillId="0" borderId="7" xfId="2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3" fontId="10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4" fontId="10" fillId="5" borderId="6" xfId="2" applyFont="1" applyFill="1" applyBorder="1" applyAlignment="1">
      <alignment horizontal="center" vertical="center" wrapText="1"/>
    </xf>
    <xf numFmtId="44" fontId="10" fillId="5" borderId="3" xfId="2" applyFont="1" applyFill="1" applyBorder="1" applyAlignment="1">
      <alignment horizontal="center" vertical="center" wrapText="1"/>
    </xf>
    <xf numFmtId="44" fontId="12" fillId="0" borderId="11" xfId="2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left" vertical="center" wrapText="1" indent="1"/>
    </xf>
    <xf numFmtId="44" fontId="12" fillId="0" borderId="21" xfId="2" applyFont="1" applyFill="1" applyBorder="1" applyAlignment="1">
      <alignment horizontal="center" vertical="center"/>
    </xf>
    <xf numFmtId="44" fontId="12" fillId="0" borderId="16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2" applyFont="1"/>
    <xf numFmtId="0" fontId="0" fillId="0" borderId="0" xfId="0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/>
    </xf>
    <xf numFmtId="43" fontId="2" fillId="0" borderId="0" xfId="1" applyFont="1" applyFill="1"/>
    <xf numFmtId="43" fontId="3" fillId="0" borderId="0" xfId="1" applyFont="1" applyFill="1"/>
    <xf numFmtId="43" fontId="2" fillId="0" borderId="0" xfId="1" applyFont="1" applyFill="1" applyBorder="1"/>
    <xf numFmtId="164" fontId="4" fillId="6" borderId="0" xfId="2" applyNumberFormat="1" applyFont="1" applyFill="1" applyAlignment="1">
      <alignment horizontal="right" vertical="center"/>
    </xf>
    <xf numFmtId="44" fontId="4" fillId="6" borderId="0" xfId="2" applyFont="1" applyFill="1" applyAlignment="1">
      <alignment horizontal="right" vertical="center"/>
    </xf>
    <xf numFmtId="164" fontId="0" fillId="0" borderId="0" xfId="2" applyNumberFormat="1" applyFont="1" applyFill="1" applyAlignment="1">
      <alignment horizontal="right"/>
    </xf>
    <xf numFmtId="164" fontId="0" fillId="0" borderId="0" xfId="2" applyNumberFormat="1" applyFont="1" applyFill="1" applyAlignment="1">
      <alignment horizontal="right" vertical="center"/>
    </xf>
    <xf numFmtId="44" fontId="0" fillId="0" borderId="0" xfId="2" applyFont="1" applyFill="1" applyAlignment="1">
      <alignment horizontal="right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" fontId="0" fillId="0" borderId="0" xfId="0" applyNumberFormat="1"/>
    <xf numFmtId="0" fontId="16" fillId="5" borderId="14" xfId="0" applyFont="1" applyFill="1" applyBorder="1" applyAlignment="1">
      <alignment horizontal="center" vertical="center" wrapText="1"/>
    </xf>
    <xf numFmtId="43" fontId="16" fillId="5" borderId="14" xfId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43" fontId="0" fillId="5" borderId="14" xfId="1" applyFont="1" applyFill="1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43" fontId="0" fillId="0" borderId="0" xfId="1" applyFont="1"/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5" borderId="17" xfId="0" applyFont="1" applyFill="1" applyBorder="1"/>
    <xf numFmtId="0" fontId="5" fillId="5" borderId="18" xfId="0" applyFont="1" applyFill="1" applyBorder="1"/>
    <xf numFmtId="44" fontId="10" fillId="5" borderId="18" xfId="2" applyFont="1" applyFill="1" applyBorder="1" applyAlignment="1">
      <alignment horizontal="center" vertical="center"/>
    </xf>
    <xf numFmtId="44" fontId="10" fillId="5" borderId="19" xfId="2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43" fontId="4" fillId="0" borderId="30" xfId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4" fontId="4" fillId="0" borderId="31" xfId="2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/>
    </xf>
    <xf numFmtId="44" fontId="5" fillId="0" borderId="14" xfId="2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43" fontId="4" fillId="0" borderId="14" xfId="1" applyFont="1" applyFill="1" applyBorder="1" applyAlignment="1">
      <alignment horizontal="center" vertical="center" wrapText="1"/>
    </xf>
    <xf numFmtId="44" fontId="4" fillId="0" borderId="14" xfId="2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64" fontId="5" fillId="0" borderId="14" xfId="2" applyNumberFormat="1" applyFont="1" applyFill="1" applyBorder="1" applyAlignment="1">
      <alignment horizontal="right" vertical="center"/>
    </xf>
    <xf numFmtId="1" fontId="4" fillId="0" borderId="14" xfId="0" applyNumberFormat="1" applyFont="1" applyBorder="1" applyAlignment="1">
      <alignment horizontal="center" vertical="center"/>
    </xf>
    <xf numFmtId="43" fontId="2" fillId="0" borderId="0" xfId="1" applyFont="1" applyAlignment="1">
      <alignment vertical="center"/>
    </xf>
    <xf numFmtId="43" fontId="5" fillId="0" borderId="14" xfId="1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4" fontId="0" fillId="0" borderId="0" xfId="2" applyFont="1" applyFill="1" applyAlignment="1">
      <alignment vertical="center"/>
    </xf>
    <xf numFmtId="1" fontId="2" fillId="0" borderId="14" xfId="0" applyNumberFormat="1" applyFont="1" applyBorder="1" applyAlignment="1">
      <alignment horizontal="center" vertical="center" wrapText="1"/>
    </xf>
    <xf numFmtId="44" fontId="0" fillId="0" borderId="0" xfId="2" applyFont="1" applyFill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44" fontId="5" fillId="0" borderId="14" xfId="2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44" fontId="12" fillId="7" borderId="0" xfId="2" applyFont="1" applyFill="1" applyAlignment="1">
      <alignment horizontal="right" vertical="center"/>
    </xf>
    <xf numFmtId="8" fontId="5" fillId="0" borderId="14" xfId="2" applyNumberFormat="1" applyFont="1" applyFill="1" applyBorder="1" applyAlignment="1">
      <alignment horizontal="right" vertical="center"/>
    </xf>
    <xf numFmtId="164" fontId="2" fillId="7" borderId="0" xfId="2" applyNumberFormat="1" applyFont="1" applyFill="1" applyAlignment="1">
      <alignment horizontal="right" vertical="center"/>
    </xf>
    <xf numFmtId="164" fontId="12" fillId="7" borderId="0" xfId="2" applyNumberFormat="1" applyFont="1" applyFill="1" applyAlignment="1">
      <alignment horizontal="right" vertical="center"/>
    </xf>
    <xf numFmtId="0" fontId="0" fillId="0" borderId="14" xfId="0" applyBorder="1"/>
    <xf numFmtId="43" fontId="2" fillId="0" borderId="14" xfId="1" applyFont="1" applyBorder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4" xfId="2" applyNumberFormat="1" applyFont="1" applyFill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164" fontId="5" fillId="6" borderId="0" xfId="2" applyNumberFormat="1" applyFont="1" applyFill="1" applyAlignment="1">
      <alignment horizontal="right" vertical="center"/>
    </xf>
    <xf numFmtId="164" fontId="2" fillId="6" borderId="0" xfId="2" applyNumberFormat="1" applyFont="1" applyFill="1" applyAlignment="1">
      <alignment horizontal="right" vertical="center"/>
    </xf>
    <xf numFmtId="0" fontId="4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3" fontId="4" fillId="2" borderId="14" xfId="1" applyFont="1" applyFill="1" applyBorder="1" applyAlignment="1">
      <alignment horizontal="center" vertical="center" wrapText="1"/>
    </xf>
    <xf numFmtId="44" fontId="4" fillId="2" borderId="14" xfId="2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43" fontId="5" fillId="3" borderId="14" xfId="1" applyFont="1" applyFill="1" applyBorder="1" applyAlignment="1">
      <alignment horizontal="left" vertical="center" wrapText="1" indent="1"/>
    </xf>
    <xf numFmtId="164" fontId="2" fillId="0" borderId="0" xfId="2" applyNumberFormat="1" applyFont="1" applyFill="1" applyAlignment="1">
      <alignment horizontal="right"/>
    </xf>
    <xf numFmtId="49" fontId="5" fillId="0" borderId="14" xfId="2" applyNumberFormat="1" applyFont="1" applyFill="1" applyBorder="1" applyAlignment="1">
      <alignment horizontal="center" vertical="center"/>
    </xf>
    <xf numFmtId="44" fontId="0" fillId="0" borderId="0" xfId="2" applyFont="1" applyFill="1" applyAlignment="1"/>
    <xf numFmtId="1" fontId="5" fillId="0" borderId="14" xfId="0" applyNumberFormat="1" applyFont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8" fillId="0" borderId="14" xfId="3" applyFont="1" applyFill="1" applyBorder="1" applyAlignment="1">
      <alignment wrapText="1"/>
    </xf>
    <xf numFmtId="0" fontId="9" fillId="0" borderId="14" xfId="3" applyFont="1" applyFill="1" applyBorder="1" applyAlignment="1">
      <alignment wrapText="1"/>
    </xf>
    <xf numFmtId="44" fontId="2" fillId="0" borderId="14" xfId="2" applyFont="1" applyFill="1" applyBorder="1" applyAlignment="1">
      <alignment horizontal="center" vertical="center"/>
    </xf>
    <xf numFmtId="43" fontId="4" fillId="5" borderId="14" xfId="1" applyFont="1" applyFill="1" applyBorder="1" applyAlignment="1">
      <alignment horizontal="center" vertical="center" wrapText="1"/>
    </xf>
    <xf numFmtId="43" fontId="4" fillId="0" borderId="14" xfId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44" fontId="5" fillId="0" borderId="14" xfId="2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43" fontId="2" fillId="0" borderId="14" xfId="1" applyFont="1" applyBorder="1" applyAlignment="1">
      <alignment horizontal="center" vertical="center" wrapText="1"/>
    </xf>
    <xf numFmtId="43" fontId="10" fillId="5" borderId="17" xfId="1" applyFont="1" applyFill="1" applyBorder="1" applyAlignment="1">
      <alignment horizontal="center" vertical="center" wrapText="1"/>
    </xf>
    <xf numFmtId="43" fontId="10" fillId="5" borderId="18" xfId="1" applyFont="1" applyFill="1" applyBorder="1" applyAlignment="1">
      <alignment horizontal="center" vertical="center" wrapText="1"/>
    </xf>
    <xf numFmtId="43" fontId="10" fillId="5" borderId="19" xfId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43" fontId="0" fillId="5" borderId="14" xfId="1" applyFont="1" applyFill="1" applyBorder="1" applyAlignment="1">
      <alignment horizontal="center" vertical="center" wrapText="1"/>
    </xf>
    <xf numFmtId="43" fontId="16" fillId="5" borderId="14" xfId="1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43" fontId="0" fillId="5" borderId="26" xfId="1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1">
    <dxf>
      <font>
        <color theme="0" tint="-0.1499679555650502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Score!$C$1</c:f>
              <c:strCache>
                <c:ptCount val="1"/>
                <c:pt idx="0">
                  <c:v>Valor total por Solicitante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Score!$B$2:$B$17</c:f>
              <c:strCache>
                <c:ptCount val="16"/>
                <c:pt idx="0">
                  <c:v>SRA-RJ</c:v>
                </c:pt>
                <c:pt idx="1">
                  <c:v>CGU-RJ</c:v>
                </c:pt>
                <c:pt idx="2">
                  <c:v>SPU-SC</c:v>
                </c:pt>
                <c:pt idx="3">
                  <c:v>DRFB-MT</c:v>
                </c:pt>
                <c:pt idx="4">
                  <c:v>GRA-AC</c:v>
                </c:pt>
                <c:pt idx="5">
                  <c:v>GRA-ES</c:v>
                </c:pt>
                <c:pt idx="6">
                  <c:v>CGU-AC</c:v>
                </c:pt>
                <c:pt idx="7">
                  <c:v>CGU-AL</c:v>
                </c:pt>
                <c:pt idx="8">
                  <c:v>GRA-AL</c:v>
                </c:pt>
                <c:pt idx="9">
                  <c:v>SRA-BA</c:v>
                </c:pt>
                <c:pt idx="10">
                  <c:v>CGU-PB</c:v>
                </c:pt>
                <c:pt idx="11">
                  <c:v>GRA-MT</c:v>
                </c:pt>
                <c:pt idx="12">
                  <c:v>SPU-PB</c:v>
                </c:pt>
                <c:pt idx="13">
                  <c:v>SRA-MG</c:v>
                </c:pt>
                <c:pt idx="14">
                  <c:v>SRTB-PR</c:v>
                </c:pt>
                <c:pt idx="15">
                  <c:v>SRTB-PB</c:v>
                </c:pt>
              </c:strCache>
            </c:strRef>
          </c:cat>
          <c:val>
            <c:numRef>
              <c:f>Score!$C$2:$C$17</c:f>
              <c:numCache>
                <c:formatCode>_("R$"* #,##0.00_);_("R$"* \(#,##0.00\);_("R$"* "-"??_);_(@_)</c:formatCode>
                <c:ptCount val="16"/>
                <c:pt idx="0">
                  <c:v>2450960.2999999998</c:v>
                </c:pt>
                <c:pt idx="1">
                  <c:v>767201.25</c:v>
                </c:pt>
                <c:pt idx="2">
                  <c:v>403407.5</c:v>
                </c:pt>
                <c:pt idx="3">
                  <c:v>276430</c:v>
                </c:pt>
                <c:pt idx="4">
                  <c:v>261340.7</c:v>
                </c:pt>
                <c:pt idx="5">
                  <c:v>224627.5</c:v>
                </c:pt>
                <c:pt idx="6">
                  <c:v>186747.5</c:v>
                </c:pt>
                <c:pt idx="7">
                  <c:v>96067.5</c:v>
                </c:pt>
                <c:pt idx="8">
                  <c:v>95902.5</c:v>
                </c:pt>
                <c:pt idx="9">
                  <c:v>94380</c:v>
                </c:pt>
                <c:pt idx="10">
                  <c:v>92830</c:v>
                </c:pt>
                <c:pt idx="11">
                  <c:v>82342.5</c:v>
                </c:pt>
                <c:pt idx="12">
                  <c:v>76879.100000000006</c:v>
                </c:pt>
                <c:pt idx="13">
                  <c:v>75127.5</c:v>
                </c:pt>
                <c:pt idx="14">
                  <c:v>64950</c:v>
                </c:pt>
                <c:pt idx="15">
                  <c:v>17370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C-4681-8F26-A5EB2B78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3488080"/>
        <c:axId val="763488496"/>
        <c:axId val="0"/>
      </c:bar3DChart>
      <c:catAx>
        <c:axId val="76348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Solicitantes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88496"/>
        <c:crosses val="autoZero"/>
        <c:auto val="1"/>
        <c:lblAlgn val="ctr"/>
        <c:lblOffset val="100"/>
        <c:noMultiLvlLbl val="0"/>
      </c:catAx>
      <c:valAx>
        <c:axId val="76348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8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</xdr:row>
      <xdr:rowOff>23812</xdr:rowOff>
    </xdr:from>
    <xdr:to>
      <xdr:col>8</xdr:col>
      <xdr:colOff>523875</xdr:colOff>
      <xdr:row>15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F2E5F2-8876-06ED-B664-A984487B3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1E71-D60F-4DBB-B2A8-656982FC5862}">
  <sheetPr codeName="Planilha1"/>
  <dimension ref="C1:N36"/>
  <sheetViews>
    <sheetView topLeftCell="A20" zoomScale="60" zoomScaleNormal="60" workbookViewId="0">
      <selection activeCell="G36" sqref="G36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97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97"/>
      <c r="I4" s="9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97"/>
      <c r="I5" s="9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97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97"/>
      <c r="I7" s="98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97"/>
      <c r="I8" s="98"/>
    </row>
    <row r="9" spans="3:14" ht="42" customHeight="1">
      <c r="C9" s="77">
        <v>7</v>
      </c>
      <c r="D9" s="78" t="s">
        <v>14</v>
      </c>
      <c r="E9" s="79">
        <v>10</v>
      </c>
      <c r="F9" s="87">
        <v>1485.66</v>
      </c>
      <c r="G9" s="87">
        <f t="shared" si="0"/>
        <v>14856.6</v>
      </c>
      <c r="H9" s="97" t="s">
        <v>15</v>
      </c>
      <c r="I9" s="98" t="s">
        <v>16</v>
      </c>
    </row>
    <row r="10" spans="3:14" ht="42" customHeight="1">
      <c r="C10" s="77">
        <v>8</v>
      </c>
      <c r="D10" s="78" t="s">
        <v>17</v>
      </c>
      <c r="E10" s="79">
        <v>10</v>
      </c>
      <c r="F10" s="87">
        <v>2382.75</v>
      </c>
      <c r="G10" s="87">
        <f t="shared" si="0"/>
        <v>23827.5</v>
      </c>
      <c r="H10" s="97" t="s">
        <v>15</v>
      </c>
      <c r="I10" s="98" t="s">
        <v>16</v>
      </c>
    </row>
    <row r="11" spans="3:14" ht="42" customHeight="1">
      <c r="C11" s="77">
        <v>9</v>
      </c>
      <c r="D11" s="78" t="s">
        <v>18</v>
      </c>
      <c r="E11" s="79">
        <v>5</v>
      </c>
      <c r="F11" s="87">
        <v>2990</v>
      </c>
      <c r="G11" s="87">
        <f t="shared" si="0"/>
        <v>14950</v>
      </c>
      <c r="H11" s="97" t="s">
        <v>15</v>
      </c>
      <c r="I11" s="98" t="s">
        <v>16</v>
      </c>
    </row>
    <row r="12" spans="3:14" ht="42" customHeight="1">
      <c r="C12" s="77">
        <v>10</v>
      </c>
      <c r="D12" s="78" t="s">
        <v>19</v>
      </c>
      <c r="E12" s="79">
        <v>5</v>
      </c>
      <c r="F12" s="87">
        <v>7001.25</v>
      </c>
      <c r="G12" s="87">
        <f t="shared" si="0"/>
        <v>35006.25</v>
      </c>
      <c r="H12" s="97" t="s">
        <v>15</v>
      </c>
      <c r="I12" s="9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97"/>
      <c r="I13" s="9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97"/>
      <c r="I14" s="98"/>
      <c r="J14" s="42"/>
    </row>
    <row r="15" spans="3:14" ht="42" customHeight="1">
      <c r="C15" s="77">
        <v>13</v>
      </c>
      <c r="D15" s="78" t="s">
        <v>22</v>
      </c>
      <c r="E15" s="79">
        <v>2</v>
      </c>
      <c r="F15" s="87">
        <v>3708</v>
      </c>
      <c r="G15" s="87">
        <f t="shared" si="0"/>
        <v>7416</v>
      </c>
      <c r="H15" s="97" t="s">
        <v>15</v>
      </c>
      <c r="I15" s="98" t="s">
        <v>16</v>
      </c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97"/>
      <c r="I16" s="98"/>
    </row>
    <row r="17" spans="3:10" ht="42" customHeight="1">
      <c r="C17" s="77">
        <v>15</v>
      </c>
      <c r="D17" s="78" t="s">
        <v>24</v>
      </c>
      <c r="E17" s="79">
        <v>5</v>
      </c>
      <c r="F17" s="87">
        <v>2070</v>
      </c>
      <c r="G17" s="87">
        <f t="shared" si="0"/>
        <v>10350</v>
      </c>
      <c r="H17" s="97" t="s">
        <v>15</v>
      </c>
      <c r="I17" s="98" t="s">
        <v>16</v>
      </c>
    </row>
    <row r="18" spans="3:10" ht="42" customHeight="1">
      <c r="C18" s="77">
        <v>16</v>
      </c>
      <c r="D18" s="78" t="s">
        <v>25</v>
      </c>
      <c r="E18" s="79">
        <v>3</v>
      </c>
      <c r="F18" s="87">
        <v>4222</v>
      </c>
      <c r="G18" s="87">
        <f t="shared" si="0"/>
        <v>12666</v>
      </c>
      <c r="H18" s="97" t="s">
        <v>15</v>
      </c>
      <c r="I18" s="98" t="s">
        <v>16</v>
      </c>
    </row>
    <row r="19" spans="3:10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97"/>
      <c r="I19" s="98"/>
    </row>
    <row r="20" spans="3:10" ht="42" customHeight="1">
      <c r="C20" s="77">
        <v>18</v>
      </c>
      <c r="D20" s="78" t="s">
        <v>27</v>
      </c>
      <c r="E20" s="79">
        <v>2</v>
      </c>
      <c r="F20" s="87">
        <v>3458</v>
      </c>
      <c r="G20" s="87">
        <f t="shared" si="0"/>
        <v>6916</v>
      </c>
      <c r="H20" s="97" t="s">
        <v>15</v>
      </c>
      <c r="I20" s="98" t="s">
        <v>16</v>
      </c>
    </row>
    <row r="21" spans="3:10" ht="42" customHeight="1">
      <c r="C21" s="77">
        <v>19</v>
      </c>
      <c r="D21" s="78" t="s">
        <v>28</v>
      </c>
      <c r="E21" s="79">
        <v>2</v>
      </c>
      <c r="F21" s="87">
        <v>3406.33</v>
      </c>
      <c r="G21" s="87">
        <f t="shared" si="0"/>
        <v>6812.66</v>
      </c>
      <c r="H21" s="97" t="s">
        <v>15</v>
      </c>
      <c r="I21" s="98" t="s">
        <v>16</v>
      </c>
    </row>
    <row r="22" spans="3:10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97"/>
      <c r="I22" s="98"/>
    </row>
    <row r="23" spans="3:10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97"/>
      <c r="I23" s="98"/>
    </row>
    <row r="24" spans="3:10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10" ht="42" customHeight="1">
      <c r="C25" s="82">
        <v>22</v>
      </c>
      <c r="D25" s="78" t="s">
        <v>32</v>
      </c>
      <c r="E25" s="79">
        <v>15</v>
      </c>
      <c r="F25" s="87">
        <v>1386</v>
      </c>
      <c r="G25" s="87">
        <f>E25*F25</f>
        <v>20790</v>
      </c>
      <c r="H25" s="97" t="s">
        <v>15</v>
      </c>
      <c r="I25" s="98" t="s">
        <v>16</v>
      </c>
    </row>
    <row r="26" spans="3:10" ht="42" customHeight="1">
      <c r="C26" s="82">
        <v>23</v>
      </c>
      <c r="D26" s="78" t="s">
        <v>33</v>
      </c>
      <c r="E26" s="79">
        <v>20</v>
      </c>
      <c r="F26" s="87">
        <v>473.48</v>
      </c>
      <c r="G26" s="87">
        <f t="shared" si="0"/>
        <v>9469.6</v>
      </c>
      <c r="H26" s="97" t="s">
        <v>15</v>
      </c>
      <c r="I26" s="98" t="s">
        <v>16</v>
      </c>
    </row>
    <row r="27" spans="3:10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10" ht="42" customHeight="1">
      <c r="C28" s="91">
        <v>24</v>
      </c>
      <c r="D28" s="78" t="s">
        <v>35</v>
      </c>
      <c r="E28" s="79">
        <v>10</v>
      </c>
      <c r="F28" s="100">
        <v>1523.33</v>
      </c>
      <c r="G28" s="87">
        <f>E28*F28</f>
        <v>15233.3</v>
      </c>
      <c r="H28" s="97" t="s">
        <v>15</v>
      </c>
      <c r="I28" s="98" t="s">
        <v>16</v>
      </c>
    </row>
    <row r="29" spans="3:10" ht="42" customHeight="1">
      <c r="C29" s="82">
        <v>25</v>
      </c>
      <c r="D29" s="78" t="s">
        <v>36</v>
      </c>
      <c r="E29" s="79">
        <v>0</v>
      </c>
      <c r="F29" s="100">
        <v>3485</v>
      </c>
      <c r="G29" s="87">
        <f t="shared" ref="G29:G35" si="1">E29*F29</f>
        <v>0</v>
      </c>
      <c r="H29" s="97"/>
      <c r="I29" s="125"/>
      <c r="J29" s="44"/>
    </row>
    <row r="30" spans="3:10" ht="42" customHeight="1">
      <c r="C30" s="82">
        <v>26</v>
      </c>
      <c r="D30" s="78" t="s">
        <v>37</v>
      </c>
      <c r="E30" s="79">
        <v>10</v>
      </c>
      <c r="F30" s="100">
        <v>1768</v>
      </c>
      <c r="G30" s="87">
        <f t="shared" si="1"/>
        <v>17680</v>
      </c>
      <c r="H30" s="97" t="s">
        <v>15</v>
      </c>
      <c r="I30" s="98" t="s">
        <v>16</v>
      </c>
      <c r="J30" s="42"/>
    </row>
    <row r="31" spans="3:10" ht="42" customHeight="1">
      <c r="C31" s="91">
        <v>27</v>
      </c>
      <c r="D31" s="78" t="s">
        <v>38</v>
      </c>
      <c r="E31" s="79">
        <v>40</v>
      </c>
      <c r="F31" s="100">
        <v>1178.24</v>
      </c>
      <c r="G31" s="87">
        <f t="shared" si="1"/>
        <v>47129.599999999999</v>
      </c>
      <c r="H31" s="97" t="s">
        <v>15</v>
      </c>
      <c r="I31" s="98" t="s">
        <v>16</v>
      </c>
      <c r="J31" s="42"/>
    </row>
    <row r="32" spans="3:10" ht="42" customHeight="1">
      <c r="C32" s="82">
        <v>28</v>
      </c>
      <c r="D32" s="78" t="s">
        <v>39</v>
      </c>
      <c r="E32" s="79">
        <v>15</v>
      </c>
      <c r="F32" s="100">
        <v>1135.0999999999999</v>
      </c>
      <c r="G32" s="87">
        <f t="shared" si="1"/>
        <v>17026.5</v>
      </c>
      <c r="H32" s="97" t="s">
        <v>15</v>
      </c>
      <c r="I32" s="98" t="s">
        <v>16</v>
      </c>
      <c r="J32" s="42"/>
    </row>
    <row r="33" spans="3:10" ht="42" customHeight="1">
      <c r="C33" s="82">
        <v>29</v>
      </c>
      <c r="D33" s="78" t="s">
        <v>40</v>
      </c>
      <c r="E33" s="79">
        <v>0</v>
      </c>
      <c r="F33" s="100">
        <v>3749</v>
      </c>
      <c r="G33" s="87">
        <f t="shared" si="1"/>
        <v>0</v>
      </c>
      <c r="H33" s="97"/>
      <c r="I33" s="126"/>
      <c r="J33" s="43"/>
    </row>
    <row r="34" spans="3:10" ht="42" customHeight="1">
      <c r="C34" s="91">
        <v>30</v>
      </c>
      <c r="D34" s="78" t="s">
        <v>41</v>
      </c>
      <c r="E34" s="79">
        <v>2</v>
      </c>
      <c r="F34" s="100">
        <v>5774.56</v>
      </c>
      <c r="G34" s="87">
        <f t="shared" si="1"/>
        <v>11549.12</v>
      </c>
      <c r="H34" s="97" t="s">
        <v>15</v>
      </c>
      <c r="I34" s="98" t="s">
        <v>16</v>
      </c>
      <c r="J34" s="43"/>
    </row>
    <row r="35" spans="3:10" ht="42" customHeight="1">
      <c r="C35" s="82">
        <v>31</v>
      </c>
      <c r="D35" s="78" t="s">
        <v>42</v>
      </c>
      <c r="E35" s="79">
        <v>0</v>
      </c>
      <c r="F35" s="100">
        <v>6084.75</v>
      </c>
      <c r="G35" s="87">
        <f t="shared" si="1"/>
        <v>0</v>
      </c>
      <c r="H35" s="97"/>
      <c r="I35" s="126"/>
      <c r="J35" s="42"/>
    </row>
    <row r="36" spans="3:10" ht="42" customHeight="1">
      <c r="G36" s="111">
        <f>SUM(G3:G26,G28:G35)</f>
        <v>271679.13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9D81-C4DC-4B9E-9C14-D38BE7BAE5B0}">
  <sheetPr codeName="Planilha9"/>
  <dimension ref="C1:N36"/>
  <sheetViews>
    <sheetView topLeftCell="A20" zoomScale="60" zoomScaleNormal="60" workbookViewId="0">
      <selection activeCell="C24" sqref="C24:I24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104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9" t="s">
        <v>7</v>
      </c>
      <c r="D2" s="129"/>
      <c r="E2" s="129"/>
      <c r="F2" s="129"/>
      <c r="G2" s="129"/>
      <c r="H2" s="129"/>
      <c r="I2" s="129"/>
    </row>
    <row r="3" spans="3:14" s="1" customFormat="1" ht="42" customHeight="1">
      <c r="C3" s="77">
        <v>1</v>
      </c>
      <c r="D3" s="78" t="s">
        <v>8</v>
      </c>
      <c r="E3" s="79">
        <v>3</v>
      </c>
      <c r="F3" s="87">
        <v>2146.75</v>
      </c>
      <c r="G3" s="87">
        <f>E3*F3</f>
        <v>6440.25</v>
      </c>
      <c r="H3" s="80" t="s">
        <v>59</v>
      </c>
      <c r="I3" s="135" t="s">
        <v>60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135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135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135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135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135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135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135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135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135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135"/>
    </row>
    <row r="14" spans="3:14" ht="42" customHeight="1">
      <c r="C14" s="77">
        <v>12</v>
      </c>
      <c r="D14" s="78" t="s">
        <v>21</v>
      </c>
      <c r="E14" s="79">
        <v>1</v>
      </c>
      <c r="F14" s="87">
        <v>4358.25</v>
      </c>
      <c r="G14" s="87">
        <f t="shared" si="0"/>
        <v>4358.25</v>
      </c>
      <c r="H14" s="80" t="s">
        <v>59</v>
      </c>
      <c r="I14" s="135"/>
    </row>
    <row r="15" spans="3:14" ht="42" customHeight="1">
      <c r="C15" s="77">
        <v>13</v>
      </c>
      <c r="D15" s="78" t="s">
        <v>22</v>
      </c>
      <c r="E15" s="79">
        <v>1</v>
      </c>
      <c r="F15" s="87">
        <v>3708</v>
      </c>
      <c r="G15" s="87">
        <f t="shared" si="0"/>
        <v>3708</v>
      </c>
      <c r="H15" s="80" t="s">
        <v>59</v>
      </c>
      <c r="I15" s="135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135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135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135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135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135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135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135"/>
    </row>
    <row r="23" spans="3:9" ht="42" customHeight="1">
      <c r="C23" s="82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135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135" t="s">
        <v>60</v>
      </c>
    </row>
    <row r="26" spans="3:9" ht="42" customHeight="1">
      <c r="C26" s="82">
        <v>23</v>
      </c>
      <c r="D26" s="78" t="s">
        <v>33</v>
      </c>
      <c r="E26" s="79">
        <v>10</v>
      </c>
      <c r="F26" s="87">
        <v>473.48</v>
      </c>
      <c r="G26" s="87">
        <f t="shared" si="0"/>
        <v>4734.8</v>
      </c>
      <c r="H26" s="80" t="s">
        <v>59</v>
      </c>
      <c r="I26" s="135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20</v>
      </c>
      <c r="F28" s="87">
        <v>1523.33</v>
      </c>
      <c r="G28" s="87">
        <f>E28*F28</f>
        <v>30466.6</v>
      </c>
      <c r="H28" s="80" t="s">
        <v>59</v>
      </c>
      <c r="I28" s="135" t="s">
        <v>60</v>
      </c>
    </row>
    <row r="29" spans="3:9" ht="42" customHeight="1">
      <c r="C29" s="82">
        <v>25</v>
      </c>
      <c r="D29" s="78" t="s">
        <v>36</v>
      </c>
      <c r="E29" s="79">
        <v>2</v>
      </c>
      <c r="F29" s="87">
        <v>3485</v>
      </c>
      <c r="G29" s="87">
        <f t="shared" ref="G29:G35" si="1">E29*F29</f>
        <v>6970</v>
      </c>
      <c r="H29" s="80" t="s">
        <v>59</v>
      </c>
      <c r="I29" s="135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135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135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135"/>
    </row>
    <row r="33" spans="3:10" ht="42" customHeight="1">
      <c r="C33" s="82">
        <v>29</v>
      </c>
      <c r="D33" s="78" t="s">
        <v>40</v>
      </c>
      <c r="E33" s="79">
        <v>4</v>
      </c>
      <c r="F33" s="87">
        <v>3749</v>
      </c>
      <c r="G33" s="87">
        <f t="shared" si="1"/>
        <v>14996</v>
      </c>
      <c r="H33" s="80" t="s">
        <v>59</v>
      </c>
      <c r="I33" s="135"/>
      <c r="J33" s="2"/>
    </row>
    <row r="34" spans="3:10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135"/>
      <c r="J34" s="2"/>
    </row>
    <row r="35" spans="3:10" ht="42" customHeight="1">
      <c r="C35" s="82">
        <v>31</v>
      </c>
      <c r="D35" s="78" t="s">
        <v>42</v>
      </c>
      <c r="E35" s="79">
        <v>1</v>
      </c>
      <c r="F35" s="87">
        <v>6084.75</v>
      </c>
      <c r="G35" s="87">
        <f t="shared" si="1"/>
        <v>6084.75</v>
      </c>
      <c r="H35" s="80" t="s">
        <v>59</v>
      </c>
      <c r="I35" s="135"/>
    </row>
    <row r="36" spans="3:10" ht="42" customHeight="1">
      <c r="F36" s="47"/>
      <c r="G36" s="111">
        <f>SUM(G3:G26,G28:G35)</f>
        <v>77758.649999999994</v>
      </c>
    </row>
  </sheetData>
  <mergeCells count="6">
    <mergeCell ref="C2:I2"/>
    <mergeCell ref="C27:I27"/>
    <mergeCell ref="C24:I24"/>
    <mergeCell ref="I25:I26"/>
    <mergeCell ref="I28:I35"/>
    <mergeCell ref="I3:I2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4B6B-1083-40C6-9EE2-C991DD3998A5}">
  <sheetPr codeName="Planilha10"/>
  <dimension ref="C1:N36"/>
  <sheetViews>
    <sheetView topLeftCell="A19" zoomScale="60" zoomScaleNormal="60" workbookViewId="0">
      <selection activeCell="C24" sqref="C24:I24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8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9" t="s">
        <v>7</v>
      </c>
      <c r="D2" s="129"/>
      <c r="E2" s="129"/>
      <c r="F2" s="129"/>
      <c r="G2" s="129"/>
      <c r="H2" s="129"/>
      <c r="I2" s="129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2332.4299999999998</v>
      </c>
      <c r="G3" s="87">
        <f>E3*F3</f>
        <v>0</v>
      </c>
      <c r="H3" s="80"/>
      <c r="I3" s="8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3927.67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8141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10455</v>
      </c>
      <c r="G6" s="87">
        <f t="shared" si="0"/>
        <v>0</v>
      </c>
      <c r="H6" s="80"/>
      <c r="I6" s="8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794.67</v>
      </c>
      <c r="G7" s="87">
        <f t="shared" si="0"/>
        <v>0</v>
      </c>
      <c r="H7" s="80"/>
      <c r="I7" s="88"/>
    </row>
    <row r="8" spans="3:14" ht="42" customHeight="1">
      <c r="C8" s="77">
        <v>6</v>
      </c>
      <c r="D8" s="78" t="s">
        <v>13</v>
      </c>
      <c r="E8" s="79">
        <v>0</v>
      </c>
      <c r="F8" s="87">
        <v>946.33</v>
      </c>
      <c r="G8" s="87">
        <f t="shared" si="0"/>
        <v>0</v>
      </c>
      <c r="H8" s="80"/>
      <c r="I8" s="88"/>
    </row>
    <row r="9" spans="3:14" ht="42" customHeight="1">
      <c r="C9" s="77">
        <v>7</v>
      </c>
      <c r="D9" s="78" t="s">
        <v>14</v>
      </c>
      <c r="E9" s="79">
        <v>0</v>
      </c>
      <c r="F9" s="87">
        <v>1485.67</v>
      </c>
      <c r="G9" s="87">
        <f t="shared" si="0"/>
        <v>0</v>
      </c>
      <c r="H9" s="80"/>
      <c r="I9" s="88"/>
    </row>
    <row r="10" spans="3:14" ht="42" customHeight="1">
      <c r="C10" s="77">
        <v>8</v>
      </c>
      <c r="D10" s="78" t="s">
        <v>17</v>
      </c>
      <c r="E10" s="79">
        <v>0</v>
      </c>
      <c r="F10" s="87">
        <v>2675.33</v>
      </c>
      <c r="G10" s="87">
        <f t="shared" si="0"/>
        <v>0</v>
      </c>
      <c r="H10" s="80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87">
        <v>2911.67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7538.33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87">
        <v>3078.33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0</v>
      </c>
      <c r="F14" s="87">
        <v>4404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2461.66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0</v>
      </c>
      <c r="F19" s="87">
        <v>1792.66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</row>
    <row r="22" spans="3:9" ht="42" customHeight="1">
      <c r="C22" s="77">
        <v>20</v>
      </c>
      <c r="D22" s="78" t="s">
        <v>29</v>
      </c>
      <c r="E22" s="79">
        <v>0</v>
      </c>
      <c r="F22" s="87">
        <v>1378.17</v>
      </c>
      <c r="G22" s="87">
        <f t="shared" si="0"/>
        <v>0</v>
      </c>
      <c r="H22" s="80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1083.67</v>
      </c>
      <c r="G25" s="87">
        <f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492.66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12</v>
      </c>
      <c r="F28" s="87">
        <v>1523.33</v>
      </c>
      <c r="G28" s="87">
        <f>E28*F28</f>
        <v>18279.96</v>
      </c>
      <c r="H28" s="80" t="s">
        <v>61</v>
      </c>
      <c r="I28" s="98" t="s">
        <v>62</v>
      </c>
    </row>
    <row r="29" spans="3:9" ht="42" customHeight="1">
      <c r="C29" s="82">
        <v>25</v>
      </c>
      <c r="D29" s="78" t="s">
        <v>36</v>
      </c>
      <c r="E29" s="79">
        <v>0</v>
      </c>
      <c r="F29" s="87">
        <v>3446.66</v>
      </c>
      <c r="G29" s="87">
        <f t="shared" ref="G29:G35" si="1">E29*F29</f>
        <v>0</v>
      </c>
      <c r="H29" s="80"/>
      <c r="I29" s="88"/>
    </row>
    <row r="30" spans="3:9" ht="42" customHeight="1">
      <c r="C30" s="82">
        <v>26</v>
      </c>
      <c r="D30" s="78" t="s">
        <v>37</v>
      </c>
      <c r="E30" s="79">
        <v>0</v>
      </c>
      <c r="F30" s="87">
        <v>1857.33</v>
      </c>
      <c r="G30" s="87">
        <f t="shared" si="1"/>
        <v>0</v>
      </c>
      <c r="H30" s="80"/>
      <c r="I30" s="88"/>
    </row>
    <row r="31" spans="3:9" ht="42" customHeight="1">
      <c r="C31" s="82">
        <v>27</v>
      </c>
      <c r="D31" s="78" t="s">
        <v>38</v>
      </c>
      <c r="E31" s="79">
        <v>0</v>
      </c>
      <c r="F31" s="87">
        <v>1207.67</v>
      </c>
      <c r="G31" s="87">
        <f t="shared" si="1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0</v>
      </c>
      <c r="F32" s="87">
        <v>1156.33</v>
      </c>
      <c r="G32" s="87">
        <f t="shared" si="1"/>
        <v>0</v>
      </c>
      <c r="H32" s="80"/>
      <c r="I32" s="88"/>
    </row>
    <row r="33" spans="3:10" ht="42" customHeight="1">
      <c r="C33" s="82">
        <v>29</v>
      </c>
      <c r="D33" s="78" t="s">
        <v>40</v>
      </c>
      <c r="E33" s="79">
        <v>0</v>
      </c>
      <c r="F33" s="87">
        <v>3759</v>
      </c>
      <c r="G33" s="87">
        <f t="shared" si="1"/>
        <v>0</v>
      </c>
      <c r="H33" s="80"/>
      <c r="I33" s="88"/>
      <c r="J33" s="2"/>
    </row>
    <row r="34" spans="3:10" ht="42" customHeight="1">
      <c r="C34" s="82">
        <v>30</v>
      </c>
      <c r="D34" s="78" t="s">
        <v>41</v>
      </c>
      <c r="E34" s="79">
        <v>0</v>
      </c>
      <c r="F34" s="87">
        <v>5392.67</v>
      </c>
      <c r="G34" s="87">
        <f t="shared" si="1"/>
        <v>0</v>
      </c>
      <c r="H34" s="80"/>
      <c r="I34" s="88"/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6729.67</v>
      </c>
      <c r="G35" s="87">
        <f t="shared" si="1"/>
        <v>0</v>
      </c>
      <c r="H35" s="80"/>
      <c r="I35" s="88"/>
    </row>
    <row r="36" spans="3:10" ht="42" customHeight="1">
      <c r="F36" s="48"/>
      <c r="G36" s="111">
        <f>SUM(G3:G26,G28:G35)</f>
        <v>18279.96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9C84-2239-412B-8348-370134625613}">
  <sheetPr codeName="Planilha11"/>
  <dimension ref="C1:N36"/>
  <sheetViews>
    <sheetView topLeftCell="A22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120"/>
      <c r="I3" s="88" t="s">
        <v>52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120"/>
      <c r="I4" s="88" t="s">
        <v>52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120"/>
      <c r="I5" s="88" t="s">
        <v>52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120"/>
      <c r="I6" s="88" t="s">
        <v>52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120"/>
      <c r="I7" s="88" t="s">
        <v>52</v>
      </c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120"/>
      <c r="I8" s="88" t="s">
        <v>52</v>
      </c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120"/>
      <c r="I9" s="88" t="s">
        <v>52</v>
      </c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120"/>
      <c r="I10" s="88" t="s">
        <v>52</v>
      </c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120"/>
      <c r="I11" s="88" t="s">
        <v>52</v>
      </c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120"/>
      <c r="I12" s="88" t="s">
        <v>52</v>
      </c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120"/>
      <c r="I13" s="88" t="s">
        <v>52</v>
      </c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120"/>
      <c r="I14" s="88" t="s">
        <v>52</v>
      </c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120"/>
      <c r="I15" s="88" t="s">
        <v>52</v>
      </c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120"/>
      <c r="I16" s="88" t="s">
        <v>52</v>
      </c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120"/>
      <c r="I17" s="88" t="s">
        <v>52</v>
      </c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120"/>
      <c r="I18" s="88" t="s">
        <v>52</v>
      </c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120"/>
      <c r="I19" s="88" t="s">
        <v>52</v>
      </c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120"/>
      <c r="I20" s="88" t="s">
        <v>52</v>
      </c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120"/>
      <c r="I21" s="88" t="s">
        <v>52</v>
      </c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120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120"/>
      <c r="I23" s="88" t="s">
        <v>52</v>
      </c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120"/>
      <c r="I25" s="88" t="s">
        <v>52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120"/>
      <c r="I26" s="88" t="s">
        <v>63</v>
      </c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20</v>
      </c>
      <c r="F28" s="87">
        <v>1523.33</v>
      </c>
      <c r="G28" s="87">
        <f>E28*F28</f>
        <v>30466.6</v>
      </c>
      <c r="H28" s="120" t="s">
        <v>64</v>
      </c>
      <c r="I28" s="98" t="s">
        <v>65</v>
      </c>
    </row>
    <row r="29" spans="3:9" ht="42" customHeight="1">
      <c r="C29" s="82">
        <v>25</v>
      </c>
      <c r="D29" s="78" t="s">
        <v>36</v>
      </c>
      <c r="E29" s="79">
        <v>10</v>
      </c>
      <c r="F29" s="87">
        <v>3485</v>
      </c>
      <c r="G29" s="87">
        <f>E29*F29</f>
        <v>34850</v>
      </c>
      <c r="H29" s="120" t="s">
        <v>64</v>
      </c>
      <c r="I29" s="98" t="s">
        <v>65</v>
      </c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ref="G30:G35" si="1">E30*F30</f>
        <v>0</v>
      </c>
      <c r="H30" s="120"/>
      <c r="I30" s="88" t="s">
        <v>52</v>
      </c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120"/>
      <c r="I31" s="88" t="s">
        <v>52</v>
      </c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120"/>
      <c r="I32" s="88" t="s">
        <v>52</v>
      </c>
    </row>
    <row r="33" spans="3:10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120"/>
      <c r="I33" s="88" t="s">
        <v>52</v>
      </c>
      <c r="J33" s="2"/>
    </row>
    <row r="34" spans="3:10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120"/>
      <c r="I34" s="88" t="s">
        <v>52</v>
      </c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120"/>
      <c r="I35" s="88" t="s">
        <v>52</v>
      </c>
    </row>
    <row r="36" spans="3:10" ht="42" customHeight="1">
      <c r="F36" s="47"/>
      <c r="G36" s="111">
        <f>SUM(G3:G26,G28:G35)</f>
        <v>65316.6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3DDB-E063-4BFC-8C7E-E7599EBD9957}">
  <sheetPr codeName="Planilha12"/>
  <dimension ref="C1:N36"/>
  <sheetViews>
    <sheetView topLeftCell="C22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14062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64.5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9" t="s">
        <v>7</v>
      </c>
      <c r="D2" s="129"/>
      <c r="E2" s="129"/>
      <c r="F2" s="129"/>
      <c r="G2" s="129"/>
      <c r="H2" s="129"/>
      <c r="I2" s="129"/>
    </row>
    <row r="3" spans="3:14" s="1" customFormat="1" ht="42" customHeight="1">
      <c r="C3" s="77">
        <v>1</v>
      </c>
      <c r="D3" s="78" t="s">
        <v>8</v>
      </c>
      <c r="E3" s="79">
        <v>12</v>
      </c>
      <c r="F3" s="87">
        <v>2146.75</v>
      </c>
      <c r="G3" s="87">
        <f>E3*F3</f>
        <v>25761</v>
      </c>
      <c r="H3" s="132" t="s">
        <v>66</v>
      </c>
      <c r="I3" s="130" t="s">
        <v>67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12</v>
      </c>
      <c r="F4" s="87">
        <v>4058.25</v>
      </c>
      <c r="G4" s="87">
        <f t="shared" ref="G4:G26" si="0">E4*F4</f>
        <v>48699</v>
      </c>
      <c r="H4" s="132"/>
      <c r="I4" s="130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35</v>
      </c>
      <c r="F5" s="87">
        <v>7150</v>
      </c>
      <c r="G5" s="87">
        <f t="shared" si="0"/>
        <v>250250</v>
      </c>
      <c r="H5" s="132"/>
      <c r="I5" s="130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5</v>
      </c>
      <c r="F6" s="87">
        <v>9068.75</v>
      </c>
      <c r="G6" s="87">
        <f t="shared" si="0"/>
        <v>45343.75</v>
      </c>
      <c r="H6" s="132"/>
      <c r="I6" s="130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f>E4+2*E5</f>
        <v>82</v>
      </c>
      <c r="F7" s="87">
        <v>845.75</v>
      </c>
      <c r="G7" s="87">
        <f t="shared" si="0"/>
        <v>69351.5</v>
      </c>
      <c r="H7" s="132"/>
      <c r="I7" s="130"/>
    </row>
    <row r="8" spans="3:14" ht="42" customHeight="1">
      <c r="C8" s="77">
        <v>6</v>
      </c>
      <c r="D8" s="78" t="s">
        <v>13</v>
      </c>
      <c r="E8" s="79">
        <f>2*E5</f>
        <v>70</v>
      </c>
      <c r="F8" s="87">
        <v>1006</v>
      </c>
      <c r="G8" s="87">
        <f t="shared" si="0"/>
        <v>70420</v>
      </c>
      <c r="H8" s="132"/>
      <c r="I8" s="130"/>
    </row>
    <row r="9" spans="3:14" ht="42" customHeight="1">
      <c r="C9" s="77">
        <v>7</v>
      </c>
      <c r="D9" s="78" t="s">
        <v>14</v>
      </c>
      <c r="E9" s="79">
        <v>130</v>
      </c>
      <c r="F9" s="87">
        <v>1485.66</v>
      </c>
      <c r="G9" s="87">
        <f t="shared" si="0"/>
        <v>193135.80000000002</v>
      </c>
      <c r="H9" s="132"/>
      <c r="I9" s="130"/>
    </row>
    <row r="10" spans="3:14" ht="42" customHeight="1">
      <c r="C10" s="77">
        <v>8</v>
      </c>
      <c r="D10" s="78" t="s">
        <v>17</v>
      </c>
      <c r="E10" s="79">
        <v>130</v>
      </c>
      <c r="F10" s="87">
        <v>2382.75</v>
      </c>
      <c r="G10" s="87">
        <f t="shared" si="0"/>
        <v>309757.5</v>
      </c>
      <c r="H10" s="132"/>
      <c r="I10" s="130"/>
    </row>
    <row r="11" spans="3:14" ht="42" customHeight="1">
      <c r="C11" s="77">
        <v>9</v>
      </c>
      <c r="D11" s="78" t="s">
        <v>18</v>
      </c>
      <c r="E11" s="79">
        <v>10</v>
      </c>
      <c r="F11" s="87">
        <v>2990</v>
      </c>
      <c r="G11" s="87">
        <f t="shared" si="0"/>
        <v>29900</v>
      </c>
      <c r="H11" s="132"/>
      <c r="I11" s="130"/>
    </row>
    <row r="12" spans="3:14" ht="42" customHeight="1">
      <c r="C12" s="77">
        <v>10</v>
      </c>
      <c r="D12" s="78" t="s">
        <v>19</v>
      </c>
      <c r="E12" s="79">
        <v>10</v>
      </c>
      <c r="F12" s="87">
        <v>7001.25</v>
      </c>
      <c r="G12" s="87">
        <f t="shared" si="0"/>
        <v>70012.5</v>
      </c>
      <c r="H12" s="132"/>
      <c r="I12" s="130"/>
    </row>
    <row r="13" spans="3:14" ht="42" customHeight="1">
      <c r="C13" s="77">
        <v>11</v>
      </c>
      <c r="D13" s="78" t="s">
        <v>20</v>
      </c>
      <c r="E13" s="79">
        <v>6</v>
      </c>
      <c r="F13" s="87">
        <v>3071.25</v>
      </c>
      <c r="G13" s="87">
        <f t="shared" si="0"/>
        <v>18427.5</v>
      </c>
      <c r="H13" s="132"/>
      <c r="I13" s="130"/>
    </row>
    <row r="14" spans="3:14" ht="42" customHeight="1">
      <c r="C14" s="77">
        <v>12</v>
      </c>
      <c r="D14" s="78" t="s">
        <v>21</v>
      </c>
      <c r="E14" s="79">
        <v>4</v>
      </c>
      <c r="F14" s="87">
        <v>4358.25</v>
      </c>
      <c r="G14" s="87">
        <f t="shared" si="0"/>
        <v>17433</v>
      </c>
      <c r="H14" s="132"/>
      <c r="I14" s="130"/>
    </row>
    <row r="15" spans="3:14" ht="42" customHeight="1">
      <c r="C15" s="77">
        <v>13</v>
      </c>
      <c r="D15" s="78" t="s">
        <v>22</v>
      </c>
      <c r="E15" s="79">
        <v>20</v>
      </c>
      <c r="F15" s="87">
        <v>3708</v>
      </c>
      <c r="G15" s="87">
        <f t="shared" si="0"/>
        <v>74160</v>
      </c>
      <c r="H15" s="132"/>
      <c r="I15" s="130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132"/>
      <c r="I16" s="130"/>
    </row>
    <row r="17" spans="3:9" ht="42" customHeight="1">
      <c r="C17" s="77">
        <v>15</v>
      </c>
      <c r="D17" s="78" t="s">
        <v>24</v>
      </c>
      <c r="E17" s="79">
        <v>20</v>
      </c>
      <c r="F17" s="87">
        <v>2070</v>
      </c>
      <c r="G17" s="87">
        <f t="shared" si="0"/>
        <v>41400</v>
      </c>
      <c r="H17" s="132"/>
      <c r="I17" s="130"/>
    </row>
    <row r="18" spans="3:9" ht="42" customHeight="1">
      <c r="C18" s="77">
        <v>16</v>
      </c>
      <c r="D18" s="78" t="s">
        <v>25</v>
      </c>
      <c r="E18" s="79">
        <v>5</v>
      </c>
      <c r="F18" s="87">
        <v>4222</v>
      </c>
      <c r="G18" s="87">
        <f t="shared" si="0"/>
        <v>21110</v>
      </c>
      <c r="H18" s="132"/>
      <c r="I18" s="130"/>
    </row>
    <row r="19" spans="3:9" ht="42" customHeight="1">
      <c r="C19" s="77">
        <v>17</v>
      </c>
      <c r="D19" s="78" t="s">
        <v>26</v>
      </c>
      <c r="E19" s="79">
        <v>10</v>
      </c>
      <c r="F19" s="87">
        <v>1781.5</v>
      </c>
      <c r="G19" s="87">
        <f t="shared" si="0"/>
        <v>17815</v>
      </c>
      <c r="H19" s="132"/>
      <c r="I19" s="130"/>
    </row>
    <row r="20" spans="3:9" ht="42" customHeight="1">
      <c r="C20" s="77">
        <v>18</v>
      </c>
      <c r="D20" s="78" t="s">
        <v>27</v>
      </c>
      <c r="E20" s="79">
        <v>5</v>
      </c>
      <c r="F20" s="87">
        <v>3458</v>
      </c>
      <c r="G20" s="87">
        <f t="shared" si="0"/>
        <v>17290</v>
      </c>
      <c r="H20" s="132"/>
      <c r="I20" s="130"/>
    </row>
    <row r="21" spans="3:9" ht="42" customHeight="1">
      <c r="C21" s="77">
        <v>19</v>
      </c>
      <c r="D21" s="78" t="s">
        <v>28</v>
      </c>
      <c r="E21" s="79">
        <v>20</v>
      </c>
      <c r="F21" s="87">
        <v>3406.33</v>
      </c>
      <c r="G21" s="87">
        <f t="shared" si="0"/>
        <v>68126.600000000006</v>
      </c>
      <c r="H21" s="132"/>
      <c r="I21" s="130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132"/>
      <c r="I22" s="130"/>
    </row>
    <row r="23" spans="3:9" ht="42" customHeight="1">
      <c r="C23" s="77">
        <v>21</v>
      </c>
      <c r="D23" s="78" t="s">
        <v>30</v>
      </c>
      <c r="E23" s="79">
        <v>8</v>
      </c>
      <c r="F23" s="87">
        <v>2549</v>
      </c>
      <c r="G23" s="87">
        <f t="shared" si="0"/>
        <v>20392</v>
      </c>
      <c r="H23" s="132"/>
      <c r="I23" s="130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130</v>
      </c>
      <c r="F25" s="87">
        <v>1386</v>
      </c>
      <c r="G25" s="87">
        <f t="shared" ref="G25" si="1">E25*F25</f>
        <v>180180</v>
      </c>
      <c r="H25" s="132" t="s">
        <v>66</v>
      </c>
      <c r="I25" s="130" t="s">
        <v>68</v>
      </c>
    </row>
    <row r="26" spans="3:9" ht="42" customHeight="1">
      <c r="C26" s="82">
        <v>23</v>
      </c>
      <c r="D26" s="78" t="s">
        <v>33</v>
      </c>
      <c r="E26" s="79">
        <v>130</v>
      </c>
      <c r="F26" s="87">
        <v>473.48</v>
      </c>
      <c r="G26" s="87">
        <f t="shared" si="0"/>
        <v>61552.4</v>
      </c>
      <c r="H26" s="132"/>
      <c r="I26" s="130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30</v>
      </c>
      <c r="F28" s="87">
        <v>1523.33</v>
      </c>
      <c r="G28" s="87">
        <f>E28*F28</f>
        <v>45699.899999999994</v>
      </c>
      <c r="H28" s="132" t="s">
        <v>66</v>
      </c>
      <c r="I28" s="130" t="s">
        <v>67</v>
      </c>
    </row>
    <row r="29" spans="3:9" ht="42" customHeight="1">
      <c r="C29" s="82">
        <v>25</v>
      </c>
      <c r="D29" s="78" t="s">
        <v>36</v>
      </c>
      <c r="E29" s="79">
        <v>150</v>
      </c>
      <c r="F29" s="87">
        <v>3485</v>
      </c>
      <c r="G29" s="87">
        <f t="shared" ref="G29:G35" si="2">E29*F29</f>
        <v>522750</v>
      </c>
      <c r="H29" s="132"/>
      <c r="I29" s="130"/>
    </row>
    <row r="30" spans="3:9" ht="42" customHeight="1">
      <c r="C30" s="82">
        <v>26</v>
      </c>
      <c r="D30" s="78" t="s">
        <v>37</v>
      </c>
      <c r="E30" s="79">
        <v>80</v>
      </c>
      <c r="F30" s="87">
        <v>1768</v>
      </c>
      <c r="G30" s="87">
        <f t="shared" si="2"/>
        <v>141440</v>
      </c>
      <c r="H30" s="132"/>
      <c r="I30" s="130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2"/>
        <v>0</v>
      </c>
      <c r="H31" s="132"/>
      <c r="I31" s="130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2"/>
        <v>0</v>
      </c>
      <c r="H32" s="132"/>
      <c r="I32" s="130"/>
    </row>
    <row r="33" spans="3:10" ht="42" customHeight="1">
      <c r="C33" s="82">
        <v>29</v>
      </c>
      <c r="D33" s="78" t="s">
        <v>40</v>
      </c>
      <c r="E33" s="79">
        <v>10</v>
      </c>
      <c r="F33" s="87">
        <v>3749</v>
      </c>
      <c r="G33" s="87">
        <f t="shared" si="2"/>
        <v>37490</v>
      </c>
      <c r="H33" s="132"/>
      <c r="I33" s="130"/>
      <c r="J33" s="2"/>
    </row>
    <row r="34" spans="3:10" ht="42" customHeight="1">
      <c r="C34" s="91">
        <v>30</v>
      </c>
      <c r="D34" s="78" t="s">
        <v>41</v>
      </c>
      <c r="E34" s="79">
        <v>8</v>
      </c>
      <c r="F34" s="87">
        <v>5774.56</v>
      </c>
      <c r="G34" s="87">
        <f t="shared" si="2"/>
        <v>46196.480000000003</v>
      </c>
      <c r="H34" s="132"/>
      <c r="I34" s="130"/>
      <c r="J34" s="2"/>
    </row>
    <row r="35" spans="3:10" ht="42" customHeight="1">
      <c r="C35" s="82">
        <v>31</v>
      </c>
      <c r="D35" s="78" t="s">
        <v>42</v>
      </c>
      <c r="E35" s="79">
        <v>6</v>
      </c>
      <c r="F35" s="87">
        <v>6084.75</v>
      </c>
      <c r="G35" s="87">
        <f t="shared" si="2"/>
        <v>36508.5</v>
      </c>
      <c r="H35" s="132"/>
      <c r="I35" s="130"/>
    </row>
    <row r="36" spans="3:10" ht="42" customHeight="1">
      <c r="F36" s="47"/>
      <c r="G36" s="119">
        <f>SUM(G3:G26,G28:G35)</f>
        <v>2480602.4300000002</v>
      </c>
    </row>
  </sheetData>
  <mergeCells count="9">
    <mergeCell ref="C2:I2"/>
    <mergeCell ref="C27:I27"/>
    <mergeCell ref="H28:H35"/>
    <mergeCell ref="I28:I35"/>
    <mergeCell ref="C24:I24"/>
    <mergeCell ref="I3:I23"/>
    <mergeCell ref="I25:I26"/>
    <mergeCell ref="H25:H26"/>
    <mergeCell ref="H3:H2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3EA2-82F7-4948-91BD-D546C5BCA842}">
  <sheetPr codeName="Planilha13"/>
  <dimension ref="C1:M36"/>
  <sheetViews>
    <sheetView topLeftCell="A21" zoomScale="60" zoomScaleNormal="60" workbookViewId="0">
      <selection activeCell="C24" sqref="C24:H24"/>
    </sheetView>
  </sheetViews>
  <sheetFormatPr defaultRowHeight="18.75"/>
  <cols>
    <col min="1" max="2" width="2.7109375" customWidth="1"/>
    <col min="3" max="3" width="7.7109375" bestFit="1" customWidth="1"/>
    <col min="4" max="4" width="80.140625" style="7" customWidth="1"/>
    <col min="5" max="5" width="20.7109375" customWidth="1"/>
    <col min="6" max="7" width="20.7109375" style="3" customWidth="1"/>
    <col min="8" max="8" width="20.7109375" customWidth="1"/>
    <col min="9" max="9" width="35.7109375" style="1" customWidth="1"/>
    <col min="10" max="10" width="14.5703125" customWidth="1"/>
  </cols>
  <sheetData>
    <row r="1" spans="3:13" ht="63">
      <c r="C1" s="114" t="s">
        <v>0</v>
      </c>
      <c r="D1" s="115" t="s">
        <v>1</v>
      </c>
      <c r="E1" s="114" t="s">
        <v>2</v>
      </c>
      <c r="F1" s="116" t="s">
        <v>69</v>
      </c>
      <c r="G1" s="116" t="s">
        <v>4</v>
      </c>
      <c r="H1" s="117" t="s">
        <v>5</v>
      </c>
      <c r="I1" s="117" t="s">
        <v>70</v>
      </c>
    </row>
    <row r="2" spans="3:13" ht="42" customHeight="1">
      <c r="C2" s="129" t="s">
        <v>7</v>
      </c>
      <c r="D2" s="129"/>
      <c r="E2" s="129"/>
      <c r="F2" s="129"/>
      <c r="G2" s="129"/>
      <c r="H2" s="129"/>
      <c r="I2" s="104"/>
    </row>
    <row r="3" spans="3:13" s="1" customFormat="1" ht="42" customHeight="1">
      <c r="C3" s="77">
        <v>1</v>
      </c>
      <c r="D3" s="118" t="s">
        <v>8</v>
      </c>
      <c r="E3" s="79">
        <v>81</v>
      </c>
      <c r="F3" s="87">
        <v>2146.75</v>
      </c>
      <c r="G3" s="87">
        <f>E3*F3</f>
        <v>173886.75</v>
      </c>
      <c r="H3" s="88" t="s">
        <v>71</v>
      </c>
      <c r="I3" s="136" t="s">
        <v>72</v>
      </c>
      <c r="J3"/>
      <c r="K3"/>
      <c r="L3"/>
      <c r="M3"/>
    </row>
    <row r="4" spans="3:13" s="1" customFormat="1" ht="42" customHeight="1">
      <c r="C4" s="77">
        <v>2</v>
      </c>
      <c r="D4" s="118" t="s">
        <v>9</v>
      </c>
      <c r="E4" s="79">
        <v>10</v>
      </c>
      <c r="F4" s="87">
        <v>4058.25</v>
      </c>
      <c r="G4" s="87">
        <f t="shared" ref="G4:G23" si="0">E4*F4</f>
        <v>40582.5</v>
      </c>
      <c r="H4" s="88" t="s">
        <v>71</v>
      </c>
      <c r="I4" s="136"/>
      <c r="J4"/>
      <c r="K4"/>
      <c r="L4"/>
      <c r="M4"/>
    </row>
    <row r="5" spans="3:13" s="1" customFormat="1" ht="42" customHeight="1">
      <c r="C5" s="77">
        <v>3</v>
      </c>
      <c r="D5" s="118" t="s">
        <v>10</v>
      </c>
      <c r="E5" s="79">
        <v>4</v>
      </c>
      <c r="F5" s="87">
        <v>7150</v>
      </c>
      <c r="G5" s="87">
        <f t="shared" si="0"/>
        <v>28600</v>
      </c>
      <c r="H5" s="88" t="s">
        <v>71</v>
      </c>
      <c r="I5" s="136"/>
      <c r="J5"/>
      <c r="K5"/>
      <c r="L5"/>
      <c r="M5"/>
    </row>
    <row r="6" spans="3:13" s="1" customFormat="1" ht="42" customHeight="1">
      <c r="C6" s="77">
        <v>4</v>
      </c>
      <c r="D6" s="118" t="s">
        <v>11</v>
      </c>
      <c r="E6" s="79">
        <v>6</v>
      </c>
      <c r="F6" s="87">
        <v>9068.75</v>
      </c>
      <c r="G6" s="87">
        <f t="shared" si="0"/>
        <v>54412.5</v>
      </c>
      <c r="H6" s="88" t="s">
        <v>71</v>
      </c>
      <c r="I6" s="136"/>
      <c r="J6"/>
      <c r="K6"/>
      <c r="L6"/>
      <c r="M6"/>
    </row>
    <row r="7" spans="3:13" ht="42" customHeight="1">
      <c r="C7" s="77">
        <v>5</v>
      </c>
      <c r="D7" s="118" t="s">
        <v>12</v>
      </c>
      <c r="E7" s="79">
        <v>40</v>
      </c>
      <c r="F7" s="87">
        <v>845.75</v>
      </c>
      <c r="G7" s="87">
        <f t="shared" si="0"/>
        <v>33830</v>
      </c>
      <c r="H7" s="88" t="s">
        <v>71</v>
      </c>
      <c r="I7" s="136"/>
    </row>
    <row r="8" spans="3:13" ht="42" customHeight="1">
      <c r="C8" s="77">
        <v>6</v>
      </c>
      <c r="D8" s="118" t="s">
        <v>13</v>
      </c>
      <c r="E8" s="79">
        <v>47</v>
      </c>
      <c r="F8" s="87">
        <v>1006</v>
      </c>
      <c r="G8" s="87">
        <f t="shared" si="0"/>
        <v>47282</v>
      </c>
      <c r="H8" s="88" t="s">
        <v>71</v>
      </c>
      <c r="I8" s="136"/>
    </row>
    <row r="9" spans="3:13" ht="42" customHeight="1">
      <c r="C9" s="77">
        <v>7</v>
      </c>
      <c r="D9" s="118" t="s">
        <v>14</v>
      </c>
      <c r="E9" s="79">
        <v>55</v>
      </c>
      <c r="F9" s="87">
        <v>1485.66</v>
      </c>
      <c r="G9" s="87">
        <f t="shared" si="0"/>
        <v>81711.3</v>
      </c>
      <c r="H9" s="88" t="s">
        <v>71</v>
      </c>
      <c r="I9" s="136"/>
    </row>
    <row r="10" spans="3:13" ht="42" customHeight="1">
      <c r="C10" s="77">
        <v>8</v>
      </c>
      <c r="D10" s="118" t="s">
        <v>17</v>
      </c>
      <c r="E10" s="79">
        <v>10</v>
      </c>
      <c r="F10" s="87">
        <v>2382.75</v>
      </c>
      <c r="G10" s="87">
        <f t="shared" si="0"/>
        <v>23827.5</v>
      </c>
      <c r="H10" s="88" t="s">
        <v>71</v>
      </c>
      <c r="I10" s="136"/>
    </row>
    <row r="11" spans="3:13" ht="42" customHeight="1">
      <c r="C11" s="77">
        <v>9</v>
      </c>
      <c r="D11" s="118" t="s">
        <v>18</v>
      </c>
      <c r="E11" s="79">
        <v>2</v>
      </c>
      <c r="F11" s="87">
        <v>2990</v>
      </c>
      <c r="G11" s="87">
        <f t="shared" si="0"/>
        <v>5980</v>
      </c>
      <c r="H11" s="88" t="s">
        <v>71</v>
      </c>
      <c r="I11" s="136"/>
    </row>
    <row r="12" spans="3:13" ht="42" customHeight="1">
      <c r="C12" s="77">
        <v>10</v>
      </c>
      <c r="D12" s="118" t="s">
        <v>19</v>
      </c>
      <c r="E12" s="79">
        <v>0</v>
      </c>
      <c r="F12" s="87">
        <v>7001.25</v>
      </c>
      <c r="G12" s="87">
        <f t="shared" si="0"/>
        <v>0</v>
      </c>
      <c r="H12" s="88" t="s">
        <v>71</v>
      </c>
      <c r="I12" s="136"/>
    </row>
    <row r="13" spans="3:13" ht="42" customHeight="1">
      <c r="C13" s="77">
        <v>11</v>
      </c>
      <c r="D13" s="118" t="s">
        <v>20</v>
      </c>
      <c r="E13" s="79">
        <v>2</v>
      </c>
      <c r="F13" s="87">
        <v>3071.25</v>
      </c>
      <c r="G13" s="87">
        <f t="shared" si="0"/>
        <v>6142.5</v>
      </c>
      <c r="H13" s="88" t="s">
        <v>71</v>
      </c>
      <c r="I13" s="136"/>
    </row>
    <row r="14" spans="3:13" ht="42" customHeight="1">
      <c r="C14" s="77">
        <v>12</v>
      </c>
      <c r="D14" s="118" t="s">
        <v>21</v>
      </c>
      <c r="E14" s="79">
        <v>0</v>
      </c>
      <c r="F14" s="87">
        <v>4358.25</v>
      </c>
      <c r="G14" s="87">
        <f t="shared" si="0"/>
        <v>0</v>
      </c>
      <c r="H14" s="88" t="s">
        <v>71</v>
      </c>
      <c r="I14" s="136"/>
    </row>
    <row r="15" spans="3:13" ht="42" customHeight="1">
      <c r="C15" s="77">
        <v>13</v>
      </c>
      <c r="D15" s="118" t="s">
        <v>22</v>
      </c>
      <c r="E15" s="79">
        <v>0</v>
      </c>
      <c r="F15" s="87">
        <v>3708</v>
      </c>
      <c r="G15" s="87">
        <f t="shared" si="0"/>
        <v>0</v>
      </c>
      <c r="H15" s="88" t="s">
        <v>71</v>
      </c>
      <c r="I15" s="136"/>
    </row>
    <row r="16" spans="3:13" ht="42" customHeight="1">
      <c r="C16" s="77">
        <v>14</v>
      </c>
      <c r="D16" s="118" t="s">
        <v>23</v>
      </c>
      <c r="E16" s="79">
        <v>3</v>
      </c>
      <c r="F16" s="87">
        <v>1306</v>
      </c>
      <c r="G16" s="87">
        <f t="shared" si="0"/>
        <v>3918</v>
      </c>
      <c r="H16" s="88" t="s">
        <v>71</v>
      </c>
      <c r="I16" s="136"/>
    </row>
    <row r="17" spans="3:10" ht="42" customHeight="1">
      <c r="C17" s="77">
        <v>15</v>
      </c>
      <c r="D17" s="118" t="s">
        <v>24</v>
      </c>
      <c r="E17" s="79">
        <v>1</v>
      </c>
      <c r="F17" s="87">
        <v>2070</v>
      </c>
      <c r="G17" s="87">
        <f t="shared" si="0"/>
        <v>2070</v>
      </c>
      <c r="H17" s="88" t="s">
        <v>71</v>
      </c>
      <c r="I17" s="136"/>
    </row>
    <row r="18" spans="3:10" ht="42" customHeight="1">
      <c r="C18" s="77">
        <v>16</v>
      </c>
      <c r="D18" s="118" t="s">
        <v>25</v>
      </c>
      <c r="E18" s="79">
        <v>0</v>
      </c>
      <c r="F18" s="87">
        <v>4222</v>
      </c>
      <c r="G18" s="87">
        <f t="shared" si="0"/>
        <v>0</v>
      </c>
      <c r="H18" s="88" t="s">
        <v>71</v>
      </c>
      <c r="I18" s="136"/>
    </row>
    <row r="19" spans="3:10" ht="42" customHeight="1">
      <c r="C19" s="77">
        <v>17</v>
      </c>
      <c r="D19" s="118" t="s">
        <v>26</v>
      </c>
      <c r="E19" s="79">
        <v>2</v>
      </c>
      <c r="F19" s="87">
        <v>1781.5</v>
      </c>
      <c r="G19" s="87">
        <f t="shared" si="0"/>
        <v>3563</v>
      </c>
      <c r="H19" s="88" t="s">
        <v>71</v>
      </c>
      <c r="I19" s="136"/>
    </row>
    <row r="20" spans="3:10" ht="42" customHeight="1">
      <c r="C20" s="77">
        <v>18</v>
      </c>
      <c r="D20" s="118" t="s">
        <v>27</v>
      </c>
      <c r="E20" s="79">
        <v>1</v>
      </c>
      <c r="F20" s="87">
        <v>3458</v>
      </c>
      <c r="G20" s="87">
        <f t="shared" si="0"/>
        <v>3458</v>
      </c>
      <c r="H20" s="88" t="s">
        <v>71</v>
      </c>
      <c r="I20" s="136"/>
    </row>
    <row r="21" spans="3:10" ht="42" customHeight="1">
      <c r="C21" s="77">
        <v>19</v>
      </c>
      <c r="D21" s="118" t="s">
        <v>28</v>
      </c>
      <c r="E21" s="79">
        <v>10</v>
      </c>
      <c r="F21" s="87">
        <v>3406.33</v>
      </c>
      <c r="G21" s="87">
        <f t="shared" si="0"/>
        <v>34063.300000000003</v>
      </c>
      <c r="H21" s="88" t="s">
        <v>71</v>
      </c>
      <c r="I21" s="136"/>
    </row>
    <row r="22" spans="3:10" ht="42" customHeight="1">
      <c r="C22" s="77">
        <v>20</v>
      </c>
      <c r="D22" s="78" t="s">
        <v>29</v>
      </c>
      <c r="E22" s="79">
        <v>70</v>
      </c>
      <c r="F22" s="87">
        <v>2980</v>
      </c>
      <c r="G22" s="87">
        <f t="shared" si="0"/>
        <v>208600</v>
      </c>
      <c r="H22" s="88" t="s">
        <v>71</v>
      </c>
      <c r="I22" s="136"/>
      <c r="J22" s="1"/>
    </row>
    <row r="23" spans="3:10" ht="42" customHeight="1">
      <c r="C23" s="77">
        <v>21</v>
      </c>
      <c r="D23" s="118" t="s">
        <v>30</v>
      </c>
      <c r="E23" s="79">
        <v>2</v>
      </c>
      <c r="F23" s="87">
        <v>2549</v>
      </c>
      <c r="G23" s="87">
        <f t="shared" si="0"/>
        <v>5098</v>
      </c>
      <c r="H23" s="88" t="s">
        <v>71</v>
      </c>
      <c r="I23" s="136"/>
    </row>
    <row r="24" spans="3:10" ht="42" customHeight="1">
      <c r="C24" s="129" t="s">
        <v>31</v>
      </c>
      <c r="D24" s="129"/>
      <c r="E24" s="129"/>
      <c r="F24" s="129"/>
      <c r="G24" s="129"/>
      <c r="H24" s="129"/>
      <c r="I24" s="136"/>
    </row>
    <row r="25" spans="3:10" ht="42" customHeight="1">
      <c r="C25" s="82">
        <v>22</v>
      </c>
      <c r="D25" s="118" t="s">
        <v>32</v>
      </c>
      <c r="E25" s="79">
        <v>94</v>
      </c>
      <c r="F25" s="87">
        <v>1386</v>
      </c>
      <c r="G25" s="87">
        <f t="shared" ref="G25" si="1">E25*F25</f>
        <v>130284</v>
      </c>
      <c r="H25" s="88" t="s">
        <v>71</v>
      </c>
      <c r="I25" s="136"/>
    </row>
    <row r="26" spans="3:10" ht="42" customHeight="1">
      <c r="C26" s="82">
        <v>23</v>
      </c>
      <c r="D26" s="118" t="s">
        <v>33</v>
      </c>
      <c r="E26" s="79">
        <v>0</v>
      </c>
      <c r="F26" s="87">
        <v>473.48</v>
      </c>
      <c r="G26" s="87">
        <v>0</v>
      </c>
      <c r="H26" s="88" t="s">
        <v>71</v>
      </c>
      <c r="I26" s="136"/>
    </row>
    <row r="27" spans="3:10" ht="42" customHeight="1">
      <c r="C27" s="129" t="s">
        <v>34</v>
      </c>
      <c r="D27" s="129"/>
      <c r="E27" s="129"/>
      <c r="F27" s="129"/>
      <c r="G27" s="129"/>
      <c r="H27" s="129"/>
      <c r="I27" s="136"/>
    </row>
    <row r="28" spans="3:10" ht="42" customHeight="1">
      <c r="C28" s="83">
        <v>24</v>
      </c>
      <c r="D28" s="118" t="s">
        <v>35</v>
      </c>
      <c r="E28" s="79">
        <v>28</v>
      </c>
      <c r="F28" s="87">
        <v>1523.33</v>
      </c>
      <c r="G28" s="87">
        <f>E28*F28</f>
        <v>42653.24</v>
      </c>
      <c r="H28" s="88" t="s">
        <v>71</v>
      </c>
      <c r="I28" s="136"/>
    </row>
    <row r="29" spans="3:10" ht="42" customHeight="1">
      <c r="C29" s="82">
        <v>25</v>
      </c>
      <c r="D29" s="118" t="s">
        <v>36</v>
      </c>
      <c r="E29" s="79">
        <v>51</v>
      </c>
      <c r="F29" s="87">
        <v>3485</v>
      </c>
      <c r="G29" s="87">
        <f t="shared" ref="G29:G35" si="2">E29*F29</f>
        <v>177735</v>
      </c>
      <c r="H29" s="88" t="s">
        <v>71</v>
      </c>
      <c r="I29" s="136"/>
    </row>
    <row r="30" spans="3:10" ht="42" customHeight="1">
      <c r="C30" s="82">
        <v>26</v>
      </c>
      <c r="D30" s="118" t="s">
        <v>37</v>
      </c>
      <c r="E30" s="79">
        <v>9</v>
      </c>
      <c r="F30" s="87">
        <v>1768</v>
      </c>
      <c r="G30" s="87">
        <f t="shared" si="2"/>
        <v>15912</v>
      </c>
      <c r="H30" s="88" t="s">
        <v>71</v>
      </c>
      <c r="I30" s="136"/>
    </row>
    <row r="31" spans="3:10" ht="42" customHeight="1">
      <c r="C31" s="83">
        <v>27</v>
      </c>
      <c r="D31" s="118" t="s">
        <v>38</v>
      </c>
      <c r="E31" s="79">
        <v>80</v>
      </c>
      <c r="F31" s="87">
        <v>1178.24</v>
      </c>
      <c r="G31" s="87">
        <f t="shared" si="2"/>
        <v>94259.199999999997</v>
      </c>
      <c r="H31" s="88" t="s">
        <v>71</v>
      </c>
      <c r="I31" s="136"/>
    </row>
    <row r="32" spans="3:10" ht="42" customHeight="1">
      <c r="C32" s="82">
        <v>28</v>
      </c>
      <c r="D32" s="118" t="s">
        <v>39</v>
      </c>
      <c r="E32" s="79">
        <v>8</v>
      </c>
      <c r="F32" s="87">
        <v>1135.0999999999999</v>
      </c>
      <c r="G32" s="87">
        <f t="shared" si="2"/>
        <v>9080.7999999999993</v>
      </c>
      <c r="H32" s="88" t="s">
        <v>71</v>
      </c>
      <c r="I32" s="136"/>
    </row>
    <row r="33" spans="3:9" ht="42" customHeight="1">
      <c r="C33" s="82">
        <v>29</v>
      </c>
      <c r="D33" s="118" t="s">
        <v>40</v>
      </c>
      <c r="E33" s="79">
        <v>16</v>
      </c>
      <c r="F33" s="87">
        <v>3749</v>
      </c>
      <c r="G33" s="87">
        <f t="shared" si="2"/>
        <v>59984</v>
      </c>
      <c r="H33" s="88" t="s">
        <v>71</v>
      </c>
      <c r="I33" s="136"/>
    </row>
    <row r="34" spans="3:9" ht="42" customHeight="1">
      <c r="C34" s="83">
        <v>30</v>
      </c>
      <c r="D34" s="118" t="s">
        <v>41</v>
      </c>
      <c r="E34" s="79">
        <v>1</v>
      </c>
      <c r="F34" s="87">
        <v>5774.56</v>
      </c>
      <c r="G34" s="87">
        <f t="shared" si="2"/>
        <v>5774.56</v>
      </c>
      <c r="H34" s="88" t="s">
        <v>71</v>
      </c>
      <c r="I34" s="136"/>
    </row>
    <row r="35" spans="3:9" ht="42" customHeight="1">
      <c r="C35" s="82">
        <v>31</v>
      </c>
      <c r="D35" s="118" t="s">
        <v>42</v>
      </c>
      <c r="E35" s="79">
        <v>4</v>
      </c>
      <c r="F35" s="87">
        <v>6084.75</v>
      </c>
      <c r="G35" s="87">
        <f t="shared" si="2"/>
        <v>24339</v>
      </c>
      <c r="H35" s="88" t="s">
        <v>71</v>
      </c>
      <c r="I35" s="136"/>
    </row>
    <row r="36" spans="3:9" ht="42" customHeight="1">
      <c r="F36" s="47"/>
      <c r="G36" s="111">
        <f>SUM(G3:G26,G28:G35)</f>
        <v>1317047.1499999999</v>
      </c>
    </row>
  </sheetData>
  <mergeCells count="4">
    <mergeCell ref="C2:H2"/>
    <mergeCell ref="I3:I35"/>
    <mergeCell ref="C27:H27"/>
    <mergeCell ref="C24:H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527D-D142-4C36-952F-EB4C7B1B3ED3}">
  <sheetPr codeName="Planilha14"/>
  <dimension ref="C1:N36"/>
  <sheetViews>
    <sheetView topLeftCell="A22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style="12" customWidth="1"/>
    <col min="6" max="8" width="20.7109375" style="3" customWidth="1"/>
    <col min="9" max="9" width="70.7109375" style="6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112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113">
        <v>5</v>
      </c>
      <c r="F3" s="87">
        <v>2146.75</v>
      </c>
      <c r="G3" s="87">
        <f t="shared" ref="G3:G26" si="0">E3*F3</f>
        <v>10733.75</v>
      </c>
      <c r="H3" s="80" t="s">
        <v>73</v>
      </c>
      <c r="I3" s="98" t="s">
        <v>74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113">
        <v>5</v>
      </c>
      <c r="F4" s="87">
        <v>4058.25</v>
      </c>
      <c r="G4" s="87">
        <f t="shared" si="0"/>
        <v>20291.25</v>
      </c>
      <c r="H4" s="80" t="s">
        <v>73</v>
      </c>
      <c r="I4" s="98" t="s">
        <v>74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113">
        <v>5</v>
      </c>
      <c r="F5" s="87">
        <v>7150</v>
      </c>
      <c r="G5" s="87">
        <f t="shared" si="0"/>
        <v>35750</v>
      </c>
      <c r="H5" s="80" t="s">
        <v>73</v>
      </c>
      <c r="I5" s="98" t="s">
        <v>74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113">
        <v>5</v>
      </c>
      <c r="F6" s="87">
        <v>9068.75</v>
      </c>
      <c r="G6" s="87">
        <f t="shared" si="0"/>
        <v>45343.75</v>
      </c>
      <c r="H6" s="80" t="s">
        <v>73</v>
      </c>
      <c r="I6" s="98" t="s">
        <v>74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113">
        <v>15</v>
      </c>
      <c r="F7" s="87">
        <v>845.75</v>
      </c>
      <c r="G7" s="87">
        <f t="shared" si="0"/>
        <v>12686.25</v>
      </c>
      <c r="H7" s="80" t="s">
        <v>73</v>
      </c>
      <c r="I7" s="98" t="s">
        <v>74</v>
      </c>
    </row>
    <row r="8" spans="3:14" ht="42" customHeight="1">
      <c r="C8" s="77">
        <v>6</v>
      </c>
      <c r="D8" s="78" t="s">
        <v>13</v>
      </c>
      <c r="E8" s="113">
        <v>15</v>
      </c>
      <c r="F8" s="87">
        <v>1006</v>
      </c>
      <c r="G8" s="87">
        <f t="shared" si="0"/>
        <v>15090</v>
      </c>
      <c r="H8" s="80" t="s">
        <v>73</v>
      </c>
      <c r="I8" s="98" t="s">
        <v>74</v>
      </c>
    </row>
    <row r="9" spans="3:14" ht="42" customHeight="1">
      <c r="C9" s="77">
        <v>7</v>
      </c>
      <c r="D9" s="78" t="s">
        <v>14</v>
      </c>
      <c r="E9" s="113">
        <v>0</v>
      </c>
      <c r="F9" s="87">
        <v>1485.66</v>
      </c>
      <c r="G9" s="87">
        <f t="shared" si="0"/>
        <v>0</v>
      </c>
      <c r="H9" s="80"/>
      <c r="I9" s="98"/>
    </row>
    <row r="10" spans="3:14" ht="42" customHeight="1">
      <c r="C10" s="77">
        <v>8</v>
      </c>
      <c r="D10" s="78" t="s">
        <v>17</v>
      </c>
      <c r="E10" s="113">
        <v>0</v>
      </c>
      <c r="F10" s="87">
        <v>2382.75</v>
      </c>
      <c r="G10" s="87">
        <f t="shared" si="0"/>
        <v>0</v>
      </c>
      <c r="H10" s="80"/>
      <c r="I10" s="98"/>
    </row>
    <row r="11" spans="3:14" ht="42" customHeight="1">
      <c r="C11" s="77">
        <v>9</v>
      </c>
      <c r="D11" s="78" t="s">
        <v>18</v>
      </c>
      <c r="E11" s="113">
        <v>2</v>
      </c>
      <c r="F11" s="87">
        <v>2990</v>
      </c>
      <c r="G11" s="87">
        <f t="shared" si="0"/>
        <v>5980</v>
      </c>
      <c r="H11" s="80" t="s">
        <v>73</v>
      </c>
      <c r="I11" s="98" t="s">
        <v>74</v>
      </c>
    </row>
    <row r="12" spans="3:14" ht="42" customHeight="1">
      <c r="C12" s="77">
        <v>10</v>
      </c>
      <c r="D12" s="78" t="s">
        <v>19</v>
      </c>
      <c r="E12" s="113">
        <v>2</v>
      </c>
      <c r="F12" s="87">
        <v>7001.25</v>
      </c>
      <c r="G12" s="87">
        <f t="shared" si="0"/>
        <v>14002.5</v>
      </c>
      <c r="H12" s="80" t="s">
        <v>73</v>
      </c>
      <c r="I12" s="98" t="s">
        <v>74</v>
      </c>
    </row>
    <row r="13" spans="3:14" ht="42" customHeight="1">
      <c r="C13" s="77">
        <v>11</v>
      </c>
      <c r="D13" s="78" t="s">
        <v>20</v>
      </c>
      <c r="E13" s="113">
        <v>2</v>
      </c>
      <c r="F13" s="87">
        <v>3071.25</v>
      </c>
      <c r="G13" s="87">
        <f t="shared" si="0"/>
        <v>6142.5</v>
      </c>
      <c r="H13" s="80" t="s">
        <v>73</v>
      </c>
      <c r="I13" s="98" t="s">
        <v>74</v>
      </c>
    </row>
    <row r="14" spans="3:14" ht="42" customHeight="1">
      <c r="C14" s="77">
        <v>12</v>
      </c>
      <c r="D14" s="78" t="s">
        <v>21</v>
      </c>
      <c r="E14" s="113">
        <v>4</v>
      </c>
      <c r="F14" s="87">
        <v>4358.25</v>
      </c>
      <c r="G14" s="87">
        <f t="shared" si="0"/>
        <v>17433</v>
      </c>
      <c r="H14" s="80" t="s">
        <v>73</v>
      </c>
      <c r="I14" s="98" t="s">
        <v>74</v>
      </c>
    </row>
    <row r="15" spans="3:14" ht="42" customHeight="1">
      <c r="C15" s="77">
        <v>13</v>
      </c>
      <c r="D15" s="78" t="s">
        <v>22</v>
      </c>
      <c r="E15" s="113">
        <v>0</v>
      </c>
      <c r="F15" s="87">
        <v>3708</v>
      </c>
      <c r="G15" s="87">
        <f t="shared" si="0"/>
        <v>0</v>
      </c>
      <c r="H15" s="80"/>
      <c r="I15" s="98"/>
    </row>
    <row r="16" spans="3:14" ht="42" customHeight="1">
      <c r="C16" s="77">
        <v>14</v>
      </c>
      <c r="D16" s="78" t="s">
        <v>23</v>
      </c>
      <c r="E16" s="113">
        <v>0</v>
      </c>
      <c r="F16" s="87">
        <v>1306</v>
      </c>
      <c r="G16" s="87">
        <f t="shared" si="0"/>
        <v>0</v>
      </c>
      <c r="H16" s="80"/>
      <c r="I16" s="98"/>
    </row>
    <row r="17" spans="3:9" ht="42" customHeight="1">
      <c r="C17" s="77">
        <v>15</v>
      </c>
      <c r="D17" s="78" t="s">
        <v>24</v>
      </c>
      <c r="E17" s="113">
        <v>6</v>
      </c>
      <c r="F17" s="87">
        <v>2070</v>
      </c>
      <c r="G17" s="87">
        <f t="shared" si="0"/>
        <v>12420</v>
      </c>
      <c r="H17" s="80" t="s">
        <v>73</v>
      </c>
      <c r="I17" s="98" t="s">
        <v>74</v>
      </c>
    </row>
    <row r="18" spans="3:9" ht="42" customHeight="1">
      <c r="C18" s="77">
        <v>16</v>
      </c>
      <c r="D18" s="78" t="s">
        <v>25</v>
      </c>
      <c r="E18" s="113">
        <v>0</v>
      </c>
      <c r="F18" s="87">
        <v>4222</v>
      </c>
      <c r="G18" s="87">
        <f t="shared" si="0"/>
        <v>0</v>
      </c>
      <c r="H18" s="80" t="s">
        <v>73</v>
      </c>
      <c r="I18" s="98" t="s">
        <v>74</v>
      </c>
    </row>
    <row r="19" spans="3:9" ht="42" customHeight="1">
      <c r="C19" s="77">
        <v>17</v>
      </c>
      <c r="D19" s="78" t="s">
        <v>26</v>
      </c>
      <c r="E19" s="113">
        <v>2</v>
      </c>
      <c r="F19" s="87">
        <v>1781.5</v>
      </c>
      <c r="G19" s="87">
        <f t="shared" si="0"/>
        <v>3563</v>
      </c>
      <c r="H19" s="80" t="s">
        <v>73</v>
      </c>
      <c r="I19" s="98" t="s">
        <v>74</v>
      </c>
    </row>
    <row r="20" spans="3:9" ht="42" customHeight="1">
      <c r="C20" s="77">
        <v>18</v>
      </c>
      <c r="D20" s="78" t="s">
        <v>27</v>
      </c>
      <c r="E20" s="113">
        <v>0</v>
      </c>
      <c r="F20" s="87">
        <v>3458</v>
      </c>
      <c r="G20" s="87">
        <f t="shared" si="0"/>
        <v>0</v>
      </c>
      <c r="H20" s="80"/>
      <c r="I20" s="98"/>
    </row>
    <row r="21" spans="3:9" ht="42" customHeight="1">
      <c r="C21" s="77">
        <v>19</v>
      </c>
      <c r="D21" s="78" t="s">
        <v>28</v>
      </c>
      <c r="E21" s="113">
        <v>5</v>
      </c>
      <c r="F21" s="87">
        <v>3406.33</v>
      </c>
      <c r="G21" s="87">
        <f t="shared" si="0"/>
        <v>17031.650000000001</v>
      </c>
      <c r="H21" s="80" t="s">
        <v>73</v>
      </c>
      <c r="I21" s="98" t="s">
        <v>74</v>
      </c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8"/>
      <c r="I22" s="98"/>
    </row>
    <row r="23" spans="3:9" ht="42" customHeight="1">
      <c r="C23" s="77">
        <v>21</v>
      </c>
      <c r="D23" s="78" t="s">
        <v>30</v>
      </c>
      <c r="E23" s="113">
        <v>5</v>
      </c>
      <c r="F23" s="87">
        <v>2549</v>
      </c>
      <c r="G23" s="87">
        <f t="shared" si="0"/>
        <v>12745</v>
      </c>
      <c r="H23" s="80" t="s">
        <v>73</v>
      </c>
      <c r="I23" s="98" t="s">
        <v>74</v>
      </c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113">
        <v>0</v>
      </c>
      <c r="F25" s="87">
        <v>1386</v>
      </c>
      <c r="G25" s="87">
        <f>E25*F25</f>
        <v>0</v>
      </c>
      <c r="H25" s="80"/>
      <c r="I25" s="98"/>
    </row>
    <row r="26" spans="3:9" ht="42" customHeight="1">
      <c r="C26" s="82">
        <v>23</v>
      </c>
      <c r="D26" s="78" t="s">
        <v>33</v>
      </c>
      <c r="E26" s="113">
        <v>0</v>
      </c>
      <c r="F26" s="87">
        <v>473.48</v>
      </c>
      <c r="G26" s="87">
        <f t="shared" si="0"/>
        <v>0</v>
      </c>
      <c r="H26" s="80"/>
      <c r="I26" s="9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113">
        <v>50</v>
      </c>
      <c r="F28" s="87">
        <v>1523.33</v>
      </c>
      <c r="G28" s="87">
        <f t="shared" ref="G28:G35" si="1">E28*F28</f>
        <v>76166.5</v>
      </c>
      <c r="H28" s="80" t="s">
        <v>73</v>
      </c>
      <c r="I28" s="98" t="s">
        <v>74</v>
      </c>
    </row>
    <row r="29" spans="3:9" ht="42" customHeight="1">
      <c r="C29" s="82">
        <v>25</v>
      </c>
      <c r="D29" s="78" t="s">
        <v>36</v>
      </c>
      <c r="E29" s="113">
        <v>0</v>
      </c>
      <c r="F29" s="87">
        <v>3485</v>
      </c>
      <c r="G29" s="87">
        <f t="shared" si="1"/>
        <v>0</v>
      </c>
      <c r="H29" s="80"/>
      <c r="I29" s="98"/>
    </row>
    <row r="30" spans="3:9" ht="42" customHeight="1">
      <c r="C30" s="82">
        <v>26</v>
      </c>
      <c r="D30" s="78" t="s">
        <v>37</v>
      </c>
      <c r="E30" s="113">
        <v>20</v>
      </c>
      <c r="F30" s="87">
        <v>1768</v>
      </c>
      <c r="G30" s="87">
        <f t="shared" si="1"/>
        <v>35360</v>
      </c>
      <c r="H30" s="80" t="s">
        <v>73</v>
      </c>
      <c r="I30" s="98" t="s">
        <v>74</v>
      </c>
    </row>
    <row r="31" spans="3:9" ht="42" customHeight="1">
      <c r="C31" s="91">
        <v>27</v>
      </c>
      <c r="D31" s="78" t="s">
        <v>38</v>
      </c>
      <c r="E31" s="113">
        <v>0</v>
      </c>
      <c r="F31" s="87">
        <v>1178.24</v>
      </c>
      <c r="G31" s="87">
        <f t="shared" si="1"/>
        <v>0</v>
      </c>
      <c r="H31" s="80"/>
      <c r="I31" s="98"/>
    </row>
    <row r="32" spans="3:9" ht="42" customHeight="1">
      <c r="C32" s="82">
        <v>28</v>
      </c>
      <c r="D32" s="78" t="s">
        <v>39</v>
      </c>
      <c r="E32" s="113">
        <v>0</v>
      </c>
      <c r="F32" s="87">
        <v>1135.0999999999999</v>
      </c>
      <c r="G32" s="87">
        <f t="shared" si="1"/>
        <v>0</v>
      </c>
      <c r="H32" s="80"/>
      <c r="I32" s="98"/>
    </row>
    <row r="33" spans="3:10" ht="42" customHeight="1">
      <c r="C33" s="82">
        <v>29</v>
      </c>
      <c r="D33" s="78" t="s">
        <v>40</v>
      </c>
      <c r="E33" s="113">
        <v>2</v>
      </c>
      <c r="F33" s="87">
        <v>3749</v>
      </c>
      <c r="G33" s="87">
        <f t="shared" si="1"/>
        <v>7498</v>
      </c>
      <c r="H33" s="80" t="s">
        <v>73</v>
      </c>
      <c r="I33" s="98" t="s">
        <v>74</v>
      </c>
      <c r="J33" s="11"/>
    </row>
    <row r="34" spans="3:10" ht="42" customHeight="1">
      <c r="C34" s="91">
        <v>30</v>
      </c>
      <c r="D34" s="78" t="s">
        <v>41</v>
      </c>
      <c r="E34" s="113">
        <v>4</v>
      </c>
      <c r="F34" s="87">
        <v>5774.56</v>
      </c>
      <c r="G34" s="87">
        <f t="shared" si="1"/>
        <v>23098.240000000002</v>
      </c>
      <c r="H34" s="80" t="s">
        <v>73</v>
      </c>
      <c r="I34" s="98" t="s">
        <v>74</v>
      </c>
      <c r="J34" s="11"/>
    </row>
    <row r="35" spans="3:10" ht="42" customHeight="1">
      <c r="C35" s="82">
        <v>31</v>
      </c>
      <c r="D35" s="78" t="s">
        <v>42</v>
      </c>
      <c r="E35" s="113">
        <v>5</v>
      </c>
      <c r="F35" s="87">
        <v>6084.75</v>
      </c>
      <c r="G35" s="87">
        <f t="shared" si="1"/>
        <v>30423.75</v>
      </c>
      <c r="H35" s="80" t="s">
        <v>73</v>
      </c>
      <c r="I35" s="98" t="s">
        <v>74</v>
      </c>
    </row>
    <row r="36" spans="3:10" ht="42" customHeight="1">
      <c r="F36" s="47"/>
      <c r="G36" s="110">
        <f>SUM(G3:G26,G28:G35)</f>
        <v>401759.14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2064-59C4-4A69-8B0E-1AC2572287AF}">
  <dimension ref="C1:N36"/>
  <sheetViews>
    <sheetView topLeftCell="A22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8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8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88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88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88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8"/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80"/>
      <c r="I29" s="88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88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88"/>
    </row>
    <row r="33" spans="3:14" ht="42" customHeight="1">
      <c r="C33" s="82">
        <v>29</v>
      </c>
      <c r="D33" s="78" t="s">
        <v>40</v>
      </c>
      <c r="E33" s="79">
        <v>1</v>
      </c>
      <c r="F33" s="87">
        <v>3749</v>
      </c>
      <c r="G33" s="87">
        <f t="shared" si="1"/>
        <v>3749</v>
      </c>
      <c r="H33" s="80" t="s">
        <v>75</v>
      </c>
      <c r="I33" s="98" t="s">
        <v>76</v>
      </c>
      <c r="J33" s="2"/>
    </row>
    <row r="34" spans="3:14" ht="42" customHeight="1">
      <c r="C34" s="91">
        <v>30</v>
      </c>
      <c r="D34" s="78" t="s">
        <v>41</v>
      </c>
      <c r="E34" s="79">
        <v>1</v>
      </c>
      <c r="F34" s="87">
        <v>5774.56</v>
      </c>
      <c r="G34" s="87">
        <f t="shared" si="1"/>
        <v>5774.56</v>
      </c>
      <c r="H34" s="80" t="s">
        <v>75</v>
      </c>
      <c r="I34" s="98" t="s">
        <v>76</v>
      </c>
      <c r="J34" s="2"/>
    </row>
    <row r="35" spans="3:14" s="1" customFormat="1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88"/>
      <c r="K35"/>
      <c r="L35"/>
      <c r="M35"/>
      <c r="N35"/>
    </row>
    <row r="36" spans="3:14" ht="42" customHeight="1">
      <c r="F36" s="47"/>
      <c r="G36" s="101">
        <f>SUM(G3:G26,G28:G35)</f>
        <v>9523.5600000000013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AE57-7216-41CC-9751-B02D49E48222}">
  <dimension ref="C1:N36"/>
  <sheetViews>
    <sheetView topLeftCell="A19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140625" customWidth="1"/>
    <col min="5" max="5" width="20.7109375" customWidth="1"/>
    <col min="6" max="7" width="20.7109375" style="3" customWidth="1"/>
    <col min="8" max="8" width="28" style="3" customWidth="1"/>
    <col min="9" max="9" width="8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107">
        <v>40</v>
      </c>
      <c r="F3" s="87">
        <v>2146.75</v>
      </c>
      <c r="G3" s="87">
        <f>E3*F3</f>
        <v>85870</v>
      </c>
      <c r="H3" s="80"/>
      <c r="I3" s="40" t="s">
        <v>77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108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107">
        <v>7</v>
      </c>
      <c r="F5" s="87">
        <v>7150</v>
      </c>
      <c r="G5" s="87">
        <f t="shared" si="0"/>
        <v>50050</v>
      </c>
      <c r="H5" s="80"/>
      <c r="I5" s="40" t="s">
        <v>77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108">
        <v>0</v>
      </c>
      <c r="F6" s="87">
        <v>9068.75</v>
      </c>
      <c r="G6" s="87">
        <f t="shared" si="0"/>
        <v>0</v>
      </c>
      <c r="H6" s="80"/>
      <c r="I6" s="88"/>
      <c r="K6"/>
      <c r="L6"/>
      <c r="M6"/>
      <c r="N6"/>
    </row>
    <row r="7" spans="3:14" ht="42" customHeight="1">
      <c r="C7" s="77">
        <v>5</v>
      </c>
      <c r="D7" s="78" t="s">
        <v>12</v>
      </c>
      <c r="E7" s="107">
        <v>15</v>
      </c>
      <c r="F7" s="87">
        <v>845.75</v>
      </c>
      <c r="G7" s="87">
        <f t="shared" si="0"/>
        <v>12686.25</v>
      </c>
      <c r="H7" s="80"/>
      <c r="I7" s="40" t="s">
        <v>77</v>
      </c>
    </row>
    <row r="8" spans="3:14" ht="42" customHeight="1">
      <c r="C8" s="77">
        <v>6</v>
      </c>
      <c r="D8" s="78" t="s">
        <v>13</v>
      </c>
      <c r="E8" s="107">
        <v>15</v>
      </c>
      <c r="F8" s="87">
        <v>1006</v>
      </c>
      <c r="G8" s="87">
        <f t="shared" si="0"/>
        <v>15090</v>
      </c>
      <c r="H8" s="80"/>
      <c r="I8" s="40" t="s">
        <v>77</v>
      </c>
    </row>
    <row r="9" spans="3:14" ht="42" customHeight="1">
      <c r="C9" s="77">
        <v>7</v>
      </c>
      <c r="D9" s="78" t="s">
        <v>14</v>
      </c>
      <c r="E9" s="108">
        <v>0</v>
      </c>
      <c r="F9" s="87">
        <v>1485.66</v>
      </c>
      <c r="G9" s="87">
        <f t="shared" si="0"/>
        <v>0</v>
      </c>
      <c r="H9" s="80"/>
      <c r="I9" s="88"/>
    </row>
    <row r="10" spans="3:14" ht="42" customHeight="1">
      <c r="C10" s="77">
        <v>8</v>
      </c>
      <c r="D10" s="78" t="s">
        <v>17</v>
      </c>
      <c r="E10" s="107">
        <v>3</v>
      </c>
      <c r="F10" s="87">
        <v>2382.75</v>
      </c>
      <c r="G10" s="87">
        <f t="shared" si="0"/>
        <v>7148.25</v>
      </c>
      <c r="H10" s="80"/>
      <c r="I10" s="40" t="s">
        <v>77</v>
      </c>
    </row>
    <row r="11" spans="3:14" ht="42" customHeight="1">
      <c r="C11" s="77">
        <v>9</v>
      </c>
      <c r="D11" s="78" t="s">
        <v>18</v>
      </c>
      <c r="E11" s="107">
        <v>2</v>
      </c>
      <c r="F11" s="87">
        <v>2990</v>
      </c>
      <c r="G11" s="87">
        <f t="shared" si="0"/>
        <v>5980</v>
      </c>
      <c r="H11" s="80"/>
      <c r="I11" s="40" t="s">
        <v>77</v>
      </c>
    </row>
    <row r="12" spans="3:14" ht="42" customHeight="1">
      <c r="C12" s="77">
        <v>10</v>
      </c>
      <c r="D12" s="78" t="s">
        <v>19</v>
      </c>
      <c r="E12" s="108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108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107">
        <v>2</v>
      </c>
      <c r="F14" s="87">
        <v>4358.25</v>
      </c>
      <c r="G14" s="87">
        <f t="shared" si="0"/>
        <v>8716.5</v>
      </c>
      <c r="H14" s="80"/>
      <c r="I14" s="40" t="s">
        <v>77</v>
      </c>
    </row>
    <row r="15" spans="3:14" ht="42" customHeight="1">
      <c r="C15" s="77">
        <v>13</v>
      </c>
      <c r="D15" s="78" t="s">
        <v>22</v>
      </c>
      <c r="E15" s="107">
        <v>3</v>
      </c>
      <c r="F15" s="87">
        <v>3708</v>
      </c>
      <c r="G15" s="87">
        <f t="shared" si="0"/>
        <v>11124</v>
      </c>
      <c r="H15" s="80"/>
      <c r="I15" s="40" t="s">
        <v>77</v>
      </c>
    </row>
    <row r="16" spans="3:14" ht="42" customHeight="1">
      <c r="C16" s="77">
        <v>14</v>
      </c>
      <c r="D16" s="78" t="s">
        <v>23</v>
      </c>
      <c r="E16" s="108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108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108">
        <v>0</v>
      </c>
      <c r="F18" s="87">
        <v>4222</v>
      </c>
      <c r="G18" s="87">
        <f t="shared" si="0"/>
        <v>0</v>
      </c>
      <c r="H18" s="80"/>
      <c r="I18" s="9"/>
    </row>
    <row r="19" spans="3:9" ht="42" customHeight="1">
      <c r="C19" s="77">
        <v>17</v>
      </c>
      <c r="D19" s="78" t="s">
        <v>26</v>
      </c>
      <c r="E19" s="108">
        <v>0</v>
      </c>
      <c r="F19" s="87">
        <v>1781.5</v>
      </c>
      <c r="G19" s="87">
        <f t="shared" si="0"/>
        <v>0</v>
      </c>
      <c r="H19" s="80"/>
      <c r="I19" s="9"/>
    </row>
    <row r="20" spans="3:9" ht="42" customHeight="1">
      <c r="C20" s="77">
        <v>18</v>
      </c>
      <c r="D20" s="78" t="s">
        <v>27</v>
      </c>
      <c r="E20" s="107">
        <v>2</v>
      </c>
      <c r="F20" s="87">
        <v>3458</v>
      </c>
      <c r="G20" s="87">
        <f t="shared" si="0"/>
        <v>6916</v>
      </c>
      <c r="H20" s="80"/>
      <c r="I20" s="40" t="s">
        <v>77</v>
      </c>
    </row>
    <row r="21" spans="3:9" ht="42" customHeight="1">
      <c r="C21" s="77">
        <v>19</v>
      </c>
      <c r="D21" s="78" t="s">
        <v>28</v>
      </c>
      <c r="E21" s="109">
        <v>67</v>
      </c>
      <c r="F21" s="87">
        <v>3406.33</v>
      </c>
      <c r="G21" s="87">
        <f t="shared" si="0"/>
        <v>228224.11</v>
      </c>
      <c r="H21" s="80"/>
      <c r="I21" s="40" t="s">
        <v>77</v>
      </c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9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107">
        <v>69</v>
      </c>
      <c r="F25" s="87">
        <v>1386</v>
      </c>
      <c r="G25" s="87">
        <f>E25*F25</f>
        <v>95634</v>
      </c>
      <c r="H25" s="80"/>
      <c r="I25" s="40" t="s">
        <v>77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9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109">
        <v>53</v>
      </c>
      <c r="F28" s="87">
        <v>1523.33</v>
      </c>
      <c r="G28" s="87">
        <f>E28*F28</f>
        <v>80736.489999999991</v>
      </c>
      <c r="H28" s="80"/>
      <c r="I28" s="40" t="s">
        <v>77</v>
      </c>
    </row>
    <row r="29" spans="3:9" ht="42" customHeight="1">
      <c r="C29" s="82">
        <v>25</v>
      </c>
      <c r="D29" s="78" t="s">
        <v>36</v>
      </c>
      <c r="E29" s="109">
        <v>68</v>
      </c>
      <c r="F29" s="87">
        <v>3485</v>
      </c>
      <c r="G29" s="87">
        <f t="shared" ref="G29:G35" si="1">E29*F29</f>
        <v>236980</v>
      </c>
      <c r="H29" s="80"/>
      <c r="I29" s="40" t="s">
        <v>77</v>
      </c>
    </row>
    <row r="30" spans="3:9" ht="42" customHeight="1">
      <c r="C30" s="82">
        <v>26</v>
      </c>
      <c r="D30" s="78" t="s">
        <v>37</v>
      </c>
      <c r="E30" s="79">
        <v>6</v>
      </c>
      <c r="F30" s="87">
        <v>1768</v>
      </c>
      <c r="G30" s="87">
        <f t="shared" si="1"/>
        <v>10608</v>
      </c>
      <c r="H30" s="80"/>
      <c r="I30" s="40" t="s">
        <v>77</v>
      </c>
    </row>
    <row r="31" spans="3:9" ht="42" customHeight="1">
      <c r="C31" s="83">
        <v>27</v>
      </c>
      <c r="D31" s="78" t="s">
        <v>38</v>
      </c>
      <c r="E31" s="79">
        <v>61</v>
      </c>
      <c r="F31" s="87">
        <v>1178.24</v>
      </c>
      <c r="G31" s="87">
        <f t="shared" si="1"/>
        <v>71872.639999999999</v>
      </c>
      <c r="H31" s="80"/>
      <c r="I31" s="40" t="s">
        <v>77</v>
      </c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9"/>
    </row>
    <row r="33" spans="3:14" ht="42" customHeight="1">
      <c r="C33" s="82">
        <v>29</v>
      </c>
      <c r="D33" s="78" t="s">
        <v>40</v>
      </c>
      <c r="E33" s="79">
        <v>3</v>
      </c>
      <c r="F33" s="87">
        <v>3749</v>
      </c>
      <c r="G33" s="87">
        <f t="shared" si="1"/>
        <v>11247</v>
      </c>
      <c r="H33" s="80"/>
      <c r="I33" s="40" t="s">
        <v>77</v>
      </c>
      <c r="J33" s="2"/>
    </row>
    <row r="34" spans="3:14" ht="42" customHeight="1">
      <c r="C34" s="83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9"/>
      <c r="J34" s="2"/>
    </row>
    <row r="35" spans="3:14" s="1" customFormat="1" ht="42" customHeight="1">
      <c r="C35" s="82">
        <v>31</v>
      </c>
      <c r="D35" s="78" t="s">
        <v>42</v>
      </c>
      <c r="E35" s="109">
        <v>7</v>
      </c>
      <c r="F35" s="87">
        <v>6084.75</v>
      </c>
      <c r="G35" s="87">
        <f t="shared" si="1"/>
        <v>42593.25</v>
      </c>
      <c r="H35" s="80"/>
      <c r="I35" s="40" t="s">
        <v>77</v>
      </c>
      <c r="K35"/>
      <c r="L35"/>
      <c r="M35"/>
      <c r="N35"/>
    </row>
    <row r="36" spans="3:14" s="1" customFormat="1" ht="42" customHeight="1">
      <c r="C36"/>
      <c r="D36"/>
      <c r="E36"/>
      <c r="F36" s="47"/>
      <c r="G36" s="111">
        <f>SUM(G3:G26,G28:G35)</f>
        <v>981476.49</v>
      </c>
      <c r="H36" s="3"/>
      <c r="I36"/>
      <c r="K36"/>
      <c r="L36"/>
      <c r="M36"/>
      <c r="N36"/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E052-48FD-469D-AC72-DA246FC7AC07}">
  <dimension ref="C1:N36"/>
  <sheetViews>
    <sheetView topLeftCell="A19" zoomScale="60" zoomScaleNormal="60" workbookViewId="0">
      <selection activeCell="D9" sqref="D9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6" width="20.7109375" style="3" customWidth="1"/>
    <col min="7" max="7" width="22.5703125" style="3" customWidth="1"/>
    <col min="8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17</v>
      </c>
      <c r="F3" s="87">
        <v>2146.75</v>
      </c>
      <c r="G3" s="87">
        <f>E3*F3</f>
        <v>36494.75</v>
      </c>
      <c r="H3" s="80"/>
      <c r="I3" s="98" t="s">
        <v>78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15</v>
      </c>
      <c r="F6" s="87">
        <v>9068.75</v>
      </c>
      <c r="G6" s="87">
        <f t="shared" si="0"/>
        <v>136031.25</v>
      </c>
      <c r="H6" s="80"/>
      <c r="I6" s="98" t="s">
        <v>78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45</v>
      </c>
      <c r="F7" s="87">
        <v>845.75</v>
      </c>
      <c r="G7" s="87">
        <f t="shared" si="0"/>
        <v>38058.75</v>
      </c>
      <c r="H7" s="80"/>
      <c r="I7" s="98" t="s">
        <v>78</v>
      </c>
    </row>
    <row r="8" spans="3:14" ht="42" customHeight="1">
      <c r="C8" s="77">
        <v>6</v>
      </c>
      <c r="D8" s="78" t="s">
        <v>13</v>
      </c>
      <c r="E8" s="79">
        <v>60</v>
      </c>
      <c r="F8" s="87">
        <v>1006</v>
      </c>
      <c r="G8" s="87">
        <f t="shared" si="0"/>
        <v>60360</v>
      </c>
      <c r="H8" s="80"/>
      <c r="I8" s="98" t="s">
        <v>78</v>
      </c>
    </row>
    <row r="9" spans="3:14" ht="42" customHeight="1">
      <c r="C9" s="77">
        <v>7</v>
      </c>
      <c r="D9" s="78" t="s">
        <v>14</v>
      </c>
      <c r="E9" s="79">
        <v>56</v>
      </c>
      <c r="F9" s="87">
        <v>1485.66</v>
      </c>
      <c r="G9" s="87">
        <f t="shared" si="0"/>
        <v>83196.960000000006</v>
      </c>
      <c r="H9" s="80"/>
      <c r="I9" s="98" t="s">
        <v>78</v>
      </c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8"/>
    </row>
    <row r="29" spans="3:9" ht="42" customHeight="1">
      <c r="C29" s="82">
        <v>25</v>
      </c>
      <c r="D29" s="78" t="s">
        <v>36</v>
      </c>
      <c r="E29" s="79">
        <v>90</v>
      </c>
      <c r="F29" s="87">
        <v>3485</v>
      </c>
      <c r="G29" s="87">
        <f t="shared" ref="G29:G35" si="1">E29*F29</f>
        <v>313650</v>
      </c>
      <c r="H29" s="80"/>
      <c r="I29" s="98" t="s">
        <v>78</v>
      </c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88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88"/>
    </row>
    <row r="33" spans="3:14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86"/>
      <c r="J33" s="2"/>
    </row>
    <row r="34" spans="3:14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86"/>
      <c r="J34" s="2"/>
    </row>
    <row r="35" spans="3:14" s="1" customFormat="1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88"/>
      <c r="K35"/>
      <c r="L35"/>
      <c r="M35"/>
      <c r="N35"/>
    </row>
    <row r="36" spans="3:14" ht="42" customHeight="1">
      <c r="F36" s="47"/>
      <c r="G36" s="101">
        <f>SUM(G3:G26,G28:G35)</f>
        <v>667791.71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037B-CB6C-4D0B-B85F-E5802A817256}">
  <dimension ref="C1:N36"/>
  <sheetViews>
    <sheetView topLeftCell="A22" zoomScale="60" zoomScaleNormal="60" workbookViewId="0">
      <selection activeCell="C24" sqref="C24:I24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105" t="s">
        <v>2</v>
      </c>
      <c r="F1" s="106" t="s">
        <v>3</v>
      </c>
      <c r="G1" s="106" t="s">
        <v>4</v>
      </c>
      <c r="H1" s="105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98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98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98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8"/>
    </row>
    <row r="29" spans="3:9" ht="42" customHeight="1">
      <c r="C29" s="82">
        <v>25</v>
      </c>
      <c r="D29" s="78" t="s">
        <v>36</v>
      </c>
      <c r="E29" s="79">
        <v>30</v>
      </c>
      <c r="F29" s="87">
        <v>3485</v>
      </c>
      <c r="G29" s="87">
        <f t="shared" ref="G29:G35" si="1">E29*F29</f>
        <v>104550</v>
      </c>
      <c r="H29" s="80"/>
      <c r="I29" s="98" t="s">
        <v>79</v>
      </c>
    </row>
    <row r="30" spans="3:9" ht="42" customHeight="1">
      <c r="C30" s="82">
        <v>26</v>
      </c>
      <c r="D30" s="78" t="s">
        <v>37</v>
      </c>
      <c r="E30" s="79">
        <v>60</v>
      </c>
      <c r="F30" s="87">
        <v>1768</v>
      </c>
      <c r="G30" s="87">
        <f t="shared" si="1"/>
        <v>106080</v>
      </c>
      <c r="H30" s="80"/>
      <c r="I30" s="98" t="s">
        <v>79</v>
      </c>
    </row>
    <row r="31" spans="3:9" ht="42" customHeight="1">
      <c r="C31" s="83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45</v>
      </c>
      <c r="F32" s="87">
        <v>1135.0999999999999</v>
      </c>
      <c r="G32" s="87">
        <f t="shared" si="1"/>
        <v>51079.499999999993</v>
      </c>
      <c r="H32" s="80"/>
      <c r="I32" s="98" t="s">
        <v>79</v>
      </c>
    </row>
    <row r="33" spans="3:14" ht="42" customHeight="1">
      <c r="C33" s="82">
        <v>29</v>
      </c>
      <c r="D33" s="78" t="s">
        <v>40</v>
      </c>
      <c r="E33" s="79">
        <v>6</v>
      </c>
      <c r="F33" s="87">
        <v>3749</v>
      </c>
      <c r="G33" s="87">
        <f t="shared" si="1"/>
        <v>22494</v>
      </c>
      <c r="H33" s="80"/>
      <c r="I33" s="98" t="s">
        <v>79</v>
      </c>
      <c r="J33" s="2"/>
    </row>
    <row r="34" spans="3:14" ht="42" customHeight="1">
      <c r="C34" s="83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86"/>
      <c r="J34" s="2"/>
    </row>
    <row r="35" spans="3:14" s="1" customFormat="1" ht="42" customHeight="1">
      <c r="C35" s="82">
        <v>31</v>
      </c>
      <c r="D35" s="78" t="s">
        <v>42</v>
      </c>
      <c r="E35" s="79">
        <v>3</v>
      </c>
      <c r="F35" s="87">
        <v>6084.75</v>
      </c>
      <c r="G35" s="87">
        <f t="shared" si="1"/>
        <v>18254.25</v>
      </c>
      <c r="H35" s="80"/>
      <c r="I35" s="98" t="s">
        <v>79</v>
      </c>
      <c r="K35"/>
      <c r="L35"/>
      <c r="M35"/>
      <c r="N35"/>
    </row>
    <row r="36" spans="3:14" ht="42" customHeight="1">
      <c r="F36" s="48"/>
      <c r="G36" s="101">
        <f>SUM(G3:G26,G28:G35)</f>
        <v>302457.75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AC4E-AF55-4CB0-B447-775C9B89CC3F}">
  <dimension ref="C1:N36"/>
  <sheetViews>
    <sheetView topLeftCell="A20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10.5703125" customWidth="1"/>
    <col min="4" max="4" width="80.140625" customWidth="1"/>
    <col min="5" max="5" width="20.7109375" customWidth="1"/>
    <col min="6" max="7" width="20.7109375" style="3" customWidth="1"/>
    <col min="8" max="8" width="22.7109375" style="3" customWidth="1"/>
    <col min="9" max="9" width="45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9" t="s">
        <v>7</v>
      </c>
      <c r="D2" s="129"/>
      <c r="E2" s="129"/>
      <c r="F2" s="129"/>
      <c r="G2" s="129"/>
      <c r="H2" s="129"/>
      <c r="I2" s="129"/>
    </row>
    <row r="3" spans="3:14" s="1" customFormat="1" ht="42" customHeight="1">
      <c r="C3" s="77">
        <v>1</v>
      </c>
      <c r="D3" s="78" t="s">
        <v>8</v>
      </c>
      <c r="E3" s="79">
        <v>0</v>
      </c>
      <c r="F3" s="100">
        <v>2146.75</v>
      </c>
      <c r="G3" s="87">
        <f>E3*F3</f>
        <v>0</v>
      </c>
      <c r="H3" s="97"/>
      <c r="I3" s="8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100">
        <v>4058.25</v>
      </c>
      <c r="G4" s="87">
        <f t="shared" ref="G4:G26" si="0">E4*F4</f>
        <v>0</v>
      </c>
      <c r="H4" s="97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100">
        <v>7150</v>
      </c>
      <c r="G5" s="87">
        <f t="shared" si="0"/>
        <v>0</v>
      </c>
      <c r="H5" s="97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100">
        <v>9068.75</v>
      </c>
      <c r="G6" s="87">
        <f t="shared" si="0"/>
        <v>0</v>
      </c>
      <c r="H6" s="97"/>
      <c r="I6" s="8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100">
        <v>845.75</v>
      </c>
      <c r="G7" s="87">
        <f t="shared" si="0"/>
        <v>0</v>
      </c>
      <c r="H7" s="97"/>
      <c r="I7" s="88"/>
    </row>
    <row r="8" spans="3:14" ht="42" customHeight="1">
      <c r="C8" s="77">
        <v>6</v>
      </c>
      <c r="D8" s="78" t="s">
        <v>13</v>
      </c>
      <c r="E8" s="79">
        <v>0</v>
      </c>
      <c r="F8" s="100">
        <v>1006</v>
      </c>
      <c r="G8" s="87">
        <f t="shared" si="0"/>
        <v>0</v>
      </c>
      <c r="H8" s="97"/>
      <c r="I8" s="88"/>
    </row>
    <row r="9" spans="3:14" ht="42" customHeight="1">
      <c r="C9" s="77">
        <v>7</v>
      </c>
      <c r="D9" s="78" t="s">
        <v>14</v>
      </c>
      <c r="E9" s="79">
        <v>0</v>
      </c>
      <c r="F9" s="100">
        <v>1485.66</v>
      </c>
      <c r="G9" s="87">
        <f t="shared" si="0"/>
        <v>0</v>
      </c>
      <c r="H9" s="97"/>
      <c r="I9" s="88"/>
    </row>
    <row r="10" spans="3:14" ht="42" customHeight="1">
      <c r="C10" s="77">
        <v>8</v>
      </c>
      <c r="D10" s="78" t="s">
        <v>17</v>
      </c>
      <c r="E10" s="79">
        <v>0</v>
      </c>
      <c r="F10" s="100">
        <v>2382.75</v>
      </c>
      <c r="G10" s="87">
        <f t="shared" si="0"/>
        <v>0</v>
      </c>
      <c r="H10" s="97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100">
        <v>2990</v>
      </c>
      <c r="G11" s="87">
        <f t="shared" si="0"/>
        <v>0</v>
      </c>
      <c r="H11" s="97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100">
        <v>7001.25</v>
      </c>
      <c r="G12" s="87">
        <f t="shared" si="0"/>
        <v>0</v>
      </c>
      <c r="H12" s="97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100">
        <v>3071.25</v>
      </c>
      <c r="G13" s="87">
        <f t="shared" si="0"/>
        <v>0</v>
      </c>
      <c r="H13" s="97"/>
      <c r="I13" s="88"/>
    </row>
    <row r="14" spans="3:14" ht="42" customHeight="1">
      <c r="C14" s="77">
        <v>12</v>
      </c>
      <c r="D14" s="78" t="s">
        <v>21</v>
      </c>
      <c r="E14" s="79">
        <v>2</v>
      </c>
      <c r="F14" s="100">
        <v>4358.25</v>
      </c>
      <c r="G14" s="87">
        <f t="shared" si="0"/>
        <v>8716.5</v>
      </c>
      <c r="H14" s="97" t="s">
        <v>43</v>
      </c>
      <c r="I14" s="98" t="s">
        <v>44</v>
      </c>
      <c r="J14" s="42"/>
    </row>
    <row r="15" spans="3:14" ht="42" customHeight="1">
      <c r="C15" s="77">
        <v>13</v>
      </c>
      <c r="D15" s="78" t="s">
        <v>22</v>
      </c>
      <c r="E15" s="79">
        <v>0</v>
      </c>
      <c r="F15" s="100">
        <v>3708</v>
      </c>
      <c r="G15" s="87">
        <f t="shared" si="0"/>
        <v>0</v>
      </c>
      <c r="H15" s="97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100">
        <v>1306</v>
      </c>
      <c r="G16" s="87">
        <f t="shared" si="0"/>
        <v>0</v>
      </c>
      <c r="H16" s="97"/>
      <c r="I16" s="88"/>
    </row>
    <row r="17" spans="3:10" ht="42" customHeight="1">
      <c r="C17" s="77">
        <v>15</v>
      </c>
      <c r="D17" s="78" t="s">
        <v>24</v>
      </c>
      <c r="E17" s="79">
        <v>0</v>
      </c>
      <c r="F17" s="100">
        <v>2070</v>
      </c>
      <c r="G17" s="87">
        <f t="shared" si="0"/>
        <v>0</v>
      </c>
      <c r="H17" s="97"/>
      <c r="I17" s="88"/>
    </row>
    <row r="18" spans="3:10" ht="42" customHeight="1">
      <c r="C18" s="77">
        <v>16</v>
      </c>
      <c r="D18" s="78" t="s">
        <v>25</v>
      </c>
      <c r="E18" s="79">
        <v>0</v>
      </c>
      <c r="F18" s="100">
        <v>4222</v>
      </c>
      <c r="G18" s="87">
        <f t="shared" si="0"/>
        <v>0</v>
      </c>
      <c r="H18" s="97"/>
      <c r="I18" s="88"/>
    </row>
    <row r="19" spans="3:10" ht="42" customHeight="1">
      <c r="C19" s="77">
        <v>17</v>
      </c>
      <c r="D19" s="78" t="s">
        <v>26</v>
      </c>
      <c r="E19" s="79">
        <v>0</v>
      </c>
      <c r="F19" s="100">
        <v>1781.5</v>
      </c>
      <c r="G19" s="87">
        <f t="shared" si="0"/>
        <v>0</v>
      </c>
      <c r="H19" s="97"/>
      <c r="I19" s="88"/>
    </row>
    <row r="20" spans="3:10" ht="42" customHeight="1">
      <c r="C20" s="77">
        <v>18</v>
      </c>
      <c r="D20" s="78" t="s">
        <v>27</v>
      </c>
      <c r="E20" s="79">
        <v>0</v>
      </c>
      <c r="F20" s="100">
        <v>3458</v>
      </c>
      <c r="G20" s="87">
        <f t="shared" si="0"/>
        <v>0</v>
      </c>
      <c r="H20" s="97"/>
      <c r="I20" s="88"/>
    </row>
    <row r="21" spans="3:10" ht="42" customHeight="1">
      <c r="C21" s="77">
        <v>19</v>
      </c>
      <c r="D21" s="78" t="s">
        <v>28</v>
      </c>
      <c r="E21" s="79">
        <v>0</v>
      </c>
      <c r="F21" s="100">
        <v>3406.33</v>
      </c>
      <c r="G21" s="87">
        <f t="shared" si="0"/>
        <v>0</v>
      </c>
      <c r="H21" s="97"/>
      <c r="I21" s="88"/>
    </row>
    <row r="22" spans="3:10" ht="42" customHeight="1">
      <c r="C22" s="77">
        <v>20</v>
      </c>
      <c r="D22" s="78" t="s">
        <v>29</v>
      </c>
      <c r="E22" s="79">
        <v>0</v>
      </c>
      <c r="F22" s="100">
        <v>2980</v>
      </c>
      <c r="G22" s="87">
        <f t="shared" si="0"/>
        <v>0</v>
      </c>
      <c r="H22" s="97"/>
      <c r="I22" s="88"/>
    </row>
    <row r="23" spans="3:10" ht="42" customHeight="1">
      <c r="C23" s="77">
        <v>21</v>
      </c>
      <c r="D23" s="78" t="s">
        <v>30</v>
      </c>
      <c r="E23" s="79">
        <v>0</v>
      </c>
      <c r="F23" s="100">
        <v>2549</v>
      </c>
      <c r="G23" s="87">
        <f t="shared" si="0"/>
        <v>0</v>
      </c>
      <c r="H23" s="97"/>
      <c r="I23" s="88"/>
    </row>
    <row r="24" spans="3:10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10" ht="42" customHeight="1">
      <c r="C25" s="82">
        <v>22</v>
      </c>
      <c r="D25" s="78" t="s">
        <v>32</v>
      </c>
      <c r="E25" s="79">
        <v>0</v>
      </c>
      <c r="F25" s="100">
        <v>1386</v>
      </c>
      <c r="G25" s="87">
        <f>E25*F25</f>
        <v>0</v>
      </c>
      <c r="H25" s="97"/>
      <c r="I25" s="88"/>
    </row>
    <row r="26" spans="3:10" ht="42" customHeight="1">
      <c r="C26" s="82">
        <v>23</v>
      </c>
      <c r="D26" s="78" t="s">
        <v>33</v>
      </c>
      <c r="E26" s="79">
        <v>0</v>
      </c>
      <c r="F26" s="100">
        <v>473.48</v>
      </c>
      <c r="G26" s="87">
        <f t="shared" si="0"/>
        <v>0</v>
      </c>
      <c r="H26" s="97"/>
      <c r="I26" s="88"/>
    </row>
    <row r="27" spans="3:10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10" ht="42" customHeight="1">
      <c r="C28" s="91">
        <v>24</v>
      </c>
      <c r="D28" s="78" t="s">
        <v>35</v>
      </c>
      <c r="E28" s="79">
        <v>0</v>
      </c>
      <c r="F28" s="100">
        <v>1523.33</v>
      </c>
      <c r="G28" s="87">
        <f>E28*F28</f>
        <v>0</v>
      </c>
      <c r="H28" s="97"/>
      <c r="I28" s="88"/>
    </row>
    <row r="29" spans="3:10" ht="42" customHeight="1">
      <c r="C29" s="82">
        <v>25</v>
      </c>
      <c r="D29" s="78" t="s">
        <v>36</v>
      </c>
      <c r="E29" s="79">
        <v>40</v>
      </c>
      <c r="F29" s="100">
        <v>3485</v>
      </c>
      <c r="G29" s="87">
        <f t="shared" ref="G29:G35" si="1">E29*F29</f>
        <v>139400</v>
      </c>
      <c r="H29" s="97" t="s">
        <v>43</v>
      </c>
      <c r="I29" s="124" t="s">
        <v>44</v>
      </c>
      <c r="J29" s="44"/>
    </row>
    <row r="30" spans="3:10" ht="42" customHeight="1">
      <c r="C30" s="82">
        <v>26</v>
      </c>
      <c r="D30" s="78" t="s">
        <v>37</v>
      </c>
      <c r="E30" s="79">
        <v>0</v>
      </c>
      <c r="F30" s="100">
        <v>1768</v>
      </c>
      <c r="G30" s="87">
        <f t="shared" si="1"/>
        <v>0</v>
      </c>
      <c r="H30" s="97"/>
      <c r="I30" s="86"/>
      <c r="J30" s="42"/>
    </row>
    <row r="31" spans="3:10" ht="42" customHeight="1">
      <c r="C31" s="91">
        <v>27</v>
      </c>
      <c r="D31" s="78" t="s">
        <v>38</v>
      </c>
      <c r="E31" s="79">
        <v>0</v>
      </c>
      <c r="F31" s="100">
        <v>1178.24</v>
      </c>
      <c r="G31" s="87">
        <f t="shared" si="1"/>
        <v>0</v>
      </c>
      <c r="H31" s="97"/>
      <c r="I31" s="86"/>
      <c r="J31" s="42"/>
    </row>
    <row r="32" spans="3:10" ht="42" customHeight="1">
      <c r="C32" s="82">
        <v>28</v>
      </c>
      <c r="D32" s="78" t="s">
        <v>39</v>
      </c>
      <c r="E32" s="79">
        <v>0</v>
      </c>
      <c r="F32" s="100">
        <v>1135.0999999999999</v>
      </c>
      <c r="G32" s="87">
        <f t="shared" si="1"/>
        <v>0</v>
      </c>
      <c r="H32" s="97"/>
      <c r="I32" s="86"/>
      <c r="J32" s="42"/>
    </row>
    <row r="33" spans="3:10" ht="42" customHeight="1">
      <c r="C33" s="82">
        <v>29</v>
      </c>
      <c r="D33" s="78" t="s">
        <v>40</v>
      </c>
      <c r="E33" s="79">
        <v>4</v>
      </c>
      <c r="F33" s="100">
        <v>3749</v>
      </c>
      <c r="G33" s="87">
        <f t="shared" si="1"/>
        <v>14996</v>
      </c>
      <c r="H33" s="97" t="s">
        <v>43</v>
      </c>
      <c r="I33" s="124" t="s">
        <v>44</v>
      </c>
      <c r="J33" s="43"/>
    </row>
    <row r="34" spans="3:10" ht="42" customHeight="1">
      <c r="C34" s="91">
        <v>30</v>
      </c>
      <c r="D34" s="78" t="s">
        <v>41</v>
      </c>
      <c r="E34" s="79">
        <v>0</v>
      </c>
      <c r="F34" s="100">
        <v>5774.56</v>
      </c>
      <c r="G34" s="87">
        <f t="shared" si="1"/>
        <v>0</v>
      </c>
      <c r="H34" s="97"/>
      <c r="I34" s="86"/>
      <c r="J34" s="43"/>
    </row>
    <row r="35" spans="3:10" ht="42" customHeight="1">
      <c r="C35" s="82">
        <v>31</v>
      </c>
      <c r="D35" s="78" t="s">
        <v>42</v>
      </c>
      <c r="E35" s="79">
        <v>3</v>
      </c>
      <c r="F35" s="100">
        <v>6084.75</v>
      </c>
      <c r="G35" s="87">
        <f t="shared" si="1"/>
        <v>18254.25</v>
      </c>
      <c r="H35" s="97" t="s">
        <v>43</v>
      </c>
      <c r="I35" s="124" t="s">
        <v>44</v>
      </c>
      <c r="J35" s="42"/>
    </row>
    <row r="36" spans="3:10" ht="42" customHeight="1">
      <c r="G36" s="111">
        <f>SUM(G3:G26,G28:G35)</f>
        <v>181366.75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D8A-88A7-4CE8-8E77-C63C327DF150}">
  <dimension ref="C1:N36"/>
  <sheetViews>
    <sheetView topLeftCell="A23" zoomScale="60" zoomScaleNormal="60" workbookViewId="0">
      <selection activeCell="G36" sqref="G36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3</v>
      </c>
      <c r="F4" s="87">
        <v>4058.25</v>
      </c>
      <c r="G4" s="87">
        <f t="shared" ref="G4:G26" si="0">E4*F4</f>
        <v>12174.75</v>
      </c>
      <c r="H4" s="80"/>
      <c r="I4" s="98" t="s">
        <v>80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5</v>
      </c>
      <c r="F5" s="87">
        <v>7150</v>
      </c>
      <c r="G5" s="87">
        <f t="shared" si="0"/>
        <v>35750</v>
      </c>
      <c r="H5" s="80"/>
      <c r="I5" s="98" t="s">
        <v>80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3</v>
      </c>
      <c r="F6" s="87">
        <v>9068.75</v>
      </c>
      <c r="G6" s="87">
        <f t="shared" si="0"/>
        <v>27206.25</v>
      </c>
      <c r="H6" s="80"/>
      <c r="I6" s="98" t="s">
        <v>80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21</v>
      </c>
      <c r="F7" s="87">
        <v>845.75</v>
      </c>
      <c r="G7" s="87">
        <f t="shared" si="0"/>
        <v>17760.75</v>
      </c>
      <c r="H7" s="80"/>
      <c r="I7" s="98" t="s">
        <v>80</v>
      </c>
    </row>
    <row r="8" spans="3:14" ht="42" customHeight="1">
      <c r="C8" s="77">
        <v>6</v>
      </c>
      <c r="D8" s="78" t="s">
        <v>13</v>
      </c>
      <c r="E8" s="79">
        <v>21</v>
      </c>
      <c r="F8" s="87">
        <v>1006</v>
      </c>
      <c r="G8" s="87">
        <f t="shared" si="0"/>
        <v>21126</v>
      </c>
      <c r="H8" s="80"/>
      <c r="I8" s="98" t="s">
        <v>80</v>
      </c>
    </row>
    <row r="9" spans="3:14" ht="42" customHeight="1">
      <c r="C9" s="77">
        <v>7</v>
      </c>
      <c r="D9" s="78" t="s">
        <v>14</v>
      </c>
      <c r="E9" s="79">
        <v>45</v>
      </c>
      <c r="F9" s="87">
        <v>1485.66</v>
      </c>
      <c r="G9" s="87">
        <f t="shared" si="0"/>
        <v>66854.7</v>
      </c>
      <c r="H9" s="80"/>
      <c r="I9" s="98" t="s">
        <v>80</v>
      </c>
    </row>
    <row r="10" spans="3:14" ht="42" customHeight="1">
      <c r="C10" s="77">
        <v>8</v>
      </c>
      <c r="D10" s="78" t="s">
        <v>17</v>
      </c>
      <c r="E10" s="79">
        <v>5</v>
      </c>
      <c r="F10" s="87">
        <v>2382.75</v>
      </c>
      <c r="G10" s="87">
        <f t="shared" si="0"/>
        <v>11913.75</v>
      </c>
      <c r="H10" s="80"/>
      <c r="I10" s="98" t="s">
        <v>80</v>
      </c>
    </row>
    <row r="11" spans="3:14" ht="42" customHeight="1">
      <c r="C11" s="77">
        <v>9</v>
      </c>
      <c r="D11" s="78" t="s">
        <v>18</v>
      </c>
      <c r="E11" s="79">
        <v>4</v>
      </c>
      <c r="F11" s="87">
        <v>2990</v>
      </c>
      <c r="G11" s="87">
        <f t="shared" si="0"/>
        <v>11960</v>
      </c>
      <c r="H11" s="80"/>
      <c r="I11" s="98" t="s">
        <v>80</v>
      </c>
    </row>
    <row r="12" spans="3:14" ht="42" customHeight="1">
      <c r="C12" s="77">
        <v>10</v>
      </c>
      <c r="D12" s="78" t="s">
        <v>19</v>
      </c>
      <c r="E12" s="79">
        <v>2</v>
      </c>
      <c r="F12" s="87">
        <v>7001.25</v>
      </c>
      <c r="G12" s="87">
        <f t="shared" si="0"/>
        <v>14002.5</v>
      </c>
      <c r="H12" s="80"/>
      <c r="I12" s="98" t="s">
        <v>80</v>
      </c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2</v>
      </c>
      <c r="F14" s="87">
        <v>4358.25</v>
      </c>
      <c r="G14" s="87">
        <f t="shared" si="0"/>
        <v>8716.5</v>
      </c>
      <c r="H14" s="80"/>
      <c r="I14" s="98" t="s">
        <v>80</v>
      </c>
    </row>
    <row r="15" spans="3:14" ht="42" customHeight="1">
      <c r="C15" s="77">
        <v>13</v>
      </c>
      <c r="D15" s="78" t="s">
        <v>22</v>
      </c>
      <c r="E15" s="79">
        <v>3</v>
      </c>
      <c r="F15" s="87">
        <v>3708</v>
      </c>
      <c r="G15" s="87">
        <f t="shared" si="0"/>
        <v>11124</v>
      </c>
      <c r="H15" s="80"/>
      <c r="I15" s="98" t="s">
        <v>80</v>
      </c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3</v>
      </c>
      <c r="F19" s="87">
        <v>1781.5</v>
      </c>
      <c r="G19" s="87">
        <f t="shared" si="0"/>
        <v>5344.5</v>
      </c>
      <c r="H19" s="80"/>
      <c r="I19" s="98" t="s">
        <v>80</v>
      </c>
    </row>
    <row r="20" spans="3:9" ht="42" customHeight="1">
      <c r="C20" s="77">
        <v>18</v>
      </c>
      <c r="D20" s="78" t="s">
        <v>27</v>
      </c>
      <c r="E20" s="79">
        <v>3</v>
      </c>
      <c r="F20" s="87">
        <v>3458</v>
      </c>
      <c r="G20" s="87">
        <f t="shared" si="0"/>
        <v>10374</v>
      </c>
      <c r="H20" s="80"/>
      <c r="I20" s="98" t="s">
        <v>80</v>
      </c>
    </row>
    <row r="21" spans="3:9" ht="42" customHeight="1">
      <c r="C21" s="77">
        <v>19</v>
      </c>
      <c r="D21" s="78" t="s">
        <v>28</v>
      </c>
      <c r="E21" s="79">
        <v>18</v>
      </c>
      <c r="F21" s="87">
        <v>3406.33</v>
      </c>
      <c r="G21" s="87">
        <f t="shared" si="0"/>
        <v>61313.94</v>
      </c>
      <c r="H21" s="80"/>
      <c r="I21" s="98" t="s">
        <v>80</v>
      </c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2</v>
      </c>
      <c r="F23" s="87">
        <v>2549</v>
      </c>
      <c r="G23" s="87">
        <f t="shared" si="0"/>
        <v>5098</v>
      </c>
      <c r="H23" s="80"/>
      <c r="I23" s="98" t="s">
        <v>80</v>
      </c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12</v>
      </c>
      <c r="F28" s="87">
        <v>1523.33</v>
      </c>
      <c r="G28" s="87">
        <f>E28*F28</f>
        <v>18279.96</v>
      </c>
      <c r="H28" s="80"/>
      <c r="I28" s="98" t="s">
        <v>80</v>
      </c>
    </row>
    <row r="29" spans="3:9" ht="42" customHeight="1">
      <c r="C29" s="82">
        <v>25</v>
      </c>
      <c r="D29" s="78" t="s">
        <v>36</v>
      </c>
      <c r="E29" s="79">
        <v>63</v>
      </c>
      <c r="F29" s="87">
        <v>3485</v>
      </c>
      <c r="G29" s="87">
        <f t="shared" ref="G29:G35" si="1">E29*F29</f>
        <v>219555</v>
      </c>
      <c r="H29" s="80"/>
      <c r="I29" s="98" t="s">
        <v>80</v>
      </c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98"/>
    </row>
    <row r="31" spans="3:9" ht="42" customHeight="1">
      <c r="C31" s="83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98"/>
    </row>
    <row r="33" spans="3:14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98"/>
      <c r="J33" s="2"/>
    </row>
    <row r="34" spans="3:14" ht="42" customHeight="1">
      <c r="C34" s="83">
        <v>30</v>
      </c>
      <c r="D34" s="78" t="s">
        <v>41</v>
      </c>
      <c r="E34" s="79">
        <v>3</v>
      </c>
      <c r="F34" s="87">
        <v>5774.56</v>
      </c>
      <c r="G34" s="87">
        <f t="shared" si="1"/>
        <v>17323.68</v>
      </c>
      <c r="H34" s="80"/>
      <c r="I34" s="98" t="s">
        <v>80</v>
      </c>
      <c r="J34" s="2"/>
    </row>
    <row r="35" spans="3:14" s="1" customFormat="1" ht="42" customHeight="1">
      <c r="C35" s="82">
        <v>31</v>
      </c>
      <c r="D35" s="78" t="s">
        <v>42</v>
      </c>
      <c r="E35" s="79">
        <v>3</v>
      </c>
      <c r="F35" s="87">
        <v>6084.75</v>
      </c>
      <c r="G35" s="87">
        <f t="shared" si="1"/>
        <v>18254.25</v>
      </c>
      <c r="H35" s="80"/>
      <c r="I35" s="98" t="s">
        <v>80</v>
      </c>
      <c r="K35"/>
      <c r="L35"/>
      <c r="M35"/>
      <c r="N35"/>
    </row>
    <row r="36" spans="3:14" ht="42" customHeight="1">
      <c r="F36" s="47"/>
      <c r="G36" s="101">
        <f>SUM(G3:G26,G28:G35)</f>
        <v>594132.53000000014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A942-CEEA-42F9-A34A-986BF8934151}">
  <dimension ref="B1:N36"/>
  <sheetViews>
    <sheetView topLeftCell="A22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2:14" ht="42" customHeight="1">
      <c r="B1" s="103"/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2:14" ht="42" customHeight="1">
      <c r="B2" s="103"/>
      <c r="C2" s="128" t="s">
        <v>7</v>
      </c>
      <c r="D2" s="128"/>
      <c r="E2" s="128"/>
      <c r="F2" s="128"/>
      <c r="G2" s="128"/>
      <c r="H2" s="128"/>
      <c r="I2" s="128"/>
    </row>
    <row r="3" spans="2:14" s="1" customFormat="1" ht="42" customHeight="1">
      <c r="B3" s="104"/>
      <c r="C3" s="77">
        <v>1</v>
      </c>
      <c r="D3" s="78" t="s">
        <v>8</v>
      </c>
      <c r="E3" s="79">
        <v>11</v>
      </c>
      <c r="F3" s="87">
        <v>2146.75</v>
      </c>
      <c r="G3" s="87">
        <f>E3*F3</f>
        <v>23614.25</v>
      </c>
      <c r="H3" s="80"/>
      <c r="I3" s="98" t="s">
        <v>81</v>
      </c>
      <c r="K3"/>
      <c r="L3"/>
      <c r="M3"/>
      <c r="N3"/>
    </row>
    <row r="4" spans="2:14" s="1" customFormat="1" ht="42" customHeight="1">
      <c r="B4" s="104"/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2:14" s="1" customFormat="1" ht="42" customHeight="1">
      <c r="B5" s="104"/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2:14" s="1" customFormat="1" ht="42" customHeight="1">
      <c r="B6" s="104"/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98"/>
      <c r="K6"/>
      <c r="L6"/>
      <c r="M6"/>
      <c r="N6"/>
    </row>
    <row r="7" spans="2:14" ht="42" customHeight="1">
      <c r="B7" s="103"/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98"/>
    </row>
    <row r="8" spans="2:14" ht="42" customHeight="1">
      <c r="B8" s="103"/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98"/>
    </row>
    <row r="9" spans="2:14" ht="42" customHeight="1">
      <c r="B9" s="103"/>
      <c r="C9" s="77">
        <v>7</v>
      </c>
      <c r="D9" s="78" t="s">
        <v>14</v>
      </c>
      <c r="E9" s="79">
        <v>12</v>
      </c>
      <c r="F9" s="87">
        <v>1485.66</v>
      </c>
      <c r="G9" s="87">
        <f t="shared" si="0"/>
        <v>17827.920000000002</v>
      </c>
      <c r="H9" s="80"/>
      <c r="I9" s="98" t="s">
        <v>81</v>
      </c>
    </row>
    <row r="10" spans="2:14" ht="42" customHeight="1">
      <c r="B10" s="103"/>
      <c r="C10" s="77">
        <v>8</v>
      </c>
      <c r="D10" s="78" t="s">
        <v>17</v>
      </c>
      <c r="E10" s="79">
        <v>10</v>
      </c>
      <c r="F10" s="87">
        <v>2382.75</v>
      </c>
      <c r="G10" s="87">
        <f t="shared" si="0"/>
        <v>23827.5</v>
      </c>
      <c r="H10" s="80"/>
      <c r="I10" s="98" t="s">
        <v>81</v>
      </c>
    </row>
    <row r="11" spans="2:14" ht="42" customHeight="1">
      <c r="B11" s="103"/>
      <c r="C11" s="77">
        <v>9</v>
      </c>
      <c r="D11" s="78" t="s">
        <v>18</v>
      </c>
      <c r="E11" s="79">
        <v>3</v>
      </c>
      <c r="F11" s="87">
        <v>2990</v>
      </c>
      <c r="G11" s="87">
        <f t="shared" si="0"/>
        <v>8970</v>
      </c>
      <c r="H11" s="80"/>
      <c r="I11" s="98" t="s">
        <v>81</v>
      </c>
    </row>
    <row r="12" spans="2:14" ht="42" customHeight="1">
      <c r="B12" s="103"/>
      <c r="C12" s="77">
        <v>10</v>
      </c>
      <c r="D12" s="78" t="s">
        <v>19</v>
      </c>
      <c r="E12" s="79">
        <v>1</v>
      </c>
      <c r="F12" s="87">
        <v>7001.25</v>
      </c>
      <c r="G12" s="87">
        <f t="shared" si="0"/>
        <v>7001.25</v>
      </c>
      <c r="H12" s="80"/>
      <c r="I12" s="98" t="s">
        <v>81</v>
      </c>
    </row>
    <row r="13" spans="2:14" ht="42" customHeight="1">
      <c r="B13" s="103"/>
      <c r="C13" s="77">
        <v>11</v>
      </c>
      <c r="D13" s="78" t="s">
        <v>20</v>
      </c>
      <c r="E13" s="79">
        <v>2</v>
      </c>
      <c r="F13" s="87">
        <v>3071.25</v>
      </c>
      <c r="G13" s="87">
        <f t="shared" si="0"/>
        <v>6142.5</v>
      </c>
      <c r="H13" s="80"/>
      <c r="I13" s="98" t="s">
        <v>81</v>
      </c>
    </row>
    <row r="14" spans="2:14" ht="42" customHeight="1">
      <c r="B14" s="103"/>
      <c r="C14" s="77">
        <v>12</v>
      </c>
      <c r="D14" s="78" t="s">
        <v>21</v>
      </c>
      <c r="E14" s="79">
        <v>1</v>
      </c>
      <c r="F14" s="87">
        <v>4358.25</v>
      </c>
      <c r="G14" s="87">
        <f t="shared" si="0"/>
        <v>4358.25</v>
      </c>
      <c r="H14" s="80"/>
      <c r="I14" s="98" t="s">
        <v>81</v>
      </c>
    </row>
    <row r="15" spans="2:14" ht="42" customHeight="1">
      <c r="B15" s="103"/>
      <c r="C15" s="77">
        <v>13</v>
      </c>
      <c r="D15" s="78" t="s">
        <v>22</v>
      </c>
      <c r="E15" s="79">
        <v>3</v>
      </c>
      <c r="F15" s="87">
        <v>3708</v>
      </c>
      <c r="G15" s="87">
        <f t="shared" si="0"/>
        <v>11124</v>
      </c>
      <c r="H15" s="80"/>
      <c r="I15" s="98" t="s">
        <v>81</v>
      </c>
    </row>
    <row r="16" spans="2:14" ht="42" customHeight="1">
      <c r="B16" s="103"/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2:9" ht="42" customHeight="1">
      <c r="B17" s="103"/>
      <c r="C17" s="77">
        <v>15</v>
      </c>
      <c r="D17" s="78" t="s">
        <v>24</v>
      </c>
      <c r="E17" s="79">
        <v>2</v>
      </c>
      <c r="F17" s="87">
        <v>2070</v>
      </c>
      <c r="G17" s="87">
        <f t="shared" si="0"/>
        <v>4140</v>
      </c>
      <c r="H17" s="80"/>
      <c r="I17" s="98" t="s">
        <v>81</v>
      </c>
    </row>
    <row r="18" spans="2:9" ht="42" customHeight="1">
      <c r="B18" s="103"/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2:9" ht="42" customHeight="1">
      <c r="B19" s="103"/>
      <c r="C19" s="77">
        <v>17</v>
      </c>
      <c r="D19" s="78" t="s">
        <v>26</v>
      </c>
      <c r="E19" s="79">
        <v>3</v>
      </c>
      <c r="F19" s="87">
        <v>1781.5</v>
      </c>
      <c r="G19" s="87">
        <f t="shared" si="0"/>
        <v>5344.5</v>
      </c>
      <c r="H19" s="80"/>
      <c r="I19" s="98" t="s">
        <v>81</v>
      </c>
    </row>
    <row r="20" spans="2:9" ht="42" customHeight="1">
      <c r="B20" s="103"/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2:9" ht="42" customHeight="1">
      <c r="B21" s="103"/>
      <c r="C21" s="77">
        <v>19</v>
      </c>
      <c r="D21" s="78" t="s">
        <v>28</v>
      </c>
      <c r="E21" s="79">
        <v>12</v>
      </c>
      <c r="F21" s="87">
        <v>3406.33</v>
      </c>
      <c r="G21" s="87">
        <f t="shared" si="0"/>
        <v>40875.96</v>
      </c>
      <c r="H21" s="80"/>
      <c r="I21" s="98" t="s">
        <v>81</v>
      </c>
    </row>
    <row r="22" spans="2:9" ht="42" customHeight="1">
      <c r="B22" s="103"/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2:9" ht="42" customHeight="1">
      <c r="B23" s="103"/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2:9" ht="42" customHeight="1">
      <c r="B24" s="103"/>
      <c r="C24" s="128" t="s">
        <v>31</v>
      </c>
      <c r="D24" s="128"/>
      <c r="E24" s="128"/>
      <c r="F24" s="128"/>
      <c r="G24" s="128"/>
      <c r="H24" s="128"/>
      <c r="I24" s="128"/>
    </row>
    <row r="25" spans="2:9" ht="42" customHeight="1">
      <c r="B25" s="103"/>
      <c r="C25" s="82">
        <v>22</v>
      </c>
      <c r="D25" s="78" t="s">
        <v>32</v>
      </c>
      <c r="E25" s="79">
        <v>45</v>
      </c>
      <c r="F25" s="87">
        <v>1386</v>
      </c>
      <c r="G25" s="87">
        <f>E25*F25</f>
        <v>62370</v>
      </c>
      <c r="H25" s="80"/>
      <c r="I25" s="98" t="s">
        <v>81</v>
      </c>
    </row>
    <row r="26" spans="2:9" ht="42" customHeight="1">
      <c r="B26" s="103"/>
      <c r="C26" s="82">
        <v>23</v>
      </c>
      <c r="D26" s="78" t="s">
        <v>33</v>
      </c>
      <c r="E26" s="79">
        <v>15</v>
      </c>
      <c r="F26" s="87">
        <v>473.48</v>
      </c>
      <c r="G26" s="87">
        <f t="shared" si="0"/>
        <v>7102.2000000000007</v>
      </c>
      <c r="H26" s="80"/>
      <c r="I26" s="98" t="s">
        <v>81</v>
      </c>
    </row>
    <row r="27" spans="2:9" ht="42" customHeight="1">
      <c r="B27" s="103"/>
      <c r="C27" s="128" t="s">
        <v>34</v>
      </c>
      <c r="D27" s="128"/>
      <c r="E27" s="128"/>
      <c r="F27" s="128"/>
      <c r="G27" s="128"/>
      <c r="H27" s="128"/>
      <c r="I27" s="128"/>
    </row>
    <row r="28" spans="2:9" ht="42" customHeight="1">
      <c r="B28" s="103"/>
      <c r="C28" s="83">
        <v>24</v>
      </c>
      <c r="D28" s="78" t="s">
        <v>35</v>
      </c>
      <c r="E28" s="79">
        <v>48</v>
      </c>
      <c r="F28" s="87">
        <v>1523.33</v>
      </c>
      <c r="G28" s="87">
        <f>E28*F28</f>
        <v>73119.839999999997</v>
      </c>
      <c r="H28" s="80"/>
      <c r="I28" s="98" t="s">
        <v>81</v>
      </c>
    </row>
    <row r="29" spans="2:9" ht="42" customHeight="1">
      <c r="B29" s="103"/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80"/>
      <c r="I29" s="98"/>
    </row>
    <row r="30" spans="2:9" ht="42" customHeight="1">
      <c r="B30" s="103"/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98"/>
    </row>
    <row r="31" spans="2:9" ht="42" customHeight="1">
      <c r="B31" s="103"/>
      <c r="C31" s="83">
        <v>27</v>
      </c>
      <c r="D31" s="78" t="s">
        <v>38</v>
      </c>
      <c r="E31" s="79">
        <v>30</v>
      </c>
      <c r="F31" s="87">
        <v>1178.24</v>
      </c>
      <c r="G31" s="87">
        <f t="shared" si="1"/>
        <v>35347.199999999997</v>
      </c>
      <c r="H31" s="80"/>
      <c r="I31" s="98" t="s">
        <v>81</v>
      </c>
    </row>
    <row r="32" spans="2:9" ht="42" customHeight="1">
      <c r="B32" s="103"/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98"/>
    </row>
    <row r="33" spans="2:14" ht="42" customHeight="1">
      <c r="B33" s="103"/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98"/>
      <c r="J33" s="2"/>
    </row>
    <row r="34" spans="2:14" ht="42" customHeight="1">
      <c r="B34" s="103"/>
      <c r="C34" s="83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86"/>
      <c r="J34" s="2"/>
    </row>
    <row r="35" spans="2:14" s="1" customFormat="1" ht="42" customHeight="1">
      <c r="B35" s="104"/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98"/>
      <c r="K35"/>
      <c r="L35"/>
      <c r="M35"/>
      <c r="N35"/>
    </row>
    <row r="36" spans="2:14" ht="42" customHeight="1">
      <c r="F36" s="48"/>
      <c r="G36" s="101">
        <f>SUM(G3:G26,G28:G35)</f>
        <v>331165.37000000005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CD46-53E0-4705-B079-FF161CD17D2B}">
  <dimension ref="C1:N36"/>
  <sheetViews>
    <sheetView topLeftCell="A20" zoomScale="60" zoomScaleNormal="60" workbookViewId="0">
      <selection activeCell="D9" sqref="D9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27</v>
      </c>
      <c r="F4" s="87">
        <v>4058.25</v>
      </c>
      <c r="G4" s="87">
        <f t="shared" ref="G4:G26" si="0">E4*F4</f>
        <v>109572.75</v>
      </c>
      <c r="H4" s="80"/>
      <c r="I4" s="98" t="s">
        <v>82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27</v>
      </c>
      <c r="F7" s="87">
        <v>845.75</v>
      </c>
      <c r="G7" s="87">
        <f t="shared" si="0"/>
        <v>22835.25</v>
      </c>
      <c r="H7" s="80"/>
      <c r="I7" s="98" t="s">
        <v>82</v>
      </c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98"/>
    </row>
    <row r="9" spans="3:14" ht="42" customHeight="1">
      <c r="C9" s="77">
        <v>7</v>
      </c>
      <c r="D9" s="78" t="s">
        <v>14</v>
      </c>
      <c r="E9" s="79">
        <v>21</v>
      </c>
      <c r="F9" s="87">
        <v>1485.66</v>
      </c>
      <c r="G9" s="87">
        <f t="shared" si="0"/>
        <v>31198.86</v>
      </c>
      <c r="H9" s="80"/>
      <c r="I9" s="98" t="s">
        <v>82</v>
      </c>
    </row>
    <row r="10" spans="3:14" ht="42" customHeight="1">
      <c r="C10" s="77">
        <v>8</v>
      </c>
      <c r="D10" s="78" t="s">
        <v>17</v>
      </c>
      <c r="E10" s="79">
        <v>2</v>
      </c>
      <c r="F10" s="87">
        <v>2382.75</v>
      </c>
      <c r="G10" s="87">
        <f t="shared" si="0"/>
        <v>4765.5</v>
      </c>
      <c r="H10" s="80"/>
      <c r="I10" s="98" t="s">
        <v>82</v>
      </c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1</v>
      </c>
      <c r="F13" s="87">
        <v>3071.25</v>
      </c>
      <c r="G13" s="87">
        <f t="shared" si="0"/>
        <v>3071.25</v>
      </c>
      <c r="H13" s="80"/>
      <c r="I13" s="98" t="s">
        <v>82</v>
      </c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2</v>
      </c>
      <c r="F16" s="87">
        <v>1306</v>
      </c>
      <c r="G16" s="87">
        <f t="shared" si="0"/>
        <v>2612</v>
      </c>
      <c r="H16" s="80"/>
      <c r="I16" s="98" t="s">
        <v>82</v>
      </c>
    </row>
    <row r="17" spans="3:9" ht="42" customHeight="1">
      <c r="C17" s="77">
        <v>15</v>
      </c>
      <c r="D17" s="78" t="s">
        <v>24</v>
      </c>
      <c r="E17" s="79">
        <v>3</v>
      </c>
      <c r="F17" s="87">
        <v>2070</v>
      </c>
      <c r="G17" s="87">
        <f t="shared" si="0"/>
        <v>6210</v>
      </c>
      <c r="H17" s="80"/>
      <c r="I17" s="98" t="s">
        <v>82</v>
      </c>
    </row>
    <row r="18" spans="3:9" ht="42" customHeight="1">
      <c r="C18" s="77">
        <v>16</v>
      </c>
      <c r="D18" s="78" t="s">
        <v>25</v>
      </c>
      <c r="E18" s="79">
        <v>3</v>
      </c>
      <c r="F18" s="87">
        <v>4222</v>
      </c>
      <c r="G18" s="87">
        <f t="shared" si="0"/>
        <v>12666</v>
      </c>
      <c r="H18" s="80"/>
      <c r="I18" s="98" t="s">
        <v>82</v>
      </c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1</v>
      </c>
      <c r="F20" s="87">
        <v>3458</v>
      </c>
      <c r="G20" s="87">
        <f t="shared" si="0"/>
        <v>3458</v>
      </c>
      <c r="H20" s="80"/>
      <c r="I20" s="98" t="s">
        <v>82</v>
      </c>
    </row>
    <row r="21" spans="3:9" ht="42" customHeight="1">
      <c r="C21" s="77">
        <v>19</v>
      </c>
      <c r="D21" s="78" t="s">
        <v>28</v>
      </c>
      <c r="E21" s="79">
        <v>6</v>
      </c>
      <c r="F21" s="87">
        <v>3406.33</v>
      </c>
      <c r="G21" s="87">
        <f t="shared" si="0"/>
        <v>20437.98</v>
      </c>
      <c r="H21" s="80"/>
      <c r="I21" s="98" t="s">
        <v>82</v>
      </c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62</v>
      </c>
      <c r="F25" s="87">
        <v>1386</v>
      </c>
      <c r="G25" s="87">
        <f t="shared" ref="G25" si="1">E25*F25</f>
        <v>85932</v>
      </c>
      <c r="H25" s="80"/>
      <c r="I25" s="98" t="s">
        <v>82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12</v>
      </c>
      <c r="F28" s="87">
        <v>1523.33</v>
      </c>
      <c r="G28" s="87">
        <f>E28*F28</f>
        <v>18279.96</v>
      </c>
      <c r="H28" s="80"/>
      <c r="I28" s="98" t="s">
        <v>82</v>
      </c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2">E29*F29</f>
        <v>0</v>
      </c>
      <c r="H29" s="80"/>
      <c r="I29" s="98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2"/>
        <v>0</v>
      </c>
      <c r="H30" s="80"/>
      <c r="I30" s="98"/>
    </row>
    <row r="31" spans="3:9" ht="42" customHeight="1">
      <c r="C31" s="83">
        <v>27</v>
      </c>
      <c r="D31" s="78" t="s">
        <v>38</v>
      </c>
      <c r="E31" s="79">
        <v>0</v>
      </c>
      <c r="F31" s="87">
        <v>1178.24</v>
      </c>
      <c r="G31" s="87">
        <f t="shared" si="2"/>
        <v>0</v>
      </c>
      <c r="H31" s="80"/>
      <c r="I31" s="88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2"/>
        <v>0</v>
      </c>
      <c r="H32" s="80"/>
      <c r="I32" s="98"/>
    </row>
    <row r="33" spans="3:14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2"/>
        <v>0</v>
      </c>
      <c r="H33" s="80"/>
      <c r="I33" s="98"/>
      <c r="J33" s="2"/>
    </row>
    <row r="34" spans="3:14" ht="42" customHeight="1">
      <c r="C34" s="83">
        <v>30</v>
      </c>
      <c r="D34" s="78" t="s">
        <v>41</v>
      </c>
      <c r="E34" s="79">
        <v>5</v>
      </c>
      <c r="F34" s="87">
        <v>5774.56</v>
      </c>
      <c r="G34" s="87">
        <f t="shared" si="2"/>
        <v>28872.800000000003</v>
      </c>
      <c r="H34" s="80"/>
      <c r="I34" s="98" t="s">
        <v>82</v>
      </c>
      <c r="J34" s="2"/>
    </row>
    <row r="35" spans="3:14" s="1" customFormat="1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2"/>
        <v>0</v>
      </c>
      <c r="H35" s="80"/>
      <c r="I35" s="98"/>
      <c r="K35"/>
      <c r="L35"/>
      <c r="M35"/>
      <c r="N35"/>
    </row>
    <row r="36" spans="3:14" ht="42" customHeight="1">
      <c r="F36" s="47"/>
      <c r="G36" s="102">
        <f>SUM(G3:G26,G28:G35)</f>
        <v>349912.35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5DAB-9C08-44A2-8237-A82DF1AD88F9}">
  <dimension ref="C1:N36"/>
  <sheetViews>
    <sheetView topLeftCell="A20" zoomScale="60" zoomScaleNormal="60" workbookViewId="0">
      <selection activeCell="C2" sqref="C2:I2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55.4257812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98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98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98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8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8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</row>
    <row r="22" spans="3:9" ht="42" customHeight="1">
      <c r="C22" s="77">
        <v>20</v>
      </c>
      <c r="D22" s="78" t="s">
        <v>29</v>
      </c>
      <c r="E22" s="79"/>
      <c r="F22" s="87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 t="shared" ref="G25" si="1">E25*F25</f>
        <v>0</v>
      </c>
      <c r="H25" s="80"/>
      <c r="I25" s="88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8"/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2">E29*F29</f>
        <v>0</v>
      </c>
      <c r="H29" s="80"/>
      <c r="I29" s="98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2"/>
        <v>0</v>
      </c>
      <c r="H30" s="80"/>
      <c r="I30" s="98"/>
    </row>
    <row r="31" spans="3:9" ht="42" customHeight="1">
      <c r="C31" s="91">
        <v>27</v>
      </c>
      <c r="D31" s="78" t="s">
        <v>38</v>
      </c>
      <c r="E31" s="79">
        <v>23</v>
      </c>
      <c r="F31" s="87">
        <v>1178.24</v>
      </c>
      <c r="G31" s="87">
        <f t="shared" si="2"/>
        <v>27099.52</v>
      </c>
      <c r="H31" s="80"/>
      <c r="I31" s="98" t="s">
        <v>83</v>
      </c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2"/>
        <v>0</v>
      </c>
      <c r="H32" s="80"/>
      <c r="I32" s="98"/>
    </row>
    <row r="33" spans="3:14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2"/>
        <v>0</v>
      </c>
      <c r="H33" s="80"/>
      <c r="I33" s="98"/>
      <c r="J33" s="2"/>
    </row>
    <row r="34" spans="3:14" ht="42" customHeight="1">
      <c r="C34" s="83">
        <v>30</v>
      </c>
      <c r="D34" s="78" t="s">
        <v>41</v>
      </c>
      <c r="E34" s="79">
        <v>0</v>
      </c>
      <c r="F34" s="87">
        <v>5774.56</v>
      </c>
      <c r="G34" s="87">
        <f t="shared" si="2"/>
        <v>0</v>
      </c>
      <c r="H34" s="80"/>
      <c r="I34" s="86"/>
      <c r="J34" s="2"/>
    </row>
    <row r="35" spans="3:14" s="1" customFormat="1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2"/>
        <v>0</v>
      </c>
      <c r="H35" s="80"/>
      <c r="I35" s="98"/>
      <c r="K35"/>
      <c r="L35"/>
      <c r="M35"/>
      <c r="N35"/>
    </row>
    <row r="36" spans="3:14" ht="42" customHeight="1">
      <c r="F36" s="48"/>
      <c r="G36" s="102">
        <f>SUM(G3:G26,G28:G35)</f>
        <v>27099.52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1DBC-98D8-4561-98A9-6D456E0870F8}">
  <dimension ref="C1:N36"/>
  <sheetViews>
    <sheetView topLeftCell="A22" zoomScale="60" zoomScaleNormal="60" workbookViewId="0">
      <selection activeCell="C2" sqref="C2:I2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24</v>
      </c>
      <c r="F3" s="100">
        <v>2146.75</v>
      </c>
      <c r="G3" s="87">
        <f>E3*F3</f>
        <v>51522</v>
      </c>
      <c r="H3" s="80"/>
      <c r="I3" s="98" t="s">
        <v>84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100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6</v>
      </c>
      <c r="F5" s="100">
        <v>7150</v>
      </c>
      <c r="G5" s="87">
        <f t="shared" si="0"/>
        <v>42900</v>
      </c>
      <c r="H5" s="80"/>
      <c r="I5" s="98" t="s">
        <v>84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2</v>
      </c>
      <c r="F6" s="100">
        <v>9068.75</v>
      </c>
      <c r="G6" s="87">
        <f t="shared" si="0"/>
        <v>18137.5</v>
      </c>
      <c r="H6" s="80"/>
      <c r="I6" s="98" t="s">
        <v>84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19</v>
      </c>
      <c r="F7" s="100">
        <v>845.75</v>
      </c>
      <c r="G7" s="87">
        <f t="shared" si="0"/>
        <v>16069.25</v>
      </c>
      <c r="H7" s="80"/>
      <c r="I7" s="98" t="s">
        <v>84</v>
      </c>
    </row>
    <row r="8" spans="3:14" ht="42" customHeight="1">
      <c r="C8" s="77">
        <v>6</v>
      </c>
      <c r="D8" s="78" t="s">
        <v>13</v>
      </c>
      <c r="E8" s="79">
        <v>38</v>
      </c>
      <c r="F8" s="100">
        <v>1006</v>
      </c>
      <c r="G8" s="87">
        <f t="shared" si="0"/>
        <v>38228</v>
      </c>
      <c r="H8" s="80"/>
      <c r="I8" s="98" t="s">
        <v>84</v>
      </c>
    </row>
    <row r="9" spans="3:14" ht="42" customHeight="1">
      <c r="C9" s="77">
        <v>7</v>
      </c>
      <c r="D9" s="78" t="s">
        <v>14</v>
      </c>
      <c r="E9" s="79">
        <v>28</v>
      </c>
      <c r="F9" s="100">
        <v>1485.66</v>
      </c>
      <c r="G9" s="87">
        <f t="shared" si="0"/>
        <v>41598.480000000003</v>
      </c>
      <c r="H9" s="80"/>
      <c r="I9" s="98" t="s">
        <v>84</v>
      </c>
    </row>
    <row r="10" spans="3:14" ht="42" customHeight="1">
      <c r="C10" s="77">
        <v>8</v>
      </c>
      <c r="D10" s="78" t="s">
        <v>17</v>
      </c>
      <c r="E10" s="79">
        <v>15</v>
      </c>
      <c r="F10" s="100">
        <v>2382.75</v>
      </c>
      <c r="G10" s="87">
        <f t="shared" si="0"/>
        <v>35741.25</v>
      </c>
      <c r="H10" s="80"/>
      <c r="I10" s="98" t="s">
        <v>84</v>
      </c>
    </row>
    <row r="11" spans="3:14" ht="42" customHeight="1">
      <c r="C11" s="77">
        <v>9</v>
      </c>
      <c r="D11" s="78" t="s">
        <v>18</v>
      </c>
      <c r="E11" s="79">
        <v>0</v>
      </c>
      <c r="F11" s="100">
        <v>2990</v>
      </c>
      <c r="G11" s="87">
        <f t="shared" si="0"/>
        <v>0</v>
      </c>
      <c r="H11" s="80"/>
      <c r="I11" s="88"/>
    </row>
    <row r="12" spans="3:14" ht="42" customHeight="1">
      <c r="C12" s="77">
        <v>10</v>
      </c>
      <c r="D12" s="78" t="s">
        <v>19</v>
      </c>
      <c r="E12" s="79">
        <v>0</v>
      </c>
      <c r="F12" s="100">
        <v>7001.25</v>
      </c>
      <c r="G12" s="87">
        <f t="shared" si="0"/>
        <v>0</v>
      </c>
      <c r="H12" s="80"/>
      <c r="I12" s="88"/>
    </row>
    <row r="13" spans="3:14" ht="42" customHeight="1">
      <c r="C13" s="77">
        <v>11</v>
      </c>
      <c r="D13" s="78" t="s">
        <v>20</v>
      </c>
      <c r="E13" s="79">
        <v>0</v>
      </c>
      <c r="F13" s="100">
        <v>3071.25</v>
      </c>
      <c r="G13" s="87">
        <f t="shared" si="0"/>
        <v>0</v>
      </c>
      <c r="H13" s="80"/>
      <c r="I13" s="88"/>
    </row>
    <row r="14" spans="3:14" ht="42" customHeight="1">
      <c r="C14" s="77">
        <v>12</v>
      </c>
      <c r="D14" s="78" t="s">
        <v>21</v>
      </c>
      <c r="E14" s="79">
        <v>1</v>
      </c>
      <c r="F14" s="100">
        <v>4358.25</v>
      </c>
      <c r="G14" s="87">
        <f t="shared" si="0"/>
        <v>4358.25</v>
      </c>
      <c r="H14" s="80"/>
      <c r="I14" s="98" t="s">
        <v>84</v>
      </c>
    </row>
    <row r="15" spans="3:14" ht="42" customHeight="1">
      <c r="C15" s="77">
        <v>13</v>
      </c>
      <c r="D15" s="78" t="s">
        <v>22</v>
      </c>
      <c r="E15" s="79">
        <v>2</v>
      </c>
      <c r="F15" s="100">
        <v>3708</v>
      </c>
      <c r="G15" s="87">
        <f t="shared" si="0"/>
        <v>7416</v>
      </c>
      <c r="H15" s="80"/>
      <c r="I15" s="98" t="s">
        <v>84</v>
      </c>
    </row>
    <row r="16" spans="3:14" ht="42" customHeight="1">
      <c r="C16" s="77">
        <v>14</v>
      </c>
      <c r="D16" s="78" t="s">
        <v>23</v>
      </c>
      <c r="E16" s="79">
        <v>0</v>
      </c>
      <c r="F16" s="100">
        <v>1306</v>
      </c>
      <c r="G16" s="87">
        <f t="shared" si="0"/>
        <v>0</v>
      </c>
      <c r="H16" s="80"/>
      <c r="I16" s="88"/>
    </row>
    <row r="17" spans="3:9" ht="42" customHeight="1">
      <c r="C17" s="77">
        <v>15</v>
      </c>
      <c r="D17" s="78" t="s">
        <v>24</v>
      </c>
      <c r="E17" s="79">
        <v>0</v>
      </c>
      <c r="F17" s="100">
        <v>2070</v>
      </c>
      <c r="G17" s="87">
        <f t="shared" si="0"/>
        <v>0</v>
      </c>
      <c r="H17" s="80"/>
      <c r="I17" s="88"/>
    </row>
    <row r="18" spans="3:9" ht="42" customHeight="1">
      <c r="C18" s="77">
        <v>16</v>
      </c>
      <c r="D18" s="78" t="s">
        <v>25</v>
      </c>
      <c r="E18" s="79">
        <v>1</v>
      </c>
      <c r="F18" s="100">
        <v>4222</v>
      </c>
      <c r="G18" s="87">
        <f t="shared" si="0"/>
        <v>4222</v>
      </c>
      <c r="H18" s="80"/>
      <c r="I18" s="98" t="s">
        <v>84</v>
      </c>
    </row>
    <row r="19" spans="3:9" ht="42" customHeight="1">
      <c r="C19" s="77">
        <v>17</v>
      </c>
      <c r="D19" s="78" t="s">
        <v>26</v>
      </c>
      <c r="E19" s="79">
        <v>2</v>
      </c>
      <c r="F19" s="100">
        <v>1781.5</v>
      </c>
      <c r="G19" s="87">
        <f t="shared" si="0"/>
        <v>3563</v>
      </c>
      <c r="H19" s="80"/>
      <c r="I19" s="98" t="s">
        <v>84</v>
      </c>
    </row>
    <row r="20" spans="3:9" ht="42" customHeight="1">
      <c r="C20" s="77">
        <v>18</v>
      </c>
      <c r="D20" s="78" t="s">
        <v>27</v>
      </c>
      <c r="E20" s="79">
        <v>0</v>
      </c>
      <c r="F20" s="100">
        <v>3458</v>
      </c>
      <c r="G20" s="87">
        <f t="shared" si="0"/>
        <v>0</v>
      </c>
      <c r="H20" s="80"/>
      <c r="I20" s="88"/>
    </row>
    <row r="21" spans="3:9" ht="42" customHeight="1">
      <c r="C21" s="77">
        <v>19</v>
      </c>
      <c r="D21" s="78" t="s">
        <v>28</v>
      </c>
      <c r="E21" s="79">
        <v>11</v>
      </c>
      <c r="F21" s="100">
        <v>3406.33</v>
      </c>
      <c r="G21" s="87">
        <f t="shared" si="0"/>
        <v>37469.629999999997</v>
      </c>
      <c r="H21" s="80"/>
      <c r="I21" s="98" t="s">
        <v>84</v>
      </c>
    </row>
    <row r="22" spans="3:9" ht="42" customHeight="1">
      <c r="C22" s="77">
        <v>20</v>
      </c>
      <c r="D22" s="78" t="s">
        <v>29</v>
      </c>
      <c r="E22" s="79"/>
      <c r="F22" s="100">
        <v>2980</v>
      </c>
      <c r="G22" s="87">
        <f t="shared" si="0"/>
        <v>0</v>
      </c>
      <c r="H22" s="88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100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77">
        <v>22</v>
      </c>
      <c r="D25" s="78" t="s">
        <v>32</v>
      </c>
      <c r="E25" s="79">
        <v>73</v>
      </c>
      <c r="F25" s="100">
        <v>1386</v>
      </c>
      <c r="G25" s="87">
        <f>E25*F25</f>
        <v>101178</v>
      </c>
      <c r="H25" s="80"/>
      <c r="I25" s="98" t="s">
        <v>84</v>
      </c>
    </row>
    <row r="26" spans="3:9" ht="42" customHeight="1">
      <c r="C26" s="77">
        <v>23</v>
      </c>
      <c r="D26" s="78" t="s">
        <v>33</v>
      </c>
      <c r="E26" s="79">
        <v>73</v>
      </c>
      <c r="F26" s="100">
        <v>473.48</v>
      </c>
      <c r="G26" s="87">
        <f t="shared" si="0"/>
        <v>34564.04</v>
      </c>
      <c r="H26" s="80"/>
      <c r="I26" s="98" t="s">
        <v>84</v>
      </c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25</v>
      </c>
      <c r="F28" s="100">
        <v>1523.33</v>
      </c>
      <c r="G28" s="87">
        <f>E28*F28</f>
        <v>38083.25</v>
      </c>
      <c r="H28" s="80"/>
      <c r="I28" s="98" t="s">
        <v>84</v>
      </c>
    </row>
    <row r="29" spans="3:9" ht="42" customHeight="1">
      <c r="C29" s="82">
        <v>25</v>
      </c>
      <c r="D29" s="78" t="s">
        <v>36</v>
      </c>
      <c r="E29" s="79">
        <v>58</v>
      </c>
      <c r="F29" s="100">
        <v>3485</v>
      </c>
      <c r="G29" s="87">
        <f t="shared" ref="G29:G35" si="1">E29*F29</f>
        <v>202130</v>
      </c>
      <c r="H29" s="80"/>
      <c r="I29" s="98" t="s">
        <v>84</v>
      </c>
    </row>
    <row r="30" spans="3:9" ht="42" customHeight="1">
      <c r="C30" s="82">
        <v>26</v>
      </c>
      <c r="D30" s="78" t="s">
        <v>37</v>
      </c>
      <c r="E30" s="79">
        <v>3</v>
      </c>
      <c r="F30" s="100">
        <v>1768</v>
      </c>
      <c r="G30" s="87">
        <f t="shared" si="1"/>
        <v>5304</v>
      </c>
      <c r="H30" s="80"/>
      <c r="I30" s="98" t="s">
        <v>84</v>
      </c>
    </row>
    <row r="31" spans="3:9" ht="42" customHeight="1">
      <c r="C31" s="83">
        <v>27</v>
      </c>
      <c r="D31" s="78" t="s">
        <v>38</v>
      </c>
      <c r="E31" s="79">
        <v>40</v>
      </c>
      <c r="F31" s="100">
        <v>1178.24</v>
      </c>
      <c r="G31" s="87">
        <f t="shared" si="1"/>
        <v>47129.599999999999</v>
      </c>
      <c r="H31" s="80"/>
      <c r="I31" s="98" t="s">
        <v>84</v>
      </c>
    </row>
    <row r="32" spans="3:9" ht="42" customHeight="1">
      <c r="C32" s="82">
        <v>28</v>
      </c>
      <c r="D32" s="78" t="s">
        <v>39</v>
      </c>
      <c r="E32" s="79">
        <v>0</v>
      </c>
      <c r="F32" s="100">
        <v>1135.0999999999999</v>
      </c>
      <c r="G32" s="87">
        <f t="shared" si="1"/>
        <v>0</v>
      </c>
      <c r="H32" s="80"/>
      <c r="I32" s="98"/>
    </row>
    <row r="33" spans="3:14" ht="42" customHeight="1">
      <c r="C33" s="82">
        <v>29</v>
      </c>
      <c r="D33" s="78" t="s">
        <v>40</v>
      </c>
      <c r="E33" s="79">
        <v>3</v>
      </c>
      <c r="F33" s="100">
        <v>3749</v>
      </c>
      <c r="G33" s="87">
        <f t="shared" si="1"/>
        <v>11247</v>
      </c>
      <c r="H33" s="80"/>
      <c r="I33" s="98" t="s">
        <v>84</v>
      </c>
      <c r="J33" s="2"/>
    </row>
    <row r="34" spans="3:14" ht="42" customHeight="1">
      <c r="C34" s="83">
        <v>30</v>
      </c>
      <c r="D34" s="78" t="s">
        <v>41</v>
      </c>
      <c r="E34" s="79">
        <v>0</v>
      </c>
      <c r="F34" s="100">
        <v>5774.56</v>
      </c>
      <c r="G34" s="87">
        <f t="shared" si="1"/>
        <v>0</v>
      </c>
      <c r="H34" s="80"/>
      <c r="I34" s="86"/>
      <c r="J34" s="2"/>
    </row>
    <row r="35" spans="3:14" s="1" customFormat="1" ht="42" customHeight="1">
      <c r="C35" s="82">
        <v>31</v>
      </c>
      <c r="D35" s="78" t="s">
        <v>42</v>
      </c>
      <c r="E35" s="79">
        <v>0</v>
      </c>
      <c r="F35" s="100">
        <v>6084.75</v>
      </c>
      <c r="G35" s="87">
        <f t="shared" si="1"/>
        <v>0</v>
      </c>
      <c r="H35" s="80"/>
      <c r="I35" s="98"/>
      <c r="K35"/>
      <c r="L35"/>
      <c r="M35"/>
      <c r="N35"/>
    </row>
    <row r="36" spans="3:14" ht="42" customHeight="1">
      <c r="F36" s="49"/>
      <c r="G36" s="99">
        <f>SUM(G3:G26,G28:G35)</f>
        <v>740861.24999999988</v>
      </c>
    </row>
  </sheetData>
  <mergeCells count="3">
    <mergeCell ref="C2:I2"/>
    <mergeCell ref="C24:I24"/>
    <mergeCell ref="C27:I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5DC6-B695-4F1A-AB58-64E0C6417930}">
  <dimension ref="C1:N35"/>
  <sheetViews>
    <sheetView topLeftCell="A18" zoomScale="60" zoomScaleNormal="60" workbookViewId="0">
      <selection activeCell="E3" sqref="E3:E23"/>
    </sheetView>
  </sheetViews>
  <sheetFormatPr defaultRowHeight="18.75"/>
  <cols>
    <col min="1" max="2" width="2.42578125" customWidth="1"/>
    <col min="3" max="3" width="7.7109375" bestFit="1" customWidth="1"/>
    <col min="4" max="4" width="80.7109375" customWidth="1"/>
    <col min="5" max="5" width="20.7109375" style="6" customWidth="1"/>
    <col min="6" max="8" width="20.7109375" style="95" customWidth="1"/>
    <col min="9" max="9" width="8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96">
        <v>5</v>
      </c>
      <c r="F3" s="97">
        <v>2357.5</v>
      </c>
      <c r="G3" s="97">
        <f>E3*F3</f>
        <v>11787.5</v>
      </c>
      <c r="H3" s="97"/>
      <c r="I3" s="98" t="s">
        <v>85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96">
        <v>0</v>
      </c>
      <c r="F4" s="97">
        <v>4037.5</v>
      </c>
      <c r="G4" s="97">
        <f t="shared" ref="G4:G26" si="0">E4*F4</f>
        <v>0</v>
      </c>
      <c r="H4" s="97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96">
        <v>0</v>
      </c>
      <c r="F5" s="97">
        <v>7222.5</v>
      </c>
      <c r="G5" s="97">
        <f t="shared" si="0"/>
        <v>0</v>
      </c>
      <c r="H5" s="97"/>
      <c r="I5" s="9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96">
        <v>0</v>
      </c>
      <c r="F6" s="97">
        <v>10635</v>
      </c>
      <c r="G6" s="97">
        <f t="shared" si="0"/>
        <v>0</v>
      </c>
      <c r="H6" s="97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96">
        <v>0</v>
      </c>
      <c r="F7" s="97">
        <v>680</v>
      </c>
      <c r="G7" s="97">
        <f t="shared" si="0"/>
        <v>0</v>
      </c>
      <c r="H7" s="97"/>
      <c r="I7" s="98"/>
    </row>
    <row r="8" spans="3:14" ht="42" customHeight="1">
      <c r="C8" s="77">
        <v>6</v>
      </c>
      <c r="D8" s="78" t="s">
        <v>13</v>
      </c>
      <c r="E8" s="96">
        <v>0</v>
      </c>
      <c r="F8" s="97">
        <v>935</v>
      </c>
      <c r="G8" s="97">
        <f t="shared" si="0"/>
        <v>0</v>
      </c>
      <c r="H8" s="97"/>
      <c r="I8" s="98"/>
    </row>
    <row r="9" spans="3:14" ht="42" customHeight="1">
      <c r="C9" s="77">
        <v>7</v>
      </c>
      <c r="D9" s="78" t="s">
        <v>14</v>
      </c>
      <c r="E9" s="96">
        <v>0</v>
      </c>
      <c r="F9" s="97">
        <v>1455</v>
      </c>
      <c r="G9" s="97">
        <f t="shared" si="0"/>
        <v>0</v>
      </c>
      <c r="H9" s="97"/>
      <c r="I9" s="98"/>
    </row>
    <row r="10" spans="3:14" ht="42" customHeight="1">
      <c r="C10" s="77">
        <v>8</v>
      </c>
      <c r="D10" s="78" t="s">
        <v>17</v>
      </c>
      <c r="E10" s="96">
        <v>0</v>
      </c>
      <c r="F10" s="97">
        <v>2480</v>
      </c>
      <c r="G10" s="97">
        <f t="shared" si="0"/>
        <v>0</v>
      </c>
      <c r="H10" s="97"/>
      <c r="I10" s="98"/>
    </row>
    <row r="11" spans="3:14" ht="42" customHeight="1">
      <c r="C11" s="77">
        <v>9</v>
      </c>
      <c r="D11" s="78" t="s">
        <v>18</v>
      </c>
      <c r="E11" s="96">
        <v>0</v>
      </c>
      <c r="F11" s="97">
        <v>2717.5</v>
      </c>
      <c r="G11" s="97">
        <f t="shared" si="0"/>
        <v>0</v>
      </c>
      <c r="H11" s="97"/>
      <c r="I11" s="88"/>
    </row>
    <row r="12" spans="3:14" ht="42" customHeight="1">
      <c r="C12" s="77">
        <v>10</v>
      </c>
      <c r="D12" s="78" t="s">
        <v>19</v>
      </c>
      <c r="E12" s="96">
        <v>0</v>
      </c>
      <c r="F12" s="97">
        <v>7182.5</v>
      </c>
      <c r="G12" s="97">
        <f t="shared" si="0"/>
        <v>0</v>
      </c>
      <c r="H12" s="97"/>
      <c r="I12" s="88"/>
    </row>
    <row r="13" spans="3:14" ht="42" customHeight="1">
      <c r="C13" s="77">
        <v>11</v>
      </c>
      <c r="D13" s="78" t="s">
        <v>20</v>
      </c>
      <c r="E13" s="96">
        <v>0</v>
      </c>
      <c r="F13" s="97">
        <v>2757.5</v>
      </c>
      <c r="G13" s="97">
        <f t="shared" si="0"/>
        <v>0</v>
      </c>
      <c r="H13" s="97"/>
      <c r="I13" s="88"/>
    </row>
    <row r="14" spans="3:14" ht="42" customHeight="1">
      <c r="C14" s="77">
        <v>12</v>
      </c>
      <c r="D14" s="78" t="s">
        <v>21</v>
      </c>
      <c r="E14" s="96">
        <v>0</v>
      </c>
      <c r="F14" s="97">
        <v>4307.5</v>
      </c>
      <c r="G14" s="97">
        <f t="shared" si="0"/>
        <v>0</v>
      </c>
      <c r="H14" s="97"/>
      <c r="I14" s="98"/>
    </row>
    <row r="15" spans="3:14" ht="42" customHeight="1">
      <c r="C15" s="77">
        <v>13</v>
      </c>
      <c r="D15" s="78" t="s">
        <v>22</v>
      </c>
      <c r="E15" s="96">
        <v>0</v>
      </c>
      <c r="F15" s="97">
        <v>3705</v>
      </c>
      <c r="G15" s="97">
        <f t="shared" si="0"/>
        <v>0</v>
      </c>
      <c r="H15" s="97"/>
      <c r="I15" s="98"/>
    </row>
    <row r="16" spans="3:14" ht="42" customHeight="1">
      <c r="C16" s="77">
        <v>14</v>
      </c>
      <c r="D16" s="78" t="s">
        <v>23</v>
      </c>
      <c r="E16" s="96">
        <v>0</v>
      </c>
      <c r="F16" s="97">
        <v>1297.5</v>
      </c>
      <c r="G16" s="97">
        <f t="shared" si="0"/>
        <v>0</v>
      </c>
      <c r="H16" s="97"/>
      <c r="I16" s="88"/>
    </row>
    <row r="17" spans="3:9" ht="42" customHeight="1">
      <c r="C17" s="77">
        <v>15</v>
      </c>
      <c r="D17" s="78" t="s">
        <v>24</v>
      </c>
      <c r="E17" s="96">
        <v>0</v>
      </c>
      <c r="F17" s="97">
        <v>2500</v>
      </c>
      <c r="G17" s="97">
        <f t="shared" si="0"/>
        <v>0</v>
      </c>
      <c r="H17" s="97"/>
      <c r="I17" s="88"/>
    </row>
    <row r="18" spans="3:9" ht="42" customHeight="1">
      <c r="C18" s="77">
        <v>16</v>
      </c>
      <c r="D18" s="78" t="s">
        <v>25</v>
      </c>
      <c r="E18" s="96">
        <v>0</v>
      </c>
      <c r="F18" s="97">
        <v>4202.5</v>
      </c>
      <c r="G18" s="97">
        <f t="shared" si="0"/>
        <v>0</v>
      </c>
      <c r="H18" s="97"/>
      <c r="I18" s="98"/>
    </row>
    <row r="19" spans="3:9" ht="42" customHeight="1">
      <c r="C19" s="77">
        <v>17</v>
      </c>
      <c r="D19" s="78" t="s">
        <v>26</v>
      </c>
      <c r="E19" s="96">
        <v>0</v>
      </c>
      <c r="F19" s="97">
        <v>1730</v>
      </c>
      <c r="G19" s="97">
        <f t="shared" si="0"/>
        <v>0</v>
      </c>
      <c r="H19" s="97"/>
      <c r="I19" s="98"/>
    </row>
    <row r="20" spans="3:9" ht="42" customHeight="1">
      <c r="C20" s="77">
        <v>18</v>
      </c>
      <c r="D20" s="78" t="s">
        <v>27</v>
      </c>
      <c r="E20" s="96">
        <v>1</v>
      </c>
      <c r="F20" s="97">
        <v>3362.5</v>
      </c>
      <c r="G20" s="97">
        <f t="shared" si="0"/>
        <v>3362.5</v>
      </c>
      <c r="H20" s="97"/>
      <c r="I20" s="98" t="s">
        <v>85</v>
      </c>
    </row>
    <row r="21" spans="3:9" ht="42" customHeight="1">
      <c r="C21" s="77">
        <v>19</v>
      </c>
      <c r="D21" s="78" t="s">
        <v>28</v>
      </c>
      <c r="E21" s="96">
        <v>0</v>
      </c>
      <c r="F21" s="97">
        <v>3497.5</v>
      </c>
      <c r="G21" s="97">
        <f t="shared" si="0"/>
        <v>0</v>
      </c>
      <c r="H21" s="97"/>
      <c r="I21" s="98"/>
    </row>
    <row r="22" spans="3:9" ht="42" customHeight="1">
      <c r="C22" s="77">
        <v>20</v>
      </c>
      <c r="D22" s="78" t="s">
        <v>86</v>
      </c>
      <c r="E22" s="96">
        <v>0</v>
      </c>
      <c r="F22" s="97">
        <v>2980</v>
      </c>
      <c r="G22" s="97">
        <f t="shared" si="0"/>
        <v>0</v>
      </c>
      <c r="H22" s="97"/>
      <c r="I22" s="98"/>
    </row>
    <row r="23" spans="3:9" ht="42" customHeight="1">
      <c r="C23" s="77">
        <v>21</v>
      </c>
      <c r="D23" s="78" t="s">
        <v>30</v>
      </c>
      <c r="E23" s="96">
        <v>0</v>
      </c>
      <c r="F23" s="97">
        <v>2519</v>
      </c>
      <c r="G23" s="97">
        <f t="shared" si="0"/>
        <v>0</v>
      </c>
      <c r="H23" s="97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77">
        <v>22</v>
      </c>
      <c r="D25" s="78" t="s">
        <v>32</v>
      </c>
      <c r="E25" s="96">
        <v>30</v>
      </c>
      <c r="F25" s="97">
        <v>1065</v>
      </c>
      <c r="G25" s="97">
        <f>E25*F25</f>
        <v>31950</v>
      </c>
      <c r="H25" s="97"/>
      <c r="I25" s="98" t="s">
        <v>85</v>
      </c>
    </row>
    <row r="26" spans="3:9" ht="42" customHeight="1">
      <c r="C26" s="77">
        <v>23</v>
      </c>
      <c r="D26" s="78" t="s">
        <v>33</v>
      </c>
      <c r="E26" s="96">
        <v>0</v>
      </c>
      <c r="F26" s="97">
        <v>446.66</v>
      </c>
      <c r="G26" s="97">
        <f t="shared" si="0"/>
        <v>0</v>
      </c>
      <c r="H26" s="97"/>
      <c r="I26" s="9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96">
        <v>5</v>
      </c>
      <c r="F28" s="97">
        <v>1447.5</v>
      </c>
      <c r="G28" s="97">
        <f>E28*F28</f>
        <v>7237.5</v>
      </c>
      <c r="H28" s="97"/>
      <c r="I28" s="98" t="s">
        <v>85</v>
      </c>
    </row>
    <row r="29" spans="3:9" ht="42" customHeight="1">
      <c r="C29" s="83">
        <v>25</v>
      </c>
      <c r="D29" s="78" t="s">
        <v>36</v>
      </c>
      <c r="E29" s="96">
        <v>15</v>
      </c>
      <c r="F29" s="97">
        <v>3600</v>
      </c>
      <c r="G29" s="97">
        <f t="shared" ref="G29:G35" si="1">E29*F29</f>
        <v>54000</v>
      </c>
      <c r="H29" s="97"/>
      <c r="I29" s="98" t="s">
        <v>85</v>
      </c>
    </row>
    <row r="30" spans="3:9" ht="42" customHeight="1">
      <c r="C30" s="83">
        <v>26</v>
      </c>
      <c r="D30" s="78" t="s">
        <v>37</v>
      </c>
      <c r="E30" s="96">
        <v>0</v>
      </c>
      <c r="F30" s="97">
        <v>1710</v>
      </c>
      <c r="G30" s="97">
        <f t="shared" si="1"/>
        <v>0</v>
      </c>
      <c r="H30" s="97"/>
      <c r="I30" s="98"/>
    </row>
    <row r="31" spans="3:9" ht="42" customHeight="1">
      <c r="C31" s="83">
        <v>27</v>
      </c>
      <c r="D31" s="78" t="s">
        <v>38</v>
      </c>
      <c r="E31" s="96">
        <v>0</v>
      </c>
      <c r="F31" s="97">
        <v>1075.25</v>
      </c>
      <c r="G31" s="97">
        <f t="shared" si="1"/>
        <v>0</v>
      </c>
      <c r="H31" s="97"/>
      <c r="I31" s="98"/>
    </row>
    <row r="32" spans="3:9" ht="42" customHeight="1">
      <c r="C32" s="83">
        <v>28</v>
      </c>
      <c r="D32" s="78" t="s">
        <v>39</v>
      </c>
      <c r="E32" s="96">
        <v>0</v>
      </c>
      <c r="F32" s="97">
        <v>1100</v>
      </c>
      <c r="G32" s="97">
        <f t="shared" si="1"/>
        <v>0</v>
      </c>
      <c r="H32" s="97"/>
      <c r="I32" s="98"/>
    </row>
    <row r="33" spans="3:10" ht="42" customHeight="1">
      <c r="C33" s="83">
        <v>29</v>
      </c>
      <c r="D33" s="78" t="s">
        <v>40</v>
      </c>
      <c r="E33" s="96">
        <v>0</v>
      </c>
      <c r="F33" s="97">
        <v>3675</v>
      </c>
      <c r="G33" s="97">
        <f t="shared" si="1"/>
        <v>0</v>
      </c>
      <c r="H33" s="97"/>
      <c r="I33" s="98"/>
      <c r="J33" s="2"/>
    </row>
    <row r="34" spans="3:10" ht="42" customHeight="1">
      <c r="C34" s="83">
        <v>30</v>
      </c>
      <c r="D34" s="78" t="s">
        <v>41</v>
      </c>
      <c r="E34" s="96">
        <v>0</v>
      </c>
      <c r="F34" s="97">
        <v>5130</v>
      </c>
      <c r="G34" s="97">
        <f t="shared" si="1"/>
        <v>0</v>
      </c>
      <c r="H34" s="97"/>
      <c r="I34" s="86"/>
      <c r="J34" s="2"/>
    </row>
    <row r="35" spans="3:10" ht="42" customHeight="1">
      <c r="C35" s="83">
        <v>31</v>
      </c>
      <c r="D35" s="78" t="s">
        <v>42</v>
      </c>
      <c r="E35" s="96">
        <v>0</v>
      </c>
      <c r="F35" s="97">
        <v>6477.5</v>
      </c>
      <c r="G35" s="97">
        <f t="shared" si="1"/>
        <v>0</v>
      </c>
      <c r="H35" s="97"/>
      <c r="I35" s="98"/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1619-56D3-4D06-AB33-F0C9BDC10E8F}">
  <dimension ref="C1:N36"/>
  <sheetViews>
    <sheetView topLeftCell="A19" zoomScale="60" zoomScaleNormal="60" workbookViewId="0">
      <selection activeCell="E3" sqref="E3:E23"/>
    </sheetView>
  </sheetViews>
  <sheetFormatPr defaultRowHeight="18.75"/>
  <cols>
    <col min="1" max="2" width="3" customWidth="1"/>
    <col min="3" max="3" width="7.7109375" bestFit="1" customWidth="1"/>
    <col min="4" max="4" width="80.7109375" customWidth="1"/>
    <col min="5" max="5" width="20.7109375" style="6" customWidth="1"/>
    <col min="6" max="8" width="20.7109375" style="95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96">
        <v>0</v>
      </c>
      <c r="F3" s="97">
        <v>2357.5</v>
      </c>
      <c r="G3" s="97">
        <f>E3*F3</f>
        <v>0</v>
      </c>
      <c r="H3" s="97"/>
      <c r="I3" s="9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96">
        <v>0</v>
      </c>
      <c r="F4" s="97">
        <v>4037.5</v>
      </c>
      <c r="G4" s="97">
        <f t="shared" ref="G4:G26" si="0">E4*F4</f>
        <v>0</v>
      </c>
      <c r="H4" s="97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96">
        <v>0</v>
      </c>
      <c r="F5" s="97">
        <v>7222.5</v>
      </c>
      <c r="G5" s="97">
        <f t="shared" si="0"/>
        <v>0</v>
      </c>
      <c r="H5" s="97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96">
        <v>0</v>
      </c>
      <c r="F6" s="97">
        <v>10635</v>
      </c>
      <c r="G6" s="97">
        <f t="shared" si="0"/>
        <v>0</v>
      </c>
      <c r="H6" s="97"/>
      <c r="I6" s="98"/>
      <c r="K6"/>
      <c r="L6"/>
      <c r="M6"/>
      <c r="N6"/>
    </row>
    <row r="7" spans="3:14" ht="42" customHeight="1">
      <c r="C7" s="77">
        <v>5</v>
      </c>
      <c r="D7" s="78" t="s">
        <v>12</v>
      </c>
      <c r="E7" s="96">
        <v>0</v>
      </c>
      <c r="F7" s="97">
        <v>680</v>
      </c>
      <c r="G7" s="97">
        <f t="shared" si="0"/>
        <v>0</v>
      </c>
      <c r="H7" s="97"/>
      <c r="I7" s="98"/>
    </row>
    <row r="8" spans="3:14" ht="42" customHeight="1">
      <c r="C8" s="77">
        <v>6</v>
      </c>
      <c r="D8" s="78" t="s">
        <v>13</v>
      </c>
      <c r="E8" s="96">
        <v>0</v>
      </c>
      <c r="F8" s="97">
        <v>935</v>
      </c>
      <c r="G8" s="97">
        <f t="shared" si="0"/>
        <v>0</v>
      </c>
      <c r="H8" s="97"/>
      <c r="I8" s="98"/>
    </row>
    <row r="9" spans="3:14" ht="42" customHeight="1">
      <c r="C9" s="77">
        <v>7</v>
      </c>
      <c r="D9" s="78" t="s">
        <v>14</v>
      </c>
      <c r="E9" s="96">
        <v>0</v>
      </c>
      <c r="F9" s="97">
        <v>1455</v>
      </c>
      <c r="G9" s="97">
        <f t="shared" si="0"/>
        <v>0</v>
      </c>
      <c r="H9" s="97"/>
      <c r="I9" s="98"/>
    </row>
    <row r="10" spans="3:14" ht="42" customHeight="1">
      <c r="C10" s="77">
        <v>8</v>
      </c>
      <c r="D10" s="78" t="s">
        <v>17</v>
      </c>
      <c r="E10" s="96">
        <v>0</v>
      </c>
      <c r="F10" s="97">
        <v>2480</v>
      </c>
      <c r="G10" s="97">
        <f t="shared" si="0"/>
        <v>0</v>
      </c>
      <c r="H10" s="97"/>
      <c r="I10" s="88"/>
    </row>
    <row r="11" spans="3:14" ht="42" customHeight="1">
      <c r="C11" s="77">
        <v>9</v>
      </c>
      <c r="D11" s="78" t="s">
        <v>18</v>
      </c>
      <c r="E11" s="96">
        <v>0</v>
      </c>
      <c r="F11" s="97">
        <v>2717.5</v>
      </c>
      <c r="G11" s="97">
        <f t="shared" si="0"/>
        <v>0</v>
      </c>
      <c r="H11" s="97"/>
      <c r="I11" s="88"/>
    </row>
    <row r="12" spans="3:14" ht="42" customHeight="1">
      <c r="C12" s="77">
        <v>10</v>
      </c>
      <c r="D12" s="78" t="s">
        <v>19</v>
      </c>
      <c r="E12" s="96">
        <v>0</v>
      </c>
      <c r="F12" s="97">
        <v>7182.5</v>
      </c>
      <c r="G12" s="97">
        <f t="shared" si="0"/>
        <v>0</v>
      </c>
      <c r="H12" s="97"/>
      <c r="I12" s="88"/>
    </row>
    <row r="13" spans="3:14" ht="42" customHeight="1">
      <c r="C13" s="77">
        <v>11</v>
      </c>
      <c r="D13" s="78" t="s">
        <v>20</v>
      </c>
      <c r="E13" s="96">
        <v>0</v>
      </c>
      <c r="F13" s="97">
        <v>2757.5</v>
      </c>
      <c r="G13" s="97">
        <f t="shared" si="0"/>
        <v>0</v>
      </c>
      <c r="H13" s="97"/>
      <c r="I13" s="88"/>
    </row>
    <row r="14" spans="3:14" ht="42" customHeight="1">
      <c r="C14" s="77">
        <v>12</v>
      </c>
      <c r="D14" s="78" t="s">
        <v>21</v>
      </c>
      <c r="E14" s="96">
        <v>0</v>
      </c>
      <c r="F14" s="97">
        <v>4307.5</v>
      </c>
      <c r="G14" s="97">
        <f t="shared" si="0"/>
        <v>0</v>
      </c>
      <c r="H14" s="97"/>
      <c r="I14" s="88"/>
    </row>
    <row r="15" spans="3:14" ht="42" customHeight="1">
      <c r="C15" s="77">
        <v>13</v>
      </c>
      <c r="D15" s="78" t="s">
        <v>22</v>
      </c>
      <c r="E15" s="96">
        <v>0</v>
      </c>
      <c r="F15" s="97">
        <v>3705</v>
      </c>
      <c r="G15" s="97">
        <f t="shared" si="0"/>
        <v>0</v>
      </c>
      <c r="H15" s="97"/>
      <c r="I15" s="88"/>
    </row>
    <row r="16" spans="3:14" ht="42" customHeight="1">
      <c r="C16" s="77">
        <v>14</v>
      </c>
      <c r="D16" s="78" t="s">
        <v>23</v>
      </c>
      <c r="E16" s="96">
        <v>0</v>
      </c>
      <c r="F16" s="97">
        <v>1297.5</v>
      </c>
      <c r="G16" s="97">
        <f t="shared" si="0"/>
        <v>0</v>
      </c>
      <c r="H16" s="97"/>
      <c r="I16" s="88"/>
    </row>
    <row r="17" spans="3:9" ht="42" customHeight="1">
      <c r="C17" s="77">
        <v>15</v>
      </c>
      <c r="D17" s="78" t="s">
        <v>24</v>
      </c>
      <c r="E17" s="96">
        <v>0</v>
      </c>
      <c r="F17" s="97">
        <v>2500</v>
      </c>
      <c r="G17" s="97">
        <f t="shared" si="0"/>
        <v>0</v>
      </c>
      <c r="H17" s="97"/>
      <c r="I17" s="88"/>
    </row>
    <row r="18" spans="3:9" ht="42" customHeight="1">
      <c r="C18" s="77">
        <v>16</v>
      </c>
      <c r="D18" s="78" t="s">
        <v>25</v>
      </c>
      <c r="E18" s="96">
        <v>0</v>
      </c>
      <c r="F18" s="97">
        <v>4202.5</v>
      </c>
      <c r="G18" s="97">
        <f t="shared" si="0"/>
        <v>0</v>
      </c>
      <c r="H18" s="97"/>
      <c r="I18" s="88"/>
    </row>
    <row r="19" spans="3:9" ht="42" customHeight="1">
      <c r="C19" s="77">
        <v>17</v>
      </c>
      <c r="D19" s="78" t="s">
        <v>26</v>
      </c>
      <c r="E19" s="96">
        <v>0</v>
      </c>
      <c r="F19" s="97">
        <v>1730</v>
      </c>
      <c r="G19" s="97">
        <f t="shared" si="0"/>
        <v>0</v>
      </c>
      <c r="H19" s="97"/>
      <c r="I19" s="88"/>
    </row>
    <row r="20" spans="3:9" ht="42" customHeight="1">
      <c r="C20" s="77">
        <v>18</v>
      </c>
      <c r="D20" s="78" t="s">
        <v>27</v>
      </c>
      <c r="E20" s="96">
        <v>1</v>
      </c>
      <c r="F20" s="97">
        <v>3362.5</v>
      </c>
      <c r="G20" s="97">
        <f t="shared" si="0"/>
        <v>3362.5</v>
      </c>
      <c r="H20" s="97"/>
      <c r="I20" s="98" t="s">
        <v>87</v>
      </c>
    </row>
    <row r="21" spans="3:9" ht="42" customHeight="1">
      <c r="C21" s="77">
        <v>19</v>
      </c>
      <c r="D21" s="78" t="s">
        <v>28</v>
      </c>
      <c r="E21" s="96">
        <v>0</v>
      </c>
      <c r="F21" s="97">
        <v>3497.5</v>
      </c>
      <c r="G21" s="97">
        <f t="shared" si="0"/>
        <v>0</v>
      </c>
      <c r="H21" s="97"/>
      <c r="I21" s="88"/>
    </row>
    <row r="22" spans="3:9" ht="42" customHeight="1">
      <c r="C22" s="77">
        <v>20</v>
      </c>
      <c r="D22" s="78" t="s">
        <v>86</v>
      </c>
      <c r="E22" s="96">
        <v>0</v>
      </c>
      <c r="F22" s="97">
        <v>2980</v>
      </c>
      <c r="G22" s="97">
        <f t="shared" si="0"/>
        <v>0</v>
      </c>
      <c r="H22" s="97"/>
      <c r="I22" s="88"/>
    </row>
    <row r="23" spans="3:9" ht="42" customHeight="1">
      <c r="C23" s="77">
        <v>21</v>
      </c>
      <c r="D23" s="78" t="s">
        <v>30</v>
      </c>
      <c r="E23" s="96">
        <v>0</v>
      </c>
      <c r="F23" s="97">
        <v>2519</v>
      </c>
      <c r="G23" s="97">
        <f t="shared" si="0"/>
        <v>0</v>
      </c>
      <c r="H23" s="97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96">
        <v>0</v>
      </c>
      <c r="F25" s="97">
        <v>1065</v>
      </c>
      <c r="G25" s="97">
        <f t="shared" ref="G25" si="1">E25*F25</f>
        <v>0</v>
      </c>
      <c r="H25" s="97"/>
      <c r="I25" s="88"/>
    </row>
    <row r="26" spans="3:9" ht="42" customHeight="1">
      <c r="C26" s="82">
        <v>23</v>
      </c>
      <c r="D26" s="78" t="s">
        <v>33</v>
      </c>
      <c r="E26" s="96">
        <v>0</v>
      </c>
      <c r="F26" s="97">
        <v>446.66</v>
      </c>
      <c r="G26" s="97">
        <f t="shared" si="0"/>
        <v>0</v>
      </c>
      <c r="H26" s="97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96">
        <v>5</v>
      </c>
      <c r="F28" s="97">
        <v>1447.5</v>
      </c>
      <c r="G28" s="97">
        <f>E28*F28</f>
        <v>7237.5</v>
      </c>
      <c r="H28" s="97"/>
      <c r="I28" s="98" t="s">
        <v>87</v>
      </c>
    </row>
    <row r="29" spans="3:9" ht="42" customHeight="1">
      <c r="C29" s="82">
        <v>25</v>
      </c>
      <c r="D29" s="78" t="s">
        <v>36</v>
      </c>
      <c r="E29" s="96">
        <v>5</v>
      </c>
      <c r="F29" s="97">
        <v>3600</v>
      </c>
      <c r="G29" s="97">
        <f t="shared" ref="G29:G35" si="2">E29*F29</f>
        <v>18000</v>
      </c>
      <c r="H29" s="97"/>
      <c r="I29" s="98" t="s">
        <v>87</v>
      </c>
    </row>
    <row r="30" spans="3:9" ht="42" customHeight="1">
      <c r="C30" s="82">
        <v>26</v>
      </c>
      <c r="D30" s="78" t="s">
        <v>37</v>
      </c>
      <c r="E30" s="96">
        <v>0</v>
      </c>
      <c r="F30" s="97">
        <v>1710</v>
      </c>
      <c r="G30" s="97">
        <f t="shared" si="2"/>
        <v>0</v>
      </c>
      <c r="H30" s="97"/>
      <c r="I30" s="98"/>
    </row>
    <row r="31" spans="3:9" ht="42" customHeight="1">
      <c r="C31" s="83">
        <v>27</v>
      </c>
      <c r="D31" s="78" t="s">
        <v>38</v>
      </c>
      <c r="E31" s="96">
        <v>0</v>
      </c>
      <c r="F31" s="97">
        <v>1075.25</v>
      </c>
      <c r="G31" s="97">
        <f t="shared" si="2"/>
        <v>0</v>
      </c>
      <c r="H31" s="97"/>
      <c r="I31" s="98"/>
    </row>
    <row r="32" spans="3:9" ht="42" customHeight="1">
      <c r="C32" s="82">
        <v>28</v>
      </c>
      <c r="D32" s="78" t="s">
        <v>39</v>
      </c>
      <c r="E32" s="96">
        <v>0</v>
      </c>
      <c r="F32" s="97">
        <v>1100</v>
      </c>
      <c r="G32" s="97">
        <f t="shared" si="2"/>
        <v>0</v>
      </c>
      <c r="H32" s="97"/>
      <c r="I32" s="98"/>
    </row>
    <row r="33" spans="3:10" ht="42" customHeight="1">
      <c r="C33" s="82">
        <v>29</v>
      </c>
      <c r="D33" s="78" t="s">
        <v>40</v>
      </c>
      <c r="E33" s="96">
        <v>0</v>
      </c>
      <c r="F33" s="97">
        <v>3675</v>
      </c>
      <c r="G33" s="97">
        <f t="shared" si="2"/>
        <v>0</v>
      </c>
      <c r="H33" s="97"/>
      <c r="I33" s="98"/>
      <c r="J33" s="2"/>
    </row>
    <row r="34" spans="3:10" ht="42" customHeight="1">
      <c r="C34" s="83">
        <v>30</v>
      </c>
      <c r="D34" s="78" t="s">
        <v>41</v>
      </c>
      <c r="E34" s="96">
        <v>1</v>
      </c>
      <c r="F34" s="97">
        <v>5130</v>
      </c>
      <c r="G34" s="97">
        <f t="shared" si="2"/>
        <v>5130</v>
      </c>
      <c r="H34" s="97"/>
      <c r="I34" s="98" t="s">
        <v>87</v>
      </c>
      <c r="J34" s="2"/>
    </row>
    <row r="35" spans="3:10" ht="42" customHeight="1">
      <c r="C35" s="82">
        <v>31</v>
      </c>
      <c r="D35" s="78" t="s">
        <v>42</v>
      </c>
      <c r="E35" s="96">
        <v>1</v>
      </c>
      <c r="F35" s="97">
        <v>6477.5</v>
      </c>
      <c r="G35" s="97">
        <f t="shared" si="2"/>
        <v>6477.5</v>
      </c>
      <c r="H35" s="97"/>
      <c r="I35" s="98" t="s">
        <v>87</v>
      </c>
    </row>
    <row r="36" spans="3:10" ht="42" customHeight="1">
      <c r="G36" s="97">
        <f>SUM(G3:G26,G28:G35)</f>
        <v>40207.5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0B00-6E8D-44C2-B6FF-3FAC31B9C335}">
  <dimension ref="C1:N36"/>
  <sheetViews>
    <sheetView topLeftCell="A7" zoomScale="60" zoomScaleNormal="60" workbookViewId="0">
      <selection activeCell="I35" sqref="I35"/>
    </sheetView>
  </sheetViews>
  <sheetFormatPr defaultRowHeight="18.75"/>
  <cols>
    <col min="1" max="2" width="2.85546875" customWidth="1"/>
    <col min="3" max="3" width="7.5703125" bestFit="1" customWidth="1"/>
    <col min="4" max="4" width="70.7109375" customWidth="1"/>
    <col min="5" max="5" width="20.7109375" customWidth="1"/>
    <col min="6" max="8" width="20.7109375" style="3" customWidth="1"/>
    <col min="9" max="9" width="40.7109375" style="35" customWidth="1"/>
    <col min="10" max="10" width="28.5703125" style="1" customWidth="1"/>
    <col min="11" max="11" width="14.5703125" customWidth="1"/>
  </cols>
  <sheetData>
    <row r="1" spans="3:14" ht="65.25" customHeight="1">
      <c r="C1" s="72" t="s">
        <v>0</v>
      </c>
      <c r="D1" s="73" t="s">
        <v>1</v>
      </c>
      <c r="E1" s="74" t="s">
        <v>2</v>
      </c>
      <c r="F1" s="75" t="s">
        <v>3</v>
      </c>
      <c r="G1" s="75" t="s">
        <v>4</v>
      </c>
      <c r="H1" s="76" t="s">
        <v>5</v>
      </c>
      <c r="I1" s="7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0">
        <v>2146.75</v>
      </c>
      <c r="G3" s="80">
        <f>E3*F3</f>
        <v>0</v>
      </c>
      <c r="H3" s="80" t="s">
        <v>52</v>
      </c>
      <c r="I3" s="80" t="s">
        <v>52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2</v>
      </c>
      <c r="F4" s="80">
        <v>4058.25</v>
      </c>
      <c r="G4" s="80">
        <f t="shared" ref="G4:G26" si="0">E4*F4</f>
        <v>8116.5</v>
      </c>
      <c r="H4" s="80" t="s">
        <v>88</v>
      </c>
      <c r="I4" s="81" t="s">
        <v>89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1</v>
      </c>
      <c r="F5" s="80">
        <v>7150</v>
      </c>
      <c r="G5" s="80">
        <f t="shared" si="0"/>
        <v>7150</v>
      </c>
      <c r="H5" s="80" t="s">
        <v>88</v>
      </c>
      <c r="I5" s="81" t="s">
        <v>89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0">
        <v>9068.75</v>
      </c>
      <c r="G6" s="80">
        <f t="shared" si="0"/>
        <v>0</v>
      </c>
      <c r="H6" s="80" t="s">
        <v>52</v>
      </c>
      <c r="I6" s="80" t="s">
        <v>52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0">
        <v>845.75</v>
      </c>
      <c r="G7" s="80">
        <f t="shared" si="0"/>
        <v>0</v>
      </c>
      <c r="H7" s="80" t="s">
        <v>52</v>
      </c>
      <c r="I7" s="80" t="s">
        <v>52</v>
      </c>
    </row>
    <row r="8" spans="3:14" ht="42" customHeight="1">
      <c r="C8" s="77">
        <v>6</v>
      </c>
      <c r="D8" s="78" t="s">
        <v>13</v>
      </c>
      <c r="E8" s="79">
        <v>0</v>
      </c>
      <c r="F8" s="80">
        <v>1006</v>
      </c>
      <c r="G8" s="80">
        <f t="shared" si="0"/>
        <v>0</v>
      </c>
      <c r="H8" s="80" t="s">
        <v>52</v>
      </c>
      <c r="I8" s="80" t="s">
        <v>52</v>
      </c>
    </row>
    <row r="9" spans="3:14" ht="42" customHeight="1">
      <c r="C9" s="77">
        <v>7</v>
      </c>
      <c r="D9" s="78" t="s">
        <v>14</v>
      </c>
      <c r="E9" s="79">
        <v>4</v>
      </c>
      <c r="F9" s="80">
        <v>2549</v>
      </c>
      <c r="G9" s="80">
        <f t="shared" si="0"/>
        <v>10196</v>
      </c>
      <c r="H9" s="80" t="s">
        <v>88</v>
      </c>
      <c r="I9" s="81" t="s">
        <v>89</v>
      </c>
    </row>
    <row r="10" spans="3:14" ht="42" customHeight="1">
      <c r="C10" s="77">
        <v>8</v>
      </c>
      <c r="D10" s="78" t="s">
        <v>17</v>
      </c>
      <c r="E10" s="79">
        <v>0</v>
      </c>
      <c r="F10" s="80">
        <v>1485.66</v>
      </c>
      <c r="G10" s="80">
        <f t="shared" si="0"/>
        <v>0</v>
      </c>
      <c r="H10" s="80" t="s">
        <v>52</v>
      </c>
      <c r="I10" s="80" t="s">
        <v>52</v>
      </c>
    </row>
    <row r="11" spans="3:14" ht="42" customHeight="1">
      <c r="C11" s="77">
        <v>9</v>
      </c>
      <c r="D11" s="78" t="s">
        <v>18</v>
      </c>
      <c r="E11" s="79">
        <v>0</v>
      </c>
      <c r="F11" s="80">
        <v>2382.75</v>
      </c>
      <c r="G11" s="80">
        <f t="shared" si="0"/>
        <v>0</v>
      </c>
      <c r="H11" s="80" t="s">
        <v>52</v>
      </c>
      <c r="I11" s="80" t="s">
        <v>52</v>
      </c>
    </row>
    <row r="12" spans="3:14" ht="42" customHeight="1">
      <c r="C12" s="77">
        <v>10</v>
      </c>
      <c r="D12" s="78" t="s">
        <v>19</v>
      </c>
      <c r="E12" s="79">
        <v>0</v>
      </c>
      <c r="F12" s="80">
        <v>2990</v>
      </c>
      <c r="G12" s="80">
        <f t="shared" si="0"/>
        <v>0</v>
      </c>
      <c r="H12" s="80" t="s">
        <v>52</v>
      </c>
      <c r="I12" s="80" t="s">
        <v>52</v>
      </c>
    </row>
    <row r="13" spans="3:14" ht="42" customHeight="1">
      <c r="C13" s="77">
        <v>11</v>
      </c>
      <c r="D13" s="78" t="s">
        <v>20</v>
      </c>
      <c r="E13" s="79">
        <v>0</v>
      </c>
      <c r="F13" s="80">
        <v>7001.25</v>
      </c>
      <c r="G13" s="80">
        <f t="shared" si="0"/>
        <v>0</v>
      </c>
      <c r="H13" s="80" t="s">
        <v>52</v>
      </c>
      <c r="I13" s="80" t="s">
        <v>52</v>
      </c>
    </row>
    <row r="14" spans="3:14" ht="42" customHeight="1">
      <c r="C14" s="77">
        <v>12</v>
      </c>
      <c r="D14" s="78" t="s">
        <v>21</v>
      </c>
      <c r="E14" s="79">
        <v>0</v>
      </c>
      <c r="F14" s="80">
        <v>3071.25</v>
      </c>
      <c r="G14" s="80">
        <f t="shared" si="0"/>
        <v>0</v>
      </c>
      <c r="H14" s="80" t="s">
        <v>52</v>
      </c>
      <c r="I14" s="80" t="s">
        <v>52</v>
      </c>
    </row>
    <row r="15" spans="3:14" ht="42" customHeight="1">
      <c r="C15" s="77">
        <v>13</v>
      </c>
      <c r="D15" s="78" t="s">
        <v>22</v>
      </c>
      <c r="E15" s="79">
        <v>0</v>
      </c>
      <c r="F15" s="80">
        <v>4358.25</v>
      </c>
      <c r="G15" s="80">
        <f t="shared" si="0"/>
        <v>0</v>
      </c>
      <c r="H15" s="80" t="s">
        <v>52</v>
      </c>
      <c r="I15" s="80" t="s">
        <v>52</v>
      </c>
    </row>
    <row r="16" spans="3:14" ht="42" customHeight="1">
      <c r="C16" s="77">
        <v>14</v>
      </c>
      <c r="D16" s="78" t="s">
        <v>23</v>
      </c>
      <c r="E16" s="79">
        <v>0</v>
      </c>
      <c r="F16" s="80">
        <v>3708</v>
      </c>
      <c r="G16" s="80">
        <f t="shared" si="0"/>
        <v>0</v>
      </c>
      <c r="H16" s="80" t="s">
        <v>52</v>
      </c>
      <c r="I16" s="80" t="s">
        <v>52</v>
      </c>
    </row>
    <row r="17" spans="3:9" ht="42" customHeight="1">
      <c r="C17" s="77">
        <v>15</v>
      </c>
      <c r="D17" s="78" t="s">
        <v>24</v>
      </c>
      <c r="E17" s="79">
        <v>1</v>
      </c>
      <c r="F17" s="80">
        <v>1306</v>
      </c>
      <c r="G17" s="80">
        <f t="shared" si="0"/>
        <v>1306</v>
      </c>
      <c r="H17" s="80" t="s">
        <v>88</v>
      </c>
      <c r="I17" s="81" t="s">
        <v>89</v>
      </c>
    </row>
    <row r="18" spans="3:9" ht="42" customHeight="1">
      <c r="C18" s="77">
        <v>16</v>
      </c>
      <c r="D18" s="78" t="s">
        <v>25</v>
      </c>
      <c r="E18" s="79">
        <v>0</v>
      </c>
      <c r="F18" s="80">
        <v>2070</v>
      </c>
      <c r="G18" s="80">
        <f t="shared" si="0"/>
        <v>0</v>
      </c>
      <c r="H18" s="80" t="s">
        <v>52</v>
      </c>
      <c r="I18" s="80" t="s">
        <v>52</v>
      </c>
    </row>
    <row r="19" spans="3:9" ht="42" customHeight="1">
      <c r="C19" s="77">
        <v>17</v>
      </c>
      <c r="D19" s="78" t="s">
        <v>26</v>
      </c>
      <c r="E19" s="79">
        <v>2</v>
      </c>
      <c r="F19" s="80">
        <v>4222</v>
      </c>
      <c r="G19" s="80">
        <f t="shared" si="0"/>
        <v>8444</v>
      </c>
      <c r="H19" s="80" t="s">
        <v>88</v>
      </c>
      <c r="I19" s="81" t="s">
        <v>89</v>
      </c>
    </row>
    <row r="20" spans="3:9" ht="42" customHeight="1">
      <c r="C20" s="77">
        <v>18</v>
      </c>
      <c r="D20" s="78" t="s">
        <v>27</v>
      </c>
      <c r="E20" s="79">
        <v>0</v>
      </c>
      <c r="F20" s="80">
        <v>1781.5</v>
      </c>
      <c r="G20" s="80">
        <f t="shared" si="0"/>
        <v>0</v>
      </c>
      <c r="H20" s="80" t="s">
        <v>52</v>
      </c>
      <c r="I20" s="80" t="s">
        <v>52</v>
      </c>
    </row>
    <row r="21" spans="3:9" ht="42" customHeight="1">
      <c r="C21" s="77">
        <v>19</v>
      </c>
      <c r="D21" s="78" t="s">
        <v>28</v>
      </c>
      <c r="E21" s="79">
        <v>0</v>
      </c>
      <c r="F21" s="80">
        <v>3458</v>
      </c>
      <c r="G21" s="80">
        <f t="shared" si="0"/>
        <v>0</v>
      </c>
      <c r="H21" s="80" t="s">
        <v>52</v>
      </c>
      <c r="I21" s="80" t="s">
        <v>52</v>
      </c>
    </row>
    <row r="22" spans="3:9" ht="42" customHeight="1">
      <c r="C22" s="77">
        <v>20</v>
      </c>
      <c r="D22" s="78" t="s">
        <v>29</v>
      </c>
      <c r="E22" s="79">
        <v>0</v>
      </c>
      <c r="F22" s="80">
        <v>3406.33</v>
      </c>
      <c r="G22" s="80">
        <f t="shared" si="0"/>
        <v>0</v>
      </c>
      <c r="H22" s="80" t="s">
        <v>52</v>
      </c>
      <c r="I22" s="80" t="s">
        <v>52</v>
      </c>
    </row>
    <row r="23" spans="3:9" ht="42" customHeight="1">
      <c r="C23" s="77">
        <v>21</v>
      </c>
      <c r="D23" s="78" t="s">
        <v>30</v>
      </c>
      <c r="E23" s="79">
        <v>0</v>
      </c>
      <c r="F23" s="80">
        <v>2980</v>
      </c>
      <c r="G23" s="80">
        <f t="shared" si="0"/>
        <v>0</v>
      </c>
      <c r="H23" s="80" t="s">
        <v>52</v>
      </c>
      <c r="I23" s="80" t="s">
        <v>52</v>
      </c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0">
        <v>1065</v>
      </c>
      <c r="G25" s="80">
        <f>E25*F25</f>
        <v>0</v>
      </c>
      <c r="H25" s="80" t="s">
        <v>52</v>
      </c>
      <c r="I25" s="80" t="s">
        <v>52</v>
      </c>
    </row>
    <row r="26" spans="3:9" ht="42" customHeight="1">
      <c r="C26" s="82">
        <v>23</v>
      </c>
      <c r="D26" s="78" t="s">
        <v>33</v>
      </c>
      <c r="E26" s="79">
        <v>0</v>
      </c>
      <c r="F26" s="80">
        <v>446.66</v>
      </c>
      <c r="G26" s="80">
        <f t="shared" si="0"/>
        <v>0</v>
      </c>
      <c r="H26" s="80" t="s">
        <v>52</v>
      </c>
      <c r="I26" s="80" t="s">
        <v>52</v>
      </c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26</v>
      </c>
      <c r="F28" s="80">
        <v>1523.33</v>
      </c>
      <c r="G28" s="80">
        <f t="shared" ref="G28:G35" si="1">E28*F28</f>
        <v>39606.58</v>
      </c>
      <c r="H28" s="80" t="s">
        <v>88</v>
      </c>
      <c r="I28" s="81" t="s">
        <v>89</v>
      </c>
    </row>
    <row r="29" spans="3:9" ht="42" customHeight="1">
      <c r="C29" s="82">
        <v>25</v>
      </c>
      <c r="D29" s="78" t="s">
        <v>36</v>
      </c>
      <c r="E29" s="79">
        <v>0</v>
      </c>
      <c r="F29" s="80">
        <v>3485</v>
      </c>
      <c r="G29" s="80">
        <f t="shared" si="1"/>
        <v>0</v>
      </c>
      <c r="H29" s="80" t="s">
        <v>52</v>
      </c>
      <c r="I29" s="80" t="s">
        <v>52</v>
      </c>
    </row>
    <row r="30" spans="3:9" ht="42" customHeight="1">
      <c r="C30" s="82">
        <v>26</v>
      </c>
      <c r="D30" s="78" t="s">
        <v>37</v>
      </c>
      <c r="E30" s="79">
        <v>0</v>
      </c>
      <c r="F30" s="80">
        <v>1768</v>
      </c>
      <c r="G30" s="80">
        <f t="shared" si="1"/>
        <v>0</v>
      </c>
      <c r="H30" s="80" t="s">
        <v>52</v>
      </c>
      <c r="I30" s="80" t="s">
        <v>52</v>
      </c>
    </row>
    <row r="31" spans="3:9" ht="42" customHeight="1">
      <c r="C31" s="83">
        <v>27</v>
      </c>
      <c r="D31" s="78" t="s">
        <v>38</v>
      </c>
      <c r="E31" s="79">
        <v>0</v>
      </c>
      <c r="F31" s="80">
        <v>1178.24</v>
      </c>
      <c r="G31" s="80">
        <f t="shared" si="1"/>
        <v>0</v>
      </c>
      <c r="H31" s="80" t="s">
        <v>52</v>
      </c>
      <c r="I31" s="80" t="s">
        <v>52</v>
      </c>
    </row>
    <row r="32" spans="3:9" ht="42" customHeight="1">
      <c r="C32" s="82">
        <v>28</v>
      </c>
      <c r="D32" s="78" t="s">
        <v>39</v>
      </c>
      <c r="E32" s="79">
        <v>0</v>
      </c>
      <c r="F32" s="80">
        <v>1135.0999999999999</v>
      </c>
      <c r="G32" s="80">
        <f t="shared" si="1"/>
        <v>0</v>
      </c>
      <c r="H32" s="80" t="s">
        <v>52</v>
      </c>
      <c r="I32" s="80" t="s">
        <v>52</v>
      </c>
    </row>
    <row r="33" spans="3:10" ht="42" customHeight="1">
      <c r="C33" s="82">
        <v>29</v>
      </c>
      <c r="D33" s="78" t="s">
        <v>40</v>
      </c>
      <c r="E33" s="79">
        <v>4</v>
      </c>
      <c r="F33" s="80">
        <v>3749</v>
      </c>
      <c r="G33" s="80">
        <f t="shared" si="1"/>
        <v>14996</v>
      </c>
      <c r="H33" s="80" t="s">
        <v>88</v>
      </c>
      <c r="I33" s="81" t="s">
        <v>89</v>
      </c>
      <c r="J33" s="2"/>
    </row>
    <row r="34" spans="3:10" ht="42" customHeight="1">
      <c r="C34" s="83">
        <v>30</v>
      </c>
      <c r="D34" s="78" t="s">
        <v>41</v>
      </c>
      <c r="E34" s="79">
        <v>1</v>
      </c>
      <c r="F34" s="80">
        <v>5774.56</v>
      </c>
      <c r="G34" s="80">
        <f t="shared" si="1"/>
        <v>5774.56</v>
      </c>
      <c r="H34" s="80" t="s">
        <v>88</v>
      </c>
      <c r="I34" s="81" t="s">
        <v>89</v>
      </c>
      <c r="J34" s="2"/>
    </row>
    <row r="35" spans="3:10" ht="42" customHeight="1">
      <c r="C35" s="82">
        <v>31</v>
      </c>
      <c r="D35" s="78" t="s">
        <v>42</v>
      </c>
      <c r="E35" s="79">
        <v>1</v>
      </c>
      <c r="F35" s="80">
        <v>6084.75</v>
      </c>
      <c r="G35" s="80">
        <f t="shared" si="1"/>
        <v>6084.75</v>
      </c>
      <c r="H35" s="80" t="s">
        <v>88</v>
      </c>
      <c r="I35" s="81" t="s">
        <v>89</v>
      </c>
    </row>
    <row r="36" spans="3:10" ht="42" customHeight="1">
      <c r="G36" s="127">
        <f>SUM(G3:G26,G28:G35)</f>
        <v>101674.39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84C7-F332-42B3-97F0-FD52E71897E9}">
  <sheetPr codeName="Planilha15"/>
  <dimension ref="C1:H39"/>
  <sheetViews>
    <sheetView topLeftCell="A19" zoomScale="80" zoomScaleNormal="80" workbookViewId="0">
      <selection activeCell="C6" sqref="C6:C24"/>
    </sheetView>
  </sheetViews>
  <sheetFormatPr defaultRowHeight="15"/>
  <cols>
    <col min="1" max="2" width="2.7109375" customWidth="1"/>
    <col min="3" max="3" width="10.5703125" customWidth="1"/>
    <col min="4" max="4" width="65" customWidth="1"/>
    <col min="5" max="5" width="8.7109375" customWidth="1"/>
    <col min="6" max="6" width="15.7109375" style="3" customWidth="1"/>
    <col min="7" max="7" width="22" style="3" bestFit="1" customWidth="1"/>
  </cols>
  <sheetData>
    <row r="1" spans="3:8" ht="15.75" thickBot="1"/>
    <row r="2" spans="3:8" ht="45.75" customHeight="1" thickBot="1">
      <c r="C2" s="22" t="s">
        <v>0</v>
      </c>
      <c r="D2" s="23" t="s">
        <v>1</v>
      </c>
      <c r="E2" s="24" t="s">
        <v>90</v>
      </c>
      <c r="F2" s="25" t="s">
        <v>91</v>
      </c>
      <c r="G2" s="26" t="s">
        <v>92</v>
      </c>
    </row>
    <row r="3" spans="3:8" ht="31.5" customHeight="1" thickBot="1">
      <c r="C3" s="137" t="s">
        <v>7</v>
      </c>
      <c r="D3" s="138"/>
      <c r="E3" s="138"/>
      <c r="F3" s="138"/>
      <c r="G3" s="139"/>
    </row>
    <row r="4" spans="3:8" s="1" customFormat="1" ht="31.5">
      <c r="C4" s="18">
        <v>1</v>
      </c>
      <c r="D4" s="13" t="s">
        <v>8</v>
      </c>
      <c r="E4" s="41">
        <f>SUM('GRA-AC'!E3,'CGU-AC'!E3,'GRA-AL'!E3,'SRA-BA'!E3,'GRA-ES'!E3,'SRA-MG'!E3,'GRA-MT'!E3,'DRFB-MT'!E3,'CGU-PB'!E3,'SPU-PB'!E3,'SRTB-PB'!E3,'SRTB-PR'!E3,'SRA-RJ'!E3,'CGU-RJ'!E3,'SPU-SC'!E3,'GRA-RO'!E3,'CGU-AL'!E3,'CGU-MG'!E3,'CGU-CE'!E3,'CGU-RO'!E3,'CGU-RR'!E3,'CGU-PE'!E3,'CGU-AP'!E3,'CGU-SP'!E3,'CGU-TO'!E3,'CGU-AM'!E3,'PFN-SC'!E3)</f>
        <v>234</v>
      </c>
      <c r="F4" s="15">
        <v>2146.75</v>
      </c>
      <c r="G4" s="27">
        <f>E4*F4</f>
        <v>502339.5</v>
      </c>
      <c r="H4"/>
    </row>
    <row r="5" spans="3:8" s="1" customFormat="1" ht="31.5" customHeight="1">
      <c r="C5" s="19">
        <v>2</v>
      </c>
      <c r="D5" s="16" t="s">
        <v>9</v>
      </c>
      <c r="E5" s="41">
        <f>SUM('GRA-AC'!E4,'CGU-AC'!E4,'GRA-AL'!E4,'SRA-BA'!E4,'GRA-ES'!E4,'SRA-MG'!E4,'GRA-MT'!E4,'DRFB-MT'!E4,'CGU-PB'!E4,'SPU-PB'!E4,'SRTB-PB'!E4,'SRTB-PR'!E4,'SRA-RJ'!E4,'CGU-RJ'!E4,'SPU-SC'!E4,'GRA-RO'!E4,'CGU-AL'!E4,'CGU-MG'!E4,'CGU-CE'!E4,'CGU-RO'!E4,'CGU-RR'!E4,'CGU-PE'!E4,'CGU-AP'!E4,'CGU-SP'!E4,'CGU-TO'!E4,'CGU-AM'!E4,'PFN-SC'!E4)</f>
        <v>71</v>
      </c>
      <c r="F5" s="15">
        <v>4058.25</v>
      </c>
      <c r="G5" s="27">
        <f t="shared" ref="G5:G27" si="0">E5*F5</f>
        <v>288135.75</v>
      </c>
      <c r="H5"/>
    </row>
    <row r="6" spans="3:8" s="1" customFormat="1" ht="31.5" customHeight="1">
      <c r="C6" s="19">
        <v>3</v>
      </c>
      <c r="D6" s="16" t="s">
        <v>10</v>
      </c>
      <c r="E6" s="41">
        <f>SUM('GRA-AC'!E5,'CGU-AC'!E5,'GRA-AL'!E5,'SRA-BA'!E5,'GRA-ES'!E5,'SRA-MG'!E5,'GRA-MT'!E5,'DRFB-MT'!E5,'CGU-PB'!E5,'SPU-PB'!E5,'SRTB-PB'!E5,'SRTB-PR'!E5,'SRA-RJ'!E5,'CGU-RJ'!E5,'SPU-SC'!E5,'GRA-RO'!E5,'CGU-AL'!E5,'CGU-MG'!E5,'CGU-CE'!E5,'CGU-RO'!E5,'CGU-RR'!E5,'CGU-PE'!E5,'CGU-AP'!E5,'CGU-SP'!E5,'CGU-TO'!E5,'CGU-AM'!E5,'PFN-SC'!E5)</f>
        <v>68</v>
      </c>
      <c r="F6" s="17">
        <v>7150</v>
      </c>
      <c r="G6" s="27">
        <f t="shared" si="0"/>
        <v>486200</v>
      </c>
      <c r="H6"/>
    </row>
    <row r="7" spans="3:8" s="1" customFormat="1" ht="31.5" customHeight="1">
      <c r="C7" s="19">
        <v>4</v>
      </c>
      <c r="D7" s="16" t="s">
        <v>11</v>
      </c>
      <c r="E7" s="41">
        <f>SUM('GRA-AC'!E6,'CGU-AC'!E6,'GRA-AL'!E6,'SRA-BA'!E6,'GRA-ES'!E6,'SRA-MG'!E6,'GRA-MT'!E6,'DRFB-MT'!E6,'CGU-PB'!E6,'SPU-PB'!E6,'SRTB-PB'!E6,'SRTB-PR'!E6,'SRA-RJ'!E6,'CGU-RJ'!E6,'SPU-SC'!E6,'GRA-RO'!E6,'CGU-AL'!E6,'CGU-MG'!E6,'CGU-CE'!E6,'CGU-RO'!E6,'CGU-RR'!E6,'CGU-PE'!E6,'CGU-AP'!E6,'CGU-SP'!E6,'CGU-TO'!E6,'CGU-AM'!E6,'PFN-SC'!E6)</f>
        <v>39</v>
      </c>
      <c r="F7" s="17">
        <v>9068.75</v>
      </c>
      <c r="G7" s="27">
        <f t="shared" si="0"/>
        <v>353681.25</v>
      </c>
      <c r="H7"/>
    </row>
    <row r="8" spans="3:8" ht="31.5" customHeight="1">
      <c r="C8" s="19">
        <v>5</v>
      </c>
      <c r="D8" s="16" t="s">
        <v>12</v>
      </c>
      <c r="E8" s="41">
        <f>SUM('GRA-AC'!E7,'CGU-AC'!E7,'GRA-AL'!E7,'SRA-BA'!E7,'GRA-ES'!E7,'SRA-MG'!E7,'GRA-MT'!E7,'DRFB-MT'!E7,'CGU-PB'!E7,'SPU-PB'!E7,'SRTB-PB'!E7,'SRTB-PR'!E7,'SRA-RJ'!E7,'CGU-RJ'!E7,'SPU-SC'!E7,'GRA-RO'!E7,'CGU-AL'!E7,'CGU-MG'!E7,'CGU-CE'!E7,'CGU-RO'!E7,'CGU-RR'!E7,'CGU-PE'!E7,'CGU-AP'!E7,'CGU-SP'!E7,'CGU-TO'!E7,'CGU-AM'!E7,'PFN-SC'!E7)</f>
        <v>301</v>
      </c>
      <c r="F8" s="17">
        <v>845.75</v>
      </c>
      <c r="G8" s="27">
        <f t="shared" si="0"/>
        <v>254570.75</v>
      </c>
    </row>
    <row r="9" spans="3:8" ht="31.5" customHeight="1">
      <c r="C9" s="19">
        <v>6</v>
      </c>
      <c r="D9" s="16" t="s">
        <v>13</v>
      </c>
      <c r="E9" s="41">
        <f>SUM('GRA-AC'!E8,'CGU-AC'!E8,'GRA-AL'!E8,'SRA-BA'!E8,'GRA-ES'!E8,'SRA-MG'!E8,'GRA-MT'!E8,'DRFB-MT'!E8,'CGU-PB'!E8,'SPU-PB'!E8,'SRTB-PB'!E8,'SRTB-PR'!E8,'SRA-RJ'!E8,'CGU-RJ'!E8,'SPU-SC'!E8,'GRA-RO'!E8,'CGU-AL'!E8,'CGU-MG'!E8,'CGU-CE'!E8,'CGU-RO'!E8,'CGU-RR'!E8,'CGU-PE'!E8,'CGU-AP'!E8,'CGU-SP'!E8,'CGU-TO'!E8,'CGU-AM'!E8,'PFN-SC'!E8)</f>
        <v>296</v>
      </c>
      <c r="F9" s="17">
        <v>1006</v>
      </c>
      <c r="G9" s="27">
        <f t="shared" si="0"/>
        <v>297776</v>
      </c>
    </row>
    <row r="10" spans="3:8" ht="31.5" customHeight="1">
      <c r="C10" s="19">
        <v>7</v>
      </c>
      <c r="D10" s="16" t="s">
        <v>30</v>
      </c>
      <c r="E10" s="41">
        <f>SUM('GRA-AC'!E23,'CGU-AC'!E23,'GRA-AL'!E23,'SRA-BA'!E23,'GRA-ES'!E23,'SRA-MG'!E23,'GRA-MT'!E23,'DRFB-MT'!E23,'CGU-PB'!E23,'SPU-PB'!E23,'SRTB-PB'!E23,'SRTB-PR'!E23,'SRA-RJ'!E23,'CGU-RJ'!E23,'SPU-SC'!E23,'GRA-RO'!E23,'CGU-AL'!E23,'CGU-MG'!E23,'CGU-CE'!E23,'CGU-RO'!E23,'CGU-RR'!E23,'CGU-PE'!E23,'CGU-AP'!E23,'CGU-SP'!E23,'CGU-TO'!E23,'CGU-AM'!E23,'PFN-SC'!E23)</f>
        <v>17</v>
      </c>
      <c r="F10" s="17">
        <v>2549</v>
      </c>
      <c r="G10" s="27">
        <f>E10*F10</f>
        <v>43333</v>
      </c>
    </row>
    <row r="11" spans="3:8" ht="31.5" customHeight="1">
      <c r="C11" s="19">
        <v>8</v>
      </c>
      <c r="D11" s="16" t="s">
        <v>14</v>
      </c>
      <c r="E11" s="41">
        <f>SUM('GRA-AC'!E9,'CGU-AC'!E9,'GRA-AL'!E9,'SRA-BA'!E9,'GRA-ES'!E9,'SRA-MG'!E9,'GRA-MT'!E9,'DRFB-MT'!E9,'CGU-PB'!E9,'SPU-PB'!E9,'SRTB-PB'!E9,'SRTB-PR'!E9,'SRA-RJ'!E9,'CGU-RJ'!E9,'SPU-SC'!E9,'GRA-RO'!E9,'CGU-AL'!E9,'CGU-MG'!E9,'CGU-CE'!E9,'CGU-RO'!E9,'CGU-RR'!E9,'CGU-PE'!E9,'CGU-AP'!E9,'CGU-SP'!E9,'CGU-TO'!E9,'CGU-AM'!E9,'PFN-SC'!E9)</f>
        <v>361</v>
      </c>
      <c r="F11" s="17">
        <v>1485.66</v>
      </c>
      <c r="G11" s="27">
        <f t="shared" si="0"/>
        <v>536323.26</v>
      </c>
    </row>
    <row r="12" spans="3:8" ht="31.5" customHeight="1">
      <c r="C12" s="19">
        <v>9</v>
      </c>
      <c r="D12" s="16" t="s">
        <v>17</v>
      </c>
      <c r="E12" s="41">
        <f>SUM('GRA-AC'!E10,'CGU-AC'!E10,'GRA-AL'!E10,'SRA-BA'!E10,'GRA-ES'!E10,'SRA-MG'!E10,'GRA-MT'!E10,'DRFB-MT'!E10,'CGU-PB'!E10,'SPU-PB'!E10,'SRTB-PB'!E10,'SRTB-PR'!E10,'SRA-RJ'!E10,'CGU-RJ'!E10,'SPU-SC'!E10,'GRA-RO'!E10,'CGU-AL'!E10,'CGU-MG'!E10,'CGU-CE'!E10,'CGU-RO'!E10,'CGU-RR'!E10,'CGU-PE'!E10,'CGU-AP'!E10,'CGU-SP'!E10,'CGU-TO'!E10,'CGU-AM'!E10,'PFN-SC'!E10)</f>
        <v>185</v>
      </c>
      <c r="F12" s="17">
        <v>2382.75</v>
      </c>
      <c r="G12" s="27">
        <f t="shared" si="0"/>
        <v>440808.75</v>
      </c>
    </row>
    <row r="13" spans="3:8" ht="31.5" customHeight="1">
      <c r="C13" s="19">
        <v>10</v>
      </c>
      <c r="D13" s="16" t="s">
        <v>18</v>
      </c>
      <c r="E13" s="41">
        <f>SUM('GRA-AC'!E11,'CGU-AC'!E11,'GRA-AL'!E11,'SRA-BA'!E11,'GRA-ES'!E11,'SRA-MG'!E11,'GRA-MT'!E11,'DRFB-MT'!E11,'CGU-PB'!E11,'SPU-PB'!E11,'SRTB-PB'!E11,'SRTB-PR'!E11,'SRA-RJ'!E11,'CGU-RJ'!E11,'SPU-SC'!E11,'GRA-RO'!E11,'CGU-AL'!E11,'CGU-MG'!E11,'CGU-CE'!E11,'CGU-RO'!E11,'CGU-RR'!E11,'CGU-PE'!E11,'CGU-AP'!E11,'CGU-SP'!E11,'CGU-TO'!E11,'CGU-AM'!E11,'PFN-SC'!E11)</f>
        <v>28</v>
      </c>
      <c r="F13" s="17">
        <v>2990</v>
      </c>
      <c r="G13" s="27">
        <f t="shared" si="0"/>
        <v>83720</v>
      </c>
    </row>
    <row r="14" spans="3:8" ht="31.5" customHeight="1">
      <c r="C14" s="19">
        <v>11</v>
      </c>
      <c r="D14" s="16" t="s">
        <v>19</v>
      </c>
      <c r="E14" s="41">
        <f>SUM('GRA-AC'!E12,'CGU-AC'!E12,'GRA-AL'!E12,'SRA-BA'!E12,'GRA-ES'!E12,'SRA-MG'!E12,'GRA-MT'!E12,'DRFB-MT'!E12,'CGU-PB'!E12,'SPU-PB'!E12,'SRTB-PB'!E12,'SRTB-PR'!E12,'SRA-RJ'!E12,'CGU-RJ'!E12,'SPU-SC'!E12,'GRA-RO'!E12,'CGU-AL'!E12,'CGU-MG'!E12,'CGU-CE'!E12,'CGU-RO'!E12,'CGU-RR'!E12,'CGU-PE'!E12,'CGU-AP'!E12,'CGU-SP'!E12,'CGU-TO'!E12,'CGU-AM'!E12,'PFN-SC'!E12)</f>
        <v>20</v>
      </c>
      <c r="F14" s="17">
        <v>7001.25</v>
      </c>
      <c r="G14" s="27">
        <f t="shared" si="0"/>
        <v>140025</v>
      </c>
    </row>
    <row r="15" spans="3:8" ht="31.5" customHeight="1">
      <c r="C15" s="19">
        <v>12</v>
      </c>
      <c r="D15" s="16" t="s">
        <v>20</v>
      </c>
      <c r="E15" s="41">
        <f>SUM('GRA-AC'!E13,'CGU-AC'!E13,'GRA-AL'!E13,'SRA-BA'!E13,'GRA-ES'!E13,'SRA-MG'!E13,'GRA-MT'!E13,'DRFB-MT'!E13,'CGU-PB'!E13,'SPU-PB'!E13,'SRTB-PB'!E13,'SRTB-PR'!E13,'SRA-RJ'!E13,'CGU-RJ'!E13,'SPU-SC'!E13,'GRA-RO'!E13,'CGU-AL'!E13,'CGU-MG'!E13,'CGU-CE'!E13,'CGU-RO'!E13,'CGU-RR'!E13,'CGU-PE'!E13,'CGU-AP'!E13,'CGU-SP'!E13,'CGU-TO'!E13,'CGU-AM'!E13,'PFN-SC'!E13)</f>
        <v>14</v>
      </c>
      <c r="F15" s="17">
        <v>3071.25</v>
      </c>
      <c r="G15" s="27">
        <f>E15*F15</f>
        <v>42997.5</v>
      </c>
    </row>
    <row r="16" spans="3:8" ht="31.5" customHeight="1">
      <c r="C16" s="19">
        <v>13</v>
      </c>
      <c r="D16" s="16" t="s">
        <v>21</v>
      </c>
      <c r="E16" s="41">
        <f>SUM('GRA-AC'!E14,'CGU-AC'!E14,'GRA-AL'!E14,'SRA-BA'!E14,'GRA-ES'!E14,'SRA-MG'!E14,'GRA-MT'!E14,'DRFB-MT'!E14,'CGU-PB'!E14,'SPU-PB'!E14,'SRTB-PB'!E14,'SRTB-PR'!E14,'SRA-RJ'!E14,'CGU-RJ'!E14,'SPU-SC'!E14,'GRA-RO'!E14,'CGU-AL'!E14,'CGU-MG'!E14,'CGU-CE'!E14,'CGU-RO'!E14,'CGU-RR'!E14,'CGU-PE'!E14,'CGU-AP'!E14,'CGU-SP'!E14,'CGU-TO'!E14,'CGU-AM'!E14,'PFN-SC'!E14)</f>
        <v>17</v>
      </c>
      <c r="F16" s="17">
        <v>4358.25</v>
      </c>
      <c r="G16" s="27">
        <f t="shared" si="0"/>
        <v>74090.25</v>
      </c>
    </row>
    <row r="17" spans="3:7" ht="31.5" customHeight="1">
      <c r="C17" s="19">
        <v>14</v>
      </c>
      <c r="D17" s="16" t="s">
        <v>22</v>
      </c>
      <c r="E17" s="41">
        <f>SUM('GRA-AC'!E15,'CGU-AC'!E15,'GRA-AL'!E15,'SRA-BA'!E15,'GRA-ES'!E15,'SRA-MG'!E15,'GRA-MT'!E15,'DRFB-MT'!E15,'CGU-PB'!E15,'SPU-PB'!E15,'SRTB-PB'!E15,'SRTB-PR'!E15,'SRA-RJ'!E15,'CGU-RJ'!E15,'SPU-SC'!E15,'GRA-RO'!E15,'CGU-AL'!E15,'CGU-MG'!E15,'CGU-CE'!E15,'CGU-RO'!E15,'CGU-RR'!E15,'CGU-PE'!E15,'CGU-AP'!E15,'CGU-SP'!E15,'CGU-TO'!E15,'CGU-AM'!E15,'PFN-SC'!E15)</f>
        <v>34</v>
      </c>
      <c r="F17" s="17">
        <v>3708</v>
      </c>
      <c r="G17" s="27">
        <f t="shared" si="0"/>
        <v>126072</v>
      </c>
    </row>
    <row r="18" spans="3:7" ht="31.5" customHeight="1">
      <c r="C18" s="19">
        <v>15</v>
      </c>
      <c r="D18" s="16" t="s">
        <v>23</v>
      </c>
      <c r="E18" s="41">
        <f>SUM('GRA-AC'!E16,'CGU-AC'!E16,'GRA-AL'!E16,'SRA-BA'!E16,'GRA-ES'!E16,'SRA-MG'!E16,'GRA-MT'!E16,'DRFB-MT'!E16,'CGU-PB'!E16,'SPU-PB'!E16,'SRTB-PB'!E16,'SRTB-PR'!E16,'SRA-RJ'!E16,'CGU-RJ'!E16,'SPU-SC'!E16,'GRA-RO'!E16,'CGU-AL'!E16,'CGU-MG'!E16,'CGU-CE'!E16,'CGU-RO'!E16,'CGU-RR'!E16,'CGU-PE'!E16,'CGU-AP'!E16,'CGU-SP'!E16,'CGU-TO'!E16,'CGU-AM'!E16,'PFN-SC'!E16)</f>
        <v>65</v>
      </c>
      <c r="F18" s="17">
        <v>1306</v>
      </c>
      <c r="G18" s="27">
        <f t="shared" si="0"/>
        <v>84890</v>
      </c>
    </row>
    <row r="19" spans="3:7" ht="31.5" customHeight="1">
      <c r="C19" s="19">
        <v>16</v>
      </c>
      <c r="D19" s="16" t="s">
        <v>24</v>
      </c>
      <c r="E19" s="41">
        <f>SUM('GRA-AC'!E17,'CGU-AC'!E17,'GRA-AL'!E17,'SRA-BA'!E17,'GRA-ES'!E17,'SRA-MG'!E17,'GRA-MT'!E17,'DRFB-MT'!E17,'CGU-PB'!E17,'SPU-PB'!E17,'SRTB-PB'!E17,'SRTB-PR'!E17,'SRA-RJ'!E17,'CGU-RJ'!E17,'SPU-SC'!E17,'GRA-RO'!E17,'CGU-AL'!E17,'CGU-MG'!E17,'CGU-CE'!E17,'CGU-RO'!E17,'CGU-RR'!E17,'CGU-PE'!E17,'CGU-AP'!E17,'CGU-SP'!E17,'CGU-TO'!E17,'CGU-AM'!E17,'PFN-SC'!E17)</f>
        <v>41</v>
      </c>
      <c r="F19" s="17">
        <v>2070</v>
      </c>
      <c r="G19" s="27">
        <f>E19*F19</f>
        <v>84870</v>
      </c>
    </row>
    <row r="20" spans="3:7" ht="31.5" customHeight="1">
      <c r="C20" s="19">
        <v>17</v>
      </c>
      <c r="D20" s="16" t="s">
        <v>25</v>
      </c>
      <c r="E20" s="41">
        <f>SUM('GRA-AC'!E18,'CGU-AC'!E18,'GRA-AL'!E18,'SRA-BA'!E18,'GRA-ES'!E18,'SRA-MG'!E18,'GRA-MT'!E18,'DRFB-MT'!E18,'CGU-PB'!E18,'SPU-PB'!E18,'SRTB-PB'!E18,'SRTB-PR'!E18,'SRA-RJ'!E18,'CGU-RJ'!E18,'SPU-SC'!E18,'GRA-RO'!E18,'CGU-AL'!E18,'CGU-MG'!E18,'CGU-CE'!E18,'CGU-RO'!E18,'CGU-RR'!E18,'CGU-PE'!E18,'CGU-AP'!E18,'CGU-SP'!E18,'CGU-TO'!E18,'CGU-AM'!E18,'PFN-SC'!E18)</f>
        <v>12</v>
      </c>
      <c r="F20" s="17">
        <v>4222</v>
      </c>
      <c r="G20" s="27">
        <f t="shared" si="0"/>
        <v>50664</v>
      </c>
    </row>
    <row r="21" spans="3:7" ht="31.5" customHeight="1">
      <c r="C21" s="19">
        <v>18</v>
      </c>
      <c r="D21" s="16" t="s">
        <v>26</v>
      </c>
      <c r="E21" s="41">
        <f>SUM('GRA-AC'!E19,'CGU-AC'!E19,'GRA-AL'!E19,'SRA-BA'!E19,'GRA-ES'!E19,'SRA-MG'!E19,'GRA-MT'!E19,'DRFB-MT'!E19,'CGU-PB'!E19,'SPU-PB'!E19,'SRTB-PB'!E19,'SRTB-PR'!E19,'SRA-RJ'!E19,'CGU-RJ'!E19,'SPU-SC'!E19,'GRA-RO'!E19,'CGU-AL'!E19,'CGU-MG'!E19,'CGU-CE'!E19,'CGU-RO'!E19,'CGU-RR'!E19,'CGU-PE'!E19,'CGU-AP'!E19,'CGU-SP'!E19,'CGU-TO'!E19,'CGU-AM'!E19,'PFN-SC'!E19)</f>
        <v>27</v>
      </c>
      <c r="F21" s="17">
        <v>1781.5</v>
      </c>
      <c r="G21" s="27">
        <f t="shared" si="0"/>
        <v>48100.5</v>
      </c>
    </row>
    <row r="22" spans="3:7" ht="31.5" customHeight="1">
      <c r="C22" s="19">
        <v>19</v>
      </c>
      <c r="D22" s="16" t="s">
        <v>27</v>
      </c>
      <c r="E22" s="41">
        <f>SUM('GRA-AC'!E20,'CGU-AC'!E20,'GRA-AL'!E20,'SRA-BA'!E20,'GRA-ES'!E20,'SRA-MG'!E20,'GRA-MT'!E20,'DRFB-MT'!E20,'CGU-PB'!E20,'SPU-PB'!E20,'SRTB-PB'!E20,'SRTB-PR'!E20,'SRA-RJ'!E20,'CGU-RJ'!E20,'SPU-SC'!E20,'GRA-RO'!E20,'CGU-AL'!E20,'CGU-MG'!E20,'CGU-CE'!E20,'CGU-RO'!E20,'CGU-RR'!E20,'CGU-PE'!E20,'CGU-AP'!E20,'CGU-SP'!E20,'CGU-TO'!E20,'CGU-AM'!E20,'PFN-SC'!E20)</f>
        <v>27</v>
      </c>
      <c r="F22" s="17">
        <v>3458</v>
      </c>
      <c r="G22" s="27">
        <f t="shared" si="0"/>
        <v>93366</v>
      </c>
    </row>
    <row r="23" spans="3:7" ht="31.5" customHeight="1">
      <c r="C23" s="19">
        <v>20</v>
      </c>
      <c r="D23" s="16" t="s">
        <v>28</v>
      </c>
      <c r="E23" s="41">
        <f>SUM('GRA-AC'!E21,'CGU-AC'!E21,'GRA-AL'!E21,'SRA-BA'!E21,'GRA-ES'!E21,'SRA-MG'!E21,'GRA-MT'!E21,'DRFB-MT'!E21,'CGU-PB'!E21,'SPU-PB'!E21,'SRTB-PB'!E21,'SRTB-PR'!E21,'SRA-RJ'!E21,'CGU-RJ'!E21,'SPU-SC'!E21,'GRA-RO'!E21,'CGU-AL'!E21,'CGU-MG'!E21,'CGU-CE'!E21,'CGU-RO'!E21,'CGU-RR'!E21,'CGU-PE'!E21,'CGU-AP'!E21,'CGU-SP'!E21,'CGU-TO'!E21,'CGU-AM'!E21,'PFN-SC'!E21)</f>
        <v>153</v>
      </c>
      <c r="F23" s="17">
        <v>3406.33</v>
      </c>
      <c r="G23" s="27">
        <f t="shared" si="0"/>
        <v>521168.49</v>
      </c>
    </row>
    <row r="24" spans="3:7" ht="31.5" customHeight="1" thickBot="1">
      <c r="C24" s="19">
        <v>21</v>
      </c>
      <c r="D24" s="16" t="s">
        <v>29</v>
      </c>
      <c r="E24" s="41">
        <f>SUM('GRA-AC'!E22,'CGU-AC'!E22,'GRA-AL'!E22,'SRA-BA'!E22,'GRA-ES'!E22,'SRA-MG'!E22,'GRA-MT'!E22,'DRFB-MT'!E22,'CGU-PB'!E22,'SPU-PB'!E22,'SRTB-PB'!E22,'SRTB-PR'!E22,'SRA-RJ'!E22,'CGU-RJ'!E22,'SPU-SC'!E22,'GRA-RO'!E22,'CGU-AL'!E22,'CGU-MG'!E22,'CGU-CE'!E22,'CGU-RO'!E22,'CGU-RR'!E22,'CGU-PE'!E22,'CGU-AP'!E22,'CGU-SP'!E22,'CGU-TO'!E22,'CGU-AM'!E22,'PFN-SC'!E22)</f>
        <v>70</v>
      </c>
      <c r="F24" s="17">
        <v>2980</v>
      </c>
      <c r="G24" s="27">
        <f t="shared" si="0"/>
        <v>208600</v>
      </c>
    </row>
    <row r="25" spans="3:7" ht="31.5" customHeight="1" thickBot="1">
      <c r="C25" s="137" t="s">
        <v>31</v>
      </c>
      <c r="D25" s="138"/>
      <c r="E25" s="138"/>
      <c r="F25" s="138"/>
      <c r="G25" s="139"/>
    </row>
    <row r="26" spans="3:7" ht="31.5" customHeight="1">
      <c r="C26" s="20">
        <v>22</v>
      </c>
      <c r="D26" s="16" t="s">
        <v>32</v>
      </c>
      <c r="E26" s="41">
        <f>SUM('GRA-AC'!E25,'CGU-AC'!E25,'GRA-AL'!E25,'SRA-BA'!E25,'GRA-ES'!E25,'SRA-MG'!E25,'GRA-MT'!E25,'DRFB-MT'!E25,'CGU-PB'!E25,'SPU-PB'!E25,'SRTB-PB'!E25,'SRTB-PR'!E25,'SRA-RJ'!E25,'CGU-RJ'!E25,'SPU-SC'!E25,'GRA-RO'!E25,'CGU-AL'!E25,'CGU-MG'!E25,'CGU-CE'!E25,'CGU-RO'!E25,'CGU-RR'!E25,'CGU-PE'!E25,'CGU-AP'!E25,'CGU-SP'!E25,'CGU-TO'!E25,'CGU-AM'!E25,'PFN-SC'!E25)</f>
        <v>650</v>
      </c>
      <c r="F26" s="17">
        <v>1386</v>
      </c>
      <c r="G26" s="27">
        <f>E26*F26</f>
        <v>900900</v>
      </c>
    </row>
    <row r="27" spans="3:7" ht="31.5" customHeight="1" thickBot="1">
      <c r="C27" s="20">
        <v>23</v>
      </c>
      <c r="D27" s="28" t="s">
        <v>33</v>
      </c>
      <c r="E27" s="41">
        <f>SUM('GRA-AC'!E26,'CGU-AC'!E26,'GRA-AL'!E26,'SRA-BA'!E26,'GRA-ES'!E26,'SRA-MG'!E26,'GRA-MT'!E26,'DRFB-MT'!E26,'CGU-PB'!E26,'SPU-PB'!E26,'SRTB-PB'!E26,'SRTB-PR'!E26,'SRA-RJ'!E26,'CGU-RJ'!E26,'SPU-SC'!E26,'GRA-RO'!E26,'CGU-AL'!E26,'CGU-MG'!E26,'CGU-CE'!E26,'CGU-RO'!E26,'CGU-RR'!E26,'CGU-PE'!E26,'CGU-AP'!E26,'CGU-SP'!E26,'CGU-TO'!E26,'CGU-AM'!E26,'PFN-SC'!E26)</f>
        <v>248</v>
      </c>
      <c r="F27" s="29">
        <v>473.48</v>
      </c>
      <c r="G27" s="30">
        <f t="shared" si="0"/>
        <v>117423.04000000001</v>
      </c>
    </row>
    <row r="28" spans="3:7" ht="31.5" customHeight="1" thickBot="1">
      <c r="C28" s="137" t="s">
        <v>34</v>
      </c>
      <c r="D28" s="138"/>
      <c r="E28" s="138"/>
      <c r="F28" s="138"/>
      <c r="G28" s="139"/>
    </row>
    <row r="29" spans="3:7" ht="31.5" customHeight="1">
      <c r="C29" s="21">
        <v>24</v>
      </c>
      <c r="D29" s="13" t="s">
        <v>35</v>
      </c>
      <c r="E29" s="14">
        <f>SUM('GRA-AC'!E28,'CGU-AC'!E28,'GRA-AL'!E28,'SRA-BA'!E28,'GRA-ES'!E28,'SRA-MG'!E28,'GRA-MT'!E28,'DRFB-MT'!E28,'CGU-PB'!E28,'SPU-PB'!E28,'SRTB-PB'!E28,'SRTB-PR'!E28,'SRA-RJ'!E28,'CGU-RJ'!E28,'SPU-SC'!E28,'GRA-RO'!E28,'CGU-AL'!E28,'CGU-MG'!E28,'CGU-CE'!E28,'CGU-RO'!E28,'CGU-RR'!E28,'CGU-PE'!E28,'CGU-AP'!E28,'CGU-SP'!E28,'CGU-TO'!E28,'CGU-AM'!E28,'PFN-SC'!E28)</f>
        <v>458</v>
      </c>
      <c r="F29" s="15">
        <v>1523.33</v>
      </c>
      <c r="G29" s="27">
        <f>E29*F29</f>
        <v>697685.14</v>
      </c>
    </row>
    <row r="30" spans="3:7" ht="31.5" customHeight="1">
      <c r="C30" s="20">
        <v>25</v>
      </c>
      <c r="D30" s="16" t="s">
        <v>36</v>
      </c>
      <c r="E30" s="14">
        <f>SUM('GRA-AC'!E29,'CGU-AC'!E29,'GRA-AL'!E29,'SRA-BA'!E29,'GRA-ES'!E29,'SRA-MG'!E29,'GRA-MT'!E29,'DRFB-MT'!E29,'CGU-PB'!E29,'SPU-PB'!E29,'SRTB-PB'!E29,'SRTB-PR'!E29,'SRA-RJ'!E29,'CGU-RJ'!E29,'SPU-SC'!E29,'GRA-RO'!E29,'CGU-AL'!E29,'CGU-MG'!E29,'CGU-CE'!E29,'CGU-RO'!E29,'CGU-RR'!E29,'CGU-PE'!E29,'CGU-AP'!E29,'CGU-SP'!E29,'CGU-TO'!E29,'CGU-AM'!E29,'PFN-SC'!E29)</f>
        <v>605</v>
      </c>
      <c r="F30" s="17">
        <v>3485</v>
      </c>
      <c r="G30" s="27">
        <f t="shared" ref="G30:G36" si="1">E30*F30</f>
        <v>2108425</v>
      </c>
    </row>
    <row r="31" spans="3:7" ht="31.5" customHeight="1">
      <c r="C31" s="20">
        <v>26</v>
      </c>
      <c r="D31" s="16" t="s">
        <v>37</v>
      </c>
      <c r="E31" s="14">
        <f>SUM('GRA-AC'!E30,'CGU-AC'!E30,'GRA-AL'!E30,'SRA-BA'!E30,'GRA-ES'!E30,'SRA-MG'!E30,'GRA-MT'!E30,'DRFB-MT'!E30,'CGU-PB'!E30,'SPU-PB'!E30,'SRTB-PB'!E30,'SRTB-PR'!E30,'SRA-RJ'!E30,'CGU-RJ'!E30,'SPU-SC'!E30,'GRA-RO'!E30,'CGU-AL'!E30,'CGU-MG'!E30,'CGU-CE'!E30,'CGU-RO'!E30,'CGU-RR'!E30,'CGU-PE'!E30,'CGU-AP'!E30,'CGU-SP'!E30,'CGU-TO'!E30,'CGU-AM'!E30,'PFN-SC'!E30)</f>
        <v>202</v>
      </c>
      <c r="F31" s="17">
        <v>1768</v>
      </c>
      <c r="G31" s="27">
        <f t="shared" si="1"/>
        <v>357136</v>
      </c>
    </row>
    <row r="32" spans="3:7" ht="31.5" customHeight="1">
      <c r="C32" s="21">
        <v>27</v>
      </c>
      <c r="D32" s="16" t="s">
        <v>38</v>
      </c>
      <c r="E32" s="14">
        <f>SUM('GRA-AC'!E31,'CGU-AC'!E31,'GRA-AL'!E31,'SRA-BA'!E31,'GRA-ES'!E31,'SRA-MG'!E31,'GRA-MT'!E31,'DRFB-MT'!E31,'CGU-PB'!E31,'SPU-PB'!E31,'SRTB-PB'!E31,'SRTB-PR'!E31,'SRA-RJ'!E31,'CGU-RJ'!E31,'SPU-SC'!E31,'GRA-RO'!E31,'CGU-AL'!E31,'CGU-MG'!E31,'CGU-CE'!E31,'CGU-RO'!E31,'CGU-RR'!E31,'CGU-PE'!E31,'CGU-AP'!E31,'CGU-SP'!E31,'CGU-TO'!E31,'CGU-AM'!E31,'PFN-SC'!E31)</f>
        <v>274</v>
      </c>
      <c r="F32" s="17">
        <v>1178.24</v>
      </c>
      <c r="G32" s="27">
        <f t="shared" si="1"/>
        <v>322837.76000000001</v>
      </c>
    </row>
    <row r="33" spans="3:7" ht="31.5" customHeight="1">
      <c r="C33" s="20">
        <v>28</v>
      </c>
      <c r="D33" s="16" t="s">
        <v>39</v>
      </c>
      <c r="E33" s="14">
        <f>SUM('GRA-AC'!E32,'CGU-AC'!E32,'GRA-AL'!E32,'SRA-BA'!E32,'GRA-ES'!E32,'SRA-MG'!E32,'GRA-MT'!E32,'DRFB-MT'!E32,'CGU-PB'!E32,'SPU-PB'!E32,'SRTB-PB'!E32,'SRTB-PR'!E32,'SRA-RJ'!E32,'CGU-RJ'!E32,'SPU-SC'!E32,'GRA-RO'!E32,'CGU-AL'!E32,'CGU-MG'!E32,'CGU-CE'!E32,'CGU-RO'!E32,'CGU-RR'!E32,'CGU-PE'!E32,'CGU-AP'!E32,'CGU-SP'!E32,'CGU-TO'!E32,'CGU-AM'!E32,'PFN-SC'!E32)</f>
        <v>68</v>
      </c>
      <c r="F33" s="17">
        <v>1135.0999999999999</v>
      </c>
      <c r="G33" s="27">
        <f t="shared" si="1"/>
        <v>77186.799999999988</v>
      </c>
    </row>
    <row r="34" spans="3:7" ht="31.5" customHeight="1">
      <c r="C34" s="20">
        <v>29</v>
      </c>
      <c r="D34" s="16" t="s">
        <v>40</v>
      </c>
      <c r="E34" s="14">
        <f>SUM('GRA-AC'!E33,'CGU-AC'!E33,'GRA-AL'!E33,'SRA-BA'!E33,'GRA-ES'!E33,'SRA-MG'!E33,'GRA-MT'!E33,'DRFB-MT'!E33,'CGU-PB'!E33,'SPU-PB'!E33,'SRTB-PB'!E33,'SRTB-PR'!E33,'SRA-RJ'!E33,'CGU-RJ'!E33,'SPU-SC'!E33,'GRA-RO'!E33,'CGU-AL'!E33,'CGU-MG'!E33,'CGU-CE'!E33,'CGU-RO'!E33,'CGU-RR'!E33,'CGU-PE'!E33,'CGU-AP'!E33,'CGU-SP'!E33,'CGU-TO'!E33,'CGU-AM'!E33,'PFN-SC'!E33)</f>
        <v>68</v>
      </c>
      <c r="F34" s="17">
        <v>3749</v>
      </c>
      <c r="G34" s="27">
        <f t="shared" si="1"/>
        <v>254932</v>
      </c>
    </row>
    <row r="35" spans="3:7" ht="31.5" customHeight="1">
      <c r="C35" s="21">
        <v>30</v>
      </c>
      <c r="D35" s="16" t="s">
        <v>41</v>
      </c>
      <c r="E35" s="14">
        <f>SUM('GRA-AC'!E34,'CGU-AC'!E34,'GRA-AL'!E34,'SRA-BA'!E34,'GRA-ES'!E34,'SRA-MG'!E34,'GRA-MT'!E34,'DRFB-MT'!E34,'CGU-PB'!E34,'SPU-PB'!E34,'SRTB-PB'!E34,'SRTB-PR'!E34,'SRA-RJ'!E34,'CGU-RJ'!E34,'SPU-SC'!E34,'GRA-RO'!E34,'CGU-AL'!E34,'CGU-MG'!E34,'CGU-CE'!E34,'CGU-RO'!E34,'CGU-RR'!E34,'CGU-PE'!E34,'CGU-AP'!E34,'CGU-SP'!E34,'CGU-TO'!E34,'CGU-AM'!E34,'PFN-SC'!E34)</f>
        <v>33</v>
      </c>
      <c r="F35" s="17">
        <v>5774.56</v>
      </c>
      <c r="G35" s="27">
        <f t="shared" si="1"/>
        <v>190560.48</v>
      </c>
    </row>
    <row r="36" spans="3:7" ht="31.5" customHeight="1" thickBot="1">
      <c r="C36" s="66">
        <v>31</v>
      </c>
      <c r="D36" s="28" t="s">
        <v>42</v>
      </c>
      <c r="E36" s="67">
        <f>SUM('GRA-AC'!E35,'CGU-AC'!E35,'GRA-AL'!E35,'SRA-BA'!E35,'GRA-ES'!E35,'SRA-MG'!E35,'GRA-MT'!E35,'DRFB-MT'!E35,'CGU-PB'!E35,'SPU-PB'!E35,'SRTB-PB'!E35,'SRTB-PR'!E35,'SRA-RJ'!E35,'CGU-RJ'!E35,'SPU-SC'!E35,'GRA-RO'!E35,'CGU-AL'!E35,'CGU-MG'!E35,'CGU-CE'!E35,'CGU-RO'!E35,'CGU-RR'!E35,'CGU-PE'!E35,'CGU-AP'!E35,'CGU-SP'!E35,'CGU-TO'!E35,'CGU-AM'!E35,'PFN-SC'!E35)</f>
        <v>37</v>
      </c>
      <c r="F36" s="29">
        <v>6084.75</v>
      </c>
      <c r="G36" s="30">
        <f t="shared" si="1"/>
        <v>225135.75</v>
      </c>
    </row>
    <row r="37" spans="3:7" ht="31.5" customHeight="1" thickBot="1">
      <c r="C37" s="68"/>
      <c r="D37" s="69"/>
      <c r="E37" s="69"/>
      <c r="F37" s="70" t="s">
        <v>93</v>
      </c>
      <c r="G37" s="71">
        <f>SUM(G4:G27,G29:G36)</f>
        <v>10013953.970000001</v>
      </c>
    </row>
    <row r="39" spans="3:7">
      <c r="E39" s="52"/>
    </row>
  </sheetData>
  <autoFilter ref="C2:H37" xr:uid="{4F5084C7-F332-42B3-97F0-FD52E71897E9}"/>
  <sortState xmlns:xlrd2="http://schemas.microsoft.com/office/spreadsheetml/2017/richdata2" ref="C30:D36">
    <sortCondition ref="C30:C36"/>
  </sortState>
  <mergeCells count="3">
    <mergeCell ref="C28:G28"/>
    <mergeCell ref="C3:G3"/>
    <mergeCell ref="C25:G2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44CB-DA3C-42B5-A04D-87D9A4A40186}">
  <dimension ref="B1:S17"/>
  <sheetViews>
    <sheetView workbookViewId="0">
      <selection activeCell="B3" sqref="B3"/>
    </sheetView>
  </sheetViews>
  <sheetFormatPr defaultRowHeight="15"/>
  <cols>
    <col min="2" max="2" width="14.28515625" customWidth="1"/>
    <col min="3" max="3" width="15.85546875" bestFit="1" customWidth="1"/>
    <col min="4" max="5" width="14.28515625" bestFit="1" customWidth="1"/>
    <col min="6" max="7" width="13.28515625" bestFit="1" customWidth="1"/>
    <col min="8" max="9" width="14.28515625" bestFit="1" customWidth="1"/>
    <col min="10" max="13" width="13.28515625" bestFit="1" customWidth="1"/>
    <col min="14" max="14" width="14.28515625" bestFit="1" customWidth="1"/>
    <col min="15" max="17" width="13.28515625" bestFit="1" customWidth="1"/>
    <col min="18" max="18" width="14.28515625" bestFit="1" customWidth="1"/>
    <col min="19" max="19" width="15.85546875" bestFit="1" customWidth="1"/>
  </cols>
  <sheetData>
    <row r="1" spans="2:19" ht="30.75" customHeight="1">
      <c r="B1" s="35" t="s">
        <v>94</v>
      </c>
      <c r="C1" s="35" t="s">
        <v>95</v>
      </c>
    </row>
    <row r="2" spans="2:19">
      <c r="B2" s="33" t="s">
        <v>96</v>
      </c>
      <c r="C2" s="36">
        <v>2450960.2999999998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2:19">
      <c r="B3" s="33" t="s">
        <v>97</v>
      </c>
      <c r="C3" s="36">
        <v>767201.25</v>
      </c>
    </row>
    <row r="4" spans="2:19">
      <c r="B4" s="33" t="s">
        <v>98</v>
      </c>
      <c r="C4" s="36">
        <v>403407.5</v>
      </c>
    </row>
    <row r="5" spans="2:19">
      <c r="B5" s="33" t="s">
        <v>99</v>
      </c>
      <c r="C5" s="36">
        <v>276430</v>
      </c>
    </row>
    <row r="6" spans="2:19">
      <c r="B6" s="33" t="s">
        <v>15</v>
      </c>
      <c r="C6" s="36">
        <v>261340.7</v>
      </c>
    </row>
    <row r="7" spans="2:19">
      <c r="B7" s="33" t="s">
        <v>100</v>
      </c>
      <c r="C7" s="36">
        <v>224627.5</v>
      </c>
    </row>
    <row r="8" spans="2:19">
      <c r="B8" s="33" t="s">
        <v>101</v>
      </c>
      <c r="C8" s="36">
        <v>186747.5</v>
      </c>
    </row>
    <row r="9" spans="2:19">
      <c r="B9" s="33" t="s">
        <v>102</v>
      </c>
      <c r="C9" s="36">
        <v>96067.5</v>
      </c>
    </row>
    <row r="10" spans="2:19">
      <c r="B10" s="33" t="s">
        <v>103</v>
      </c>
      <c r="C10" s="36">
        <v>95902.5</v>
      </c>
    </row>
    <row r="11" spans="2:19">
      <c r="B11" s="33" t="s">
        <v>104</v>
      </c>
      <c r="C11" s="36">
        <v>94380</v>
      </c>
    </row>
    <row r="12" spans="2:19">
      <c r="B12" s="33" t="s">
        <v>105</v>
      </c>
      <c r="C12" s="36">
        <v>92830</v>
      </c>
    </row>
    <row r="13" spans="2:19">
      <c r="B13" s="33" t="s">
        <v>106</v>
      </c>
      <c r="C13" s="36">
        <v>82342.5</v>
      </c>
    </row>
    <row r="14" spans="2:19">
      <c r="B14" s="33" t="s">
        <v>107</v>
      </c>
      <c r="C14" s="36">
        <v>76879.100000000006</v>
      </c>
    </row>
    <row r="15" spans="2:19">
      <c r="B15" s="33" t="s">
        <v>50</v>
      </c>
      <c r="C15" s="36">
        <v>75127.5</v>
      </c>
    </row>
    <row r="16" spans="2:19">
      <c r="B16" s="33" t="s">
        <v>108</v>
      </c>
      <c r="C16" s="36">
        <v>64950</v>
      </c>
    </row>
    <row r="17" spans="2:3">
      <c r="B17" s="33" t="s">
        <v>109</v>
      </c>
      <c r="C17" s="36">
        <v>17370</v>
      </c>
    </row>
  </sheetData>
  <sortState xmlns:xlrd2="http://schemas.microsoft.com/office/spreadsheetml/2017/richdata2" ref="B2:C17">
    <sortCondition descending="1" ref="C2:C17"/>
  </sortState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EFAE-0481-4D57-A7E8-CAFC99E6619A}">
  <sheetPr codeName="Planilha2"/>
  <dimension ref="C1:N36"/>
  <sheetViews>
    <sheetView topLeftCell="A23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10.5703125" customWidth="1"/>
    <col min="4" max="4" width="80.7109375" customWidth="1"/>
    <col min="5" max="5" width="20.7109375" customWidth="1"/>
    <col min="6" max="8" width="20.7109375" style="3" customWidth="1"/>
    <col min="9" max="9" width="70.7109375" style="6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86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6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6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86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86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86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86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6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6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6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6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6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6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6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6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10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10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10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86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10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6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10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109">
        <v>19</v>
      </c>
      <c r="F28" s="87">
        <v>1523.33</v>
      </c>
      <c r="G28" s="87">
        <f>E28*F28</f>
        <v>28943.269999999997</v>
      </c>
      <c r="H28" s="80"/>
      <c r="I28" s="123" t="s">
        <v>45</v>
      </c>
    </row>
    <row r="29" spans="3:9" ht="42" customHeight="1">
      <c r="C29" s="82">
        <v>25</v>
      </c>
      <c r="D29" s="78" t="s">
        <v>36</v>
      </c>
      <c r="E29" s="109">
        <v>19</v>
      </c>
      <c r="F29" s="87">
        <v>3485</v>
      </c>
      <c r="G29" s="87">
        <f t="shared" ref="G29:G35" si="1">E29*F29</f>
        <v>66215</v>
      </c>
      <c r="H29" s="80"/>
      <c r="I29" s="123" t="s">
        <v>45</v>
      </c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10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10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10"/>
    </row>
    <row r="33" spans="3:10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10"/>
      <c r="J33" s="2"/>
    </row>
    <row r="34" spans="3:10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10"/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10"/>
    </row>
    <row r="36" spans="3:10" ht="42" customHeight="1">
      <c r="G36" s="45">
        <f>SUM(G3:G26,G28:G35)</f>
        <v>95158.26999999999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25D5-E8A0-4BE0-AFA4-6BA0ED7E20BD}">
  <dimension ref="C2:BH38"/>
  <sheetViews>
    <sheetView tabSelected="1" topLeftCell="A8" zoomScale="70" zoomScaleNormal="70" zoomScalePageLayoutView="80" workbookViewId="0">
      <pane xSplit="6" topLeftCell="AV1" activePane="topRight" state="frozen"/>
      <selection pane="topRight" activeCell="E10" sqref="E10"/>
    </sheetView>
  </sheetViews>
  <sheetFormatPr defaultRowHeight="15"/>
  <cols>
    <col min="1" max="2" width="2.7109375" customWidth="1"/>
    <col min="3" max="3" width="10.5703125" customWidth="1"/>
    <col min="4" max="4" width="65" bestFit="1" customWidth="1"/>
    <col min="5" max="5" width="6.7109375" customWidth="1"/>
    <col min="6" max="6" width="13.85546875" bestFit="1" customWidth="1"/>
    <col min="7" max="7" width="7.28515625" customWidth="1"/>
    <col min="8" max="8" width="17.5703125" customWidth="1"/>
    <col min="9" max="9" width="7.28515625" customWidth="1"/>
    <col min="10" max="10" width="17.5703125" customWidth="1"/>
    <col min="11" max="11" width="7.28515625" customWidth="1"/>
    <col min="12" max="12" width="17.5703125" customWidth="1"/>
    <col min="13" max="13" width="7.28515625" customWidth="1"/>
    <col min="14" max="14" width="17.5703125" customWidth="1"/>
    <col min="15" max="15" width="7.28515625" customWidth="1"/>
    <col min="16" max="16" width="17.85546875" customWidth="1"/>
    <col min="17" max="17" width="7.28515625" customWidth="1"/>
    <col min="18" max="18" width="16.42578125" customWidth="1"/>
    <col min="19" max="19" width="7.28515625" customWidth="1"/>
    <col min="20" max="20" width="16.7109375" customWidth="1"/>
    <col min="21" max="21" width="7.28515625" customWidth="1"/>
    <col min="22" max="22" width="16.42578125" customWidth="1"/>
    <col min="23" max="23" width="7.28515625" customWidth="1"/>
    <col min="24" max="24" width="15.28515625" customWidth="1"/>
    <col min="25" max="25" width="7.28515625" customWidth="1"/>
    <col min="26" max="26" width="17.5703125" customWidth="1"/>
    <col min="27" max="27" width="7.28515625" customWidth="1"/>
    <col min="28" max="28" width="16.7109375" customWidth="1"/>
    <col min="29" max="29" width="7.28515625" customWidth="1"/>
    <col min="30" max="30" width="16.140625" customWidth="1"/>
    <col min="31" max="31" width="7.28515625" customWidth="1"/>
    <col min="32" max="32" width="16.7109375" customWidth="1"/>
    <col min="33" max="33" width="7.28515625" customWidth="1"/>
    <col min="34" max="34" width="17.5703125" customWidth="1"/>
    <col min="35" max="35" width="7.28515625" customWidth="1"/>
    <col min="36" max="36" width="19.85546875" customWidth="1"/>
    <col min="37" max="37" width="7.28515625" customWidth="1"/>
    <col min="38" max="38" width="19.85546875" customWidth="1"/>
    <col min="39" max="39" width="7.28515625" customWidth="1"/>
    <col min="40" max="40" width="19.7109375" customWidth="1"/>
    <col min="41" max="41" width="7.28515625" customWidth="1"/>
    <col min="42" max="42" width="19.7109375" customWidth="1"/>
    <col min="43" max="43" width="7.28515625" customWidth="1"/>
    <col min="44" max="44" width="19.7109375" customWidth="1"/>
    <col min="45" max="45" width="7.28515625" customWidth="1"/>
    <col min="46" max="46" width="19.7109375" customWidth="1"/>
    <col min="47" max="47" width="7.28515625" customWidth="1"/>
    <col min="48" max="48" width="19.7109375" customWidth="1"/>
    <col min="49" max="49" width="7.28515625" customWidth="1"/>
    <col min="50" max="50" width="19.7109375" customWidth="1"/>
    <col min="51" max="51" width="7.28515625" customWidth="1"/>
    <col min="52" max="52" width="19.7109375" customWidth="1"/>
    <col min="53" max="53" width="7.28515625" customWidth="1"/>
    <col min="54" max="54" width="19.7109375" customWidth="1"/>
    <col min="55" max="55" width="7.28515625" customWidth="1"/>
    <col min="56" max="56" width="19.7109375" customWidth="1"/>
    <col min="57" max="57" width="7.28515625" customWidth="1"/>
    <col min="58" max="58" width="19.7109375" customWidth="1"/>
    <col min="59" max="59" width="7.28515625" customWidth="1"/>
    <col min="60" max="60" width="19.7109375" customWidth="1"/>
  </cols>
  <sheetData>
    <row r="2" spans="3:60">
      <c r="C2" s="53" t="s">
        <v>0</v>
      </c>
      <c r="D2" s="54" t="s">
        <v>1</v>
      </c>
      <c r="E2" s="55" t="s">
        <v>90</v>
      </c>
      <c r="F2" s="55"/>
      <c r="G2" s="145" t="s">
        <v>110</v>
      </c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55"/>
      <c r="BD2" s="55"/>
      <c r="BF2" s="55"/>
      <c r="BH2" s="55"/>
    </row>
    <row r="3" spans="3:60" ht="81" customHeight="1">
      <c r="C3" s="142" t="s">
        <v>7</v>
      </c>
      <c r="D3" s="142"/>
      <c r="E3" s="142"/>
      <c r="F3" s="56" t="s">
        <v>111</v>
      </c>
      <c r="G3" s="141" t="s">
        <v>15</v>
      </c>
      <c r="H3" s="141"/>
      <c r="I3" s="141" t="s">
        <v>101</v>
      </c>
      <c r="J3" s="141"/>
      <c r="K3" s="141" t="s">
        <v>103</v>
      </c>
      <c r="L3" s="141"/>
      <c r="M3" s="141" t="s">
        <v>100</v>
      </c>
      <c r="N3" s="141"/>
      <c r="O3" s="141" t="s">
        <v>99</v>
      </c>
      <c r="P3" s="141"/>
      <c r="Q3" s="141" t="s">
        <v>106</v>
      </c>
      <c r="R3" s="141"/>
      <c r="S3" s="141" t="s">
        <v>105</v>
      </c>
      <c r="T3" s="141"/>
      <c r="U3" s="141" t="s">
        <v>107</v>
      </c>
      <c r="V3" s="141"/>
      <c r="W3" s="141" t="s">
        <v>109</v>
      </c>
      <c r="X3" s="141"/>
      <c r="Y3" s="141" t="s">
        <v>98</v>
      </c>
      <c r="Z3" s="141"/>
      <c r="AA3" s="141" t="s">
        <v>104</v>
      </c>
      <c r="AB3" s="141"/>
      <c r="AC3" s="141" t="s">
        <v>50</v>
      </c>
      <c r="AD3" s="141"/>
      <c r="AE3" s="141" t="s">
        <v>108</v>
      </c>
      <c r="AF3" s="141"/>
      <c r="AG3" s="141" t="s">
        <v>97</v>
      </c>
      <c r="AH3" s="141"/>
      <c r="AI3" s="141" t="s">
        <v>96</v>
      </c>
      <c r="AJ3" s="141"/>
      <c r="AK3" s="141" t="s">
        <v>112</v>
      </c>
      <c r="AL3" s="141"/>
      <c r="AM3" s="140" t="s">
        <v>113</v>
      </c>
      <c r="AN3" s="140"/>
      <c r="AO3" s="140" t="s">
        <v>114</v>
      </c>
      <c r="AP3" s="140"/>
      <c r="AQ3" s="140" t="s">
        <v>115</v>
      </c>
      <c r="AR3" s="140"/>
      <c r="AS3" s="140" t="s">
        <v>116</v>
      </c>
      <c r="AT3" s="140"/>
      <c r="AU3" s="140" t="s">
        <v>117</v>
      </c>
      <c r="AV3" s="140"/>
      <c r="AW3" s="140" t="s">
        <v>118</v>
      </c>
      <c r="AX3" s="140"/>
      <c r="AY3" s="140" t="s">
        <v>119</v>
      </c>
      <c r="AZ3" s="140"/>
      <c r="BA3" s="140" t="s">
        <v>120</v>
      </c>
      <c r="BB3" s="140"/>
      <c r="BC3" s="140" t="s">
        <v>121</v>
      </c>
      <c r="BD3" s="140"/>
      <c r="BE3" s="140" t="s">
        <v>122</v>
      </c>
      <c r="BF3" s="140"/>
      <c r="BG3" s="140" t="s">
        <v>123</v>
      </c>
      <c r="BH3" s="140"/>
    </row>
    <row r="4" spans="3:60" s="59" customFormat="1" ht="35.1" customHeight="1">
      <c r="C4" s="40">
        <v>1</v>
      </c>
      <c r="D4" s="38" t="s">
        <v>8</v>
      </c>
      <c r="E4" s="39">
        <f>SUM(G4,I4,K4,M4,O4,Q4,S4,U4,W4,Y4,AA4,AC4,AE4,AG4,AI4,AK4,AM4,AO4,AQ4,AS4,AU4,AW4,AY4,BA4,BC4,BE4,BG4)</f>
        <v>234</v>
      </c>
      <c r="F4" s="51">
        <v>2146.75</v>
      </c>
      <c r="G4" s="39">
        <v>0</v>
      </c>
      <c r="H4" s="51">
        <f>F4*G4</f>
        <v>0</v>
      </c>
      <c r="I4" s="39">
        <v>0</v>
      </c>
      <c r="J4" s="51">
        <f>F4*I4</f>
        <v>0</v>
      </c>
      <c r="K4" s="39">
        <v>0</v>
      </c>
      <c r="L4" s="51">
        <f>F4*K4</f>
        <v>0</v>
      </c>
      <c r="M4" s="39">
        <v>10</v>
      </c>
      <c r="N4" s="51">
        <f t="shared" ref="N4:N27" si="0">F4*M4</f>
        <v>21467.5</v>
      </c>
      <c r="O4" s="39">
        <v>3</v>
      </c>
      <c r="P4" s="51">
        <f t="shared" ref="P4:P27" si="1">F4*O4</f>
        <v>6440.25</v>
      </c>
      <c r="Q4" s="39">
        <v>0</v>
      </c>
      <c r="R4" s="51">
        <f t="shared" ref="R4:R27" si="2">F4*Q4</f>
        <v>0</v>
      </c>
      <c r="S4" s="39">
        <v>0</v>
      </c>
      <c r="T4" s="51">
        <f t="shared" ref="T4:T27" si="3">F4*S4</f>
        <v>0</v>
      </c>
      <c r="U4" s="39">
        <v>3</v>
      </c>
      <c r="V4" s="51">
        <f t="shared" ref="V4:V27" si="4">F4*U4</f>
        <v>6440.25</v>
      </c>
      <c r="W4" s="39">
        <v>0</v>
      </c>
      <c r="X4" s="51">
        <f t="shared" ref="X4:X27" si="5">F4*W4</f>
        <v>0</v>
      </c>
      <c r="Y4" s="39">
        <v>5</v>
      </c>
      <c r="Z4" s="51">
        <f t="shared" ref="Z4:Z27" si="6">F4*Y4</f>
        <v>10733.75</v>
      </c>
      <c r="AA4" s="39">
        <v>21</v>
      </c>
      <c r="AB4" s="51">
        <f t="shared" ref="AB4:AB27" si="7">F4*AA4</f>
        <v>45081.75</v>
      </c>
      <c r="AC4" s="39">
        <v>2</v>
      </c>
      <c r="AD4" s="51">
        <f t="shared" ref="AD4:AD27" si="8">F4*AC4</f>
        <v>4293.5</v>
      </c>
      <c r="AE4" s="39">
        <v>0</v>
      </c>
      <c r="AF4" s="51">
        <f t="shared" ref="AF4:AF27" si="9">F4*AE4</f>
        <v>0</v>
      </c>
      <c r="AG4" s="39">
        <v>81</v>
      </c>
      <c r="AH4" s="51">
        <f t="shared" ref="AH4:AH27" si="10">F4*AG4</f>
        <v>173886.75</v>
      </c>
      <c r="AI4" s="39">
        <v>12</v>
      </c>
      <c r="AJ4" s="51">
        <f t="shared" ref="AJ4:AJ27" si="11">F4*AI4</f>
        <v>25761</v>
      </c>
      <c r="AK4" s="39">
        <v>0</v>
      </c>
      <c r="AL4" s="51">
        <f t="shared" ref="AL4:AL27" si="12">F4*AK4</f>
        <v>0</v>
      </c>
      <c r="AM4" s="57">
        <v>17</v>
      </c>
      <c r="AN4" s="58">
        <f t="shared" ref="AN4:AN27" si="13">F4*AM4</f>
        <v>36494.75</v>
      </c>
      <c r="AO4" s="39">
        <v>40</v>
      </c>
      <c r="AP4" s="51">
        <f t="shared" ref="AP4:AP27" si="14">F4*AO4</f>
        <v>85870</v>
      </c>
      <c r="AQ4" s="39">
        <v>0</v>
      </c>
      <c r="AR4" s="51">
        <f>F4*AQ4</f>
        <v>0</v>
      </c>
      <c r="AS4" s="57">
        <v>0</v>
      </c>
      <c r="AT4" s="58">
        <f>F4*AS4</f>
        <v>0</v>
      </c>
      <c r="AU4" s="57">
        <v>11</v>
      </c>
      <c r="AV4" s="58">
        <f>F4*AU4</f>
        <v>23614.25</v>
      </c>
      <c r="AW4" s="57">
        <v>0</v>
      </c>
      <c r="AX4" s="58">
        <f>F4*AW4</f>
        <v>0</v>
      </c>
      <c r="AY4" s="57">
        <v>0</v>
      </c>
      <c r="AZ4" s="58">
        <f>F4*AY4</f>
        <v>0</v>
      </c>
      <c r="BA4" s="57">
        <v>24</v>
      </c>
      <c r="BB4" s="58">
        <f>F4*BA4</f>
        <v>51522</v>
      </c>
      <c r="BC4" s="4">
        <v>5</v>
      </c>
      <c r="BD4" s="58">
        <f>F4*BC4</f>
        <v>10733.75</v>
      </c>
      <c r="BE4" s="57">
        <v>0</v>
      </c>
      <c r="BF4" s="58">
        <f>F4*BE4</f>
        <v>0</v>
      </c>
      <c r="BG4" s="57">
        <v>0</v>
      </c>
      <c r="BH4" s="58">
        <f>F4*BG4</f>
        <v>0</v>
      </c>
    </row>
    <row r="5" spans="3:60" s="59" customFormat="1" ht="35.1" customHeight="1">
      <c r="C5" s="40">
        <v>2</v>
      </c>
      <c r="D5" s="38" t="s">
        <v>9</v>
      </c>
      <c r="E5" s="39">
        <f>SUM(G5,I5,K5,M5,O5,Q5,S5,U5,W5,Y5,AA5,AC5,AE5,AG5,AI5,AK5,AM5,AO5,AQ5,AS5,AU5,AW5,AY5,BA5,BC5,BE5,BG5)</f>
        <v>71</v>
      </c>
      <c r="F5" s="51">
        <v>4058.25</v>
      </c>
      <c r="G5" s="39">
        <v>0</v>
      </c>
      <c r="H5" s="51">
        <f t="shared" ref="H5:H36" si="15">F5*G5</f>
        <v>0</v>
      </c>
      <c r="I5" s="39">
        <v>0</v>
      </c>
      <c r="J5" s="51">
        <f t="shared" ref="J5:J36" si="16">F5*I5</f>
        <v>0</v>
      </c>
      <c r="K5" s="39">
        <v>0</v>
      </c>
      <c r="L5" s="51">
        <f t="shared" ref="L5:L27" si="17">F5*K5</f>
        <v>0</v>
      </c>
      <c r="M5" s="39">
        <v>9</v>
      </c>
      <c r="N5" s="51">
        <f t="shared" si="0"/>
        <v>36524.25</v>
      </c>
      <c r="O5" s="39">
        <v>3</v>
      </c>
      <c r="P5" s="51">
        <f t="shared" si="1"/>
        <v>12174.75</v>
      </c>
      <c r="Q5" s="39">
        <v>0</v>
      </c>
      <c r="R5" s="51">
        <f t="shared" si="2"/>
        <v>0</v>
      </c>
      <c r="S5" s="39">
        <v>0</v>
      </c>
      <c r="T5" s="39">
        <f t="shared" si="3"/>
        <v>0</v>
      </c>
      <c r="U5" s="39">
        <v>0</v>
      </c>
      <c r="V5" s="51">
        <f t="shared" si="4"/>
        <v>0</v>
      </c>
      <c r="W5" s="39">
        <v>0</v>
      </c>
      <c r="X5" s="51">
        <f t="shared" si="5"/>
        <v>0</v>
      </c>
      <c r="Y5" s="39">
        <v>5</v>
      </c>
      <c r="Z5" s="51">
        <f t="shared" si="6"/>
        <v>20291.25</v>
      </c>
      <c r="AA5" s="39">
        <v>0</v>
      </c>
      <c r="AB5" s="39">
        <f t="shared" si="7"/>
        <v>0</v>
      </c>
      <c r="AC5" s="39">
        <v>0</v>
      </c>
      <c r="AD5" s="51">
        <f t="shared" si="8"/>
        <v>0</v>
      </c>
      <c r="AE5" s="39">
        <v>0</v>
      </c>
      <c r="AF5" s="51">
        <f t="shared" si="9"/>
        <v>0</v>
      </c>
      <c r="AG5" s="39">
        <v>10</v>
      </c>
      <c r="AH5" s="51">
        <f t="shared" si="10"/>
        <v>40582.5</v>
      </c>
      <c r="AI5" s="39">
        <v>12</v>
      </c>
      <c r="AJ5" s="51">
        <f t="shared" si="11"/>
        <v>48699</v>
      </c>
      <c r="AK5" s="39">
        <v>0</v>
      </c>
      <c r="AL5" s="51">
        <f t="shared" si="12"/>
        <v>0</v>
      </c>
      <c r="AM5" s="57">
        <v>0</v>
      </c>
      <c r="AN5" s="58">
        <f t="shared" si="13"/>
        <v>0</v>
      </c>
      <c r="AO5" s="39">
        <v>0</v>
      </c>
      <c r="AP5" s="51">
        <f t="shared" si="14"/>
        <v>0</v>
      </c>
      <c r="AQ5" s="39">
        <v>0</v>
      </c>
      <c r="AR5" s="51">
        <f t="shared" ref="AR5:AR27" si="18">F5*AQ5</f>
        <v>0</v>
      </c>
      <c r="AS5" s="57">
        <v>3</v>
      </c>
      <c r="AT5" s="58">
        <f t="shared" ref="AT5:AT27" si="19">F5*AS5</f>
        <v>12174.75</v>
      </c>
      <c r="AU5" s="57">
        <v>0</v>
      </c>
      <c r="AV5" s="58">
        <f t="shared" ref="AV5:AV27" si="20">F5*AU5</f>
        <v>0</v>
      </c>
      <c r="AW5" s="57">
        <v>27</v>
      </c>
      <c r="AX5" s="58">
        <f t="shared" ref="AX5:AX27" si="21">F5*AW5</f>
        <v>109572.75</v>
      </c>
      <c r="AY5" s="57">
        <v>0</v>
      </c>
      <c r="AZ5" s="58">
        <f t="shared" ref="AZ5:AZ27" si="22">F5*AY5</f>
        <v>0</v>
      </c>
      <c r="BA5" s="57">
        <v>0</v>
      </c>
      <c r="BB5" s="58">
        <f t="shared" ref="BB5:BB27" si="23">F5*BA5</f>
        <v>0</v>
      </c>
      <c r="BC5" s="4">
        <v>0</v>
      </c>
      <c r="BD5" s="58">
        <f t="shared" ref="BD5:BD27" si="24">F5*BC5</f>
        <v>0</v>
      </c>
      <c r="BE5" s="57">
        <v>0</v>
      </c>
      <c r="BF5" s="58">
        <f t="shared" ref="BF5:BF27" si="25">F5*BE5</f>
        <v>0</v>
      </c>
      <c r="BG5" s="57">
        <v>2</v>
      </c>
      <c r="BH5" s="58">
        <f t="shared" ref="BH5:BH24" si="26">F5*BG5</f>
        <v>8116.5</v>
      </c>
    </row>
    <row r="6" spans="3:60" s="59" customFormat="1" ht="35.1" customHeight="1">
      <c r="C6" s="40">
        <v>3</v>
      </c>
      <c r="D6" s="38" t="s">
        <v>10</v>
      </c>
      <c r="E6" s="39">
        <f t="shared" ref="E6:E24" si="27">SUM(G6,I6,K6,M6,O6,Q6,S6,U6,W6,Y6,AA6,AC6,AE6,AG6,AI6,AK6,AM6,AO6,AQ6,AS6,AU6,AW6,AY6,BA6,BC6,BE6,BG6)</f>
        <v>68</v>
      </c>
      <c r="F6" s="51">
        <v>7150</v>
      </c>
      <c r="G6" s="39">
        <v>0</v>
      </c>
      <c r="H6" s="51">
        <f t="shared" si="15"/>
        <v>0</v>
      </c>
      <c r="I6" s="39">
        <v>0</v>
      </c>
      <c r="J6" s="51">
        <f t="shared" si="16"/>
        <v>0</v>
      </c>
      <c r="K6" s="39">
        <v>0</v>
      </c>
      <c r="L6" s="51">
        <f t="shared" si="17"/>
        <v>0</v>
      </c>
      <c r="M6" s="39">
        <v>0</v>
      </c>
      <c r="N6" s="51">
        <f t="shared" si="0"/>
        <v>0</v>
      </c>
      <c r="O6" s="39">
        <v>3</v>
      </c>
      <c r="P6" s="51">
        <f t="shared" si="1"/>
        <v>21450</v>
      </c>
      <c r="Q6" s="39">
        <v>0</v>
      </c>
      <c r="R6" s="51">
        <f t="shared" si="2"/>
        <v>0</v>
      </c>
      <c r="S6" s="39">
        <v>0</v>
      </c>
      <c r="T6" s="39">
        <f t="shared" si="3"/>
        <v>0</v>
      </c>
      <c r="U6" s="39">
        <v>0</v>
      </c>
      <c r="V6" s="51">
        <f t="shared" si="4"/>
        <v>0</v>
      </c>
      <c r="W6" s="39">
        <v>0</v>
      </c>
      <c r="X6" s="51">
        <f t="shared" si="5"/>
        <v>0</v>
      </c>
      <c r="Y6" s="39">
        <v>5</v>
      </c>
      <c r="Z6" s="51">
        <f t="shared" si="6"/>
        <v>35750</v>
      </c>
      <c r="AA6" s="39">
        <v>0</v>
      </c>
      <c r="AB6" s="39">
        <f t="shared" si="7"/>
        <v>0</v>
      </c>
      <c r="AC6" s="39">
        <v>2</v>
      </c>
      <c r="AD6" s="51">
        <f t="shared" si="8"/>
        <v>14300</v>
      </c>
      <c r="AE6" s="39">
        <v>0</v>
      </c>
      <c r="AF6" s="51">
        <f t="shared" si="9"/>
        <v>0</v>
      </c>
      <c r="AG6" s="39">
        <v>4</v>
      </c>
      <c r="AH6" s="51">
        <f t="shared" si="10"/>
        <v>28600</v>
      </c>
      <c r="AI6" s="39">
        <v>35</v>
      </c>
      <c r="AJ6" s="51">
        <f t="shared" si="11"/>
        <v>250250</v>
      </c>
      <c r="AK6" s="39">
        <v>0</v>
      </c>
      <c r="AL6" s="51">
        <f t="shared" si="12"/>
        <v>0</v>
      </c>
      <c r="AM6" s="57">
        <v>0</v>
      </c>
      <c r="AN6" s="58">
        <f t="shared" si="13"/>
        <v>0</v>
      </c>
      <c r="AO6" s="39">
        <v>7</v>
      </c>
      <c r="AP6" s="51">
        <f t="shared" si="14"/>
        <v>50050</v>
      </c>
      <c r="AQ6" s="39">
        <v>0</v>
      </c>
      <c r="AR6" s="51">
        <f t="shared" si="18"/>
        <v>0</v>
      </c>
      <c r="AS6" s="57">
        <v>5</v>
      </c>
      <c r="AT6" s="58">
        <f t="shared" si="19"/>
        <v>35750</v>
      </c>
      <c r="AU6" s="57">
        <v>0</v>
      </c>
      <c r="AV6" s="58">
        <f t="shared" si="20"/>
        <v>0</v>
      </c>
      <c r="AW6" s="57">
        <v>0</v>
      </c>
      <c r="AX6" s="58">
        <f t="shared" si="21"/>
        <v>0</v>
      </c>
      <c r="AY6" s="57">
        <v>0</v>
      </c>
      <c r="AZ6" s="58">
        <f t="shared" si="22"/>
        <v>0</v>
      </c>
      <c r="BA6" s="57">
        <v>6</v>
      </c>
      <c r="BB6" s="58">
        <f t="shared" si="23"/>
        <v>42900</v>
      </c>
      <c r="BC6" s="4">
        <v>0</v>
      </c>
      <c r="BD6" s="58">
        <f t="shared" si="24"/>
        <v>0</v>
      </c>
      <c r="BE6" s="57">
        <v>0</v>
      </c>
      <c r="BF6" s="58">
        <f t="shared" si="25"/>
        <v>0</v>
      </c>
      <c r="BG6" s="57">
        <v>1</v>
      </c>
      <c r="BH6" s="58">
        <f t="shared" si="26"/>
        <v>7150</v>
      </c>
    </row>
    <row r="7" spans="3:60" s="59" customFormat="1" ht="35.1" customHeight="1">
      <c r="C7" s="40">
        <v>4</v>
      </c>
      <c r="D7" s="38" t="s">
        <v>11</v>
      </c>
      <c r="E7" s="39">
        <f t="shared" si="27"/>
        <v>39</v>
      </c>
      <c r="F7" s="51">
        <v>9068.75</v>
      </c>
      <c r="G7" s="39">
        <v>0</v>
      </c>
      <c r="H7" s="51">
        <f t="shared" si="15"/>
        <v>0</v>
      </c>
      <c r="I7" s="39">
        <v>0</v>
      </c>
      <c r="J7" s="51">
        <f t="shared" si="16"/>
        <v>0</v>
      </c>
      <c r="K7" s="39">
        <v>0</v>
      </c>
      <c r="L7" s="51">
        <f t="shared" si="17"/>
        <v>0</v>
      </c>
      <c r="M7" s="39">
        <v>0</v>
      </c>
      <c r="N7" s="51">
        <f t="shared" si="0"/>
        <v>0</v>
      </c>
      <c r="O7" s="39">
        <v>3</v>
      </c>
      <c r="P7" s="51">
        <f t="shared" si="1"/>
        <v>27206.25</v>
      </c>
      <c r="Q7" s="39">
        <v>0</v>
      </c>
      <c r="R7" s="51">
        <f t="shared" si="2"/>
        <v>0</v>
      </c>
      <c r="S7" s="39">
        <v>0</v>
      </c>
      <c r="T7" s="39">
        <f t="shared" si="3"/>
        <v>0</v>
      </c>
      <c r="U7" s="39">
        <v>0</v>
      </c>
      <c r="V7" s="51">
        <f t="shared" si="4"/>
        <v>0</v>
      </c>
      <c r="W7" s="39">
        <v>0</v>
      </c>
      <c r="X7" s="51">
        <f t="shared" si="5"/>
        <v>0</v>
      </c>
      <c r="Y7" s="39">
        <v>5</v>
      </c>
      <c r="Z7" s="51">
        <f t="shared" si="6"/>
        <v>45343.75</v>
      </c>
      <c r="AA7" s="39">
        <v>0</v>
      </c>
      <c r="AB7" s="39">
        <f t="shared" si="7"/>
        <v>0</v>
      </c>
      <c r="AC7" s="39">
        <v>0</v>
      </c>
      <c r="AD7" s="51">
        <f t="shared" si="8"/>
        <v>0</v>
      </c>
      <c r="AE7" s="39">
        <v>0</v>
      </c>
      <c r="AF7" s="51">
        <f t="shared" si="9"/>
        <v>0</v>
      </c>
      <c r="AG7" s="39">
        <v>6</v>
      </c>
      <c r="AH7" s="51">
        <f t="shared" si="10"/>
        <v>54412.5</v>
      </c>
      <c r="AI7" s="39">
        <v>5</v>
      </c>
      <c r="AJ7" s="51">
        <f t="shared" si="11"/>
        <v>45343.75</v>
      </c>
      <c r="AK7" s="39">
        <v>0</v>
      </c>
      <c r="AL7" s="51">
        <f t="shared" si="12"/>
        <v>0</v>
      </c>
      <c r="AM7" s="57">
        <v>15</v>
      </c>
      <c r="AN7" s="58">
        <f t="shared" si="13"/>
        <v>136031.25</v>
      </c>
      <c r="AO7" s="39">
        <v>0</v>
      </c>
      <c r="AP7" s="51">
        <f t="shared" si="14"/>
        <v>0</v>
      </c>
      <c r="AQ7" s="39">
        <v>0</v>
      </c>
      <c r="AR7" s="51">
        <f t="shared" si="18"/>
        <v>0</v>
      </c>
      <c r="AS7" s="57">
        <v>3</v>
      </c>
      <c r="AT7" s="58">
        <f t="shared" si="19"/>
        <v>27206.25</v>
      </c>
      <c r="AU7" s="57">
        <v>0</v>
      </c>
      <c r="AV7" s="58">
        <f t="shared" si="20"/>
        <v>0</v>
      </c>
      <c r="AW7" s="57">
        <v>0</v>
      </c>
      <c r="AX7" s="58">
        <f t="shared" si="21"/>
        <v>0</v>
      </c>
      <c r="AY7" s="57">
        <v>0</v>
      </c>
      <c r="AZ7" s="58">
        <f t="shared" si="22"/>
        <v>0</v>
      </c>
      <c r="BA7" s="57">
        <v>2</v>
      </c>
      <c r="BB7" s="58">
        <f t="shared" si="23"/>
        <v>18137.5</v>
      </c>
      <c r="BC7" s="4">
        <v>0</v>
      </c>
      <c r="BD7" s="58">
        <f t="shared" si="24"/>
        <v>0</v>
      </c>
      <c r="BE7" s="57">
        <v>0</v>
      </c>
      <c r="BF7" s="58">
        <f t="shared" si="25"/>
        <v>0</v>
      </c>
      <c r="BG7" s="57">
        <v>0</v>
      </c>
      <c r="BH7" s="58">
        <f t="shared" si="26"/>
        <v>0</v>
      </c>
    </row>
    <row r="8" spans="3:60" ht="35.1" customHeight="1">
      <c r="C8" s="40">
        <v>5</v>
      </c>
      <c r="D8" s="38" t="s">
        <v>12</v>
      </c>
      <c r="E8" s="39">
        <f t="shared" si="27"/>
        <v>301</v>
      </c>
      <c r="F8" s="51">
        <v>845.75</v>
      </c>
      <c r="G8" s="39">
        <v>0</v>
      </c>
      <c r="H8" s="51">
        <f t="shared" si="15"/>
        <v>0</v>
      </c>
      <c r="I8" s="39">
        <v>0</v>
      </c>
      <c r="J8" s="51">
        <f t="shared" si="16"/>
        <v>0</v>
      </c>
      <c r="K8" s="39">
        <v>0</v>
      </c>
      <c r="L8" s="51">
        <f t="shared" si="17"/>
        <v>0</v>
      </c>
      <c r="M8" s="39">
        <v>9</v>
      </c>
      <c r="N8" s="51">
        <f t="shared" si="0"/>
        <v>7611.75</v>
      </c>
      <c r="O8" s="39">
        <v>18</v>
      </c>
      <c r="P8" s="51">
        <f t="shared" si="1"/>
        <v>15223.5</v>
      </c>
      <c r="Q8" s="39">
        <v>6</v>
      </c>
      <c r="R8" s="51">
        <f t="shared" si="2"/>
        <v>5074.5</v>
      </c>
      <c r="S8" s="39">
        <v>0</v>
      </c>
      <c r="T8" s="39">
        <f t="shared" si="3"/>
        <v>0</v>
      </c>
      <c r="U8" s="39">
        <v>0</v>
      </c>
      <c r="V8" s="51">
        <f t="shared" si="4"/>
        <v>0</v>
      </c>
      <c r="W8" s="39">
        <v>0</v>
      </c>
      <c r="X8" s="51">
        <f t="shared" si="5"/>
        <v>0</v>
      </c>
      <c r="Y8" s="39">
        <v>15</v>
      </c>
      <c r="Z8" s="51">
        <f t="shared" si="6"/>
        <v>12686.25</v>
      </c>
      <c r="AA8" s="39">
        <v>0</v>
      </c>
      <c r="AB8" s="39">
        <f t="shared" si="7"/>
        <v>0</v>
      </c>
      <c r="AC8" s="39">
        <v>4</v>
      </c>
      <c r="AD8" s="51">
        <f t="shared" si="8"/>
        <v>3383</v>
      </c>
      <c r="AE8" s="39">
        <v>0</v>
      </c>
      <c r="AF8" s="51">
        <f t="shared" si="9"/>
        <v>0</v>
      </c>
      <c r="AG8" s="39">
        <v>40</v>
      </c>
      <c r="AH8" s="51">
        <f t="shared" si="10"/>
        <v>33830</v>
      </c>
      <c r="AI8" s="39">
        <v>82</v>
      </c>
      <c r="AJ8" s="51">
        <f t="shared" si="11"/>
        <v>69351.5</v>
      </c>
      <c r="AK8" s="39">
        <v>0</v>
      </c>
      <c r="AL8" s="51">
        <f t="shared" si="12"/>
        <v>0</v>
      </c>
      <c r="AM8" s="39">
        <v>45</v>
      </c>
      <c r="AN8" s="58">
        <f t="shared" si="13"/>
        <v>38058.75</v>
      </c>
      <c r="AO8" s="39">
        <v>15</v>
      </c>
      <c r="AP8" s="51">
        <f t="shared" si="14"/>
        <v>12686.25</v>
      </c>
      <c r="AQ8" s="39">
        <v>0</v>
      </c>
      <c r="AR8" s="51">
        <f t="shared" si="18"/>
        <v>0</v>
      </c>
      <c r="AS8" s="39">
        <v>21</v>
      </c>
      <c r="AT8" s="58">
        <f t="shared" si="19"/>
        <v>17760.75</v>
      </c>
      <c r="AU8" s="39">
        <v>0</v>
      </c>
      <c r="AV8" s="58">
        <f t="shared" si="20"/>
        <v>0</v>
      </c>
      <c r="AW8" s="39">
        <v>27</v>
      </c>
      <c r="AX8" s="58">
        <f t="shared" si="21"/>
        <v>22835.25</v>
      </c>
      <c r="AY8" s="39">
        <v>0</v>
      </c>
      <c r="AZ8" s="58">
        <f t="shared" si="22"/>
        <v>0</v>
      </c>
      <c r="BA8" s="39">
        <v>19</v>
      </c>
      <c r="BB8" s="58">
        <f t="shared" si="23"/>
        <v>16069.25</v>
      </c>
      <c r="BC8" s="4">
        <v>0</v>
      </c>
      <c r="BD8" s="58">
        <f t="shared" si="24"/>
        <v>0</v>
      </c>
      <c r="BE8" s="39">
        <v>0</v>
      </c>
      <c r="BF8" s="58">
        <f t="shared" si="25"/>
        <v>0</v>
      </c>
      <c r="BG8" s="39">
        <v>0</v>
      </c>
      <c r="BH8" s="58">
        <f t="shared" si="26"/>
        <v>0</v>
      </c>
    </row>
    <row r="9" spans="3:60" ht="35.1" customHeight="1">
      <c r="C9" s="40">
        <v>6</v>
      </c>
      <c r="D9" s="38" t="s">
        <v>13</v>
      </c>
      <c r="E9" s="39">
        <f t="shared" si="27"/>
        <v>296</v>
      </c>
      <c r="F9" s="51">
        <v>1006</v>
      </c>
      <c r="G9" s="39">
        <v>0</v>
      </c>
      <c r="H9" s="51">
        <f t="shared" si="15"/>
        <v>0</v>
      </c>
      <c r="I9" s="39">
        <v>0</v>
      </c>
      <c r="J9" s="51">
        <f t="shared" si="16"/>
        <v>0</v>
      </c>
      <c r="K9" s="39">
        <v>0</v>
      </c>
      <c r="L9" s="51">
        <f t="shared" si="17"/>
        <v>0</v>
      </c>
      <c r="M9" s="39">
        <v>0</v>
      </c>
      <c r="N9" s="51">
        <f t="shared" si="0"/>
        <v>0</v>
      </c>
      <c r="O9" s="39">
        <v>18</v>
      </c>
      <c r="P9" s="51">
        <f t="shared" si="1"/>
        <v>18108</v>
      </c>
      <c r="Q9" s="39">
        <v>8</v>
      </c>
      <c r="R9" s="51">
        <f t="shared" si="2"/>
        <v>8048</v>
      </c>
      <c r="S9" s="39">
        <v>0</v>
      </c>
      <c r="T9" s="39">
        <f t="shared" si="3"/>
        <v>0</v>
      </c>
      <c r="U9" s="39">
        <v>0</v>
      </c>
      <c r="V9" s="51">
        <f t="shared" si="4"/>
        <v>0</v>
      </c>
      <c r="W9" s="39">
        <v>0</v>
      </c>
      <c r="X9" s="51">
        <f t="shared" si="5"/>
        <v>0</v>
      </c>
      <c r="Y9" s="39">
        <v>15</v>
      </c>
      <c r="Z9" s="51">
        <f t="shared" si="6"/>
        <v>15090</v>
      </c>
      <c r="AA9" s="39">
        <v>0</v>
      </c>
      <c r="AB9" s="39">
        <f t="shared" si="7"/>
        <v>0</v>
      </c>
      <c r="AC9" s="39">
        <v>4</v>
      </c>
      <c r="AD9" s="51">
        <f t="shared" si="8"/>
        <v>4024</v>
      </c>
      <c r="AE9" s="39">
        <v>0</v>
      </c>
      <c r="AF9" s="51">
        <f t="shared" si="9"/>
        <v>0</v>
      </c>
      <c r="AG9" s="39">
        <v>47</v>
      </c>
      <c r="AH9" s="51">
        <f t="shared" si="10"/>
        <v>47282</v>
      </c>
      <c r="AI9" s="39">
        <v>70</v>
      </c>
      <c r="AJ9" s="51">
        <f t="shared" si="11"/>
        <v>70420</v>
      </c>
      <c r="AK9" s="39">
        <v>0</v>
      </c>
      <c r="AL9" s="51">
        <f t="shared" si="12"/>
        <v>0</v>
      </c>
      <c r="AM9" s="39">
        <v>60</v>
      </c>
      <c r="AN9" s="58">
        <f t="shared" si="13"/>
        <v>60360</v>
      </c>
      <c r="AO9" s="39">
        <v>15</v>
      </c>
      <c r="AP9" s="51">
        <f t="shared" si="14"/>
        <v>15090</v>
      </c>
      <c r="AQ9" s="39">
        <v>0</v>
      </c>
      <c r="AR9" s="51">
        <f t="shared" si="18"/>
        <v>0</v>
      </c>
      <c r="AS9" s="39">
        <v>21</v>
      </c>
      <c r="AT9" s="58">
        <f t="shared" si="19"/>
        <v>21126</v>
      </c>
      <c r="AU9" s="39">
        <v>0</v>
      </c>
      <c r="AV9" s="58">
        <f t="shared" si="20"/>
        <v>0</v>
      </c>
      <c r="AW9" s="39">
        <v>0</v>
      </c>
      <c r="AX9" s="58">
        <f t="shared" si="21"/>
        <v>0</v>
      </c>
      <c r="AY9" s="39">
        <v>0</v>
      </c>
      <c r="AZ9" s="58">
        <f t="shared" si="22"/>
        <v>0</v>
      </c>
      <c r="BA9" s="39">
        <v>38</v>
      </c>
      <c r="BB9" s="58">
        <f t="shared" si="23"/>
        <v>38228</v>
      </c>
      <c r="BC9" s="4">
        <v>0</v>
      </c>
      <c r="BD9" s="58">
        <f t="shared" si="24"/>
        <v>0</v>
      </c>
      <c r="BE9" s="39">
        <v>0</v>
      </c>
      <c r="BF9" s="58">
        <f t="shared" si="25"/>
        <v>0</v>
      </c>
      <c r="BG9" s="39">
        <v>0</v>
      </c>
      <c r="BH9" s="58">
        <f t="shared" si="26"/>
        <v>0</v>
      </c>
    </row>
    <row r="10" spans="3:60" ht="35.1" customHeight="1">
      <c r="C10" s="40">
        <v>7</v>
      </c>
      <c r="D10" s="38" t="s">
        <v>30</v>
      </c>
      <c r="E10" s="39">
        <f t="shared" si="27"/>
        <v>17</v>
      </c>
      <c r="F10" s="51">
        <v>2549</v>
      </c>
      <c r="G10" s="39">
        <v>0</v>
      </c>
      <c r="H10" s="51">
        <f>F10*G10</f>
        <v>0</v>
      </c>
      <c r="I10" s="39">
        <v>0</v>
      </c>
      <c r="J10" s="51">
        <f>F10*I10</f>
        <v>0</v>
      </c>
      <c r="K10" s="39">
        <v>0</v>
      </c>
      <c r="L10" s="51">
        <f>F10*K10</f>
        <v>0</v>
      </c>
      <c r="M10" s="39">
        <v>0</v>
      </c>
      <c r="N10" s="51">
        <f>F10*M10</f>
        <v>0</v>
      </c>
      <c r="O10" s="39">
        <v>0</v>
      </c>
      <c r="P10" s="51">
        <f>F10*O10</f>
        <v>0</v>
      </c>
      <c r="Q10" s="39">
        <v>0</v>
      </c>
      <c r="R10" s="51">
        <f>F10*Q10</f>
        <v>0</v>
      </c>
      <c r="S10" s="39">
        <v>0</v>
      </c>
      <c r="T10" s="39">
        <f>F10*S10</f>
        <v>0</v>
      </c>
      <c r="U10" s="39">
        <v>0</v>
      </c>
      <c r="V10" s="51">
        <f>F10*U10</f>
        <v>0</v>
      </c>
      <c r="W10" s="39">
        <v>0</v>
      </c>
      <c r="X10" s="51">
        <f>F10*W10</f>
        <v>0</v>
      </c>
      <c r="Y10" s="39">
        <v>5</v>
      </c>
      <c r="Z10" s="51">
        <f>F10*Y10</f>
        <v>12745</v>
      </c>
      <c r="AA10" s="39">
        <v>0</v>
      </c>
      <c r="AB10" s="39">
        <f>F10*AA10</f>
        <v>0</v>
      </c>
      <c r="AC10" s="39">
        <v>0</v>
      </c>
      <c r="AD10" s="51">
        <f>F10*AC10</f>
        <v>0</v>
      </c>
      <c r="AE10" s="39">
        <v>0</v>
      </c>
      <c r="AF10" s="51">
        <f>F10*AE10</f>
        <v>0</v>
      </c>
      <c r="AG10" s="39">
        <v>2</v>
      </c>
      <c r="AH10" s="51">
        <f>F10*AG10</f>
        <v>5098</v>
      </c>
      <c r="AI10" s="39">
        <v>8</v>
      </c>
      <c r="AJ10" s="51">
        <f>F10*AI10</f>
        <v>20392</v>
      </c>
      <c r="AK10" s="39">
        <v>0</v>
      </c>
      <c r="AL10" s="51">
        <f>F10*AK10</f>
        <v>0</v>
      </c>
      <c r="AM10" s="39">
        <v>0</v>
      </c>
      <c r="AN10" s="58">
        <f>F10*AM10</f>
        <v>0</v>
      </c>
      <c r="AO10" s="39">
        <v>0</v>
      </c>
      <c r="AP10" s="51">
        <f>F10*AO10</f>
        <v>0</v>
      </c>
      <c r="AQ10" s="39">
        <v>0</v>
      </c>
      <c r="AR10" s="51">
        <f>F10*AQ10</f>
        <v>0</v>
      </c>
      <c r="AS10" s="39">
        <v>2</v>
      </c>
      <c r="AT10" s="58">
        <f>F10*AS10</f>
        <v>5098</v>
      </c>
      <c r="AU10" s="39">
        <v>0</v>
      </c>
      <c r="AV10" s="58">
        <f>F10*AU10</f>
        <v>0</v>
      </c>
      <c r="AW10" s="39">
        <v>0</v>
      </c>
      <c r="AX10" s="58">
        <f>F10*AW10</f>
        <v>0</v>
      </c>
      <c r="AY10" s="39">
        <v>0</v>
      </c>
      <c r="AZ10" s="58">
        <f>F10*AY10</f>
        <v>0</v>
      </c>
      <c r="BA10" s="39">
        <v>0</v>
      </c>
      <c r="BB10" s="58">
        <f>F10*BA10</f>
        <v>0</v>
      </c>
      <c r="BC10" s="4">
        <v>0</v>
      </c>
      <c r="BD10" s="58">
        <f>F10*BC10</f>
        <v>0</v>
      </c>
      <c r="BE10" s="39">
        <v>0</v>
      </c>
      <c r="BF10" s="58">
        <f>F10*BE10</f>
        <v>0</v>
      </c>
      <c r="BG10" s="39">
        <v>0</v>
      </c>
      <c r="BH10" s="58">
        <f t="shared" si="26"/>
        <v>0</v>
      </c>
    </row>
    <row r="11" spans="3:60" ht="35.1" customHeight="1">
      <c r="C11" s="40">
        <v>8</v>
      </c>
      <c r="D11" s="38" t="s">
        <v>14</v>
      </c>
      <c r="E11" s="39">
        <f t="shared" si="27"/>
        <v>361</v>
      </c>
      <c r="F11" s="51">
        <v>1485.66</v>
      </c>
      <c r="G11" s="39">
        <v>10</v>
      </c>
      <c r="H11" s="51">
        <f t="shared" si="15"/>
        <v>14856.6</v>
      </c>
      <c r="I11" s="39">
        <v>0</v>
      </c>
      <c r="J11" s="51">
        <f t="shared" si="16"/>
        <v>0</v>
      </c>
      <c r="K11" s="39">
        <v>0</v>
      </c>
      <c r="L11" s="51">
        <f t="shared" si="17"/>
        <v>0</v>
      </c>
      <c r="M11" s="39">
        <v>0</v>
      </c>
      <c r="N11" s="51">
        <f t="shared" si="0"/>
        <v>0</v>
      </c>
      <c r="O11" s="39">
        <v>0</v>
      </c>
      <c r="P11" s="51">
        <f t="shared" si="1"/>
        <v>0</v>
      </c>
      <c r="Q11" s="39">
        <v>0</v>
      </c>
      <c r="R11" s="51">
        <f t="shared" si="2"/>
        <v>0</v>
      </c>
      <c r="S11" s="39">
        <v>0</v>
      </c>
      <c r="T11" s="39">
        <f t="shared" si="3"/>
        <v>0</v>
      </c>
      <c r="U11" s="39">
        <v>0</v>
      </c>
      <c r="V11" s="51">
        <f t="shared" si="4"/>
        <v>0</v>
      </c>
      <c r="W11" s="39">
        <v>0</v>
      </c>
      <c r="X11" s="51">
        <f t="shared" si="5"/>
        <v>0</v>
      </c>
      <c r="Y11" s="39">
        <v>0</v>
      </c>
      <c r="Z11" s="51">
        <f t="shared" si="6"/>
        <v>0</v>
      </c>
      <c r="AA11" s="39">
        <v>0</v>
      </c>
      <c r="AB11" s="39">
        <f t="shared" si="7"/>
        <v>0</v>
      </c>
      <c r="AC11" s="39">
        <v>0</v>
      </c>
      <c r="AD11" s="51">
        <f t="shared" si="8"/>
        <v>0</v>
      </c>
      <c r="AE11" s="39">
        <v>0</v>
      </c>
      <c r="AF11" s="51">
        <f t="shared" si="9"/>
        <v>0</v>
      </c>
      <c r="AG11" s="39">
        <v>55</v>
      </c>
      <c r="AH11" s="51">
        <f t="shared" si="10"/>
        <v>81711.3</v>
      </c>
      <c r="AI11" s="39">
        <v>130</v>
      </c>
      <c r="AJ11" s="51">
        <f t="shared" si="11"/>
        <v>193135.80000000002</v>
      </c>
      <c r="AK11" s="39">
        <v>0</v>
      </c>
      <c r="AL11" s="51">
        <f t="shared" si="12"/>
        <v>0</v>
      </c>
      <c r="AM11" s="39">
        <v>56</v>
      </c>
      <c r="AN11" s="58">
        <f t="shared" si="13"/>
        <v>83196.960000000006</v>
      </c>
      <c r="AO11" s="39">
        <v>0</v>
      </c>
      <c r="AP11" s="51">
        <f t="shared" si="14"/>
        <v>0</v>
      </c>
      <c r="AQ11" s="39">
        <v>0</v>
      </c>
      <c r="AR11" s="51">
        <f t="shared" si="18"/>
        <v>0</v>
      </c>
      <c r="AS11" s="39">
        <v>45</v>
      </c>
      <c r="AT11" s="58">
        <f t="shared" si="19"/>
        <v>66854.7</v>
      </c>
      <c r="AU11" s="39">
        <v>12</v>
      </c>
      <c r="AV11" s="58">
        <f t="shared" si="20"/>
        <v>17827.920000000002</v>
      </c>
      <c r="AW11" s="39">
        <v>21</v>
      </c>
      <c r="AX11" s="58">
        <f t="shared" si="21"/>
        <v>31198.86</v>
      </c>
      <c r="AY11" s="39">
        <v>0</v>
      </c>
      <c r="AZ11" s="58">
        <f t="shared" si="22"/>
        <v>0</v>
      </c>
      <c r="BA11" s="39">
        <v>28</v>
      </c>
      <c r="BB11" s="58">
        <f t="shared" si="23"/>
        <v>41598.480000000003</v>
      </c>
      <c r="BC11" s="4">
        <v>0</v>
      </c>
      <c r="BD11" s="58">
        <f t="shared" si="24"/>
        <v>0</v>
      </c>
      <c r="BE11" s="39">
        <v>0</v>
      </c>
      <c r="BF11" s="58">
        <f t="shared" si="25"/>
        <v>0</v>
      </c>
      <c r="BG11" s="39">
        <v>4</v>
      </c>
      <c r="BH11" s="58">
        <f t="shared" si="26"/>
        <v>5942.64</v>
      </c>
    </row>
    <row r="12" spans="3:60" ht="35.1" customHeight="1">
      <c r="C12" s="40">
        <v>9</v>
      </c>
      <c r="D12" s="38" t="s">
        <v>17</v>
      </c>
      <c r="E12" s="39">
        <f t="shared" si="27"/>
        <v>185</v>
      </c>
      <c r="F12" s="51">
        <v>2382.75</v>
      </c>
      <c r="G12" s="39">
        <v>10</v>
      </c>
      <c r="H12" s="51">
        <f t="shared" si="15"/>
        <v>23827.5</v>
      </c>
      <c r="I12" s="39">
        <v>0</v>
      </c>
      <c r="J12" s="51">
        <f t="shared" si="16"/>
        <v>0</v>
      </c>
      <c r="K12" s="39">
        <v>0</v>
      </c>
      <c r="L12" s="51">
        <f t="shared" si="17"/>
        <v>0</v>
      </c>
      <c r="M12" s="39">
        <v>0</v>
      </c>
      <c r="N12" s="51">
        <f t="shared" si="0"/>
        <v>0</v>
      </c>
      <c r="O12" s="39">
        <v>0</v>
      </c>
      <c r="P12" s="51">
        <f t="shared" si="1"/>
        <v>0</v>
      </c>
      <c r="Q12" s="39">
        <v>0</v>
      </c>
      <c r="R12" s="51">
        <f t="shared" si="2"/>
        <v>0</v>
      </c>
      <c r="S12" s="39">
        <v>0</v>
      </c>
      <c r="T12" s="39">
        <f t="shared" si="3"/>
        <v>0</v>
      </c>
      <c r="U12" s="39">
        <v>0</v>
      </c>
      <c r="V12" s="51">
        <f t="shared" si="4"/>
        <v>0</v>
      </c>
      <c r="W12" s="39">
        <v>0</v>
      </c>
      <c r="X12" s="51">
        <f t="shared" si="5"/>
        <v>0</v>
      </c>
      <c r="Y12" s="39">
        <v>0</v>
      </c>
      <c r="Z12" s="51">
        <f t="shared" si="6"/>
        <v>0</v>
      </c>
      <c r="AA12" s="39">
        <v>0</v>
      </c>
      <c r="AB12" s="39">
        <f t="shared" si="7"/>
        <v>0</v>
      </c>
      <c r="AC12" s="39">
        <v>0</v>
      </c>
      <c r="AD12" s="51">
        <f t="shared" si="8"/>
        <v>0</v>
      </c>
      <c r="AE12" s="39">
        <v>0</v>
      </c>
      <c r="AF12" s="51">
        <f t="shared" si="9"/>
        <v>0</v>
      </c>
      <c r="AG12" s="39">
        <v>10</v>
      </c>
      <c r="AH12" s="51">
        <f t="shared" si="10"/>
        <v>23827.5</v>
      </c>
      <c r="AI12" s="39">
        <v>130</v>
      </c>
      <c r="AJ12" s="51">
        <f t="shared" si="11"/>
        <v>309757.5</v>
      </c>
      <c r="AK12" s="39">
        <v>0</v>
      </c>
      <c r="AL12" s="51">
        <f t="shared" si="12"/>
        <v>0</v>
      </c>
      <c r="AM12" s="39">
        <v>0</v>
      </c>
      <c r="AN12" s="58">
        <f t="shared" si="13"/>
        <v>0</v>
      </c>
      <c r="AO12" s="39">
        <v>3</v>
      </c>
      <c r="AP12" s="51">
        <f t="shared" si="14"/>
        <v>7148.25</v>
      </c>
      <c r="AQ12" s="39">
        <v>0</v>
      </c>
      <c r="AR12" s="51">
        <f t="shared" si="18"/>
        <v>0</v>
      </c>
      <c r="AS12" s="39">
        <v>5</v>
      </c>
      <c r="AT12" s="58">
        <f t="shared" si="19"/>
        <v>11913.75</v>
      </c>
      <c r="AU12" s="39">
        <v>10</v>
      </c>
      <c r="AV12" s="58">
        <f t="shared" si="20"/>
        <v>23827.5</v>
      </c>
      <c r="AW12" s="39">
        <v>2</v>
      </c>
      <c r="AX12" s="58">
        <f t="shared" si="21"/>
        <v>4765.5</v>
      </c>
      <c r="AY12" s="39">
        <v>0</v>
      </c>
      <c r="AZ12" s="58">
        <f t="shared" si="22"/>
        <v>0</v>
      </c>
      <c r="BA12" s="39">
        <v>15</v>
      </c>
      <c r="BB12" s="58">
        <f t="shared" si="23"/>
        <v>35741.25</v>
      </c>
      <c r="BC12" s="4">
        <v>0</v>
      </c>
      <c r="BD12" s="58">
        <f t="shared" si="24"/>
        <v>0</v>
      </c>
      <c r="BE12" s="39">
        <v>0</v>
      </c>
      <c r="BF12" s="58">
        <f t="shared" si="25"/>
        <v>0</v>
      </c>
      <c r="BG12" s="39">
        <v>0</v>
      </c>
      <c r="BH12" s="58">
        <f t="shared" si="26"/>
        <v>0</v>
      </c>
    </row>
    <row r="13" spans="3:60" ht="35.1" customHeight="1">
      <c r="C13" s="40">
        <v>10</v>
      </c>
      <c r="D13" s="38" t="s">
        <v>18</v>
      </c>
      <c r="E13" s="39">
        <f t="shared" si="27"/>
        <v>28</v>
      </c>
      <c r="F13" s="51">
        <v>2990</v>
      </c>
      <c r="G13" s="39">
        <v>5</v>
      </c>
      <c r="H13" s="51">
        <f t="shared" si="15"/>
        <v>14950</v>
      </c>
      <c r="I13" s="39">
        <v>0</v>
      </c>
      <c r="J13" s="51">
        <f t="shared" si="16"/>
        <v>0</v>
      </c>
      <c r="K13" s="39">
        <v>0</v>
      </c>
      <c r="L13" s="51">
        <f t="shared" si="17"/>
        <v>0</v>
      </c>
      <c r="M13" s="39">
        <v>0</v>
      </c>
      <c r="N13" s="51">
        <f t="shared" si="0"/>
        <v>0</v>
      </c>
      <c r="O13" s="39">
        <v>0</v>
      </c>
      <c r="P13" s="51">
        <f t="shared" si="1"/>
        <v>0</v>
      </c>
      <c r="Q13" s="39">
        <v>0</v>
      </c>
      <c r="R13" s="51">
        <f t="shared" si="2"/>
        <v>0</v>
      </c>
      <c r="S13" s="39">
        <v>0</v>
      </c>
      <c r="T13" s="39">
        <f t="shared" si="3"/>
        <v>0</v>
      </c>
      <c r="U13" s="39">
        <v>0</v>
      </c>
      <c r="V13" s="51">
        <f t="shared" si="4"/>
        <v>0</v>
      </c>
      <c r="W13" s="39">
        <v>0</v>
      </c>
      <c r="X13" s="51">
        <f t="shared" si="5"/>
        <v>0</v>
      </c>
      <c r="Y13" s="39">
        <v>2</v>
      </c>
      <c r="Z13" s="51">
        <f t="shared" si="6"/>
        <v>5980</v>
      </c>
      <c r="AA13" s="39">
        <v>0</v>
      </c>
      <c r="AB13" s="39">
        <f t="shared" si="7"/>
        <v>0</v>
      </c>
      <c r="AC13" s="39">
        <v>0</v>
      </c>
      <c r="AD13" s="51">
        <f t="shared" si="8"/>
        <v>0</v>
      </c>
      <c r="AE13" s="39">
        <v>0</v>
      </c>
      <c r="AF13" s="51">
        <f t="shared" si="9"/>
        <v>0</v>
      </c>
      <c r="AG13" s="39">
        <v>2</v>
      </c>
      <c r="AH13" s="51">
        <f t="shared" si="10"/>
        <v>5980</v>
      </c>
      <c r="AI13" s="39">
        <v>10</v>
      </c>
      <c r="AJ13" s="51">
        <f t="shared" si="11"/>
        <v>29900</v>
      </c>
      <c r="AK13" s="39">
        <v>0</v>
      </c>
      <c r="AL13" s="51">
        <f t="shared" si="12"/>
        <v>0</v>
      </c>
      <c r="AM13" s="39">
        <v>0</v>
      </c>
      <c r="AN13" s="58">
        <f t="shared" si="13"/>
        <v>0</v>
      </c>
      <c r="AO13" s="39">
        <v>2</v>
      </c>
      <c r="AP13" s="51">
        <f t="shared" si="14"/>
        <v>5980</v>
      </c>
      <c r="AQ13" s="39">
        <v>0</v>
      </c>
      <c r="AR13" s="51">
        <f t="shared" si="18"/>
        <v>0</v>
      </c>
      <c r="AS13" s="39">
        <v>4</v>
      </c>
      <c r="AT13" s="58">
        <f t="shared" si="19"/>
        <v>11960</v>
      </c>
      <c r="AU13" s="39">
        <v>3</v>
      </c>
      <c r="AV13" s="58">
        <f t="shared" si="20"/>
        <v>8970</v>
      </c>
      <c r="AW13" s="39">
        <v>0</v>
      </c>
      <c r="AX13" s="58">
        <f t="shared" si="21"/>
        <v>0</v>
      </c>
      <c r="AY13" s="39">
        <v>0</v>
      </c>
      <c r="AZ13" s="58">
        <f t="shared" si="22"/>
        <v>0</v>
      </c>
      <c r="BA13" s="39">
        <v>0</v>
      </c>
      <c r="BB13" s="58">
        <f t="shared" si="23"/>
        <v>0</v>
      </c>
      <c r="BC13" s="4">
        <v>0</v>
      </c>
      <c r="BD13" s="58">
        <f t="shared" si="24"/>
        <v>0</v>
      </c>
      <c r="BE13" s="39">
        <v>0</v>
      </c>
      <c r="BF13" s="58">
        <f t="shared" si="25"/>
        <v>0</v>
      </c>
      <c r="BG13" s="39">
        <v>0</v>
      </c>
      <c r="BH13" s="58">
        <f t="shared" si="26"/>
        <v>0</v>
      </c>
    </row>
    <row r="14" spans="3:60" ht="35.1" customHeight="1">
      <c r="C14" s="40">
        <v>11</v>
      </c>
      <c r="D14" s="38" t="s">
        <v>19</v>
      </c>
      <c r="E14" s="39">
        <f t="shared" si="27"/>
        <v>20</v>
      </c>
      <c r="F14" s="51">
        <v>7001.25</v>
      </c>
      <c r="G14" s="39">
        <v>5</v>
      </c>
      <c r="H14" s="51">
        <f t="shared" si="15"/>
        <v>35006.25</v>
      </c>
      <c r="I14" s="39">
        <v>0</v>
      </c>
      <c r="J14" s="51">
        <f t="shared" si="16"/>
        <v>0</v>
      </c>
      <c r="K14" s="39">
        <v>0</v>
      </c>
      <c r="L14" s="51">
        <f t="shared" si="17"/>
        <v>0</v>
      </c>
      <c r="M14" s="39">
        <v>0</v>
      </c>
      <c r="N14" s="51">
        <f t="shared" si="0"/>
        <v>0</v>
      </c>
      <c r="O14" s="39">
        <v>0</v>
      </c>
      <c r="P14" s="51">
        <f t="shared" si="1"/>
        <v>0</v>
      </c>
      <c r="Q14" s="39">
        <v>0</v>
      </c>
      <c r="R14" s="51">
        <f t="shared" si="2"/>
        <v>0</v>
      </c>
      <c r="S14" s="39">
        <v>0</v>
      </c>
      <c r="T14" s="39">
        <f t="shared" si="3"/>
        <v>0</v>
      </c>
      <c r="U14" s="39">
        <v>0</v>
      </c>
      <c r="V14" s="51">
        <f t="shared" si="4"/>
        <v>0</v>
      </c>
      <c r="W14" s="39">
        <v>0</v>
      </c>
      <c r="X14" s="51">
        <f t="shared" si="5"/>
        <v>0</v>
      </c>
      <c r="Y14" s="39">
        <v>2</v>
      </c>
      <c r="Z14" s="51">
        <f t="shared" si="6"/>
        <v>14002.5</v>
      </c>
      <c r="AA14" s="39">
        <v>0</v>
      </c>
      <c r="AB14" s="39">
        <f t="shared" si="7"/>
        <v>0</v>
      </c>
      <c r="AC14" s="39">
        <v>0</v>
      </c>
      <c r="AD14" s="51">
        <f t="shared" si="8"/>
        <v>0</v>
      </c>
      <c r="AE14" s="39">
        <v>0</v>
      </c>
      <c r="AF14" s="51">
        <f t="shared" si="9"/>
        <v>0</v>
      </c>
      <c r="AG14" s="39">
        <v>0</v>
      </c>
      <c r="AH14" s="51">
        <f t="shared" si="10"/>
        <v>0</v>
      </c>
      <c r="AI14" s="39">
        <v>10</v>
      </c>
      <c r="AJ14" s="51">
        <f t="shared" si="11"/>
        <v>70012.5</v>
      </c>
      <c r="AK14" s="39">
        <v>0</v>
      </c>
      <c r="AL14" s="51">
        <f t="shared" si="12"/>
        <v>0</v>
      </c>
      <c r="AM14" s="39">
        <v>0</v>
      </c>
      <c r="AN14" s="58">
        <f t="shared" si="13"/>
        <v>0</v>
      </c>
      <c r="AO14" s="39">
        <v>0</v>
      </c>
      <c r="AP14" s="51">
        <f t="shared" si="14"/>
        <v>0</v>
      </c>
      <c r="AQ14" s="39">
        <v>0</v>
      </c>
      <c r="AR14" s="51">
        <f t="shared" si="18"/>
        <v>0</v>
      </c>
      <c r="AS14" s="39">
        <v>2</v>
      </c>
      <c r="AT14" s="58">
        <f t="shared" si="19"/>
        <v>14002.5</v>
      </c>
      <c r="AU14" s="39">
        <v>1</v>
      </c>
      <c r="AV14" s="58">
        <f t="shared" si="20"/>
        <v>7001.25</v>
      </c>
      <c r="AW14" s="39">
        <v>0</v>
      </c>
      <c r="AX14" s="58">
        <f t="shared" si="21"/>
        <v>0</v>
      </c>
      <c r="AY14" s="39">
        <v>0</v>
      </c>
      <c r="AZ14" s="58">
        <f t="shared" si="22"/>
        <v>0</v>
      </c>
      <c r="BA14" s="39">
        <v>0</v>
      </c>
      <c r="BB14" s="58">
        <f t="shared" si="23"/>
        <v>0</v>
      </c>
      <c r="BC14" s="4">
        <v>0</v>
      </c>
      <c r="BD14" s="58">
        <f t="shared" si="24"/>
        <v>0</v>
      </c>
      <c r="BE14" s="39">
        <v>0</v>
      </c>
      <c r="BF14" s="58">
        <f t="shared" si="25"/>
        <v>0</v>
      </c>
      <c r="BG14" s="39">
        <v>0</v>
      </c>
      <c r="BH14" s="58">
        <f t="shared" si="26"/>
        <v>0</v>
      </c>
    </row>
    <row r="15" spans="3:60" ht="35.1" customHeight="1">
      <c r="C15" s="40">
        <v>12</v>
      </c>
      <c r="D15" s="38" t="s">
        <v>20</v>
      </c>
      <c r="E15" s="39">
        <f t="shared" si="27"/>
        <v>14</v>
      </c>
      <c r="F15" s="51">
        <v>3071.25</v>
      </c>
      <c r="G15" s="39">
        <v>0</v>
      </c>
      <c r="H15" s="51">
        <f t="shared" si="15"/>
        <v>0</v>
      </c>
      <c r="I15" s="39">
        <v>0</v>
      </c>
      <c r="J15" s="51">
        <f t="shared" si="16"/>
        <v>0</v>
      </c>
      <c r="K15" s="39">
        <v>0</v>
      </c>
      <c r="L15" s="51">
        <f t="shared" si="17"/>
        <v>0</v>
      </c>
      <c r="M15" s="39">
        <v>0</v>
      </c>
      <c r="N15" s="51">
        <f t="shared" si="0"/>
        <v>0</v>
      </c>
      <c r="O15" s="39">
        <v>0</v>
      </c>
      <c r="P15" s="51">
        <f t="shared" si="1"/>
        <v>0</v>
      </c>
      <c r="Q15" s="39">
        <v>0</v>
      </c>
      <c r="R15" s="51">
        <f t="shared" si="2"/>
        <v>0</v>
      </c>
      <c r="S15" s="39">
        <v>0</v>
      </c>
      <c r="T15" s="39">
        <f t="shared" si="3"/>
        <v>0</v>
      </c>
      <c r="U15" s="39">
        <v>0</v>
      </c>
      <c r="V15" s="51">
        <f t="shared" si="4"/>
        <v>0</v>
      </c>
      <c r="W15" s="39">
        <v>0</v>
      </c>
      <c r="X15" s="51">
        <f t="shared" si="5"/>
        <v>0</v>
      </c>
      <c r="Y15" s="39">
        <v>2</v>
      </c>
      <c r="Z15" s="51">
        <f t="shared" si="6"/>
        <v>6142.5</v>
      </c>
      <c r="AA15" s="39">
        <v>0</v>
      </c>
      <c r="AB15" s="39">
        <f t="shared" si="7"/>
        <v>0</v>
      </c>
      <c r="AC15" s="39">
        <v>1</v>
      </c>
      <c r="AD15" s="51">
        <f t="shared" si="8"/>
        <v>3071.25</v>
      </c>
      <c r="AE15" s="39">
        <v>0</v>
      </c>
      <c r="AF15" s="51">
        <f t="shared" si="9"/>
        <v>0</v>
      </c>
      <c r="AG15" s="39">
        <v>2</v>
      </c>
      <c r="AH15" s="51">
        <f t="shared" si="10"/>
        <v>6142.5</v>
      </c>
      <c r="AI15" s="39">
        <v>6</v>
      </c>
      <c r="AJ15" s="51">
        <f t="shared" si="11"/>
        <v>18427.5</v>
      </c>
      <c r="AK15" s="39">
        <v>0</v>
      </c>
      <c r="AL15" s="51">
        <f t="shared" si="12"/>
        <v>0</v>
      </c>
      <c r="AM15" s="39">
        <v>0</v>
      </c>
      <c r="AN15" s="58">
        <f t="shared" si="13"/>
        <v>0</v>
      </c>
      <c r="AO15" s="39">
        <v>0</v>
      </c>
      <c r="AP15" s="51">
        <f t="shared" si="14"/>
        <v>0</v>
      </c>
      <c r="AQ15" s="39">
        <v>0</v>
      </c>
      <c r="AR15" s="51">
        <f t="shared" si="18"/>
        <v>0</v>
      </c>
      <c r="AS15" s="39">
        <v>0</v>
      </c>
      <c r="AT15" s="58">
        <f t="shared" si="19"/>
        <v>0</v>
      </c>
      <c r="AU15" s="39">
        <v>2</v>
      </c>
      <c r="AV15" s="58">
        <f t="shared" si="20"/>
        <v>6142.5</v>
      </c>
      <c r="AW15" s="39">
        <v>1</v>
      </c>
      <c r="AX15" s="58">
        <f t="shared" si="21"/>
        <v>3071.25</v>
      </c>
      <c r="AY15" s="39">
        <v>0</v>
      </c>
      <c r="AZ15" s="58">
        <f t="shared" si="22"/>
        <v>0</v>
      </c>
      <c r="BA15" s="39">
        <v>0</v>
      </c>
      <c r="BB15" s="58">
        <f t="shared" si="23"/>
        <v>0</v>
      </c>
      <c r="BC15" s="4">
        <v>0</v>
      </c>
      <c r="BD15" s="58">
        <f t="shared" si="24"/>
        <v>0</v>
      </c>
      <c r="BE15" s="39">
        <v>0</v>
      </c>
      <c r="BF15" s="58">
        <f t="shared" si="25"/>
        <v>0</v>
      </c>
      <c r="BG15" s="39">
        <v>0</v>
      </c>
      <c r="BH15" s="58">
        <f t="shared" si="26"/>
        <v>0</v>
      </c>
    </row>
    <row r="16" spans="3:60" ht="35.1" customHeight="1">
      <c r="C16" s="40">
        <v>13</v>
      </c>
      <c r="D16" s="38" t="s">
        <v>21</v>
      </c>
      <c r="E16" s="39">
        <f t="shared" si="27"/>
        <v>17</v>
      </c>
      <c r="F16" s="51">
        <v>4358.25</v>
      </c>
      <c r="G16" s="39">
        <v>0</v>
      </c>
      <c r="H16" s="51">
        <f t="shared" si="15"/>
        <v>0</v>
      </c>
      <c r="I16" s="39">
        <v>2</v>
      </c>
      <c r="J16" s="51">
        <f t="shared" si="16"/>
        <v>8716.5</v>
      </c>
      <c r="K16" s="39">
        <v>0</v>
      </c>
      <c r="L16" s="51">
        <f t="shared" si="17"/>
        <v>0</v>
      </c>
      <c r="M16" s="39">
        <v>0</v>
      </c>
      <c r="N16" s="51">
        <f t="shared" si="0"/>
        <v>0</v>
      </c>
      <c r="O16" s="39">
        <v>0</v>
      </c>
      <c r="P16" s="51">
        <f t="shared" si="1"/>
        <v>0</v>
      </c>
      <c r="Q16" s="39">
        <v>0</v>
      </c>
      <c r="R16" s="51">
        <f t="shared" si="2"/>
        <v>0</v>
      </c>
      <c r="S16" s="39">
        <v>0</v>
      </c>
      <c r="T16" s="39">
        <f t="shared" si="3"/>
        <v>0</v>
      </c>
      <c r="U16" s="39">
        <v>1</v>
      </c>
      <c r="V16" s="51">
        <f t="shared" si="4"/>
        <v>4358.25</v>
      </c>
      <c r="W16" s="39">
        <v>0</v>
      </c>
      <c r="X16" s="51">
        <f t="shared" si="5"/>
        <v>0</v>
      </c>
      <c r="Y16" s="39">
        <v>4</v>
      </c>
      <c r="Z16" s="51">
        <f t="shared" si="6"/>
        <v>17433</v>
      </c>
      <c r="AA16" s="39">
        <v>0</v>
      </c>
      <c r="AB16" s="39">
        <f t="shared" si="7"/>
        <v>0</v>
      </c>
      <c r="AC16" s="39">
        <v>0</v>
      </c>
      <c r="AD16" s="51">
        <f t="shared" si="8"/>
        <v>0</v>
      </c>
      <c r="AE16" s="39">
        <v>0</v>
      </c>
      <c r="AF16" s="51">
        <f t="shared" si="9"/>
        <v>0</v>
      </c>
      <c r="AG16" s="39">
        <v>0</v>
      </c>
      <c r="AH16" s="51">
        <f t="shared" si="10"/>
        <v>0</v>
      </c>
      <c r="AI16" s="39">
        <v>4</v>
      </c>
      <c r="AJ16" s="51">
        <f t="shared" si="11"/>
        <v>17433</v>
      </c>
      <c r="AK16" s="39">
        <v>0</v>
      </c>
      <c r="AL16" s="51">
        <f t="shared" si="12"/>
        <v>0</v>
      </c>
      <c r="AM16" s="39">
        <v>0</v>
      </c>
      <c r="AN16" s="58">
        <f t="shared" si="13"/>
        <v>0</v>
      </c>
      <c r="AO16" s="39">
        <v>2</v>
      </c>
      <c r="AP16" s="51">
        <f t="shared" si="14"/>
        <v>8716.5</v>
      </c>
      <c r="AQ16" s="39">
        <v>0</v>
      </c>
      <c r="AR16" s="51">
        <f t="shared" si="18"/>
        <v>0</v>
      </c>
      <c r="AS16" s="39">
        <v>2</v>
      </c>
      <c r="AT16" s="58">
        <f t="shared" si="19"/>
        <v>8716.5</v>
      </c>
      <c r="AU16" s="39">
        <v>1</v>
      </c>
      <c r="AV16" s="58">
        <f t="shared" si="20"/>
        <v>4358.25</v>
      </c>
      <c r="AW16" s="39">
        <v>0</v>
      </c>
      <c r="AX16" s="58">
        <f t="shared" si="21"/>
        <v>0</v>
      </c>
      <c r="AY16" s="39">
        <v>0</v>
      </c>
      <c r="AZ16" s="58">
        <f t="shared" si="22"/>
        <v>0</v>
      </c>
      <c r="BA16" s="39">
        <v>1</v>
      </c>
      <c r="BB16" s="58">
        <f t="shared" si="23"/>
        <v>4358.25</v>
      </c>
      <c r="BC16" s="4">
        <v>0</v>
      </c>
      <c r="BD16" s="58">
        <f t="shared" si="24"/>
        <v>0</v>
      </c>
      <c r="BE16" s="39">
        <v>0</v>
      </c>
      <c r="BF16" s="58">
        <f t="shared" si="25"/>
        <v>0</v>
      </c>
      <c r="BG16" s="39">
        <v>0</v>
      </c>
      <c r="BH16" s="58">
        <f t="shared" si="26"/>
        <v>0</v>
      </c>
    </row>
    <row r="17" spans="3:60" ht="35.1" customHeight="1">
      <c r="C17" s="40">
        <v>14</v>
      </c>
      <c r="D17" s="38" t="s">
        <v>22</v>
      </c>
      <c r="E17" s="39">
        <f t="shared" si="27"/>
        <v>34</v>
      </c>
      <c r="F17" s="51">
        <v>3708</v>
      </c>
      <c r="G17" s="39">
        <v>2</v>
      </c>
      <c r="H17" s="51">
        <f t="shared" si="15"/>
        <v>7416</v>
      </c>
      <c r="I17" s="39">
        <v>0</v>
      </c>
      <c r="J17" s="51">
        <f t="shared" si="16"/>
        <v>0</v>
      </c>
      <c r="K17" s="39">
        <v>0</v>
      </c>
      <c r="L17" s="51">
        <f t="shared" si="17"/>
        <v>0</v>
      </c>
      <c r="M17" s="39">
        <v>0</v>
      </c>
      <c r="N17" s="51">
        <f t="shared" si="0"/>
        <v>0</v>
      </c>
      <c r="O17" s="39">
        <v>0</v>
      </c>
      <c r="P17" s="51">
        <f t="shared" si="1"/>
        <v>0</v>
      </c>
      <c r="Q17" s="39">
        <v>0</v>
      </c>
      <c r="R17" s="51">
        <f t="shared" si="2"/>
        <v>0</v>
      </c>
      <c r="S17" s="39">
        <v>0</v>
      </c>
      <c r="T17" s="39">
        <f t="shared" si="3"/>
        <v>0</v>
      </c>
      <c r="U17" s="39">
        <v>1</v>
      </c>
      <c r="V17" s="51">
        <f t="shared" si="4"/>
        <v>3708</v>
      </c>
      <c r="W17" s="39">
        <v>0</v>
      </c>
      <c r="X17" s="51">
        <f t="shared" si="5"/>
        <v>0</v>
      </c>
      <c r="Y17" s="39">
        <v>0</v>
      </c>
      <c r="Z17" s="51">
        <f t="shared" si="6"/>
        <v>0</v>
      </c>
      <c r="AA17" s="39">
        <v>0</v>
      </c>
      <c r="AB17" s="39">
        <f t="shared" si="7"/>
        <v>0</v>
      </c>
      <c r="AC17" s="39">
        <v>0</v>
      </c>
      <c r="AD17" s="51">
        <f t="shared" si="8"/>
        <v>0</v>
      </c>
      <c r="AE17" s="39">
        <v>0</v>
      </c>
      <c r="AF17" s="51">
        <f t="shared" si="9"/>
        <v>0</v>
      </c>
      <c r="AG17" s="39">
        <v>0</v>
      </c>
      <c r="AH17" s="51">
        <f t="shared" si="10"/>
        <v>0</v>
      </c>
      <c r="AI17" s="39">
        <v>20</v>
      </c>
      <c r="AJ17" s="51">
        <f t="shared" si="11"/>
        <v>74160</v>
      </c>
      <c r="AK17" s="39">
        <v>0</v>
      </c>
      <c r="AL17" s="51">
        <f t="shared" si="12"/>
        <v>0</v>
      </c>
      <c r="AM17" s="39">
        <v>0</v>
      </c>
      <c r="AN17" s="58">
        <f t="shared" si="13"/>
        <v>0</v>
      </c>
      <c r="AO17" s="39">
        <v>3</v>
      </c>
      <c r="AP17" s="51">
        <f t="shared" si="14"/>
        <v>11124</v>
      </c>
      <c r="AQ17" s="39">
        <v>0</v>
      </c>
      <c r="AR17" s="51">
        <f t="shared" si="18"/>
        <v>0</v>
      </c>
      <c r="AS17" s="39">
        <v>3</v>
      </c>
      <c r="AT17" s="58">
        <f t="shared" si="19"/>
        <v>11124</v>
      </c>
      <c r="AU17" s="39">
        <v>3</v>
      </c>
      <c r="AV17" s="58">
        <f t="shared" si="20"/>
        <v>11124</v>
      </c>
      <c r="AW17" s="39">
        <v>0</v>
      </c>
      <c r="AX17" s="58">
        <f t="shared" si="21"/>
        <v>0</v>
      </c>
      <c r="AY17" s="39">
        <v>0</v>
      </c>
      <c r="AZ17" s="58">
        <f t="shared" si="22"/>
        <v>0</v>
      </c>
      <c r="BA17" s="39">
        <v>2</v>
      </c>
      <c r="BB17" s="58">
        <f t="shared" si="23"/>
        <v>7416</v>
      </c>
      <c r="BC17" s="4">
        <v>0</v>
      </c>
      <c r="BD17" s="58">
        <f t="shared" si="24"/>
        <v>0</v>
      </c>
      <c r="BE17" s="39">
        <v>0</v>
      </c>
      <c r="BF17" s="58">
        <f t="shared" si="25"/>
        <v>0</v>
      </c>
      <c r="BG17" s="39">
        <v>0</v>
      </c>
      <c r="BH17" s="58">
        <f t="shared" si="26"/>
        <v>0</v>
      </c>
    </row>
    <row r="18" spans="3:60" ht="35.1" customHeight="1">
      <c r="C18" s="40">
        <v>15</v>
      </c>
      <c r="D18" s="38" t="s">
        <v>23</v>
      </c>
      <c r="E18" s="39">
        <f t="shared" si="27"/>
        <v>65</v>
      </c>
      <c r="F18" s="51">
        <v>1306</v>
      </c>
      <c r="G18" s="39">
        <v>0</v>
      </c>
      <c r="H18" s="51">
        <f t="shared" si="15"/>
        <v>0</v>
      </c>
      <c r="I18" s="39">
        <v>0</v>
      </c>
      <c r="J18" s="51">
        <f t="shared" si="16"/>
        <v>0</v>
      </c>
      <c r="K18" s="39">
        <v>0</v>
      </c>
      <c r="L18" s="51">
        <f t="shared" si="17"/>
        <v>0</v>
      </c>
      <c r="M18" s="39">
        <v>60</v>
      </c>
      <c r="N18" s="51">
        <f t="shared" si="0"/>
        <v>78360</v>
      </c>
      <c r="O18" s="39">
        <v>0</v>
      </c>
      <c r="P18" s="51">
        <f t="shared" si="1"/>
        <v>0</v>
      </c>
      <c r="Q18" s="39">
        <v>0</v>
      </c>
      <c r="R18" s="51">
        <f t="shared" si="2"/>
        <v>0</v>
      </c>
      <c r="S18" s="39">
        <v>0</v>
      </c>
      <c r="T18" s="39">
        <f t="shared" si="3"/>
        <v>0</v>
      </c>
      <c r="U18" s="39">
        <v>0</v>
      </c>
      <c r="V18" s="51">
        <f t="shared" si="4"/>
        <v>0</v>
      </c>
      <c r="W18" s="39">
        <v>0</v>
      </c>
      <c r="X18" s="51">
        <f t="shared" si="5"/>
        <v>0</v>
      </c>
      <c r="Y18" s="39">
        <v>0</v>
      </c>
      <c r="Z18" s="51">
        <f t="shared" si="6"/>
        <v>0</v>
      </c>
      <c r="AA18" s="39">
        <v>0</v>
      </c>
      <c r="AB18" s="39">
        <f t="shared" si="7"/>
        <v>0</v>
      </c>
      <c r="AC18" s="39">
        <v>0</v>
      </c>
      <c r="AD18" s="51">
        <f t="shared" si="8"/>
        <v>0</v>
      </c>
      <c r="AE18" s="39">
        <v>0</v>
      </c>
      <c r="AF18" s="51">
        <f t="shared" si="9"/>
        <v>0</v>
      </c>
      <c r="AG18" s="39">
        <v>3</v>
      </c>
      <c r="AH18" s="51">
        <f t="shared" si="10"/>
        <v>3918</v>
      </c>
      <c r="AI18" s="39">
        <v>0</v>
      </c>
      <c r="AJ18" s="51">
        <f t="shared" si="11"/>
        <v>0</v>
      </c>
      <c r="AK18" s="39">
        <v>0</v>
      </c>
      <c r="AL18" s="51">
        <f t="shared" si="12"/>
        <v>0</v>
      </c>
      <c r="AM18" s="39">
        <v>0</v>
      </c>
      <c r="AN18" s="58">
        <f t="shared" si="13"/>
        <v>0</v>
      </c>
      <c r="AO18" s="39">
        <v>0</v>
      </c>
      <c r="AP18" s="51">
        <f t="shared" si="14"/>
        <v>0</v>
      </c>
      <c r="AQ18" s="39">
        <v>0</v>
      </c>
      <c r="AR18" s="51">
        <f t="shared" si="18"/>
        <v>0</v>
      </c>
      <c r="AS18" s="39">
        <v>0</v>
      </c>
      <c r="AT18" s="58">
        <f t="shared" si="19"/>
        <v>0</v>
      </c>
      <c r="AU18" s="39">
        <v>0</v>
      </c>
      <c r="AV18" s="58">
        <f t="shared" si="20"/>
        <v>0</v>
      </c>
      <c r="AW18" s="39">
        <v>2</v>
      </c>
      <c r="AX18" s="58">
        <f t="shared" si="21"/>
        <v>2612</v>
      </c>
      <c r="AY18" s="39">
        <v>0</v>
      </c>
      <c r="AZ18" s="58">
        <f t="shared" si="22"/>
        <v>0</v>
      </c>
      <c r="BA18" s="39">
        <v>0</v>
      </c>
      <c r="BB18" s="58">
        <f t="shared" si="23"/>
        <v>0</v>
      </c>
      <c r="BC18" s="4">
        <v>0</v>
      </c>
      <c r="BD18" s="58">
        <f t="shared" si="24"/>
        <v>0</v>
      </c>
      <c r="BE18" s="39">
        <v>0</v>
      </c>
      <c r="BF18" s="58">
        <f t="shared" si="25"/>
        <v>0</v>
      </c>
      <c r="BG18" s="39">
        <v>0</v>
      </c>
      <c r="BH18" s="58">
        <f t="shared" si="26"/>
        <v>0</v>
      </c>
    </row>
    <row r="19" spans="3:60" ht="35.1" customHeight="1">
      <c r="C19" s="40">
        <v>16</v>
      </c>
      <c r="D19" s="38" t="s">
        <v>24</v>
      </c>
      <c r="E19" s="39">
        <f t="shared" si="27"/>
        <v>41</v>
      </c>
      <c r="F19" s="51">
        <v>2070</v>
      </c>
      <c r="G19" s="39">
        <v>5</v>
      </c>
      <c r="H19" s="51">
        <f t="shared" si="15"/>
        <v>10350</v>
      </c>
      <c r="I19" s="39">
        <v>0</v>
      </c>
      <c r="J19" s="51">
        <f t="shared" si="16"/>
        <v>0</v>
      </c>
      <c r="K19" s="39">
        <v>0</v>
      </c>
      <c r="L19" s="51">
        <f t="shared" si="17"/>
        <v>0</v>
      </c>
      <c r="M19" s="39">
        <v>3</v>
      </c>
      <c r="N19" s="51">
        <f t="shared" si="0"/>
        <v>6210</v>
      </c>
      <c r="O19" s="39">
        <v>0</v>
      </c>
      <c r="P19" s="51">
        <f t="shared" si="1"/>
        <v>0</v>
      </c>
      <c r="Q19" s="39">
        <v>0</v>
      </c>
      <c r="R19" s="51">
        <f t="shared" si="2"/>
        <v>0</v>
      </c>
      <c r="S19" s="39">
        <v>0</v>
      </c>
      <c r="T19" s="39">
        <f t="shared" si="3"/>
        <v>0</v>
      </c>
      <c r="U19" s="39">
        <v>0</v>
      </c>
      <c r="V19" s="51">
        <f t="shared" si="4"/>
        <v>0</v>
      </c>
      <c r="W19" s="39">
        <v>0</v>
      </c>
      <c r="X19" s="51">
        <f t="shared" si="5"/>
        <v>0</v>
      </c>
      <c r="Y19" s="39">
        <v>6</v>
      </c>
      <c r="Z19" s="51">
        <f t="shared" si="6"/>
        <v>12420</v>
      </c>
      <c r="AA19" s="39">
        <v>0</v>
      </c>
      <c r="AB19" s="39">
        <f t="shared" si="7"/>
        <v>0</v>
      </c>
      <c r="AC19" s="39">
        <v>0</v>
      </c>
      <c r="AD19" s="51">
        <f t="shared" si="8"/>
        <v>0</v>
      </c>
      <c r="AE19" s="39">
        <v>0</v>
      </c>
      <c r="AF19" s="51">
        <f t="shared" si="9"/>
        <v>0</v>
      </c>
      <c r="AG19" s="39">
        <v>1</v>
      </c>
      <c r="AH19" s="51">
        <f t="shared" si="10"/>
        <v>2070</v>
      </c>
      <c r="AI19" s="39">
        <v>20</v>
      </c>
      <c r="AJ19" s="51">
        <f t="shared" si="11"/>
        <v>41400</v>
      </c>
      <c r="AK19" s="39">
        <v>0</v>
      </c>
      <c r="AL19" s="51">
        <f t="shared" si="12"/>
        <v>0</v>
      </c>
      <c r="AM19" s="39">
        <v>0</v>
      </c>
      <c r="AN19" s="58">
        <f t="shared" si="13"/>
        <v>0</v>
      </c>
      <c r="AO19" s="39">
        <v>0</v>
      </c>
      <c r="AP19" s="51">
        <f t="shared" si="14"/>
        <v>0</v>
      </c>
      <c r="AQ19" s="39">
        <v>0</v>
      </c>
      <c r="AR19" s="51">
        <f t="shared" si="18"/>
        <v>0</v>
      </c>
      <c r="AS19" s="39">
        <v>0</v>
      </c>
      <c r="AT19" s="58">
        <f t="shared" si="19"/>
        <v>0</v>
      </c>
      <c r="AU19" s="39">
        <v>2</v>
      </c>
      <c r="AV19" s="58">
        <f t="shared" si="20"/>
        <v>4140</v>
      </c>
      <c r="AW19" s="39">
        <v>3</v>
      </c>
      <c r="AX19" s="58">
        <f t="shared" si="21"/>
        <v>6210</v>
      </c>
      <c r="AY19" s="39">
        <v>0</v>
      </c>
      <c r="AZ19" s="58">
        <f t="shared" si="22"/>
        <v>0</v>
      </c>
      <c r="BA19" s="39">
        <v>0</v>
      </c>
      <c r="BB19" s="58">
        <f t="shared" si="23"/>
        <v>0</v>
      </c>
      <c r="BC19" s="4">
        <v>0</v>
      </c>
      <c r="BD19" s="58">
        <f t="shared" si="24"/>
        <v>0</v>
      </c>
      <c r="BE19" s="39">
        <v>0</v>
      </c>
      <c r="BF19" s="58">
        <f t="shared" si="25"/>
        <v>0</v>
      </c>
      <c r="BG19" s="39">
        <v>1</v>
      </c>
      <c r="BH19" s="58">
        <f t="shared" si="26"/>
        <v>2070</v>
      </c>
    </row>
    <row r="20" spans="3:60" ht="35.1" customHeight="1">
      <c r="C20" s="40">
        <v>17</v>
      </c>
      <c r="D20" s="38" t="s">
        <v>25</v>
      </c>
      <c r="E20" s="39">
        <f t="shared" si="27"/>
        <v>12</v>
      </c>
      <c r="F20" s="51">
        <v>4222</v>
      </c>
      <c r="G20" s="39">
        <v>3</v>
      </c>
      <c r="H20" s="51">
        <f t="shared" si="15"/>
        <v>12666</v>
      </c>
      <c r="I20" s="39">
        <v>0</v>
      </c>
      <c r="J20" s="51">
        <f t="shared" si="16"/>
        <v>0</v>
      </c>
      <c r="K20" s="39">
        <v>0</v>
      </c>
      <c r="L20" s="51">
        <f t="shared" si="17"/>
        <v>0</v>
      </c>
      <c r="M20" s="39">
        <v>0</v>
      </c>
      <c r="N20" s="51">
        <f t="shared" si="0"/>
        <v>0</v>
      </c>
      <c r="O20" s="39">
        <v>0</v>
      </c>
      <c r="P20" s="51">
        <f t="shared" si="1"/>
        <v>0</v>
      </c>
      <c r="Q20" s="39">
        <v>0</v>
      </c>
      <c r="R20" s="51">
        <f t="shared" si="2"/>
        <v>0</v>
      </c>
      <c r="S20" s="39">
        <v>0</v>
      </c>
      <c r="T20" s="39">
        <f t="shared" si="3"/>
        <v>0</v>
      </c>
      <c r="U20" s="39">
        <v>0</v>
      </c>
      <c r="V20" s="51">
        <f t="shared" si="4"/>
        <v>0</v>
      </c>
      <c r="W20" s="39">
        <v>0</v>
      </c>
      <c r="X20" s="51">
        <f t="shared" si="5"/>
        <v>0</v>
      </c>
      <c r="Y20" s="39">
        <v>0</v>
      </c>
      <c r="Z20" s="51">
        <f t="shared" si="6"/>
        <v>0</v>
      </c>
      <c r="AA20" s="39">
        <v>0</v>
      </c>
      <c r="AB20" s="39">
        <f t="shared" si="7"/>
        <v>0</v>
      </c>
      <c r="AC20" s="39">
        <v>0</v>
      </c>
      <c r="AD20" s="51">
        <f t="shared" si="8"/>
        <v>0</v>
      </c>
      <c r="AE20" s="39"/>
      <c r="AF20" s="51">
        <f t="shared" si="9"/>
        <v>0</v>
      </c>
      <c r="AG20" s="39">
        <v>0</v>
      </c>
      <c r="AH20" s="51">
        <f t="shared" si="10"/>
        <v>0</v>
      </c>
      <c r="AI20" s="39">
        <v>5</v>
      </c>
      <c r="AJ20" s="51">
        <f t="shared" si="11"/>
        <v>21110</v>
      </c>
      <c r="AK20" s="39">
        <v>0</v>
      </c>
      <c r="AL20" s="51">
        <f t="shared" si="12"/>
        <v>0</v>
      </c>
      <c r="AM20" s="39">
        <v>0</v>
      </c>
      <c r="AN20" s="58">
        <f t="shared" si="13"/>
        <v>0</v>
      </c>
      <c r="AO20" s="39">
        <v>0</v>
      </c>
      <c r="AP20" s="51">
        <f t="shared" si="14"/>
        <v>0</v>
      </c>
      <c r="AQ20" s="39">
        <v>0</v>
      </c>
      <c r="AR20" s="51">
        <f t="shared" si="18"/>
        <v>0</v>
      </c>
      <c r="AS20" s="39">
        <v>0</v>
      </c>
      <c r="AT20" s="58">
        <f t="shared" si="19"/>
        <v>0</v>
      </c>
      <c r="AU20" s="39">
        <v>0</v>
      </c>
      <c r="AV20" s="58">
        <f t="shared" si="20"/>
        <v>0</v>
      </c>
      <c r="AW20" s="39">
        <v>3</v>
      </c>
      <c r="AX20" s="58">
        <f t="shared" si="21"/>
        <v>12666</v>
      </c>
      <c r="AY20" s="39">
        <v>0</v>
      </c>
      <c r="AZ20" s="58">
        <f t="shared" si="22"/>
        <v>0</v>
      </c>
      <c r="BA20" s="39">
        <v>1</v>
      </c>
      <c r="BB20" s="58">
        <f t="shared" si="23"/>
        <v>4222</v>
      </c>
      <c r="BC20" s="4">
        <v>0</v>
      </c>
      <c r="BD20" s="58">
        <f t="shared" si="24"/>
        <v>0</v>
      </c>
      <c r="BE20" s="39">
        <v>0</v>
      </c>
      <c r="BF20" s="58">
        <f t="shared" si="25"/>
        <v>0</v>
      </c>
      <c r="BG20" s="39">
        <v>0</v>
      </c>
      <c r="BH20" s="58">
        <f t="shared" si="26"/>
        <v>0</v>
      </c>
    </row>
    <row r="21" spans="3:60" ht="35.1" customHeight="1">
      <c r="C21" s="40">
        <v>18</v>
      </c>
      <c r="D21" s="38" t="s">
        <v>26</v>
      </c>
      <c r="E21" s="39">
        <f t="shared" si="27"/>
        <v>29</v>
      </c>
      <c r="F21" s="51">
        <v>1781.5</v>
      </c>
      <c r="G21" s="39">
        <v>0</v>
      </c>
      <c r="H21" s="51">
        <f t="shared" si="15"/>
        <v>0</v>
      </c>
      <c r="I21" s="39">
        <v>0</v>
      </c>
      <c r="J21" s="51">
        <f t="shared" si="16"/>
        <v>0</v>
      </c>
      <c r="K21" s="39">
        <v>0</v>
      </c>
      <c r="L21" s="51">
        <f t="shared" si="17"/>
        <v>0</v>
      </c>
      <c r="M21" s="39">
        <v>0</v>
      </c>
      <c r="N21" s="51">
        <f t="shared" si="0"/>
        <v>0</v>
      </c>
      <c r="O21" s="39">
        <v>0</v>
      </c>
      <c r="P21" s="51">
        <f t="shared" si="1"/>
        <v>0</v>
      </c>
      <c r="Q21" s="39">
        <v>2</v>
      </c>
      <c r="R21" s="51">
        <f t="shared" si="2"/>
        <v>3563</v>
      </c>
      <c r="S21" s="39">
        <v>2</v>
      </c>
      <c r="T21" s="39">
        <f t="shared" si="3"/>
        <v>3563</v>
      </c>
      <c r="U21" s="39">
        <v>0</v>
      </c>
      <c r="V21" s="51">
        <f t="shared" si="4"/>
        <v>0</v>
      </c>
      <c r="W21" s="39">
        <v>0</v>
      </c>
      <c r="X21" s="51">
        <f t="shared" si="5"/>
        <v>0</v>
      </c>
      <c r="Y21" s="39">
        <v>2</v>
      </c>
      <c r="Z21" s="51">
        <f t="shared" si="6"/>
        <v>3563</v>
      </c>
      <c r="AA21" s="39">
        <v>0</v>
      </c>
      <c r="AB21" s="39">
        <f t="shared" si="7"/>
        <v>0</v>
      </c>
      <c r="AC21" s="39">
        <v>1</v>
      </c>
      <c r="AD21" s="51">
        <f t="shared" si="8"/>
        <v>1781.5</v>
      </c>
      <c r="AE21" s="39">
        <v>0</v>
      </c>
      <c r="AF21" s="51">
        <f t="shared" si="9"/>
        <v>0</v>
      </c>
      <c r="AG21" s="39">
        <v>2</v>
      </c>
      <c r="AH21" s="51">
        <f t="shared" si="10"/>
        <v>3563</v>
      </c>
      <c r="AI21" s="39">
        <v>10</v>
      </c>
      <c r="AJ21" s="51">
        <f t="shared" si="11"/>
        <v>17815</v>
      </c>
      <c r="AK21" s="39">
        <v>0</v>
      </c>
      <c r="AL21" s="51">
        <f t="shared" si="12"/>
        <v>0</v>
      </c>
      <c r="AM21" s="39">
        <v>0</v>
      </c>
      <c r="AN21" s="58">
        <f t="shared" si="13"/>
        <v>0</v>
      </c>
      <c r="AO21" s="39">
        <v>0</v>
      </c>
      <c r="AP21" s="51">
        <f t="shared" si="14"/>
        <v>0</v>
      </c>
      <c r="AQ21" s="39">
        <v>0</v>
      </c>
      <c r="AR21" s="51">
        <f t="shared" si="18"/>
        <v>0</v>
      </c>
      <c r="AS21" s="39">
        <v>3</v>
      </c>
      <c r="AT21" s="58">
        <f t="shared" si="19"/>
        <v>5344.5</v>
      </c>
      <c r="AU21" s="39">
        <v>3</v>
      </c>
      <c r="AV21" s="58">
        <f t="shared" si="20"/>
        <v>5344.5</v>
      </c>
      <c r="AW21" s="39">
        <v>0</v>
      </c>
      <c r="AX21" s="58">
        <f t="shared" si="21"/>
        <v>0</v>
      </c>
      <c r="AY21" s="39">
        <v>0</v>
      </c>
      <c r="AZ21" s="58">
        <f t="shared" si="22"/>
        <v>0</v>
      </c>
      <c r="BA21" s="39">
        <v>2</v>
      </c>
      <c r="BB21" s="58">
        <f t="shared" si="23"/>
        <v>3563</v>
      </c>
      <c r="BC21" s="4">
        <v>0</v>
      </c>
      <c r="BD21" s="58">
        <f t="shared" si="24"/>
        <v>0</v>
      </c>
      <c r="BE21" s="39">
        <v>0</v>
      </c>
      <c r="BF21" s="58">
        <f t="shared" si="25"/>
        <v>0</v>
      </c>
      <c r="BG21" s="39">
        <v>2</v>
      </c>
      <c r="BH21" s="58">
        <f t="shared" si="26"/>
        <v>3563</v>
      </c>
    </row>
    <row r="22" spans="3:60" ht="35.1" customHeight="1">
      <c r="C22" s="40">
        <v>19</v>
      </c>
      <c r="D22" s="38" t="s">
        <v>27</v>
      </c>
      <c r="E22" s="39">
        <f t="shared" si="27"/>
        <v>27</v>
      </c>
      <c r="F22" s="51">
        <v>3458</v>
      </c>
      <c r="G22" s="39">
        <v>2</v>
      </c>
      <c r="H22" s="51">
        <f t="shared" si="15"/>
        <v>6916</v>
      </c>
      <c r="I22" s="39">
        <v>0</v>
      </c>
      <c r="J22" s="51">
        <f t="shared" si="16"/>
        <v>0</v>
      </c>
      <c r="K22" s="39">
        <v>0</v>
      </c>
      <c r="L22" s="51">
        <f t="shared" si="17"/>
        <v>0</v>
      </c>
      <c r="M22" s="39">
        <v>0</v>
      </c>
      <c r="N22" s="51">
        <f t="shared" si="0"/>
        <v>0</v>
      </c>
      <c r="O22" s="39">
        <v>10</v>
      </c>
      <c r="P22" s="51">
        <f t="shared" si="1"/>
        <v>34580</v>
      </c>
      <c r="Q22" s="39">
        <v>1</v>
      </c>
      <c r="R22" s="51">
        <f t="shared" si="2"/>
        <v>3458</v>
      </c>
      <c r="S22" s="39">
        <v>0</v>
      </c>
      <c r="T22" s="39">
        <f t="shared" si="3"/>
        <v>0</v>
      </c>
      <c r="U22" s="39">
        <v>0</v>
      </c>
      <c r="V22" s="51">
        <f t="shared" si="4"/>
        <v>0</v>
      </c>
      <c r="W22" s="39">
        <v>0</v>
      </c>
      <c r="X22" s="51">
        <f t="shared" si="5"/>
        <v>0</v>
      </c>
      <c r="Y22" s="39">
        <v>0</v>
      </c>
      <c r="Z22" s="51">
        <f t="shared" si="6"/>
        <v>0</v>
      </c>
      <c r="AA22" s="39">
        <v>0</v>
      </c>
      <c r="AB22" s="39">
        <f t="shared" si="7"/>
        <v>0</v>
      </c>
      <c r="AC22" s="39">
        <v>0</v>
      </c>
      <c r="AD22" s="51">
        <f t="shared" si="8"/>
        <v>0</v>
      </c>
      <c r="AE22" s="39">
        <v>0</v>
      </c>
      <c r="AF22" s="51">
        <f t="shared" si="9"/>
        <v>0</v>
      </c>
      <c r="AG22" s="39">
        <v>1</v>
      </c>
      <c r="AH22" s="51">
        <f t="shared" si="10"/>
        <v>3458</v>
      </c>
      <c r="AI22" s="39">
        <v>5</v>
      </c>
      <c r="AJ22" s="51">
        <f t="shared" si="11"/>
        <v>17290</v>
      </c>
      <c r="AK22" s="39">
        <v>0</v>
      </c>
      <c r="AL22" s="51">
        <f t="shared" si="12"/>
        <v>0</v>
      </c>
      <c r="AM22" s="39">
        <v>0</v>
      </c>
      <c r="AN22" s="58">
        <f t="shared" si="13"/>
        <v>0</v>
      </c>
      <c r="AO22" s="39">
        <v>2</v>
      </c>
      <c r="AP22" s="51">
        <f t="shared" si="14"/>
        <v>6916</v>
      </c>
      <c r="AQ22" s="39">
        <v>0</v>
      </c>
      <c r="AR22" s="51">
        <f t="shared" si="18"/>
        <v>0</v>
      </c>
      <c r="AS22" s="39">
        <v>3</v>
      </c>
      <c r="AT22" s="58">
        <f t="shared" si="19"/>
        <v>10374</v>
      </c>
      <c r="AU22" s="39">
        <v>0</v>
      </c>
      <c r="AV22" s="58">
        <f t="shared" si="20"/>
        <v>0</v>
      </c>
      <c r="AW22" s="39">
        <v>1</v>
      </c>
      <c r="AX22" s="58">
        <f t="shared" si="21"/>
        <v>3458</v>
      </c>
      <c r="AY22" s="39">
        <v>0</v>
      </c>
      <c r="AZ22" s="58">
        <f t="shared" si="22"/>
        <v>0</v>
      </c>
      <c r="BA22" s="39">
        <v>0</v>
      </c>
      <c r="BB22" s="58">
        <f t="shared" si="23"/>
        <v>0</v>
      </c>
      <c r="BC22" s="4">
        <v>1</v>
      </c>
      <c r="BD22" s="58">
        <f t="shared" si="24"/>
        <v>3458</v>
      </c>
      <c r="BE22" s="39">
        <v>1</v>
      </c>
      <c r="BF22" s="58">
        <f t="shared" si="25"/>
        <v>3458</v>
      </c>
      <c r="BG22" s="39">
        <v>0</v>
      </c>
      <c r="BH22" s="58">
        <f t="shared" si="26"/>
        <v>0</v>
      </c>
    </row>
    <row r="23" spans="3:60" ht="35.1" customHeight="1">
      <c r="C23" s="40">
        <v>20</v>
      </c>
      <c r="D23" s="38" t="s">
        <v>28</v>
      </c>
      <c r="E23" s="39">
        <f t="shared" si="27"/>
        <v>153</v>
      </c>
      <c r="F23" s="51">
        <v>3406.33</v>
      </c>
      <c r="G23" s="39">
        <v>2</v>
      </c>
      <c r="H23" s="51">
        <f t="shared" si="15"/>
        <v>6812.66</v>
      </c>
      <c r="I23" s="39">
        <v>0</v>
      </c>
      <c r="J23" s="51">
        <f t="shared" si="16"/>
        <v>0</v>
      </c>
      <c r="K23" s="39">
        <v>0</v>
      </c>
      <c r="L23" s="51">
        <f t="shared" si="17"/>
        <v>0</v>
      </c>
      <c r="M23" s="39">
        <v>0</v>
      </c>
      <c r="N23" s="51">
        <f t="shared" si="0"/>
        <v>0</v>
      </c>
      <c r="O23" s="39">
        <v>0</v>
      </c>
      <c r="P23" s="51">
        <f t="shared" si="1"/>
        <v>0</v>
      </c>
      <c r="Q23" s="39">
        <v>0</v>
      </c>
      <c r="R23" s="51">
        <f t="shared" si="2"/>
        <v>0</v>
      </c>
      <c r="S23" s="39">
        <v>0</v>
      </c>
      <c r="T23" s="39">
        <f t="shared" si="3"/>
        <v>0</v>
      </c>
      <c r="U23" s="39">
        <v>0</v>
      </c>
      <c r="V23" s="51">
        <f t="shared" si="4"/>
        <v>0</v>
      </c>
      <c r="W23" s="39">
        <v>0</v>
      </c>
      <c r="X23" s="51">
        <f t="shared" si="5"/>
        <v>0</v>
      </c>
      <c r="Y23" s="39">
        <v>5</v>
      </c>
      <c r="Z23" s="51">
        <f t="shared" si="6"/>
        <v>17031.650000000001</v>
      </c>
      <c r="AA23" s="39">
        <v>0</v>
      </c>
      <c r="AB23" s="39">
        <f t="shared" si="7"/>
        <v>0</v>
      </c>
      <c r="AC23" s="39">
        <v>2</v>
      </c>
      <c r="AD23" s="51">
        <f t="shared" si="8"/>
        <v>6812.66</v>
      </c>
      <c r="AE23" s="39">
        <v>0</v>
      </c>
      <c r="AF23" s="51">
        <f t="shared" si="9"/>
        <v>0</v>
      </c>
      <c r="AG23" s="39">
        <v>10</v>
      </c>
      <c r="AH23" s="51">
        <f t="shared" si="10"/>
        <v>34063.300000000003</v>
      </c>
      <c r="AI23" s="39">
        <v>20</v>
      </c>
      <c r="AJ23" s="51">
        <f t="shared" si="11"/>
        <v>68126.600000000006</v>
      </c>
      <c r="AK23" s="39">
        <v>0</v>
      </c>
      <c r="AL23" s="51">
        <f t="shared" si="12"/>
        <v>0</v>
      </c>
      <c r="AM23" s="39">
        <v>0</v>
      </c>
      <c r="AN23" s="58">
        <f t="shared" si="13"/>
        <v>0</v>
      </c>
      <c r="AO23" s="39">
        <v>67</v>
      </c>
      <c r="AP23" s="51">
        <f t="shared" si="14"/>
        <v>228224.11</v>
      </c>
      <c r="AQ23" s="39">
        <v>0</v>
      </c>
      <c r="AR23" s="51">
        <f t="shared" si="18"/>
        <v>0</v>
      </c>
      <c r="AS23" s="39">
        <v>18</v>
      </c>
      <c r="AT23" s="58">
        <f t="shared" si="19"/>
        <v>61313.94</v>
      </c>
      <c r="AU23" s="39">
        <v>12</v>
      </c>
      <c r="AV23" s="58">
        <f t="shared" si="20"/>
        <v>40875.96</v>
      </c>
      <c r="AW23" s="39">
        <v>6</v>
      </c>
      <c r="AX23" s="58">
        <f t="shared" si="21"/>
        <v>20437.98</v>
      </c>
      <c r="AY23" s="39">
        <v>0</v>
      </c>
      <c r="AZ23" s="58">
        <f t="shared" si="22"/>
        <v>0</v>
      </c>
      <c r="BA23" s="39">
        <v>11</v>
      </c>
      <c r="BB23" s="58">
        <f t="shared" si="23"/>
        <v>37469.629999999997</v>
      </c>
      <c r="BC23" s="4">
        <v>0</v>
      </c>
      <c r="BD23" s="58">
        <f t="shared" si="24"/>
        <v>0</v>
      </c>
      <c r="BE23" s="39">
        <v>0</v>
      </c>
      <c r="BF23" s="58">
        <f t="shared" si="25"/>
        <v>0</v>
      </c>
      <c r="BG23" s="39">
        <v>0</v>
      </c>
      <c r="BH23" s="58">
        <f t="shared" si="26"/>
        <v>0</v>
      </c>
    </row>
    <row r="24" spans="3:60" ht="35.1" customHeight="1">
      <c r="C24" s="40">
        <v>21</v>
      </c>
      <c r="D24" s="38" t="s">
        <v>29</v>
      </c>
      <c r="E24" s="39">
        <f t="shared" si="27"/>
        <v>70</v>
      </c>
      <c r="F24" s="51">
        <v>2980</v>
      </c>
      <c r="G24" s="39">
        <v>0</v>
      </c>
      <c r="H24" s="51">
        <f t="shared" si="15"/>
        <v>0</v>
      </c>
      <c r="I24" s="39">
        <v>0</v>
      </c>
      <c r="J24" s="51">
        <f t="shared" si="16"/>
        <v>0</v>
      </c>
      <c r="K24" s="39">
        <v>0</v>
      </c>
      <c r="L24" s="51">
        <f t="shared" si="17"/>
        <v>0</v>
      </c>
      <c r="M24" s="39">
        <v>0</v>
      </c>
      <c r="N24" s="51">
        <f t="shared" si="0"/>
        <v>0</v>
      </c>
      <c r="O24" s="39">
        <v>0</v>
      </c>
      <c r="P24" s="51">
        <f t="shared" si="1"/>
        <v>0</v>
      </c>
      <c r="Q24" s="39">
        <v>0</v>
      </c>
      <c r="R24" s="51">
        <f t="shared" si="2"/>
        <v>0</v>
      </c>
      <c r="S24" s="39">
        <v>0</v>
      </c>
      <c r="T24" s="39">
        <f t="shared" si="3"/>
        <v>0</v>
      </c>
      <c r="U24" s="39">
        <v>0</v>
      </c>
      <c r="V24" s="51">
        <f t="shared" si="4"/>
        <v>0</v>
      </c>
      <c r="W24" s="39">
        <v>0</v>
      </c>
      <c r="X24" s="51">
        <f t="shared" si="5"/>
        <v>0</v>
      </c>
      <c r="Y24" s="39">
        <v>0</v>
      </c>
      <c r="Z24" s="51">
        <f t="shared" si="6"/>
        <v>0</v>
      </c>
      <c r="AA24" s="39">
        <v>0</v>
      </c>
      <c r="AB24" s="39">
        <f t="shared" si="7"/>
        <v>0</v>
      </c>
      <c r="AC24" s="39">
        <v>0</v>
      </c>
      <c r="AD24" s="51">
        <f t="shared" si="8"/>
        <v>0</v>
      </c>
      <c r="AE24" s="39">
        <v>0</v>
      </c>
      <c r="AF24" s="51">
        <f t="shared" si="9"/>
        <v>0</v>
      </c>
      <c r="AG24" s="39">
        <v>70</v>
      </c>
      <c r="AH24" s="51">
        <f t="shared" si="10"/>
        <v>208600</v>
      </c>
      <c r="AI24" s="39">
        <v>0</v>
      </c>
      <c r="AJ24" s="51">
        <f t="shared" si="11"/>
        <v>0</v>
      </c>
      <c r="AK24" s="39">
        <v>0</v>
      </c>
      <c r="AL24" s="51">
        <f t="shared" si="12"/>
        <v>0</v>
      </c>
      <c r="AM24" s="39">
        <v>0</v>
      </c>
      <c r="AN24" s="58">
        <f t="shared" si="13"/>
        <v>0</v>
      </c>
      <c r="AO24" s="39">
        <v>0</v>
      </c>
      <c r="AP24" s="51">
        <f t="shared" si="14"/>
        <v>0</v>
      </c>
      <c r="AQ24" s="39">
        <v>0</v>
      </c>
      <c r="AR24" s="51">
        <f t="shared" si="18"/>
        <v>0</v>
      </c>
      <c r="AS24" s="39">
        <v>0</v>
      </c>
      <c r="AT24" s="58">
        <f t="shared" si="19"/>
        <v>0</v>
      </c>
      <c r="AU24" s="39">
        <v>0</v>
      </c>
      <c r="AV24" s="58">
        <f t="shared" si="20"/>
        <v>0</v>
      </c>
      <c r="AW24" s="39">
        <v>0</v>
      </c>
      <c r="AX24" s="58">
        <f t="shared" si="21"/>
        <v>0</v>
      </c>
      <c r="AY24" s="39">
        <v>0</v>
      </c>
      <c r="AZ24" s="58">
        <f t="shared" si="22"/>
        <v>0</v>
      </c>
      <c r="BA24" s="39">
        <v>0</v>
      </c>
      <c r="BB24" s="58">
        <f t="shared" si="23"/>
        <v>0</v>
      </c>
      <c r="BC24" s="5">
        <v>0</v>
      </c>
      <c r="BD24" s="58">
        <f t="shared" si="24"/>
        <v>0</v>
      </c>
      <c r="BE24" s="39">
        <v>0</v>
      </c>
      <c r="BF24" s="58">
        <f t="shared" si="25"/>
        <v>0</v>
      </c>
      <c r="BG24" s="39">
        <v>0</v>
      </c>
      <c r="BH24" s="58">
        <f t="shared" si="26"/>
        <v>0</v>
      </c>
    </row>
    <row r="25" spans="3:60" ht="68.25" customHeight="1">
      <c r="C25" s="142" t="s">
        <v>31</v>
      </c>
      <c r="D25" s="142"/>
      <c r="E25" s="142"/>
      <c r="F25" s="56" t="s">
        <v>111</v>
      </c>
      <c r="G25" s="141" t="s">
        <v>15</v>
      </c>
      <c r="H25" s="141"/>
      <c r="I25" s="141" t="s">
        <v>101</v>
      </c>
      <c r="J25" s="141"/>
      <c r="K25" s="141" t="s">
        <v>103</v>
      </c>
      <c r="L25" s="141"/>
      <c r="M25" s="141" t="s">
        <v>100</v>
      </c>
      <c r="N25" s="141"/>
      <c r="O25" s="141" t="s">
        <v>99</v>
      </c>
      <c r="P25" s="141"/>
      <c r="Q25" s="141" t="s">
        <v>106</v>
      </c>
      <c r="R25" s="141"/>
      <c r="S25" s="141" t="s">
        <v>105</v>
      </c>
      <c r="T25" s="141"/>
      <c r="U25" s="141" t="s">
        <v>107</v>
      </c>
      <c r="V25" s="141"/>
      <c r="W25" s="141" t="s">
        <v>109</v>
      </c>
      <c r="X25" s="141"/>
      <c r="Y25" s="141" t="s">
        <v>98</v>
      </c>
      <c r="Z25" s="141"/>
      <c r="AA25" s="141" t="s">
        <v>104</v>
      </c>
      <c r="AB25" s="141"/>
      <c r="AC25" s="141" t="s">
        <v>50</v>
      </c>
      <c r="AD25" s="141"/>
      <c r="AE25" s="141" t="s">
        <v>108</v>
      </c>
      <c r="AF25" s="141"/>
      <c r="AG25" s="141" t="s">
        <v>97</v>
      </c>
      <c r="AH25" s="141"/>
      <c r="AI25" s="141" t="s">
        <v>96</v>
      </c>
      <c r="AJ25" s="141"/>
      <c r="AK25" s="141" t="s">
        <v>112</v>
      </c>
      <c r="AL25" s="141"/>
      <c r="AM25" s="140" t="s">
        <v>113</v>
      </c>
      <c r="AN25" s="140"/>
      <c r="AO25" s="140" t="s">
        <v>114</v>
      </c>
      <c r="AP25" s="140"/>
      <c r="AQ25" s="140" t="s">
        <v>115</v>
      </c>
      <c r="AR25" s="140"/>
      <c r="AS25" s="140" t="s">
        <v>116</v>
      </c>
      <c r="AT25" s="140"/>
      <c r="AU25" s="140" t="s">
        <v>117</v>
      </c>
      <c r="AV25" s="140"/>
      <c r="AW25" s="140" t="s">
        <v>118</v>
      </c>
      <c r="AX25" s="140"/>
      <c r="AY25" s="140" t="s">
        <v>119</v>
      </c>
      <c r="AZ25" s="140"/>
      <c r="BA25" s="140" t="s">
        <v>120</v>
      </c>
      <c r="BB25" s="140"/>
      <c r="BC25" s="140" t="s">
        <v>121</v>
      </c>
      <c r="BD25" s="140"/>
      <c r="BE25" s="140" t="s">
        <v>122</v>
      </c>
      <c r="BF25" s="140"/>
      <c r="BG25" s="140" t="s">
        <v>123</v>
      </c>
      <c r="BH25" s="140"/>
    </row>
    <row r="26" spans="3:60" ht="35.1" customHeight="1">
      <c r="C26" s="60">
        <v>22</v>
      </c>
      <c r="D26" s="38" t="s">
        <v>32</v>
      </c>
      <c r="E26" s="39">
        <f t="shared" ref="E26:E27" si="28">SUM(G26,I26,K26,M26,O26,Q26,S26,U26,W26,Y26,AA26,AC26,AE26,AG26,AI26,AK26,AM26,AO26,AQ26,AS26,AU26,AW26,AY26,BA26,BC26,BE26,BG26)</f>
        <v>650</v>
      </c>
      <c r="F26" s="51">
        <f>Consolidado!F26</f>
        <v>1386</v>
      </c>
      <c r="G26" s="39">
        <v>15</v>
      </c>
      <c r="H26" s="51">
        <f>F26*G26</f>
        <v>20790</v>
      </c>
      <c r="I26" s="39">
        <v>0</v>
      </c>
      <c r="J26" s="51">
        <f>F26*I26</f>
        <v>0</v>
      </c>
      <c r="K26" s="39">
        <v>0</v>
      </c>
      <c r="L26" s="51">
        <f>F26*K26</f>
        <v>0</v>
      </c>
      <c r="M26" s="39">
        <v>0</v>
      </c>
      <c r="N26" s="51">
        <f>F26*M26</f>
        <v>0</v>
      </c>
      <c r="O26" s="39">
        <v>50</v>
      </c>
      <c r="P26" s="51">
        <f>F26*O26</f>
        <v>69300</v>
      </c>
      <c r="Q26" s="39">
        <v>30</v>
      </c>
      <c r="R26" s="51">
        <f>F26*Q26</f>
        <v>41580</v>
      </c>
      <c r="S26" s="39">
        <v>52</v>
      </c>
      <c r="T26" s="39">
        <f>F26*S26</f>
        <v>72072</v>
      </c>
      <c r="U26" s="39">
        <v>0</v>
      </c>
      <c r="V26" s="51">
        <f>F26*U26</f>
        <v>0</v>
      </c>
      <c r="W26" s="39">
        <v>0</v>
      </c>
      <c r="X26" s="51">
        <f>F26*W26</f>
        <v>0</v>
      </c>
      <c r="Y26" s="39">
        <v>0</v>
      </c>
      <c r="Z26" s="51">
        <f>F26*Y26</f>
        <v>0</v>
      </c>
      <c r="AA26" s="39">
        <v>0</v>
      </c>
      <c r="AB26" s="39">
        <f>F26*AA26</f>
        <v>0</v>
      </c>
      <c r="AC26" s="39">
        <v>0</v>
      </c>
      <c r="AD26" s="51">
        <f>F26*AC26</f>
        <v>0</v>
      </c>
      <c r="AE26" s="39">
        <v>0</v>
      </c>
      <c r="AF26" s="51">
        <f>F26*AE26</f>
        <v>0</v>
      </c>
      <c r="AG26" s="39">
        <v>94</v>
      </c>
      <c r="AH26" s="51">
        <f>F26*AG26</f>
        <v>130284</v>
      </c>
      <c r="AI26" s="39">
        <v>130</v>
      </c>
      <c r="AJ26" s="51">
        <f>F26*AI26</f>
        <v>180180</v>
      </c>
      <c r="AK26" s="39">
        <v>0</v>
      </c>
      <c r="AL26" s="51">
        <f>F26*AK26</f>
        <v>0</v>
      </c>
      <c r="AM26" s="39">
        <v>0</v>
      </c>
      <c r="AN26" s="58">
        <f>F26*AM26</f>
        <v>0</v>
      </c>
      <c r="AO26" s="39">
        <v>69</v>
      </c>
      <c r="AP26" s="51">
        <f>F26*AO26</f>
        <v>95634</v>
      </c>
      <c r="AQ26" s="39">
        <v>0</v>
      </c>
      <c r="AR26" s="51">
        <f>F26*AQ26</f>
        <v>0</v>
      </c>
      <c r="AS26" s="39">
        <v>0</v>
      </c>
      <c r="AT26" s="58">
        <f>F26*AS26</f>
        <v>0</v>
      </c>
      <c r="AU26" s="39">
        <v>45</v>
      </c>
      <c r="AV26" s="58">
        <f>F26*AU26</f>
        <v>62370</v>
      </c>
      <c r="AW26" s="39">
        <v>62</v>
      </c>
      <c r="AX26" s="58">
        <f>F26*AW26</f>
        <v>85932</v>
      </c>
      <c r="AY26" s="39">
        <v>0</v>
      </c>
      <c r="AZ26" s="58">
        <f>F26*AY26</f>
        <v>0</v>
      </c>
      <c r="BA26" s="39">
        <v>73</v>
      </c>
      <c r="BB26" s="58">
        <f>F26*BA26</f>
        <v>101178</v>
      </c>
      <c r="BC26" s="4">
        <v>30</v>
      </c>
      <c r="BD26" s="58">
        <f>F26*BC26</f>
        <v>41580</v>
      </c>
      <c r="BE26" s="39">
        <v>0</v>
      </c>
      <c r="BF26" s="58">
        <f>F26*BE26</f>
        <v>0</v>
      </c>
      <c r="BG26" s="39">
        <v>0</v>
      </c>
      <c r="BH26" s="58">
        <f t="shared" ref="BH26:BH27" si="29">F26*BG26</f>
        <v>0</v>
      </c>
    </row>
    <row r="27" spans="3:60" ht="35.1" customHeight="1">
      <c r="C27" s="60">
        <v>23</v>
      </c>
      <c r="D27" s="38" t="s">
        <v>33</v>
      </c>
      <c r="E27" s="39">
        <f t="shared" si="28"/>
        <v>248</v>
      </c>
      <c r="F27" s="51">
        <f>Consolidado!F27</f>
        <v>473.48</v>
      </c>
      <c r="G27" s="39">
        <v>20</v>
      </c>
      <c r="H27" s="51">
        <f t="shared" si="15"/>
        <v>9469.6</v>
      </c>
      <c r="I27" s="39">
        <v>0</v>
      </c>
      <c r="J27" s="51">
        <f t="shared" si="16"/>
        <v>0</v>
      </c>
      <c r="K27" s="39">
        <v>0</v>
      </c>
      <c r="L27" s="51">
        <f t="shared" si="17"/>
        <v>0</v>
      </c>
      <c r="M27" s="39">
        <v>0</v>
      </c>
      <c r="N27" s="51">
        <f t="shared" si="0"/>
        <v>0</v>
      </c>
      <c r="O27" s="39">
        <v>0</v>
      </c>
      <c r="P27" s="51">
        <f t="shared" si="1"/>
        <v>0</v>
      </c>
      <c r="Q27" s="39">
        <v>0</v>
      </c>
      <c r="R27" s="51">
        <f t="shared" si="2"/>
        <v>0</v>
      </c>
      <c r="S27" s="39">
        <v>0</v>
      </c>
      <c r="T27" s="39">
        <f t="shared" si="3"/>
        <v>0</v>
      </c>
      <c r="U27" s="39">
        <v>10</v>
      </c>
      <c r="V27" s="51">
        <f t="shared" si="4"/>
        <v>4734.8</v>
      </c>
      <c r="W27" s="39">
        <v>0</v>
      </c>
      <c r="X27" s="51">
        <f t="shared" si="5"/>
        <v>0</v>
      </c>
      <c r="Y27" s="39">
        <v>0</v>
      </c>
      <c r="Z27" s="51">
        <f t="shared" si="6"/>
        <v>0</v>
      </c>
      <c r="AA27" s="39">
        <v>0</v>
      </c>
      <c r="AB27" s="39">
        <f t="shared" si="7"/>
        <v>0</v>
      </c>
      <c r="AC27" s="39">
        <v>0</v>
      </c>
      <c r="AD27" s="51">
        <f t="shared" si="8"/>
        <v>0</v>
      </c>
      <c r="AE27" s="39">
        <v>0</v>
      </c>
      <c r="AF27" s="51">
        <f t="shared" si="9"/>
        <v>0</v>
      </c>
      <c r="AG27" s="39">
        <v>0</v>
      </c>
      <c r="AH27" s="51">
        <f t="shared" si="10"/>
        <v>0</v>
      </c>
      <c r="AI27" s="39">
        <v>130</v>
      </c>
      <c r="AJ27" s="51">
        <f t="shared" si="11"/>
        <v>61552.4</v>
      </c>
      <c r="AK27" s="39">
        <v>0</v>
      </c>
      <c r="AL27" s="51">
        <f t="shared" si="12"/>
        <v>0</v>
      </c>
      <c r="AM27" s="39">
        <v>0</v>
      </c>
      <c r="AN27" s="58">
        <f t="shared" si="13"/>
        <v>0</v>
      </c>
      <c r="AO27" s="39">
        <v>0</v>
      </c>
      <c r="AP27" s="51">
        <f t="shared" si="14"/>
        <v>0</v>
      </c>
      <c r="AQ27" s="39">
        <v>0</v>
      </c>
      <c r="AR27" s="51">
        <f t="shared" si="18"/>
        <v>0</v>
      </c>
      <c r="AS27" s="39">
        <v>0</v>
      </c>
      <c r="AT27" s="58">
        <f t="shared" si="19"/>
        <v>0</v>
      </c>
      <c r="AU27" s="39">
        <v>15</v>
      </c>
      <c r="AV27" s="58">
        <f t="shared" si="20"/>
        <v>7102.2000000000007</v>
      </c>
      <c r="AW27" s="39">
        <v>0</v>
      </c>
      <c r="AX27" s="58">
        <f t="shared" si="21"/>
        <v>0</v>
      </c>
      <c r="AY27" s="39">
        <v>0</v>
      </c>
      <c r="AZ27" s="58">
        <f t="shared" si="22"/>
        <v>0</v>
      </c>
      <c r="BA27" s="39">
        <v>73</v>
      </c>
      <c r="BB27" s="58">
        <f t="shared" si="23"/>
        <v>34564.04</v>
      </c>
      <c r="BC27" s="4">
        <v>0</v>
      </c>
      <c r="BD27" s="58">
        <f t="shared" si="24"/>
        <v>0</v>
      </c>
      <c r="BE27" s="39">
        <v>0</v>
      </c>
      <c r="BF27" s="58">
        <f t="shared" si="25"/>
        <v>0</v>
      </c>
      <c r="BG27" s="39">
        <v>0</v>
      </c>
      <c r="BH27" s="58">
        <f t="shared" si="29"/>
        <v>0</v>
      </c>
    </row>
    <row r="28" spans="3:60" ht="68.25" customHeight="1">
      <c r="C28" s="142" t="s">
        <v>34</v>
      </c>
      <c r="D28" s="142"/>
      <c r="E28" s="142"/>
      <c r="F28" s="56" t="s">
        <v>111</v>
      </c>
      <c r="G28" s="141" t="s">
        <v>15</v>
      </c>
      <c r="H28" s="141"/>
      <c r="I28" s="141" t="s">
        <v>101</v>
      </c>
      <c r="J28" s="141"/>
      <c r="K28" s="141" t="s">
        <v>103</v>
      </c>
      <c r="L28" s="141"/>
      <c r="M28" s="141" t="s">
        <v>100</v>
      </c>
      <c r="N28" s="141"/>
      <c r="O28" s="141" t="s">
        <v>99</v>
      </c>
      <c r="P28" s="141"/>
      <c r="Q28" s="141" t="s">
        <v>106</v>
      </c>
      <c r="R28" s="141"/>
      <c r="S28" s="141" t="s">
        <v>105</v>
      </c>
      <c r="T28" s="141"/>
      <c r="U28" s="141" t="s">
        <v>107</v>
      </c>
      <c r="V28" s="141"/>
      <c r="W28" s="141" t="s">
        <v>109</v>
      </c>
      <c r="X28" s="141"/>
      <c r="Y28" s="141" t="s">
        <v>98</v>
      </c>
      <c r="Z28" s="141"/>
      <c r="AA28" s="141" t="s">
        <v>104</v>
      </c>
      <c r="AB28" s="141"/>
      <c r="AC28" s="141" t="s">
        <v>50</v>
      </c>
      <c r="AD28" s="141"/>
      <c r="AE28" s="141" t="s">
        <v>108</v>
      </c>
      <c r="AF28" s="141"/>
      <c r="AG28" s="141" t="s">
        <v>97</v>
      </c>
      <c r="AH28" s="141"/>
      <c r="AI28" s="141" t="s">
        <v>96</v>
      </c>
      <c r="AJ28" s="141"/>
      <c r="AK28" s="141" t="s">
        <v>112</v>
      </c>
      <c r="AL28" s="141"/>
      <c r="AM28" s="140" t="s">
        <v>113</v>
      </c>
      <c r="AN28" s="140"/>
      <c r="AO28" s="140" t="s">
        <v>114</v>
      </c>
      <c r="AP28" s="140"/>
      <c r="AQ28" s="140" t="s">
        <v>115</v>
      </c>
      <c r="AR28" s="140"/>
      <c r="AS28" s="140" t="s">
        <v>116</v>
      </c>
      <c r="AT28" s="140"/>
      <c r="AU28" s="140" t="s">
        <v>117</v>
      </c>
      <c r="AV28" s="140"/>
      <c r="AW28" s="140" t="s">
        <v>118</v>
      </c>
      <c r="AX28" s="140"/>
      <c r="AY28" s="140" t="s">
        <v>119</v>
      </c>
      <c r="AZ28" s="140"/>
      <c r="BA28" s="140" t="s">
        <v>120</v>
      </c>
      <c r="BB28" s="140"/>
      <c r="BC28" s="140" t="s">
        <v>121</v>
      </c>
      <c r="BD28" s="140"/>
      <c r="BE28" s="140" t="s">
        <v>122</v>
      </c>
      <c r="BF28" s="140"/>
      <c r="BG28" s="140" t="s">
        <v>123</v>
      </c>
      <c r="BH28" s="140"/>
    </row>
    <row r="29" spans="3:60" ht="35.1" customHeight="1">
      <c r="C29" s="61">
        <v>24</v>
      </c>
      <c r="D29" s="38" t="s">
        <v>35</v>
      </c>
      <c r="E29" s="39">
        <f t="shared" ref="E29:E36" si="30">SUM(G29,I29,K29,M29,O29,Q29,S29,U29,W29,Y29,AA29,AC29,AE29,AG29,AI29,AK29,AM29,AO29,AQ29,AS29,AU29,AW29,AY29,BA29,BC29,BE29,BG29)</f>
        <v>458</v>
      </c>
      <c r="F29" s="51">
        <v>1523.33</v>
      </c>
      <c r="G29" s="39">
        <v>10</v>
      </c>
      <c r="H29" s="39">
        <f t="shared" si="15"/>
        <v>15233.3</v>
      </c>
      <c r="I29" s="39">
        <v>0</v>
      </c>
      <c r="J29" s="51">
        <f t="shared" si="16"/>
        <v>0</v>
      </c>
      <c r="K29" s="39">
        <v>19</v>
      </c>
      <c r="L29" s="51">
        <f t="shared" ref="L29:L36" si="31">F29*K29</f>
        <v>28943.269999999997</v>
      </c>
      <c r="M29" s="39">
        <v>2</v>
      </c>
      <c r="N29" s="51">
        <f t="shared" ref="N29:N36" si="32">F29*M29</f>
        <v>3046.66</v>
      </c>
      <c r="O29" s="39">
        <v>0</v>
      </c>
      <c r="P29" s="51">
        <f t="shared" ref="P29:P36" si="33">F29*O29</f>
        <v>0</v>
      </c>
      <c r="Q29" s="39">
        <v>0</v>
      </c>
      <c r="R29" s="51">
        <f t="shared" ref="R29:R36" si="34">F29*Q29</f>
        <v>0</v>
      </c>
      <c r="S29" s="39">
        <v>32</v>
      </c>
      <c r="T29" s="39">
        <f t="shared" ref="T29:T36" si="35">F29*S29</f>
        <v>48746.559999999998</v>
      </c>
      <c r="U29" s="39">
        <v>20</v>
      </c>
      <c r="V29" s="51">
        <f t="shared" ref="V29:V36" si="36">F29*U29</f>
        <v>30466.6</v>
      </c>
      <c r="W29" s="39">
        <v>12</v>
      </c>
      <c r="X29" s="51">
        <f t="shared" ref="X29:X36" si="37">F29*W29</f>
        <v>18279.96</v>
      </c>
      <c r="Y29" s="39">
        <v>50</v>
      </c>
      <c r="Z29" s="51">
        <f t="shared" ref="Z29:Z36" si="38">F29*Y29</f>
        <v>76166.5</v>
      </c>
      <c r="AA29" s="39">
        <v>31</v>
      </c>
      <c r="AB29" s="39">
        <f t="shared" ref="AB29:AB36" si="39">F29*AA29</f>
        <v>47223.229999999996</v>
      </c>
      <c r="AC29" s="39">
        <v>18</v>
      </c>
      <c r="AD29" s="51">
        <f t="shared" ref="AD29:AD36" si="40">F29*AC29</f>
        <v>27419.94</v>
      </c>
      <c r="AE29" s="39">
        <v>20</v>
      </c>
      <c r="AF29" s="51">
        <f t="shared" ref="AF29:AF36" si="41">F29*AE29</f>
        <v>30466.6</v>
      </c>
      <c r="AG29" s="39">
        <v>28</v>
      </c>
      <c r="AH29" s="51">
        <f t="shared" ref="AH29:AH36" si="42">F29*AG29</f>
        <v>42653.24</v>
      </c>
      <c r="AI29" s="39">
        <v>30</v>
      </c>
      <c r="AJ29" s="51">
        <f t="shared" ref="AJ29:AJ36" si="43">F29*AI29</f>
        <v>45699.899999999994</v>
      </c>
      <c r="AK29" s="39">
        <v>0</v>
      </c>
      <c r="AL29" s="51">
        <f t="shared" ref="AL29:AL36" si="44">F29*AK29</f>
        <v>0</v>
      </c>
      <c r="AM29" s="39">
        <v>0</v>
      </c>
      <c r="AN29" s="51">
        <f t="shared" ref="AN29:AN36" si="45">F29*AM29</f>
        <v>0</v>
      </c>
      <c r="AO29" s="39">
        <v>53</v>
      </c>
      <c r="AP29" s="51">
        <f t="shared" ref="AP29:AP36" si="46">F29*AO29</f>
        <v>80736.489999999991</v>
      </c>
      <c r="AQ29" s="39">
        <v>0</v>
      </c>
      <c r="AR29" s="51">
        <f>F29*AQ29</f>
        <v>0</v>
      </c>
      <c r="AS29" s="39">
        <v>12</v>
      </c>
      <c r="AT29" s="51">
        <f>F29*AS29</f>
        <v>18279.96</v>
      </c>
      <c r="AU29" s="39">
        <v>48</v>
      </c>
      <c r="AV29" s="51">
        <f>F29*AU29</f>
        <v>73119.839999999997</v>
      </c>
      <c r="AW29" s="39">
        <v>12</v>
      </c>
      <c r="AX29" s="51">
        <f>F29*AW29</f>
        <v>18279.96</v>
      </c>
      <c r="AY29" s="39">
        <v>0</v>
      </c>
      <c r="AZ29" s="51">
        <f>F29*AY29</f>
        <v>0</v>
      </c>
      <c r="BA29" s="39">
        <v>25</v>
      </c>
      <c r="BB29" s="51">
        <f>F29*BA29</f>
        <v>38083.25</v>
      </c>
      <c r="BC29" s="39">
        <v>5</v>
      </c>
      <c r="BD29" s="51">
        <f t="shared" ref="BD29:BD36" si="47">F29*BC29</f>
        <v>7616.65</v>
      </c>
      <c r="BE29" s="39">
        <v>5</v>
      </c>
      <c r="BF29" s="51">
        <f t="shared" ref="BF29:BF36" si="48">F29*BE29</f>
        <v>7616.65</v>
      </c>
      <c r="BG29" s="39">
        <v>26</v>
      </c>
      <c r="BH29" s="51">
        <f t="shared" ref="BH29:BH36" si="49">F29*BG29</f>
        <v>39606.58</v>
      </c>
    </row>
    <row r="30" spans="3:60" ht="35.1" customHeight="1">
      <c r="C30" s="60">
        <v>25</v>
      </c>
      <c r="D30" s="38" t="s">
        <v>36</v>
      </c>
      <c r="E30" s="39">
        <f t="shared" si="30"/>
        <v>605</v>
      </c>
      <c r="F30" s="51">
        <v>3485</v>
      </c>
      <c r="G30" s="39">
        <v>0</v>
      </c>
      <c r="H30" s="39">
        <f t="shared" si="15"/>
        <v>0</v>
      </c>
      <c r="I30" s="39">
        <v>40</v>
      </c>
      <c r="J30" s="51">
        <f t="shared" si="16"/>
        <v>139400</v>
      </c>
      <c r="K30" s="39">
        <v>19</v>
      </c>
      <c r="L30" s="51">
        <f t="shared" si="31"/>
        <v>66215</v>
      </c>
      <c r="M30" s="39">
        <v>0</v>
      </c>
      <c r="N30" s="51">
        <f t="shared" si="32"/>
        <v>0</v>
      </c>
      <c r="O30" s="39">
        <v>0</v>
      </c>
      <c r="P30" s="51">
        <f t="shared" si="33"/>
        <v>0</v>
      </c>
      <c r="Q30" s="39">
        <v>4</v>
      </c>
      <c r="R30" s="51">
        <f t="shared" si="34"/>
        <v>13940</v>
      </c>
      <c r="S30" s="39">
        <v>0</v>
      </c>
      <c r="T30" s="39">
        <f t="shared" si="35"/>
        <v>0</v>
      </c>
      <c r="U30" s="39">
        <v>2</v>
      </c>
      <c r="V30" s="51">
        <f t="shared" si="36"/>
        <v>6970</v>
      </c>
      <c r="W30" s="39">
        <v>0</v>
      </c>
      <c r="X30" s="51">
        <f t="shared" si="37"/>
        <v>0</v>
      </c>
      <c r="Y30" s="39">
        <v>0</v>
      </c>
      <c r="Z30" s="51">
        <f t="shared" si="38"/>
        <v>0</v>
      </c>
      <c r="AA30" s="39">
        <v>0</v>
      </c>
      <c r="AB30" s="39">
        <f t="shared" si="39"/>
        <v>0</v>
      </c>
      <c r="AC30" s="39">
        <v>0</v>
      </c>
      <c r="AD30" s="51">
        <f t="shared" si="40"/>
        <v>0</v>
      </c>
      <c r="AE30" s="39">
        <v>10</v>
      </c>
      <c r="AF30" s="51">
        <f t="shared" si="41"/>
        <v>34850</v>
      </c>
      <c r="AG30" s="39">
        <v>51</v>
      </c>
      <c r="AH30" s="51">
        <f t="shared" si="42"/>
        <v>177735</v>
      </c>
      <c r="AI30" s="39">
        <v>150</v>
      </c>
      <c r="AJ30" s="51">
        <f t="shared" si="43"/>
        <v>522750</v>
      </c>
      <c r="AK30" s="39">
        <v>0</v>
      </c>
      <c r="AL30" s="51">
        <f t="shared" si="44"/>
        <v>0</v>
      </c>
      <c r="AM30" s="39">
        <v>90</v>
      </c>
      <c r="AN30" s="51">
        <f t="shared" si="45"/>
        <v>313650</v>
      </c>
      <c r="AO30" s="39">
        <v>68</v>
      </c>
      <c r="AP30" s="51">
        <f t="shared" si="46"/>
        <v>236980</v>
      </c>
      <c r="AQ30" s="39">
        <v>30</v>
      </c>
      <c r="AR30" s="51">
        <f t="shared" ref="AR30:AR36" si="50">F30*AQ30</f>
        <v>104550</v>
      </c>
      <c r="AS30" s="39">
        <v>63</v>
      </c>
      <c r="AT30" s="51">
        <f t="shared" ref="AT30:AT36" si="51">F30*AS30</f>
        <v>219555</v>
      </c>
      <c r="AU30" s="39">
        <v>0</v>
      </c>
      <c r="AV30" s="51">
        <f t="shared" ref="AV30:AV36" si="52">F30*AU30</f>
        <v>0</v>
      </c>
      <c r="AW30" s="39">
        <v>0</v>
      </c>
      <c r="AX30" s="51">
        <f t="shared" ref="AX30:AX36" si="53">F30*AW30</f>
        <v>0</v>
      </c>
      <c r="AY30" s="39">
        <v>0</v>
      </c>
      <c r="AZ30" s="51">
        <f t="shared" ref="AZ30:AZ36" si="54">F30*AY30</f>
        <v>0</v>
      </c>
      <c r="BA30" s="39">
        <v>58</v>
      </c>
      <c r="BB30" s="51">
        <f t="shared" ref="BB30:BB36" si="55">F30*BA30</f>
        <v>202130</v>
      </c>
      <c r="BC30" s="39">
        <v>15</v>
      </c>
      <c r="BD30" s="51">
        <f t="shared" si="47"/>
        <v>52275</v>
      </c>
      <c r="BE30" s="39">
        <v>5</v>
      </c>
      <c r="BF30" s="51">
        <f t="shared" si="48"/>
        <v>17425</v>
      </c>
      <c r="BG30" s="39">
        <v>0</v>
      </c>
      <c r="BH30" s="51">
        <f t="shared" si="49"/>
        <v>0</v>
      </c>
    </row>
    <row r="31" spans="3:60" ht="35.1" customHeight="1">
      <c r="C31" s="60">
        <v>26</v>
      </c>
      <c r="D31" s="38" t="s">
        <v>37</v>
      </c>
      <c r="E31" s="39">
        <f t="shared" si="30"/>
        <v>202</v>
      </c>
      <c r="F31" s="51">
        <v>1768</v>
      </c>
      <c r="G31" s="39">
        <v>10</v>
      </c>
      <c r="H31" s="39">
        <f t="shared" si="15"/>
        <v>17680</v>
      </c>
      <c r="I31" s="39">
        <v>0</v>
      </c>
      <c r="J31" s="51">
        <f t="shared" si="16"/>
        <v>0</v>
      </c>
      <c r="K31" s="39">
        <v>0</v>
      </c>
      <c r="L31" s="51">
        <f t="shared" si="31"/>
        <v>0</v>
      </c>
      <c r="M31" s="39">
        <v>10</v>
      </c>
      <c r="N31" s="51">
        <f t="shared" si="32"/>
        <v>17680</v>
      </c>
      <c r="O31" s="39">
        <v>0</v>
      </c>
      <c r="P31" s="51">
        <f t="shared" si="33"/>
        <v>0</v>
      </c>
      <c r="Q31" s="39">
        <v>0</v>
      </c>
      <c r="R31" s="51">
        <f t="shared" si="34"/>
        <v>0</v>
      </c>
      <c r="S31" s="39">
        <v>0</v>
      </c>
      <c r="T31" s="39">
        <f t="shared" si="35"/>
        <v>0</v>
      </c>
      <c r="U31" s="39">
        <v>0</v>
      </c>
      <c r="V31" s="51">
        <f t="shared" si="36"/>
        <v>0</v>
      </c>
      <c r="W31" s="39">
        <v>0</v>
      </c>
      <c r="X31" s="51">
        <f t="shared" si="37"/>
        <v>0</v>
      </c>
      <c r="Y31" s="39">
        <v>20</v>
      </c>
      <c r="Z31" s="51">
        <f t="shared" si="38"/>
        <v>35360</v>
      </c>
      <c r="AA31" s="39">
        <v>0</v>
      </c>
      <c r="AB31" s="39">
        <f t="shared" si="39"/>
        <v>0</v>
      </c>
      <c r="AC31" s="39">
        <v>4</v>
      </c>
      <c r="AD31" s="51">
        <f t="shared" si="40"/>
        <v>7072</v>
      </c>
      <c r="AE31" s="39">
        <v>0</v>
      </c>
      <c r="AF31" s="51">
        <f t="shared" si="41"/>
        <v>0</v>
      </c>
      <c r="AG31" s="39">
        <v>9</v>
      </c>
      <c r="AH31" s="51">
        <f t="shared" si="42"/>
        <v>15912</v>
      </c>
      <c r="AI31" s="39">
        <v>80</v>
      </c>
      <c r="AJ31" s="51">
        <f t="shared" si="43"/>
        <v>141440</v>
      </c>
      <c r="AK31" s="39">
        <v>0</v>
      </c>
      <c r="AL31" s="51">
        <f t="shared" si="44"/>
        <v>0</v>
      </c>
      <c r="AM31" s="39">
        <v>0</v>
      </c>
      <c r="AN31" s="51">
        <f t="shared" si="45"/>
        <v>0</v>
      </c>
      <c r="AO31" s="39">
        <v>6</v>
      </c>
      <c r="AP31" s="51">
        <f t="shared" si="46"/>
        <v>10608</v>
      </c>
      <c r="AQ31" s="39">
        <v>60</v>
      </c>
      <c r="AR31" s="51">
        <f t="shared" si="50"/>
        <v>106080</v>
      </c>
      <c r="AS31" s="39">
        <v>0</v>
      </c>
      <c r="AT31" s="51">
        <f t="shared" si="51"/>
        <v>0</v>
      </c>
      <c r="AU31" s="39">
        <v>0</v>
      </c>
      <c r="AV31" s="51">
        <f t="shared" si="52"/>
        <v>0</v>
      </c>
      <c r="AW31" s="39">
        <v>0</v>
      </c>
      <c r="AX31" s="51">
        <f t="shared" si="53"/>
        <v>0</v>
      </c>
      <c r="AY31" s="39">
        <v>0</v>
      </c>
      <c r="AZ31" s="51">
        <f t="shared" si="54"/>
        <v>0</v>
      </c>
      <c r="BA31" s="39">
        <v>3</v>
      </c>
      <c r="BB31" s="51">
        <f t="shared" si="55"/>
        <v>5304</v>
      </c>
      <c r="BC31" s="39">
        <v>0</v>
      </c>
      <c r="BD31" s="51">
        <f t="shared" si="47"/>
        <v>0</v>
      </c>
      <c r="BE31" s="39">
        <v>0</v>
      </c>
      <c r="BF31" s="51">
        <f t="shared" si="48"/>
        <v>0</v>
      </c>
      <c r="BG31" s="39">
        <v>0</v>
      </c>
      <c r="BH31" s="51">
        <f t="shared" si="49"/>
        <v>0</v>
      </c>
    </row>
    <row r="32" spans="3:60" ht="35.1" customHeight="1">
      <c r="C32" s="61">
        <v>27</v>
      </c>
      <c r="D32" s="38" t="s">
        <v>38</v>
      </c>
      <c r="E32" s="39">
        <f t="shared" si="30"/>
        <v>274</v>
      </c>
      <c r="F32" s="51">
        <v>1178.24</v>
      </c>
      <c r="G32" s="39">
        <v>40</v>
      </c>
      <c r="H32" s="39">
        <f t="shared" si="15"/>
        <v>47129.599999999999</v>
      </c>
      <c r="I32" s="39">
        <v>0</v>
      </c>
      <c r="J32" s="51">
        <f t="shared" si="16"/>
        <v>0</v>
      </c>
      <c r="K32" s="39">
        <v>0</v>
      </c>
      <c r="L32" s="51">
        <f t="shared" si="31"/>
        <v>0</v>
      </c>
      <c r="M32" s="39">
        <v>0</v>
      </c>
      <c r="N32" s="51">
        <f t="shared" si="32"/>
        <v>0</v>
      </c>
      <c r="O32" s="39">
        <v>0</v>
      </c>
      <c r="P32" s="51">
        <f t="shared" si="33"/>
        <v>0</v>
      </c>
      <c r="Q32" s="39">
        <v>0</v>
      </c>
      <c r="R32" s="51">
        <f t="shared" si="34"/>
        <v>0</v>
      </c>
      <c r="S32" s="39">
        <v>0</v>
      </c>
      <c r="T32" s="39">
        <f t="shared" si="35"/>
        <v>0</v>
      </c>
      <c r="U32" s="39">
        <v>0</v>
      </c>
      <c r="V32" s="51">
        <f t="shared" si="36"/>
        <v>0</v>
      </c>
      <c r="W32" s="39">
        <v>0</v>
      </c>
      <c r="X32" s="51">
        <f t="shared" si="37"/>
        <v>0</v>
      </c>
      <c r="Y32" s="39">
        <v>0</v>
      </c>
      <c r="Z32" s="51">
        <f t="shared" si="38"/>
        <v>0</v>
      </c>
      <c r="AA32" s="39">
        <v>0</v>
      </c>
      <c r="AB32" s="39">
        <f t="shared" si="39"/>
        <v>0</v>
      </c>
      <c r="AC32" s="39">
        <v>0</v>
      </c>
      <c r="AD32" s="51">
        <f t="shared" si="40"/>
        <v>0</v>
      </c>
      <c r="AE32" s="39">
        <v>0</v>
      </c>
      <c r="AF32" s="51">
        <f t="shared" si="41"/>
        <v>0</v>
      </c>
      <c r="AG32" s="39">
        <v>80</v>
      </c>
      <c r="AH32" s="51">
        <f t="shared" si="42"/>
        <v>94259.199999999997</v>
      </c>
      <c r="AI32" s="39">
        <v>0</v>
      </c>
      <c r="AJ32" s="51">
        <f t="shared" si="43"/>
        <v>0</v>
      </c>
      <c r="AK32" s="39">
        <v>0</v>
      </c>
      <c r="AL32" s="51">
        <f t="shared" si="44"/>
        <v>0</v>
      </c>
      <c r="AM32" s="39">
        <v>0</v>
      </c>
      <c r="AN32" s="51">
        <f t="shared" si="45"/>
        <v>0</v>
      </c>
      <c r="AO32" s="39">
        <v>61</v>
      </c>
      <c r="AP32" s="51">
        <f t="shared" si="46"/>
        <v>71872.639999999999</v>
      </c>
      <c r="AQ32" s="39">
        <v>0</v>
      </c>
      <c r="AR32" s="51">
        <f t="shared" si="50"/>
        <v>0</v>
      </c>
      <c r="AS32" s="39">
        <v>0</v>
      </c>
      <c r="AT32" s="51">
        <f t="shared" si="51"/>
        <v>0</v>
      </c>
      <c r="AU32" s="39">
        <v>30</v>
      </c>
      <c r="AV32" s="51">
        <f t="shared" si="52"/>
        <v>35347.199999999997</v>
      </c>
      <c r="AW32" s="39">
        <v>0</v>
      </c>
      <c r="AX32" s="51">
        <f t="shared" si="53"/>
        <v>0</v>
      </c>
      <c r="AY32" s="39">
        <v>23</v>
      </c>
      <c r="AZ32" s="51">
        <f t="shared" si="54"/>
        <v>27099.52</v>
      </c>
      <c r="BA32" s="39">
        <v>40</v>
      </c>
      <c r="BB32" s="51">
        <f t="shared" si="55"/>
        <v>47129.599999999999</v>
      </c>
      <c r="BC32" s="39">
        <v>0</v>
      </c>
      <c r="BD32" s="51">
        <f t="shared" si="47"/>
        <v>0</v>
      </c>
      <c r="BE32" s="39">
        <v>0</v>
      </c>
      <c r="BF32" s="51">
        <f t="shared" si="48"/>
        <v>0</v>
      </c>
      <c r="BG32" s="39">
        <v>0</v>
      </c>
      <c r="BH32" s="51">
        <f t="shared" si="49"/>
        <v>0</v>
      </c>
    </row>
    <row r="33" spans="3:60" ht="35.1" customHeight="1">
      <c r="C33" s="60">
        <v>28</v>
      </c>
      <c r="D33" s="38" t="s">
        <v>39</v>
      </c>
      <c r="E33" s="39">
        <f t="shared" si="30"/>
        <v>68</v>
      </c>
      <c r="F33" s="51">
        <v>1135.0999999999999</v>
      </c>
      <c r="G33" s="39">
        <v>15</v>
      </c>
      <c r="H33" s="39">
        <f t="shared" si="15"/>
        <v>17026.5</v>
      </c>
      <c r="I33" s="39">
        <v>0</v>
      </c>
      <c r="J33" s="51">
        <f t="shared" si="16"/>
        <v>0</v>
      </c>
      <c r="K33" s="39">
        <v>0</v>
      </c>
      <c r="L33" s="51">
        <f t="shared" si="31"/>
        <v>0</v>
      </c>
      <c r="M33" s="39">
        <v>0</v>
      </c>
      <c r="N33" s="51">
        <f t="shared" si="32"/>
        <v>0</v>
      </c>
      <c r="O33" s="39">
        <v>0</v>
      </c>
      <c r="P33" s="51">
        <f t="shared" si="33"/>
        <v>0</v>
      </c>
      <c r="Q33" s="39">
        <v>0</v>
      </c>
      <c r="R33" s="51">
        <f t="shared" si="34"/>
        <v>0</v>
      </c>
      <c r="S33" s="39">
        <v>0</v>
      </c>
      <c r="T33" s="39">
        <f t="shared" si="35"/>
        <v>0</v>
      </c>
      <c r="U33" s="39">
        <v>0</v>
      </c>
      <c r="V33" s="51">
        <f t="shared" si="36"/>
        <v>0</v>
      </c>
      <c r="W33" s="39">
        <v>0</v>
      </c>
      <c r="X33" s="51">
        <f t="shared" si="37"/>
        <v>0</v>
      </c>
      <c r="Y33" s="39">
        <v>0</v>
      </c>
      <c r="Z33" s="51">
        <f t="shared" si="38"/>
        <v>0</v>
      </c>
      <c r="AA33" s="39">
        <v>0</v>
      </c>
      <c r="AB33" s="39">
        <f t="shared" si="39"/>
        <v>0</v>
      </c>
      <c r="AC33" s="39">
        <v>0</v>
      </c>
      <c r="AD33" s="51">
        <f t="shared" si="40"/>
        <v>0</v>
      </c>
      <c r="AE33" s="39">
        <v>0</v>
      </c>
      <c r="AF33" s="51">
        <f t="shared" si="41"/>
        <v>0</v>
      </c>
      <c r="AG33" s="39">
        <v>8</v>
      </c>
      <c r="AH33" s="51">
        <f t="shared" si="42"/>
        <v>9080.7999999999993</v>
      </c>
      <c r="AI33" s="39">
        <v>0</v>
      </c>
      <c r="AJ33" s="51">
        <f t="shared" si="43"/>
        <v>0</v>
      </c>
      <c r="AK33" s="39">
        <v>0</v>
      </c>
      <c r="AL33" s="51">
        <f t="shared" si="44"/>
        <v>0</v>
      </c>
      <c r="AM33" s="39">
        <v>0</v>
      </c>
      <c r="AN33" s="51">
        <f t="shared" si="45"/>
        <v>0</v>
      </c>
      <c r="AO33" s="39">
        <v>0</v>
      </c>
      <c r="AP33" s="51">
        <f t="shared" si="46"/>
        <v>0</v>
      </c>
      <c r="AQ33" s="39">
        <v>45</v>
      </c>
      <c r="AR33" s="51">
        <f t="shared" si="50"/>
        <v>51079.499999999993</v>
      </c>
      <c r="AS33" s="39">
        <v>0</v>
      </c>
      <c r="AT33" s="51">
        <f t="shared" si="51"/>
        <v>0</v>
      </c>
      <c r="AU33" s="39">
        <v>0</v>
      </c>
      <c r="AV33" s="51">
        <f t="shared" si="52"/>
        <v>0</v>
      </c>
      <c r="AW33" s="39">
        <v>0</v>
      </c>
      <c r="AX33" s="51">
        <f t="shared" si="53"/>
        <v>0</v>
      </c>
      <c r="AY33" s="39">
        <v>0</v>
      </c>
      <c r="AZ33" s="51">
        <f t="shared" si="54"/>
        <v>0</v>
      </c>
      <c r="BA33" s="39">
        <v>0</v>
      </c>
      <c r="BB33" s="51">
        <f t="shared" si="55"/>
        <v>0</v>
      </c>
      <c r="BC33" s="39">
        <v>0</v>
      </c>
      <c r="BD33" s="51">
        <f t="shared" si="47"/>
        <v>0</v>
      </c>
      <c r="BE33" s="39">
        <v>0</v>
      </c>
      <c r="BF33" s="51">
        <f t="shared" si="48"/>
        <v>0</v>
      </c>
      <c r="BG33" s="39">
        <v>0</v>
      </c>
      <c r="BH33" s="51">
        <f t="shared" si="49"/>
        <v>0</v>
      </c>
    </row>
    <row r="34" spans="3:60" ht="35.1" customHeight="1">
      <c r="C34" s="60">
        <v>29</v>
      </c>
      <c r="D34" s="38" t="s">
        <v>40</v>
      </c>
      <c r="E34" s="39">
        <f t="shared" si="30"/>
        <v>68</v>
      </c>
      <c r="F34" s="51">
        <v>3749</v>
      </c>
      <c r="G34" s="39">
        <v>0</v>
      </c>
      <c r="H34" s="39">
        <f t="shared" si="15"/>
        <v>0</v>
      </c>
      <c r="I34" s="39">
        <v>4</v>
      </c>
      <c r="J34" s="51">
        <f t="shared" si="16"/>
        <v>14996</v>
      </c>
      <c r="K34" s="39">
        <v>0</v>
      </c>
      <c r="L34" s="51">
        <f t="shared" si="31"/>
        <v>0</v>
      </c>
      <c r="M34" s="39">
        <v>0</v>
      </c>
      <c r="N34" s="51">
        <f t="shared" si="32"/>
        <v>0</v>
      </c>
      <c r="O34" s="39">
        <v>13</v>
      </c>
      <c r="P34" s="51">
        <f t="shared" si="33"/>
        <v>48737</v>
      </c>
      <c r="Q34" s="39">
        <v>2</v>
      </c>
      <c r="R34" s="51">
        <f t="shared" si="34"/>
        <v>7498</v>
      </c>
      <c r="S34" s="39">
        <v>0</v>
      </c>
      <c r="T34" s="39">
        <f t="shared" si="35"/>
        <v>0</v>
      </c>
      <c r="U34" s="39">
        <v>4</v>
      </c>
      <c r="V34" s="51">
        <f t="shared" si="36"/>
        <v>14996</v>
      </c>
      <c r="W34" s="39">
        <v>0</v>
      </c>
      <c r="X34" s="51">
        <f t="shared" si="37"/>
        <v>0</v>
      </c>
      <c r="Y34" s="39">
        <v>2</v>
      </c>
      <c r="Z34" s="51">
        <f t="shared" si="38"/>
        <v>7498</v>
      </c>
      <c r="AA34" s="39">
        <v>0</v>
      </c>
      <c r="AB34" s="39">
        <f t="shared" si="39"/>
        <v>0</v>
      </c>
      <c r="AC34" s="39">
        <v>0</v>
      </c>
      <c r="AD34" s="51">
        <f t="shared" si="40"/>
        <v>0</v>
      </c>
      <c r="AE34" s="39">
        <v>0</v>
      </c>
      <c r="AF34" s="51">
        <f t="shared" si="41"/>
        <v>0</v>
      </c>
      <c r="AG34" s="39">
        <v>16</v>
      </c>
      <c r="AH34" s="51">
        <f t="shared" si="42"/>
        <v>59984</v>
      </c>
      <c r="AI34" s="39">
        <v>10</v>
      </c>
      <c r="AJ34" s="51">
        <f t="shared" si="43"/>
        <v>37490</v>
      </c>
      <c r="AK34" s="39">
        <v>1</v>
      </c>
      <c r="AL34" s="51">
        <f t="shared" si="44"/>
        <v>3749</v>
      </c>
      <c r="AM34" s="39">
        <v>0</v>
      </c>
      <c r="AN34" s="51">
        <f t="shared" si="45"/>
        <v>0</v>
      </c>
      <c r="AO34" s="39">
        <v>3</v>
      </c>
      <c r="AP34" s="51">
        <f t="shared" si="46"/>
        <v>11247</v>
      </c>
      <c r="AQ34" s="39">
        <v>6</v>
      </c>
      <c r="AR34" s="51">
        <f t="shared" si="50"/>
        <v>22494</v>
      </c>
      <c r="AS34" s="39">
        <v>0</v>
      </c>
      <c r="AT34" s="51">
        <f t="shared" si="51"/>
        <v>0</v>
      </c>
      <c r="AU34" s="39">
        <v>0</v>
      </c>
      <c r="AV34" s="51">
        <f t="shared" si="52"/>
        <v>0</v>
      </c>
      <c r="AW34" s="39">
        <v>0</v>
      </c>
      <c r="AX34" s="51">
        <f t="shared" si="53"/>
        <v>0</v>
      </c>
      <c r="AY34" s="39">
        <v>0</v>
      </c>
      <c r="AZ34" s="51">
        <f t="shared" si="54"/>
        <v>0</v>
      </c>
      <c r="BA34" s="39">
        <v>3</v>
      </c>
      <c r="BB34" s="51">
        <f t="shared" si="55"/>
        <v>11247</v>
      </c>
      <c r="BC34" s="39">
        <v>0</v>
      </c>
      <c r="BD34" s="51">
        <f t="shared" si="47"/>
        <v>0</v>
      </c>
      <c r="BE34" s="39">
        <v>0</v>
      </c>
      <c r="BF34" s="51">
        <f t="shared" si="48"/>
        <v>0</v>
      </c>
      <c r="BG34" s="39">
        <v>4</v>
      </c>
      <c r="BH34" s="51">
        <f t="shared" si="49"/>
        <v>14996</v>
      </c>
    </row>
    <row r="35" spans="3:60" ht="35.1" customHeight="1">
      <c r="C35" s="61">
        <v>30</v>
      </c>
      <c r="D35" s="38" t="s">
        <v>41</v>
      </c>
      <c r="E35" s="39">
        <f t="shared" si="30"/>
        <v>33</v>
      </c>
      <c r="F35" s="51">
        <v>5774.56</v>
      </c>
      <c r="G35" s="39">
        <v>2</v>
      </c>
      <c r="H35" s="39">
        <f t="shared" si="15"/>
        <v>11549.12</v>
      </c>
      <c r="I35" s="39">
        <v>0</v>
      </c>
      <c r="J35" s="51">
        <f t="shared" si="16"/>
        <v>0</v>
      </c>
      <c r="K35" s="39">
        <v>0</v>
      </c>
      <c r="L35" s="51">
        <f t="shared" si="31"/>
        <v>0</v>
      </c>
      <c r="M35" s="39">
        <v>0</v>
      </c>
      <c r="N35" s="51">
        <f t="shared" si="32"/>
        <v>0</v>
      </c>
      <c r="O35" s="39">
        <v>4</v>
      </c>
      <c r="P35" s="51">
        <f t="shared" si="33"/>
        <v>23098.240000000002</v>
      </c>
      <c r="Q35" s="39">
        <v>2</v>
      </c>
      <c r="R35" s="51">
        <f t="shared" si="34"/>
        <v>11549.12</v>
      </c>
      <c r="S35" s="39">
        <v>0</v>
      </c>
      <c r="T35" s="39">
        <f t="shared" si="35"/>
        <v>0</v>
      </c>
      <c r="U35" s="39">
        <v>0</v>
      </c>
      <c r="V35" s="51">
        <f t="shared" si="36"/>
        <v>0</v>
      </c>
      <c r="W35" s="39">
        <v>0</v>
      </c>
      <c r="X35" s="51">
        <f t="shared" si="37"/>
        <v>0</v>
      </c>
      <c r="Y35" s="39">
        <v>4</v>
      </c>
      <c r="Z35" s="51">
        <f t="shared" si="38"/>
        <v>23098.240000000002</v>
      </c>
      <c r="AA35" s="39">
        <v>0</v>
      </c>
      <c r="AB35" s="39">
        <f t="shared" si="39"/>
        <v>0</v>
      </c>
      <c r="AC35" s="39">
        <v>1</v>
      </c>
      <c r="AD35" s="51">
        <f t="shared" si="40"/>
        <v>5774.56</v>
      </c>
      <c r="AE35" s="39">
        <v>0</v>
      </c>
      <c r="AF35" s="51">
        <f t="shared" si="41"/>
        <v>0</v>
      </c>
      <c r="AG35" s="39">
        <v>1</v>
      </c>
      <c r="AH35" s="51">
        <f t="shared" si="42"/>
        <v>5774.56</v>
      </c>
      <c r="AI35" s="39">
        <v>8</v>
      </c>
      <c r="AJ35" s="51">
        <f t="shared" si="43"/>
        <v>46196.480000000003</v>
      </c>
      <c r="AK35" s="39">
        <v>1</v>
      </c>
      <c r="AL35" s="51">
        <f t="shared" si="44"/>
        <v>5774.56</v>
      </c>
      <c r="AM35" s="39">
        <v>0</v>
      </c>
      <c r="AN35" s="51">
        <f t="shared" si="45"/>
        <v>0</v>
      </c>
      <c r="AO35" s="39">
        <v>0</v>
      </c>
      <c r="AP35" s="51">
        <f t="shared" si="46"/>
        <v>0</v>
      </c>
      <c r="AQ35" s="39">
        <v>0</v>
      </c>
      <c r="AR35" s="51">
        <f t="shared" si="50"/>
        <v>0</v>
      </c>
      <c r="AS35" s="39">
        <v>3</v>
      </c>
      <c r="AT35" s="51">
        <f t="shared" si="51"/>
        <v>17323.68</v>
      </c>
      <c r="AU35" s="39">
        <v>0</v>
      </c>
      <c r="AV35" s="51">
        <f t="shared" si="52"/>
        <v>0</v>
      </c>
      <c r="AW35" s="39">
        <v>5</v>
      </c>
      <c r="AX35" s="51">
        <f t="shared" si="53"/>
        <v>28872.800000000003</v>
      </c>
      <c r="AY35" s="39">
        <v>0</v>
      </c>
      <c r="AZ35" s="51">
        <f t="shared" si="54"/>
        <v>0</v>
      </c>
      <c r="BA35" s="39">
        <v>0</v>
      </c>
      <c r="BB35" s="51">
        <f t="shared" si="55"/>
        <v>0</v>
      </c>
      <c r="BC35" s="39">
        <v>0</v>
      </c>
      <c r="BD35" s="51">
        <f t="shared" si="47"/>
        <v>0</v>
      </c>
      <c r="BE35" s="39">
        <v>1</v>
      </c>
      <c r="BF35" s="51">
        <f t="shared" si="48"/>
        <v>5774.56</v>
      </c>
      <c r="BG35" s="39">
        <v>1</v>
      </c>
      <c r="BH35" s="51">
        <f t="shared" si="49"/>
        <v>5774.56</v>
      </c>
    </row>
    <row r="36" spans="3:60" ht="35.1" customHeight="1" thickBot="1">
      <c r="C36" s="60">
        <v>31</v>
      </c>
      <c r="D36" s="38" t="s">
        <v>42</v>
      </c>
      <c r="E36" s="39">
        <f t="shared" si="30"/>
        <v>37</v>
      </c>
      <c r="F36" s="50">
        <v>6084.75</v>
      </c>
      <c r="G36" s="62">
        <v>0</v>
      </c>
      <c r="H36" s="62">
        <f t="shared" si="15"/>
        <v>0</v>
      </c>
      <c r="I36" s="62">
        <v>3</v>
      </c>
      <c r="J36" s="50">
        <f t="shared" si="16"/>
        <v>18254.25</v>
      </c>
      <c r="K36" s="62">
        <v>0</v>
      </c>
      <c r="L36" s="50">
        <f t="shared" si="31"/>
        <v>0</v>
      </c>
      <c r="M36" s="62">
        <v>0</v>
      </c>
      <c r="N36" s="50">
        <f t="shared" si="32"/>
        <v>0</v>
      </c>
      <c r="O36" s="62">
        <v>3</v>
      </c>
      <c r="P36" s="50">
        <f t="shared" si="33"/>
        <v>18254.25</v>
      </c>
      <c r="Q36" s="62">
        <v>0</v>
      </c>
      <c r="R36" s="50">
        <f t="shared" si="34"/>
        <v>0</v>
      </c>
      <c r="S36" s="62">
        <v>0</v>
      </c>
      <c r="T36" s="62">
        <f t="shared" si="35"/>
        <v>0</v>
      </c>
      <c r="U36" s="62">
        <v>1</v>
      </c>
      <c r="V36" s="50">
        <f t="shared" si="36"/>
        <v>6084.75</v>
      </c>
      <c r="W36" s="62">
        <v>0</v>
      </c>
      <c r="X36" s="50">
        <f t="shared" si="37"/>
        <v>0</v>
      </c>
      <c r="Y36" s="62">
        <v>5</v>
      </c>
      <c r="Z36" s="50">
        <f t="shared" si="38"/>
        <v>30423.75</v>
      </c>
      <c r="AA36" s="62">
        <v>0</v>
      </c>
      <c r="AB36" s="62">
        <f t="shared" si="39"/>
        <v>0</v>
      </c>
      <c r="AC36" s="62">
        <v>0</v>
      </c>
      <c r="AD36" s="50">
        <f t="shared" si="40"/>
        <v>0</v>
      </c>
      <c r="AE36" s="62">
        <v>0</v>
      </c>
      <c r="AF36" s="50">
        <f t="shared" si="41"/>
        <v>0</v>
      </c>
      <c r="AG36" s="62">
        <v>4</v>
      </c>
      <c r="AH36" s="50">
        <f t="shared" si="42"/>
        <v>24339</v>
      </c>
      <c r="AI36" s="62">
        <v>6</v>
      </c>
      <c r="AJ36" s="50">
        <f t="shared" si="43"/>
        <v>36508.5</v>
      </c>
      <c r="AK36" s="62">
        <v>0</v>
      </c>
      <c r="AL36" s="50">
        <f t="shared" si="44"/>
        <v>0</v>
      </c>
      <c r="AM36" s="62">
        <v>0</v>
      </c>
      <c r="AN36" s="50">
        <f t="shared" si="45"/>
        <v>0</v>
      </c>
      <c r="AO36" s="62">
        <v>7</v>
      </c>
      <c r="AP36" s="50">
        <f t="shared" si="46"/>
        <v>42593.25</v>
      </c>
      <c r="AQ36" s="62">
        <v>3</v>
      </c>
      <c r="AR36" s="50">
        <f t="shared" si="50"/>
        <v>18254.25</v>
      </c>
      <c r="AS36" s="62">
        <v>3</v>
      </c>
      <c r="AT36" s="50">
        <f t="shared" si="51"/>
        <v>18254.25</v>
      </c>
      <c r="AU36" s="62">
        <v>0</v>
      </c>
      <c r="AV36" s="50">
        <f t="shared" si="52"/>
        <v>0</v>
      </c>
      <c r="AW36" s="62">
        <v>0</v>
      </c>
      <c r="AX36" s="50">
        <f t="shared" si="53"/>
        <v>0</v>
      </c>
      <c r="AY36" s="62">
        <v>0</v>
      </c>
      <c r="AZ36" s="50">
        <f t="shared" si="54"/>
        <v>0</v>
      </c>
      <c r="BA36" s="62">
        <v>0</v>
      </c>
      <c r="BB36" s="50">
        <f t="shared" si="55"/>
        <v>0</v>
      </c>
      <c r="BC36" s="62">
        <v>0</v>
      </c>
      <c r="BD36" s="50">
        <f t="shared" si="47"/>
        <v>0</v>
      </c>
      <c r="BE36" s="62">
        <v>1</v>
      </c>
      <c r="BF36" s="50">
        <f t="shared" si="48"/>
        <v>6084.75</v>
      </c>
      <c r="BG36" s="62">
        <v>1</v>
      </c>
      <c r="BH36" s="50">
        <f t="shared" si="49"/>
        <v>6084.75</v>
      </c>
    </row>
    <row r="37" spans="3:60" s="33" customFormat="1" ht="35.1" customHeight="1">
      <c r="F37" s="147" t="s">
        <v>124</v>
      </c>
      <c r="G37" s="63">
        <f>SUM(G4:G27,G29:G36)</f>
        <v>156</v>
      </c>
      <c r="H37" s="64">
        <f>SUM(H4:H27,H29:H36)</f>
        <v>271679.13</v>
      </c>
      <c r="I37" s="63">
        <f>SUM(I4:I27,I29:I36)</f>
        <v>49</v>
      </c>
      <c r="J37" s="64">
        <f>SUM(J4:J27,J29:J36)</f>
        <v>181366.75</v>
      </c>
      <c r="K37" s="63">
        <f>SUM(K4:K27,K29:K36)</f>
        <v>38</v>
      </c>
      <c r="L37" s="64">
        <f>SUM(L4:L27,L29:L36)</f>
        <v>95158.26999999999</v>
      </c>
      <c r="M37" s="63">
        <f>SUM(M4:M27,M29:M36)</f>
        <v>103</v>
      </c>
      <c r="N37" s="64">
        <f>SUM(N4:N27,N29:N36)</f>
        <v>170900.16</v>
      </c>
      <c r="O37" s="63">
        <f>SUM(O4:O27,O29:O36)</f>
        <v>128</v>
      </c>
      <c r="P37" s="64">
        <f>SUM(P4:P27,P29:P36)</f>
        <v>294572.24</v>
      </c>
      <c r="Q37" s="63">
        <f>SUM(Q4:Q27,Q29:Q36)</f>
        <v>55</v>
      </c>
      <c r="R37" s="64">
        <f>SUM(R4:R27,R29:R36)</f>
        <v>94710.62</v>
      </c>
      <c r="S37" s="63">
        <f>SUM(S4:S27,S29:S36)</f>
        <v>86</v>
      </c>
      <c r="T37" s="64">
        <f>SUM(T4:T27,T29:T36)</f>
        <v>124381.56</v>
      </c>
      <c r="U37" s="63">
        <f>SUM(U4:U27,U29:U36)</f>
        <v>42</v>
      </c>
      <c r="V37" s="64">
        <f>SUM(V4:V27,V29:V36)</f>
        <v>77758.649999999994</v>
      </c>
      <c r="W37" s="63">
        <f>SUM(W4:W27,W29:W36)</f>
        <v>12</v>
      </c>
      <c r="X37" s="64">
        <f>SUM(X4:X27,X29:X36)</f>
        <v>18279.96</v>
      </c>
      <c r="Y37" s="63">
        <f>SUM(Y4:Y27,Y29:Y36)</f>
        <v>159</v>
      </c>
      <c r="Z37" s="64">
        <f>SUM(Z4:Z27,Z29:Z36)</f>
        <v>401759.14</v>
      </c>
      <c r="AA37" s="63">
        <f>SUM(AA4:AA27,AA29:AA36)</f>
        <v>52</v>
      </c>
      <c r="AB37" s="64">
        <f>SUM(AB4:AB27,AB29:AB36)</f>
        <v>92304.98</v>
      </c>
      <c r="AC37" s="63">
        <f>SUM(AC4:AC27,AC29:AC36)</f>
        <v>39</v>
      </c>
      <c r="AD37" s="64">
        <f>SUM(AD4:AD27,AD29:AD36)</f>
        <v>77932.41</v>
      </c>
      <c r="AE37" s="63">
        <f>SUM(AE4:AE27,AE29:AE36)</f>
        <v>30</v>
      </c>
      <c r="AF37" s="64">
        <f>SUM(AF4:AF27,AF29:AF36)</f>
        <v>65316.6</v>
      </c>
      <c r="AG37" s="63">
        <f>SUM(AG4:AG27,AG29:AG36)</f>
        <v>637</v>
      </c>
      <c r="AH37" s="64">
        <f>SUM(AH4:AH27,AH29:AH36)</f>
        <v>1317047.1499999999</v>
      </c>
      <c r="AI37" s="63">
        <f>SUM(AI4:AI27,AI29:AI36)</f>
        <v>1138</v>
      </c>
      <c r="AJ37" s="64">
        <f>SUM(AJ4:AJ27,AJ29:AJ36)</f>
        <v>2480602.4300000002</v>
      </c>
      <c r="AK37" s="63">
        <f>SUM(AK4:AK27,AK29:AK36)</f>
        <v>2</v>
      </c>
      <c r="AL37" s="64">
        <f>SUM(AL4:AL27,AL29:AL36)</f>
        <v>9523.5600000000013</v>
      </c>
      <c r="AM37" s="63">
        <f>SUM(AM4:AM27,AM29:AM36)</f>
        <v>283</v>
      </c>
      <c r="AN37" s="64">
        <f>SUM(AN4:AN27,AN29:AN36)</f>
        <v>667791.71</v>
      </c>
      <c r="AO37" s="63">
        <f>SUM(AO4:AO27,AO29:AO36)</f>
        <v>423</v>
      </c>
      <c r="AP37" s="64">
        <f>SUM(AP4:AP27,AP29:AP36)</f>
        <v>981476.49</v>
      </c>
      <c r="AQ37" s="63">
        <f>SUM(AQ4:AQ27,AQ29:AQ36)</f>
        <v>144</v>
      </c>
      <c r="AR37" s="64">
        <f>SUM(AR4:AR27,AR29:AR36)</f>
        <v>302457.75</v>
      </c>
      <c r="AS37" s="63">
        <f>SUM(AS4:AS27,AS29:AS36)</f>
        <v>221</v>
      </c>
      <c r="AT37" s="64">
        <f>SUM(AT4:AT27,AT29:AT36)</f>
        <v>594132.53000000014</v>
      </c>
      <c r="AU37" s="63">
        <f>SUM(AU4:AU27,AU29:AU36)</f>
        <v>198</v>
      </c>
      <c r="AV37" s="64">
        <f>SUM(AV4:AV27,AV29:AV36)</f>
        <v>331165.37000000005</v>
      </c>
      <c r="AW37" s="63">
        <f>SUM(AW4:AW27,AW29:AW36)</f>
        <v>172</v>
      </c>
      <c r="AX37" s="64">
        <f>SUM(AX4:AX27,AX29:AX36)</f>
        <v>349912.35</v>
      </c>
      <c r="AY37" s="63">
        <f>SUM(AY4:AY27,AY29:AY36)</f>
        <v>23</v>
      </c>
      <c r="AZ37" s="64">
        <f>SUM(AZ4:AZ27,AZ29:AZ36)</f>
        <v>27099.52</v>
      </c>
      <c r="BA37" s="63">
        <f>SUM(BA4:BA27,BA29:BA36)</f>
        <v>424</v>
      </c>
      <c r="BB37" s="65">
        <f>SUM(BB4:BB27,BB29:BB36)</f>
        <v>740861.24999999988</v>
      </c>
      <c r="BC37" s="63">
        <f>SUM(BC4:BC27,BC29:BC36)</f>
        <v>56</v>
      </c>
      <c r="BD37" s="65">
        <f>SUM(BD4:BD27,BD29:BD36)</f>
        <v>115663.4</v>
      </c>
      <c r="BE37" s="63">
        <f>SUM(BE4:BE27,BE29:BE36)</f>
        <v>13</v>
      </c>
      <c r="BF37" s="65">
        <f>SUM(BF4:BF27,BF29:BF36)</f>
        <v>40358.959999999999</v>
      </c>
      <c r="BG37" s="63">
        <f>SUM(BG4:BG27,BG29:BG36)</f>
        <v>42</v>
      </c>
      <c r="BH37" s="65">
        <f>SUM(BH4:BH27,BH29:BH36)</f>
        <v>93304.03</v>
      </c>
    </row>
    <row r="38" spans="3:60" ht="35.1" customHeight="1" thickBot="1">
      <c r="F38" s="148"/>
      <c r="G38" s="146" t="s">
        <v>15</v>
      </c>
      <c r="H38" s="146"/>
      <c r="I38" s="146" t="s">
        <v>101</v>
      </c>
      <c r="J38" s="146"/>
      <c r="K38" s="146" t="s">
        <v>103</v>
      </c>
      <c r="L38" s="146"/>
      <c r="M38" s="146" t="s">
        <v>100</v>
      </c>
      <c r="N38" s="146"/>
      <c r="O38" s="146" t="s">
        <v>99</v>
      </c>
      <c r="P38" s="146"/>
      <c r="Q38" s="146" t="s">
        <v>106</v>
      </c>
      <c r="R38" s="146"/>
      <c r="S38" s="146" t="s">
        <v>105</v>
      </c>
      <c r="T38" s="146"/>
      <c r="U38" s="146" t="s">
        <v>107</v>
      </c>
      <c r="V38" s="146"/>
      <c r="W38" s="146" t="s">
        <v>109</v>
      </c>
      <c r="X38" s="146"/>
      <c r="Y38" s="146" t="s">
        <v>98</v>
      </c>
      <c r="Z38" s="146"/>
      <c r="AA38" s="146" t="s">
        <v>104</v>
      </c>
      <c r="AB38" s="146"/>
      <c r="AC38" s="146" t="s">
        <v>50</v>
      </c>
      <c r="AD38" s="146"/>
      <c r="AE38" s="146" t="s">
        <v>108</v>
      </c>
      <c r="AF38" s="146"/>
      <c r="AG38" s="146" t="s">
        <v>97</v>
      </c>
      <c r="AH38" s="146"/>
      <c r="AI38" s="146" t="s">
        <v>96</v>
      </c>
      <c r="AJ38" s="146"/>
      <c r="AK38" s="146" t="s">
        <v>112</v>
      </c>
      <c r="AL38" s="146"/>
      <c r="AM38" s="143" t="s">
        <v>113</v>
      </c>
      <c r="AN38" s="143"/>
      <c r="AO38" s="143" t="s">
        <v>114</v>
      </c>
      <c r="AP38" s="143"/>
      <c r="AQ38" s="143" t="s">
        <v>115</v>
      </c>
      <c r="AR38" s="143"/>
      <c r="AS38" s="143" t="s">
        <v>116</v>
      </c>
      <c r="AT38" s="143"/>
      <c r="AU38" s="143" t="s">
        <v>117</v>
      </c>
      <c r="AV38" s="143"/>
      <c r="AW38" s="143" t="s">
        <v>118</v>
      </c>
      <c r="AX38" s="143"/>
      <c r="AY38" s="143" t="s">
        <v>119</v>
      </c>
      <c r="AZ38" s="143"/>
      <c r="BA38" s="143" t="s">
        <v>120</v>
      </c>
      <c r="BB38" s="144"/>
      <c r="BC38" s="143" t="s">
        <v>121</v>
      </c>
      <c r="BD38" s="144"/>
      <c r="BE38" s="143" t="s">
        <v>122</v>
      </c>
      <c r="BF38" s="144"/>
      <c r="BG38" s="140" t="s">
        <v>123</v>
      </c>
      <c r="BH38" s="140"/>
    </row>
  </sheetData>
  <autoFilter ref="C2:BH38" xr:uid="{B6BB25D5-E8A0-4BE0-AFA4-6BA0ED7E20BD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</autoFilter>
  <mergeCells count="113">
    <mergeCell ref="BG3:BH3"/>
    <mergeCell ref="BG25:BH25"/>
    <mergeCell ref="BG28:BH28"/>
    <mergeCell ref="BG38:BH38"/>
    <mergeCell ref="W38:X38"/>
    <mergeCell ref="Y38:Z38"/>
    <mergeCell ref="AA38:AB38"/>
    <mergeCell ref="AC38:AD38"/>
    <mergeCell ref="AE38:AF38"/>
    <mergeCell ref="AU38:AV38"/>
    <mergeCell ref="AW38:AX38"/>
    <mergeCell ref="AY38:AZ38"/>
    <mergeCell ref="BA38:BB38"/>
    <mergeCell ref="AI38:AJ38"/>
    <mergeCell ref="AK38:AL38"/>
    <mergeCell ref="AM38:AN38"/>
    <mergeCell ref="AO38:AP38"/>
    <mergeCell ref="AQ38:AR38"/>
    <mergeCell ref="AS38:AT38"/>
    <mergeCell ref="AY28:AZ28"/>
    <mergeCell ref="AC28:AD28"/>
    <mergeCell ref="AE28:AF28"/>
    <mergeCell ref="AG28:AH28"/>
    <mergeCell ref="AI28:AJ28"/>
    <mergeCell ref="F37:F38"/>
    <mergeCell ref="G38:H38"/>
    <mergeCell ref="I38:J38"/>
    <mergeCell ref="K38:L38"/>
    <mergeCell ref="M38:N38"/>
    <mergeCell ref="O38:P38"/>
    <mergeCell ref="Q38:R38"/>
    <mergeCell ref="S38:T38"/>
    <mergeCell ref="U38:V38"/>
    <mergeCell ref="AK28:AL28"/>
    <mergeCell ref="AM28:AN28"/>
    <mergeCell ref="AG38:AH38"/>
    <mergeCell ref="BA28:BB28"/>
    <mergeCell ref="AO28:AP28"/>
    <mergeCell ref="AQ28:AR28"/>
    <mergeCell ref="AS28:AT28"/>
    <mergeCell ref="AU28:AV28"/>
    <mergeCell ref="AW28:AX28"/>
    <mergeCell ref="AU3:AV3"/>
    <mergeCell ref="AW3:AX3"/>
    <mergeCell ref="AY3:AZ3"/>
    <mergeCell ref="BA3:BB3"/>
    <mergeCell ref="AQ3:AR3"/>
    <mergeCell ref="AS3:AT3"/>
    <mergeCell ref="AI25:AJ25"/>
    <mergeCell ref="AK25:AL25"/>
    <mergeCell ref="AM25:AN25"/>
    <mergeCell ref="AO25:AP25"/>
    <mergeCell ref="AQ25:AR25"/>
    <mergeCell ref="AS25:AT25"/>
    <mergeCell ref="AU25:AV25"/>
    <mergeCell ref="AW25:AX25"/>
    <mergeCell ref="AY25:AZ25"/>
    <mergeCell ref="BA25:BB25"/>
    <mergeCell ref="AC3:AD3"/>
    <mergeCell ref="AE3:AF3"/>
    <mergeCell ref="AG3:AH3"/>
    <mergeCell ref="O25:P25"/>
    <mergeCell ref="Q25:R25"/>
    <mergeCell ref="S25:T25"/>
    <mergeCell ref="U25:V25"/>
    <mergeCell ref="W25:X25"/>
    <mergeCell ref="C28:E28"/>
    <mergeCell ref="G28:H28"/>
    <mergeCell ref="I28:J28"/>
    <mergeCell ref="K28:L28"/>
    <mergeCell ref="M28:N28"/>
    <mergeCell ref="AA28:AB28"/>
    <mergeCell ref="Q28:R28"/>
    <mergeCell ref="S28:T28"/>
    <mergeCell ref="U28:V28"/>
    <mergeCell ref="W28:X28"/>
    <mergeCell ref="Y28:Z28"/>
    <mergeCell ref="BC3:BD3"/>
    <mergeCell ref="BC28:BD28"/>
    <mergeCell ref="BC38:BD38"/>
    <mergeCell ref="BE3:BF3"/>
    <mergeCell ref="BE28:BF28"/>
    <mergeCell ref="BE38:BF38"/>
    <mergeCell ref="G2:BA2"/>
    <mergeCell ref="C3:E3"/>
    <mergeCell ref="G3:H3"/>
    <mergeCell ref="I3:J3"/>
    <mergeCell ref="K3:L3"/>
    <mergeCell ref="M3:N3"/>
    <mergeCell ref="O3:P3"/>
    <mergeCell ref="Q3:R3"/>
    <mergeCell ref="S3:T3"/>
    <mergeCell ref="U3:V3"/>
    <mergeCell ref="O28:P28"/>
    <mergeCell ref="AI3:AJ3"/>
    <mergeCell ref="AK3:AL3"/>
    <mergeCell ref="AM3:AN3"/>
    <mergeCell ref="AO3:AP3"/>
    <mergeCell ref="W3:X3"/>
    <mergeCell ref="Y3:Z3"/>
    <mergeCell ref="AA3:AB3"/>
    <mergeCell ref="BC25:BD25"/>
    <mergeCell ref="BE25:BF25"/>
    <mergeCell ref="Y25:Z25"/>
    <mergeCell ref="AA25:AB25"/>
    <mergeCell ref="AC25:AD25"/>
    <mergeCell ref="AE25:AF25"/>
    <mergeCell ref="AG25:AH25"/>
    <mergeCell ref="C25:E25"/>
    <mergeCell ref="G25:H25"/>
    <mergeCell ref="I25:J25"/>
    <mergeCell ref="K25:L25"/>
    <mergeCell ref="M25:N25"/>
  </mergeCells>
  <conditionalFormatting sqref="H4">
    <cfRule type="containsText" dxfId="0" priority="1" operator="containsText" text="R$ 0,00">
      <formula>NOT(ISERROR(SEARCH("R$ 0,00",H4)))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51AA-07FA-4F17-9AF6-4B9A114F3721}">
  <sheetPr codeName="Planilha17"/>
  <dimension ref="C2:D30"/>
  <sheetViews>
    <sheetView zoomScale="70" zoomScaleNormal="70" workbookViewId="0">
      <selection activeCell="C29" sqref="C3:C29"/>
    </sheetView>
  </sheetViews>
  <sheetFormatPr defaultRowHeight="15"/>
  <cols>
    <col min="1" max="2" width="2.7109375" customWidth="1"/>
    <col min="3" max="3" width="16.42578125" style="33" bestFit="1" customWidth="1"/>
    <col min="4" max="4" width="90" style="33" customWidth="1"/>
  </cols>
  <sheetData>
    <row r="2" spans="3:4" ht="30" customHeight="1">
      <c r="C2" s="37" t="s">
        <v>125</v>
      </c>
      <c r="D2" s="37" t="s">
        <v>6</v>
      </c>
    </row>
    <row r="3" spans="3:4" s="31" customFormat="1" ht="45" customHeight="1">
      <c r="C3" s="38" t="s">
        <v>101</v>
      </c>
      <c r="D3" s="39" t="s">
        <v>126</v>
      </c>
    </row>
    <row r="4" spans="3:4" s="32" customFormat="1" ht="45" customHeight="1">
      <c r="C4" s="38" t="s">
        <v>15</v>
      </c>
      <c r="D4" s="40" t="s">
        <v>16</v>
      </c>
    </row>
    <row r="5" spans="3:4" s="32" customFormat="1" ht="45" customHeight="1">
      <c r="C5" s="38" t="s">
        <v>102</v>
      </c>
      <c r="D5" s="40" t="s">
        <v>127</v>
      </c>
    </row>
    <row r="6" spans="3:4" s="32" customFormat="1" ht="45" customHeight="1">
      <c r="C6" s="38" t="s">
        <v>103</v>
      </c>
      <c r="D6" s="40" t="s">
        <v>128</v>
      </c>
    </row>
    <row r="7" spans="3:4" s="32" customFormat="1" ht="45" customHeight="1">
      <c r="C7" s="38" t="s">
        <v>100</v>
      </c>
      <c r="D7" s="40" t="s">
        <v>49</v>
      </c>
    </row>
    <row r="8" spans="3:4" s="32" customFormat="1" ht="45" customHeight="1">
      <c r="C8" s="38" t="s">
        <v>99</v>
      </c>
      <c r="D8" s="40" t="s">
        <v>56</v>
      </c>
    </row>
    <row r="9" spans="3:4" s="32" customFormat="1" ht="45" customHeight="1">
      <c r="C9" s="38" t="s">
        <v>106</v>
      </c>
      <c r="D9" s="40" t="s">
        <v>54</v>
      </c>
    </row>
    <row r="10" spans="3:4" s="32" customFormat="1" ht="45" customHeight="1">
      <c r="C10" s="38" t="s">
        <v>105</v>
      </c>
      <c r="D10" s="40" t="s">
        <v>58</v>
      </c>
    </row>
    <row r="11" spans="3:4" s="32" customFormat="1" ht="45" customHeight="1">
      <c r="C11" s="38" t="s">
        <v>107</v>
      </c>
      <c r="D11" s="40" t="s">
        <v>60</v>
      </c>
    </row>
    <row r="12" spans="3:4" s="32" customFormat="1" ht="45" customHeight="1">
      <c r="C12" s="38" t="s">
        <v>109</v>
      </c>
      <c r="D12" s="40" t="s">
        <v>129</v>
      </c>
    </row>
    <row r="13" spans="3:4" s="32" customFormat="1" ht="45" customHeight="1">
      <c r="C13" s="38" t="s">
        <v>98</v>
      </c>
      <c r="D13" s="40" t="s">
        <v>74</v>
      </c>
    </row>
    <row r="14" spans="3:4" s="32" customFormat="1" ht="45" customHeight="1">
      <c r="C14" s="38" t="s">
        <v>104</v>
      </c>
      <c r="D14" s="40" t="s">
        <v>47</v>
      </c>
    </row>
    <row r="15" spans="3:4" s="32" customFormat="1" ht="45" customHeight="1">
      <c r="C15" s="38" t="s">
        <v>50</v>
      </c>
      <c r="D15" s="40" t="s">
        <v>51</v>
      </c>
    </row>
    <row r="16" spans="3:4" s="32" customFormat="1" ht="45" customHeight="1">
      <c r="C16" s="38" t="s">
        <v>108</v>
      </c>
      <c r="D16" s="40" t="s">
        <v>65</v>
      </c>
    </row>
    <row r="17" spans="3:4" s="32" customFormat="1" ht="45" customHeight="1">
      <c r="C17" s="38" t="s">
        <v>97</v>
      </c>
      <c r="D17" s="40" t="s">
        <v>130</v>
      </c>
    </row>
    <row r="18" spans="3:4" s="32" customFormat="1" ht="45" customHeight="1">
      <c r="C18" s="38" t="s">
        <v>96</v>
      </c>
      <c r="D18" s="40" t="s">
        <v>131</v>
      </c>
    </row>
    <row r="19" spans="3:4" s="32" customFormat="1" ht="45" customHeight="1">
      <c r="C19" s="38" t="s">
        <v>112</v>
      </c>
      <c r="D19" s="40" t="s">
        <v>76</v>
      </c>
    </row>
    <row r="20" spans="3:4" ht="45" customHeight="1">
      <c r="C20" s="60" t="s">
        <v>132</v>
      </c>
      <c r="D20" s="39" t="s">
        <v>78</v>
      </c>
    </row>
    <row r="21" spans="3:4" ht="45" customHeight="1">
      <c r="C21" s="60" t="s">
        <v>133</v>
      </c>
      <c r="D21" s="39" t="s">
        <v>79</v>
      </c>
    </row>
    <row r="22" spans="3:4" ht="45" customHeight="1">
      <c r="C22" s="60" t="s">
        <v>134</v>
      </c>
      <c r="D22" s="39" t="s">
        <v>80</v>
      </c>
    </row>
    <row r="23" spans="3:4" ht="45" customHeight="1">
      <c r="C23" s="60" t="s">
        <v>135</v>
      </c>
      <c r="D23" s="40" t="s">
        <v>81</v>
      </c>
    </row>
    <row r="24" spans="3:4" ht="45" customHeight="1">
      <c r="C24" s="60" t="s">
        <v>136</v>
      </c>
      <c r="D24" s="40" t="s">
        <v>82</v>
      </c>
    </row>
    <row r="25" spans="3:4" ht="45" customHeight="1">
      <c r="C25" s="60" t="s">
        <v>137</v>
      </c>
      <c r="D25" s="39" t="s">
        <v>83</v>
      </c>
    </row>
    <row r="26" spans="3:4" ht="45" customHeight="1">
      <c r="C26" s="60" t="s">
        <v>138</v>
      </c>
      <c r="D26" s="40" t="s">
        <v>84</v>
      </c>
    </row>
    <row r="27" spans="3:4" ht="45" customHeight="1">
      <c r="C27" s="60" t="s">
        <v>139</v>
      </c>
      <c r="D27" s="40" t="s">
        <v>85</v>
      </c>
    </row>
    <row r="28" spans="3:4" ht="45" customHeight="1">
      <c r="C28" s="60" t="s">
        <v>140</v>
      </c>
      <c r="D28" s="40" t="s">
        <v>87</v>
      </c>
    </row>
    <row r="29" spans="3:4" ht="45" customHeight="1">
      <c r="C29" s="60" t="s">
        <v>123</v>
      </c>
      <c r="D29" s="40" t="s">
        <v>89</v>
      </c>
    </row>
    <row r="30" spans="3:4">
      <c r="C30" s="60"/>
      <c r="D30" s="40"/>
    </row>
  </sheetData>
  <phoneticPr fontId="17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B1-F665-40C6-8209-FC9E603418DA}">
  <sheetPr codeName="Planilha3"/>
  <dimension ref="C1:N36"/>
  <sheetViews>
    <sheetView topLeftCell="A18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10.5703125" customWidth="1"/>
    <col min="4" max="4" width="80.140625" customWidth="1"/>
    <col min="5" max="5" width="20.7109375" customWidth="1"/>
    <col min="6" max="8" width="20.7109375" style="3" customWidth="1"/>
    <col min="9" max="9" width="70.7109375" style="6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21</v>
      </c>
      <c r="F3" s="87">
        <v>2146.75</v>
      </c>
      <c r="G3" s="87">
        <f>E3*F3</f>
        <v>45081.75</v>
      </c>
      <c r="H3" s="80" t="s">
        <v>46</v>
      </c>
      <c r="I3" s="98" t="s">
        <v>47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6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6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86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0</v>
      </c>
      <c r="F7" s="87">
        <v>845.75</v>
      </c>
      <c r="G7" s="87">
        <f t="shared" si="0"/>
        <v>0</v>
      </c>
      <c r="H7" s="80"/>
      <c r="I7" s="86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86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86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6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86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6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6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6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86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86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86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86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86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86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6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86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6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80"/>
      <c r="I25" s="86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6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31</v>
      </c>
      <c r="F28" s="87">
        <v>1523.33</v>
      </c>
      <c r="G28" s="87">
        <f>E28*F28</f>
        <v>47223.229999999996</v>
      </c>
      <c r="H28" s="80" t="s">
        <v>46</v>
      </c>
      <c r="I28" s="98" t="s">
        <v>47</v>
      </c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80"/>
      <c r="I29" s="86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86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6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86"/>
    </row>
    <row r="33" spans="3:10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86"/>
      <c r="J33" s="2"/>
    </row>
    <row r="34" spans="3:10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86"/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86"/>
    </row>
    <row r="36" spans="3:10" ht="42" customHeight="1">
      <c r="F36" s="47"/>
      <c r="G36" s="111">
        <f>SUM(G3:G26,G28:G35)</f>
        <v>92304.98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DC41-6D42-4363-8EBF-F6EFFF4CF0A0}">
  <sheetPr codeName="Planilha4"/>
  <dimension ref="C1:N36"/>
  <sheetViews>
    <sheetView topLeftCell="A19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10.5703125" customWidth="1"/>
    <col min="4" max="4" width="80.140625" customWidth="1"/>
    <col min="5" max="5" width="20.7109375" customWidth="1"/>
    <col min="6" max="7" width="20.7109375" style="3" customWidth="1"/>
    <col min="8" max="8" width="28" style="3" customWidth="1"/>
    <col min="9" max="9" width="45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10</v>
      </c>
      <c r="F3" s="87">
        <v>2146.75</v>
      </c>
      <c r="G3" s="87">
        <f>E3*F3</f>
        <v>21467.5</v>
      </c>
      <c r="H3" s="80" t="s">
        <v>48</v>
      </c>
      <c r="I3" s="130" t="s">
        <v>49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9</v>
      </c>
      <c r="F4" s="87">
        <v>4058.25</v>
      </c>
      <c r="G4" s="87">
        <f t="shared" ref="G4:G26" si="0">E4*F4</f>
        <v>36524.25</v>
      </c>
      <c r="H4" s="80" t="s">
        <v>48</v>
      </c>
      <c r="I4" s="130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130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130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9</v>
      </c>
      <c r="F7" s="87">
        <v>845.75</v>
      </c>
      <c r="G7" s="87">
        <f t="shared" si="0"/>
        <v>7611.75</v>
      </c>
      <c r="H7" s="80" t="s">
        <v>48</v>
      </c>
      <c r="I7" s="130"/>
    </row>
    <row r="8" spans="3:14" ht="42" customHeight="1">
      <c r="C8" s="77">
        <v>6</v>
      </c>
      <c r="D8" s="78" t="s">
        <v>13</v>
      </c>
      <c r="E8" s="79">
        <v>0</v>
      </c>
      <c r="F8" s="87">
        <v>1006</v>
      </c>
      <c r="G8" s="87">
        <f t="shared" si="0"/>
        <v>0</v>
      </c>
      <c r="H8" s="80"/>
      <c r="I8" s="130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130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130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130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130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130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130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130"/>
    </row>
    <row r="16" spans="3:14" ht="42" customHeight="1">
      <c r="C16" s="77">
        <v>14</v>
      </c>
      <c r="D16" s="78" t="s">
        <v>23</v>
      </c>
      <c r="E16" s="79">
        <v>60</v>
      </c>
      <c r="F16" s="87">
        <v>1306</v>
      </c>
      <c r="G16" s="87">
        <f t="shared" si="0"/>
        <v>78360</v>
      </c>
      <c r="H16" s="80" t="s">
        <v>48</v>
      </c>
      <c r="I16" s="130"/>
    </row>
    <row r="17" spans="3:9" ht="42" customHeight="1">
      <c r="C17" s="77">
        <v>15</v>
      </c>
      <c r="D17" s="78" t="s">
        <v>24</v>
      </c>
      <c r="E17" s="79">
        <v>3</v>
      </c>
      <c r="F17" s="87">
        <v>2070</v>
      </c>
      <c r="G17" s="87">
        <f t="shared" si="0"/>
        <v>6210</v>
      </c>
      <c r="H17" s="80" t="s">
        <v>48</v>
      </c>
      <c r="I17" s="130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130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130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80"/>
      <c r="I20" s="130"/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130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130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130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132"/>
      <c r="I25" s="131"/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132"/>
      <c r="I26" s="131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2</v>
      </c>
      <c r="F28" s="87">
        <v>1523.33</v>
      </c>
      <c r="G28" s="87">
        <f>E28*F28</f>
        <v>3046.66</v>
      </c>
      <c r="H28" s="80" t="s">
        <v>48</v>
      </c>
      <c r="I28" s="130" t="s">
        <v>49</v>
      </c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80"/>
      <c r="I29" s="130"/>
    </row>
    <row r="30" spans="3:9" ht="42" customHeight="1">
      <c r="C30" s="82">
        <v>26</v>
      </c>
      <c r="D30" s="78" t="s">
        <v>37</v>
      </c>
      <c r="E30" s="79">
        <v>10</v>
      </c>
      <c r="F30" s="87">
        <v>1768</v>
      </c>
      <c r="G30" s="87">
        <f t="shared" si="1"/>
        <v>17680</v>
      </c>
      <c r="H30" s="80" t="s">
        <v>48</v>
      </c>
      <c r="I30" s="130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130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130"/>
    </row>
    <row r="33" spans="3:10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80"/>
      <c r="I33" s="130"/>
      <c r="J33" s="2"/>
    </row>
    <row r="34" spans="3:10" ht="42" customHeight="1">
      <c r="C34" s="91">
        <v>30</v>
      </c>
      <c r="D34" s="78" t="s">
        <v>41</v>
      </c>
      <c r="E34" s="79">
        <v>0</v>
      </c>
      <c r="F34" s="87">
        <v>5774.56</v>
      </c>
      <c r="G34" s="87">
        <f t="shared" si="1"/>
        <v>0</v>
      </c>
      <c r="H34" s="80"/>
      <c r="I34" s="130"/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130"/>
    </row>
    <row r="36" spans="3:10" ht="42" customHeight="1">
      <c r="F36" s="47"/>
      <c r="G36" s="111">
        <f>SUM(G3:G26,G28:G35)</f>
        <v>170900.16</v>
      </c>
    </row>
  </sheetData>
  <mergeCells count="7">
    <mergeCell ref="C2:I2"/>
    <mergeCell ref="C27:I27"/>
    <mergeCell ref="I28:I35"/>
    <mergeCell ref="C24:I24"/>
    <mergeCell ref="I3:I23"/>
    <mergeCell ref="I25:I26"/>
    <mergeCell ref="H25:H2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70FD-ECBA-4AEF-986E-A34DDE48317F}">
  <sheetPr codeName="Planilha5"/>
  <dimension ref="C1:N36"/>
  <sheetViews>
    <sheetView topLeftCell="A22" zoomScale="60" zoomScaleNormal="60" workbookViewId="0">
      <selection activeCell="D15" sqref="D15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45.7109375" style="6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2</v>
      </c>
      <c r="F3" s="87">
        <v>2146.75</v>
      </c>
      <c r="G3" s="87">
        <f>E3*F3</f>
        <v>4293.5</v>
      </c>
      <c r="H3" s="132" t="s">
        <v>50</v>
      </c>
      <c r="I3" s="130" t="s">
        <v>51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132"/>
      <c r="I4" s="130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2</v>
      </c>
      <c r="F5" s="87">
        <v>7150</v>
      </c>
      <c r="G5" s="87">
        <f t="shared" si="0"/>
        <v>14300</v>
      </c>
      <c r="H5" s="132"/>
      <c r="I5" s="130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132"/>
      <c r="I6" s="130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4</v>
      </c>
      <c r="F7" s="87">
        <v>845.75</v>
      </c>
      <c r="G7" s="87">
        <f t="shared" si="0"/>
        <v>3383</v>
      </c>
      <c r="H7" s="132"/>
      <c r="I7" s="130"/>
    </row>
    <row r="8" spans="3:14" ht="42" customHeight="1">
      <c r="C8" s="77">
        <v>6</v>
      </c>
      <c r="D8" s="78" t="s">
        <v>13</v>
      </c>
      <c r="E8" s="79">
        <v>4</v>
      </c>
      <c r="F8" s="87">
        <v>1006</v>
      </c>
      <c r="G8" s="87">
        <f t="shared" si="0"/>
        <v>4024</v>
      </c>
      <c r="H8" s="132"/>
      <c r="I8" s="130"/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132"/>
      <c r="I9" s="130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132"/>
      <c r="I10" s="130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132"/>
      <c r="I11" s="130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132"/>
      <c r="I12" s="130"/>
    </row>
    <row r="13" spans="3:14" ht="42" customHeight="1">
      <c r="C13" s="77">
        <v>11</v>
      </c>
      <c r="D13" s="78" t="s">
        <v>20</v>
      </c>
      <c r="E13" s="79">
        <v>1</v>
      </c>
      <c r="F13" s="87">
        <v>3071.25</v>
      </c>
      <c r="G13" s="87">
        <f t="shared" si="0"/>
        <v>3071.25</v>
      </c>
      <c r="H13" s="132"/>
      <c r="I13" s="130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132"/>
      <c r="I14" s="130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132"/>
      <c r="I15" s="130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132"/>
      <c r="I16" s="130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132"/>
      <c r="I17" s="130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132"/>
      <c r="I18" s="130"/>
    </row>
    <row r="19" spans="3:9" ht="42" customHeight="1">
      <c r="C19" s="77">
        <v>17</v>
      </c>
      <c r="D19" s="78" t="s">
        <v>26</v>
      </c>
      <c r="E19" s="79">
        <v>1</v>
      </c>
      <c r="F19" s="87">
        <v>1781.5</v>
      </c>
      <c r="G19" s="87">
        <f t="shared" si="0"/>
        <v>1781.5</v>
      </c>
      <c r="H19" s="132"/>
      <c r="I19" s="130"/>
    </row>
    <row r="20" spans="3:9" ht="42" customHeight="1">
      <c r="C20" s="77">
        <v>18</v>
      </c>
      <c r="D20" s="78" t="s">
        <v>27</v>
      </c>
      <c r="E20" s="79">
        <v>0</v>
      </c>
      <c r="F20" s="87">
        <v>3458</v>
      </c>
      <c r="G20" s="87">
        <f t="shared" si="0"/>
        <v>0</v>
      </c>
      <c r="H20" s="132"/>
      <c r="I20" s="130"/>
    </row>
    <row r="21" spans="3:9" ht="42" customHeight="1">
      <c r="C21" s="77">
        <v>19</v>
      </c>
      <c r="D21" s="78" t="s">
        <v>28</v>
      </c>
      <c r="E21" s="79">
        <v>2</v>
      </c>
      <c r="F21" s="87">
        <v>3406.33</v>
      </c>
      <c r="G21" s="87">
        <f t="shared" si="0"/>
        <v>6812.66</v>
      </c>
      <c r="H21" s="132"/>
      <c r="I21" s="130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132"/>
      <c r="I22" s="130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132"/>
      <c r="I23" s="130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0</v>
      </c>
      <c r="F25" s="87">
        <v>1386</v>
      </c>
      <c r="G25" s="87">
        <f>E25*F25</f>
        <v>0</v>
      </c>
      <c r="H25" s="133" t="s">
        <v>52</v>
      </c>
      <c r="I25" s="134" t="s">
        <v>52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133"/>
      <c r="I26" s="134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18</v>
      </c>
      <c r="F28" s="87">
        <v>1523.33</v>
      </c>
      <c r="G28" s="87">
        <f>E28*F28</f>
        <v>27419.94</v>
      </c>
      <c r="H28" s="132" t="s">
        <v>50</v>
      </c>
      <c r="I28" s="130" t="s">
        <v>51</v>
      </c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133"/>
      <c r="I29" s="134"/>
    </row>
    <row r="30" spans="3:9" ht="42" customHeight="1">
      <c r="C30" s="82">
        <v>26</v>
      </c>
      <c r="D30" s="78" t="s">
        <v>37</v>
      </c>
      <c r="E30" s="79">
        <v>4</v>
      </c>
      <c r="F30" s="87">
        <v>1768</v>
      </c>
      <c r="G30" s="87">
        <f t="shared" si="1"/>
        <v>7072</v>
      </c>
      <c r="H30" s="133"/>
      <c r="I30" s="134"/>
    </row>
    <row r="31" spans="3:9" ht="42" customHeight="1">
      <c r="C31" s="83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133"/>
      <c r="I31" s="134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133"/>
      <c r="I32" s="134"/>
    </row>
    <row r="33" spans="3:10" ht="42" customHeight="1">
      <c r="C33" s="82">
        <v>29</v>
      </c>
      <c r="D33" s="78" t="s">
        <v>40</v>
      </c>
      <c r="E33" s="79">
        <v>0</v>
      </c>
      <c r="F33" s="87">
        <v>3749</v>
      </c>
      <c r="G33" s="87">
        <f t="shared" si="1"/>
        <v>0</v>
      </c>
      <c r="H33" s="133"/>
      <c r="I33" s="134"/>
      <c r="J33" s="2"/>
    </row>
    <row r="34" spans="3:10" ht="42" customHeight="1">
      <c r="C34" s="83">
        <v>30</v>
      </c>
      <c r="D34" s="78" t="s">
        <v>41</v>
      </c>
      <c r="E34" s="79">
        <v>1</v>
      </c>
      <c r="F34" s="87">
        <v>5774.56</v>
      </c>
      <c r="G34" s="87">
        <f t="shared" si="1"/>
        <v>5774.56</v>
      </c>
      <c r="H34" s="133"/>
      <c r="I34" s="134"/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133"/>
      <c r="I35" s="134"/>
    </row>
    <row r="36" spans="3:10" ht="42" customHeight="1">
      <c r="G36" s="46">
        <f>SUM(G3:G26,G28:G35)</f>
        <v>77932.41</v>
      </c>
    </row>
  </sheetData>
  <mergeCells count="9">
    <mergeCell ref="C2:I2"/>
    <mergeCell ref="C27:I27"/>
    <mergeCell ref="H28:H35"/>
    <mergeCell ref="I28:I35"/>
    <mergeCell ref="C24:I24"/>
    <mergeCell ref="H3:H23"/>
    <mergeCell ref="I3:I23"/>
    <mergeCell ref="H25:H26"/>
    <mergeCell ref="I25:I26"/>
  </mergeCells>
  <pageMargins left="0.51181102362204722" right="0.51181102362204722" top="0.78740157480314965" bottom="0.78740157480314965" header="0.31496062992125984" footer="0.31496062992125984"/>
  <pageSetup paperSize="9" scale="5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126-0820-42A7-9FD2-06BB604F37A4}">
  <sheetPr codeName="Planilha6"/>
  <dimension ref="C1:N36"/>
  <sheetViews>
    <sheetView topLeftCell="A20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8" width="20.7109375" style="3" customWidth="1"/>
    <col min="9" max="9" width="70.7109375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</row>
    <row r="2" spans="3:14" ht="42" customHeight="1">
      <c r="C2" s="128" t="s">
        <v>7</v>
      </c>
      <c r="D2" s="128"/>
      <c r="E2" s="128"/>
      <c r="F2" s="128"/>
      <c r="G2" s="128"/>
      <c r="H2" s="128"/>
      <c r="I2" s="128"/>
    </row>
    <row r="3" spans="3:14" s="1" customFormat="1" ht="42" customHeight="1">
      <c r="C3" s="77">
        <v>1</v>
      </c>
      <c r="D3" s="78" t="s">
        <v>8</v>
      </c>
      <c r="E3" s="79">
        <v>0</v>
      </c>
      <c r="F3" s="87">
        <v>2146.75</v>
      </c>
      <c r="G3" s="87">
        <f>E3*F3</f>
        <v>0</v>
      </c>
      <c r="H3" s="80"/>
      <c r="I3" s="88"/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0</v>
      </c>
      <c r="F6" s="87">
        <v>9068.75</v>
      </c>
      <c r="G6" s="87">
        <f t="shared" si="0"/>
        <v>0</v>
      </c>
      <c r="H6" s="80"/>
      <c r="I6" s="122"/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6</v>
      </c>
      <c r="F7" s="87">
        <v>845.75</v>
      </c>
      <c r="G7" s="87">
        <f t="shared" si="0"/>
        <v>5074.5</v>
      </c>
      <c r="H7" s="80" t="s">
        <v>53</v>
      </c>
      <c r="I7" s="98" t="s">
        <v>54</v>
      </c>
    </row>
    <row r="8" spans="3:14" ht="42" customHeight="1">
      <c r="C8" s="77">
        <v>6</v>
      </c>
      <c r="D8" s="78" t="s">
        <v>13</v>
      </c>
      <c r="E8" s="79">
        <v>8</v>
      </c>
      <c r="F8" s="87">
        <v>1006</v>
      </c>
      <c r="G8" s="87">
        <f t="shared" si="0"/>
        <v>8048</v>
      </c>
      <c r="H8" s="80" t="s">
        <v>53</v>
      </c>
      <c r="I8" s="98" t="s">
        <v>54</v>
      </c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122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122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122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122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122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122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122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122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122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122"/>
    </row>
    <row r="19" spans="3:9" ht="42" customHeight="1">
      <c r="C19" s="77">
        <v>17</v>
      </c>
      <c r="D19" s="78" t="s">
        <v>26</v>
      </c>
      <c r="E19" s="79">
        <v>2</v>
      </c>
      <c r="F19" s="87">
        <v>1781.5</v>
      </c>
      <c r="G19" s="87">
        <f t="shared" si="0"/>
        <v>3563</v>
      </c>
      <c r="H19" s="80" t="s">
        <v>53</v>
      </c>
      <c r="I19" s="98" t="s">
        <v>54</v>
      </c>
    </row>
    <row r="20" spans="3:9" ht="42" customHeight="1">
      <c r="C20" s="77">
        <v>18</v>
      </c>
      <c r="D20" s="78" t="s">
        <v>27</v>
      </c>
      <c r="E20" s="79">
        <v>1</v>
      </c>
      <c r="F20" s="87">
        <v>3458</v>
      </c>
      <c r="G20" s="87">
        <f t="shared" si="0"/>
        <v>3458</v>
      </c>
      <c r="H20" s="80" t="s">
        <v>53</v>
      </c>
      <c r="I20" s="98" t="s">
        <v>54</v>
      </c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122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8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30</v>
      </c>
      <c r="F25" s="87">
        <v>1386</v>
      </c>
      <c r="G25" s="87">
        <f>E25*F25</f>
        <v>41580</v>
      </c>
      <c r="H25" s="80" t="s">
        <v>53</v>
      </c>
      <c r="I25" s="98" t="s">
        <v>54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91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8"/>
    </row>
    <row r="29" spans="3:9" ht="42" customHeight="1">
      <c r="C29" s="82">
        <v>25</v>
      </c>
      <c r="D29" s="78" t="s">
        <v>36</v>
      </c>
      <c r="E29" s="79">
        <v>4</v>
      </c>
      <c r="F29" s="87">
        <v>3485</v>
      </c>
      <c r="G29" s="87">
        <f t="shared" ref="G29:G35" si="1">E29*F29</f>
        <v>13940</v>
      </c>
      <c r="H29" s="80" t="s">
        <v>53</v>
      </c>
      <c r="I29" s="98" t="s">
        <v>54</v>
      </c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122"/>
    </row>
    <row r="31" spans="3:9" ht="42" customHeight="1">
      <c r="C31" s="91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122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122"/>
    </row>
    <row r="33" spans="3:10" ht="42" customHeight="1">
      <c r="C33" s="82">
        <v>29</v>
      </c>
      <c r="D33" s="78" t="s">
        <v>40</v>
      </c>
      <c r="E33" s="79">
        <v>2</v>
      </c>
      <c r="F33" s="87">
        <v>3749</v>
      </c>
      <c r="G33" s="87">
        <f t="shared" si="1"/>
        <v>7498</v>
      </c>
      <c r="H33" s="80" t="s">
        <v>53</v>
      </c>
      <c r="I33" s="98" t="s">
        <v>54</v>
      </c>
      <c r="J33" s="2"/>
    </row>
    <row r="34" spans="3:10" ht="42" customHeight="1">
      <c r="C34" s="91">
        <v>30</v>
      </c>
      <c r="D34" s="78" t="s">
        <v>41</v>
      </c>
      <c r="E34" s="79">
        <v>2</v>
      </c>
      <c r="F34" s="87">
        <v>5774.56</v>
      </c>
      <c r="G34" s="87">
        <f t="shared" si="1"/>
        <v>11549.12</v>
      </c>
      <c r="H34" s="80" t="s">
        <v>53</v>
      </c>
      <c r="I34" s="98" t="s">
        <v>54</v>
      </c>
      <c r="J34" s="2"/>
    </row>
    <row r="35" spans="3:10" ht="42" customHeight="1">
      <c r="C35" s="82">
        <v>31</v>
      </c>
      <c r="D35" s="78" t="s">
        <v>42</v>
      </c>
      <c r="E35" s="79">
        <v>0</v>
      </c>
      <c r="F35" s="87">
        <v>6084.75</v>
      </c>
      <c r="G35" s="87">
        <f t="shared" si="1"/>
        <v>0</v>
      </c>
      <c r="H35" s="80"/>
      <c r="I35" s="88"/>
    </row>
    <row r="36" spans="3:10" ht="42" customHeight="1">
      <c r="F36" s="47"/>
      <c r="G36" s="111">
        <f>SUM(G3:G26,G28:G35)</f>
        <v>94710.62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F823-DEC2-4A47-935E-F4BA3928363F}">
  <sheetPr codeName="Planilha7"/>
  <dimension ref="C1:N36"/>
  <sheetViews>
    <sheetView topLeftCell="A18" zoomScale="60" zoomScaleNormal="60" workbookViewId="0">
      <selection activeCell="C27" sqref="C27:I27"/>
    </sheetView>
  </sheetViews>
  <sheetFormatPr defaultRowHeight="18.75"/>
  <cols>
    <col min="1" max="2" width="2.7109375" customWidth="1"/>
    <col min="3" max="3" width="7.7109375" bestFit="1" customWidth="1"/>
    <col min="4" max="4" width="80.7109375" customWidth="1"/>
    <col min="5" max="5" width="20.7109375" customWidth="1"/>
    <col min="6" max="7" width="20.7109375" style="3" customWidth="1"/>
    <col min="8" max="8" width="20.7109375" style="121" customWidth="1"/>
    <col min="9" max="9" width="80.7109375" style="6" customWidth="1"/>
    <col min="10" max="10" width="28.5703125" style="1" customWidth="1"/>
    <col min="11" max="11" width="14.5703125" customWidth="1"/>
  </cols>
  <sheetData>
    <row r="1" spans="3:14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8" t="s">
        <v>5</v>
      </c>
      <c r="I1" s="86" t="s">
        <v>6</v>
      </c>
    </row>
    <row r="2" spans="3:14" ht="42" customHeight="1">
      <c r="C2" s="129" t="s">
        <v>7</v>
      </c>
      <c r="D2" s="129"/>
      <c r="E2" s="129"/>
      <c r="F2" s="129"/>
      <c r="G2" s="129"/>
      <c r="H2" s="129"/>
      <c r="I2" s="129"/>
    </row>
    <row r="3" spans="3:14" s="1" customFormat="1" ht="42" customHeight="1">
      <c r="C3" s="77">
        <v>1</v>
      </c>
      <c r="D3" s="78" t="s">
        <v>8</v>
      </c>
      <c r="E3" s="79">
        <v>3</v>
      </c>
      <c r="F3" s="87">
        <v>2146.75</v>
      </c>
      <c r="G3" s="87">
        <f>E3*F3</f>
        <v>6440.25</v>
      </c>
      <c r="H3" s="80" t="s">
        <v>55</v>
      </c>
      <c r="I3" s="98" t="s">
        <v>56</v>
      </c>
      <c r="K3"/>
      <c r="L3"/>
      <c r="M3"/>
      <c r="N3"/>
    </row>
    <row r="4" spans="3:14" s="1" customFormat="1" ht="42" customHeight="1">
      <c r="C4" s="77">
        <v>2</v>
      </c>
      <c r="D4" s="78" t="s">
        <v>9</v>
      </c>
      <c r="E4" s="79">
        <v>3</v>
      </c>
      <c r="F4" s="87">
        <v>4058.25</v>
      </c>
      <c r="G4" s="87">
        <f t="shared" ref="G4:G26" si="0">E4*F4</f>
        <v>12174.75</v>
      </c>
      <c r="H4" s="80" t="s">
        <v>55</v>
      </c>
      <c r="I4" s="98" t="s">
        <v>56</v>
      </c>
      <c r="K4"/>
      <c r="L4"/>
      <c r="M4"/>
      <c r="N4"/>
    </row>
    <row r="5" spans="3:14" s="1" customFormat="1" ht="42" customHeight="1">
      <c r="C5" s="77">
        <v>3</v>
      </c>
      <c r="D5" s="78" t="s">
        <v>10</v>
      </c>
      <c r="E5" s="79">
        <v>3</v>
      </c>
      <c r="F5" s="87">
        <v>7150</v>
      </c>
      <c r="G5" s="87">
        <f t="shared" si="0"/>
        <v>21450</v>
      </c>
      <c r="H5" s="80" t="s">
        <v>55</v>
      </c>
      <c r="I5" s="98" t="s">
        <v>56</v>
      </c>
      <c r="K5"/>
      <c r="L5"/>
      <c r="M5"/>
      <c r="N5"/>
    </row>
    <row r="6" spans="3:14" s="1" customFormat="1" ht="42" customHeight="1">
      <c r="C6" s="77">
        <v>4</v>
      </c>
      <c r="D6" s="78" t="s">
        <v>11</v>
      </c>
      <c r="E6" s="79">
        <v>3</v>
      </c>
      <c r="F6" s="87">
        <v>9068.75</v>
      </c>
      <c r="G6" s="87">
        <f t="shared" si="0"/>
        <v>27206.25</v>
      </c>
      <c r="H6" s="80" t="s">
        <v>55</v>
      </c>
      <c r="I6" s="98" t="s">
        <v>56</v>
      </c>
      <c r="K6"/>
      <c r="L6"/>
      <c r="M6"/>
      <c r="N6"/>
    </row>
    <row r="7" spans="3:14" ht="42" customHeight="1">
      <c r="C7" s="77">
        <v>5</v>
      </c>
      <c r="D7" s="78" t="s">
        <v>12</v>
      </c>
      <c r="E7" s="79">
        <v>18</v>
      </c>
      <c r="F7" s="87">
        <v>845.75</v>
      </c>
      <c r="G7" s="87">
        <f t="shared" si="0"/>
        <v>15223.5</v>
      </c>
      <c r="H7" s="80" t="s">
        <v>55</v>
      </c>
      <c r="I7" s="98" t="s">
        <v>56</v>
      </c>
    </row>
    <row r="8" spans="3:14" ht="42" customHeight="1">
      <c r="C8" s="77">
        <v>6</v>
      </c>
      <c r="D8" s="78" t="s">
        <v>13</v>
      </c>
      <c r="E8" s="79">
        <v>18</v>
      </c>
      <c r="F8" s="87">
        <v>1006</v>
      </c>
      <c r="G8" s="87">
        <f t="shared" si="0"/>
        <v>18108</v>
      </c>
      <c r="H8" s="80" t="s">
        <v>55</v>
      </c>
      <c r="I8" s="98" t="s">
        <v>56</v>
      </c>
    </row>
    <row r="9" spans="3:14" ht="42" customHeight="1">
      <c r="C9" s="77">
        <v>7</v>
      </c>
      <c r="D9" s="78" t="s">
        <v>14</v>
      </c>
      <c r="E9" s="79">
        <v>0</v>
      </c>
      <c r="F9" s="87">
        <v>1485.66</v>
      </c>
      <c r="G9" s="87">
        <f t="shared" si="0"/>
        <v>0</v>
      </c>
      <c r="H9" s="80"/>
      <c r="I9" s="98"/>
    </row>
    <row r="10" spans="3:14" ht="42" customHeight="1">
      <c r="C10" s="77">
        <v>8</v>
      </c>
      <c r="D10" s="78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98"/>
    </row>
    <row r="11" spans="3:14" ht="42" customHeight="1">
      <c r="C11" s="77">
        <v>9</v>
      </c>
      <c r="D11" s="78" t="s">
        <v>18</v>
      </c>
      <c r="E11" s="79">
        <v>0</v>
      </c>
      <c r="F11" s="87">
        <v>2990</v>
      </c>
      <c r="G11" s="87">
        <f t="shared" si="0"/>
        <v>0</v>
      </c>
      <c r="H11" s="80"/>
      <c r="I11" s="98"/>
    </row>
    <row r="12" spans="3:14" ht="42" customHeight="1">
      <c r="C12" s="77">
        <v>10</v>
      </c>
      <c r="D12" s="78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98"/>
    </row>
    <row r="13" spans="3:14" ht="42" customHeight="1">
      <c r="C13" s="77">
        <v>11</v>
      </c>
      <c r="D13" s="78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98"/>
    </row>
    <row r="14" spans="3:14" ht="42" customHeight="1">
      <c r="C14" s="77">
        <v>12</v>
      </c>
      <c r="D14" s="78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98"/>
    </row>
    <row r="15" spans="3:14" ht="42" customHeight="1">
      <c r="C15" s="77">
        <v>13</v>
      </c>
      <c r="D15" s="78" t="s">
        <v>22</v>
      </c>
      <c r="E15" s="79">
        <v>0</v>
      </c>
      <c r="F15" s="87">
        <v>3708</v>
      </c>
      <c r="G15" s="87">
        <f t="shared" si="0"/>
        <v>0</v>
      </c>
      <c r="H15" s="80"/>
      <c r="I15" s="98"/>
    </row>
    <row r="16" spans="3:14" ht="42" customHeight="1">
      <c r="C16" s="77">
        <v>14</v>
      </c>
      <c r="D16" s="78" t="s">
        <v>23</v>
      </c>
      <c r="E16" s="79">
        <v>0</v>
      </c>
      <c r="F16" s="87">
        <v>1306</v>
      </c>
      <c r="G16" s="87">
        <f t="shared" si="0"/>
        <v>0</v>
      </c>
      <c r="H16" s="80"/>
      <c r="I16" s="98"/>
    </row>
    <row r="17" spans="3:9" ht="42" customHeight="1">
      <c r="C17" s="77">
        <v>15</v>
      </c>
      <c r="D17" s="78" t="s">
        <v>24</v>
      </c>
      <c r="E17" s="79">
        <v>0</v>
      </c>
      <c r="F17" s="87">
        <v>2070</v>
      </c>
      <c r="G17" s="87">
        <f t="shared" si="0"/>
        <v>0</v>
      </c>
      <c r="H17" s="80"/>
      <c r="I17" s="98"/>
    </row>
    <row r="18" spans="3:9" ht="42" customHeight="1">
      <c r="C18" s="77">
        <v>16</v>
      </c>
      <c r="D18" s="78" t="s">
        <v>25</v>
      </c>
      <c r="E18" s="79">
        <v>0</v>
      </c>
      <c r="F18" s="87">
        <v>4222</v>
      </c>
      <c r="G18" s="87">
        <f t="shared" si="0"/>
        <v>0</v>
      </c>
      <c r="H18" s="80"/>
      <c r="I18" s="98"/>
    </row>
    <row r="19" spans="3:9" ht="42" customHeight="1">
      <c r="C19" s="77">
        <v>17</v>
      </c>
      <c r="D19" s="78" t="s">
        <v>26</v>
      </c>
      <c r="E19" s="79">
        <v>0</v>
      </c>
      <c r="F19" s="87">
        <v>1781.5</v>
      </c>
      <c r="G19" s="87">
        <f t="shared" si="0"/>
        <v>0</v>
      </c>
      <c r="H19" s="80"/>
      <c r="I19" s="98"/>
    </row>
    <row r="20" spans="3:9" ht="42" customHeight="1">
      <c r="C20" s="77">
        <v>18</v>
      </c>
      <c r="D20" s="78" t="s">
        <v>27</v>
      </c>
      <c r="E20" s="79">
        <v>10</v>
      </c>
      <c r="F20" s="87">
        <v>3458</v>
      </c>
      <c r="G20" s="87">
        <f t="shared" si="0"/>
        <v>34580</v>
      </c>
      <c r="H20" s="80" t="s">
        <v>55</v>
      </c>
      <c r="I20" s="98" t="s">
        <v>56</v>
      </c>
    </row>
    <row r="21" spans="3:9" ht="42" customHeight="1">
      <c r="C21" s="77">
        <v>19</v>
      </c>
      <c r="D21" s="78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98"/>
    </row>
    <row r="22" spans="3:9" ht="42" customHeight="1">
      <c r="C22" s="77">
        <v>20</v>
      </c>
      <c r="D22" s="78" t="s">
        <v>29</v>
      </c>
      <c r="E22" s="79">
        <v>0</v>
      </c>
      <c r="F22" s="87">
        <v>2980</v>
      </c>
      <c r="G22" s="87">
        <f t="shared" si="0"/>
        <v>0</v>
      </c>
      <c r="H22" s="80"/>
      <c r="I22" s="98"/>
    </row>
    <row r="23" spans="3:9" ht="42" customHeight="1">
      <c r="C23" s="77">
        <v>21</v>
      </c>
      <c r="D23" s="78" t="s">
        <v>30</v>
      </c>
      <c r="E23" s="79">
        <v>0</v>
      </c>
      <c r="F23" s="87">
        <v>2549</v>
      </c>
      <c r="G23" s="87">
        <f t="shared" si="0"/>
        <v>0</v>
      </c>
      <c r="H23" s="80"/>
      <c r="I23" s="98"/>
    </row>
    <row r="24" spans="3:9" ht="42" customHeight="1">
      <c r="C24" s="128" t="s">
        <v>31</v>
      </c>
      <c r="D24" s="128"/>
      <c r="E24" s="128"/>
      <c r="F24" s="128"/>
      <c r="G24" s="128"/>
      <c r="H24" s="128"/>
      <c r="I24" s="128"/>
    </row>
    <row r="25" spans="3:9" ht="42" customHeight="1">
      <c r="C25" s="82">
        <v>22</v>
      </c>
      <c r="D25" s="78" t="s">
        <v>32</v>
      </c>
      <c r="E25" s="79">
        <v>50</v>
      </c>
      <c r="F25" s="87">
        <v>1386</v>
      </c>
      <c r="G25" s="87">
        <f>E25*F25</f>
        <v>69300</v>
      </c>
      <c r="H25" s="80" t="s">
        <v>55</v>
      </c>
      <c r="I25" s="98" t="s">
        <v>56</v>
      </c>
    </row>
    <row r="26" spans="3:9" ht="42" customHeight="1">
      <c r="C26" s="82">
        <v>23</v>
      </c>
      <c r="D26" s="78" t="s">
        <v>33</v>
      </c>
      <c r="E26" s="79">
        <v>0</v>
      </c>
      <c r="F26" s="87">
        <v>473.48</v>
      </c>
      <c r="G26" s="87">
        <f t="shared" si="0"/>
        <v>0</v>
      </c>
      <c r="H26" s="80"/>
      <c r="I26" s="98"/>
    </row>
    <row r="27" spans="3:9" ht="42" customHeight="1">
      <c r="C27" s="128" t="s">
        <v>34</v>
      </c>
      <c r="D27" s="128"/>
      <c r="E27" s="128"/>
      <c r="F27" s="128"/>
      <c r="G27" s="128"/>
      <c r="H27" s="128"/>
      <c r="I27" s="128"/>
    </row>
    <row r="28" spans="3:9" ht="42" customHeight="1">
      <c r="C28" s="83">
        <v>24</v>
      </c>
      <c r="D28" s="78" t="s">
        <v>35</v>
      </c>
      <c r="E28" s="79">
        <v>0</v>
      </c>
      <c r="F28" s="87">
        <v>1523.33</v>
      </c>
      <c r="G28" s="87">
        <f>E28*F28</f>
        <v>0</v>
      </c>
      <c r="H28" s="80"/>
      <c r="I28" s="86"/>
    </row>
    <row r="29" spans="3:9" ht="42" customHeight="1">
      <c r="C29" s="82">
        <v>25</v>
      </c>
      <c r="D29" s="78" t="s">
        <v>36</v>
      </c>
      <c r="E29" s="79">
        <v>0</v>
      </c>
      <c r="F29" s="87">
        <v>3485</v>
      </c>
      <c r="G29" s="87">
        <f t="shared" ref="G29:G35" si="1">E29*F29</f>
        <v>0</v>
      </c>
      <c r="H29" s="80"/>
      <c r="I29" s="86"/>
    </row>
    <row r="30" spans="3:9" ht="42" customHeight="1">
      <c r="C30" s="82">
        <v>26</v>
      </c>
      <c r="D30" s="78" t="s">
        <v>37</v>
      </c>
      <c r="E30" s="79">
        <v>0</v>
      </c>
      <c r="F30" s="87">
        <v>1768</v>
      </c>
      <c r="G30" s="87">
        <f t="shared" si="1"/>
        <v>0</v>
      </c>
      <c r="H30" s="80"/>
      <c r="I30" s="86"/>
    </row>
    <row r="31" spans="3:9" ht="42" customHeight="1">
      <c r="C31" s="83">
        <v>27</v>
      </c>
      <c r="D31" s="78" t="s">
        <v>38</v>
      </c>
      <c r="E31" s="79">
        <v>0</v>
      </c>
      <c r="F31" s="87">
        <v>1178.24</v>
      </c>
      <c r="G31" s="87">
        <f t="shared" si="1"/>
        <v>0</v>
      </c>
      <c r="H31" s="80"/>
      <c r="I31" s="86"/>
    </row>
    <row r="32" spans="3:9" ht="42" customHeight="1">
      <c r="C32" s="82">
        <v>28</v>
      </c>
      <c r="D32" s="78" t="s">
        <v>39</v>
      </c>
      <c r="E32" s="79">
        <v>0</v>
      </c>
      <c r="F32" s="87">
        <v>1135.0999999999999</v>
      </c>
      <c r="G32" s="87">
        <f t="shared" si="1"/>
        <v>0</v>
      </c>
      <c r="H32" s="80"/>
      <c r="I32" s="86"/>
    </row>
    <row r="33" spans="3:10" ht="42" customHeight="1">
      <c r="C33" s="82">
        <v>29</v>
      </c>
      <c r="D33" s="78" t="s">
        <v>40</v>
      </c>
      <c r="E33" s="79">
        <v>13</v>
      </c>
      <c r="F33" s="87">
        <v>3749</v>
      </c>
      <c r="G33" s="87">
        <f t="shared" si="1"/>
        <v>48737</v>
      </c>
      <c r="H33" s="80" t="s">
        <v>55</v>
      </c>
      <c r="I33" s="98" t="s">
        <v>56</v>
      </c>
      <c r="J33" s="2"/>
    </row>
    <row r="34" spans="3:10" ht="42" customHeight="1">
      <c r="C34" s="83">
        <v>30</v>
      </c>
      <c r="D34" s="78" t="s">
        <v>41</v>
      </c>
      <c r="E34" s="79">
        <v>4</v>
      </c>
      <c r="F34" s="87">
        <v>5774.56</v>
      </c>
      <c r="G34" s="87">
        <f t="shared" si="1"/>
        <v>23098.240000000002</v>
      </c>
      <c r="H34" s="80" t="s">
        <v>55</v>
      </c>
      <c r="I34" s="98" t="s">
        <v>56</v>
      </c>
      <c r="J34" s="2"/>
    </row>
    <row r="35" spans="3:10" ht="42" customHeight="1">
      <c r="C35" s="82">
        <v>31</v>
      </c>
      <c r="D35" s="78" t="s">
        <v>42</v>
      </c>
      <c r="E35" s="79">
        <v>3</v>
      </c>
      <c r="F35" s="87">
        <v>6084.75</v>
      </c>
      <c r="G35" s="87">
        <f t="shared" si="1"/>
        <v>18254.25</v>
      </c>
      <c r="H35" s="80" t="s">
        <v>55</v>
      </c>
      <c r="I35" s="98" t="s">
        <v>56</v>
      </c>
    </row>
    <row r="36" spans="3:10" ht="42" customHeight="1">
      <c r="F36" s="47"/>
      <c r="G36" s="111">
        <f>SUM(G3:G26,G28:G35)</f>
        <v>294572.24</v>
      </c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339E-0C85-4210-8E66-4D9810EC5029}">
  <sheetPr codeName="Planilha8"/>
  <dimension ref="C1:N36"/>
  <sheetViews>
    <sheetView topLeftCell="A22" zoomScale="60" zoomScaleNormal="60" workbookViewId="0">
      <selection activeCell="E28" sqref="E28"/>
    </sheetView>
  </sheetViews>
  <sheetFormatPr defaultRowHeight="18.75"/>
  <cols>
    <col min="1" max="2" width="2.7109375" customWidth="1"/>
    <col min="3" max="3" width="7.7109375" bestFit="1" customWidth="1"/>
    <col min="4" max="4" width="75.7109375" customWidth="1"/>
    <col min="5" max="5" width="20.7109375" customWidth="1"/>
    <col min="6" max="8" width="20.7109375" style="3" customWidth="1"/>
    <col min="9" max="9" width="80.7109375" customWidth="1"/>
    <col min="10" max="10" width="28.5703125" style="1" customWidth="1"/>
    <col min="11" max="11" width="14.5703125" customWidth="1"/>
  </cols>
  <sheetData>
    <row r="1" spans="3:14" s="31" customFormat="1" ht="42" customHeight="1">
      <c r="C1" s="77" t="s">
        <v>0</v>
      </c>
      <c r="D1" s="84" t="s">
        <v>1</v>
      </c>
      <c r="E1" s="77" t="s">
        <v>2</v>
      </c>
      <c r="F1" s="85" t="s">
        <v>3</v>
      </c>
      <c r="G1" s="85" t="s">
        <v>4</v>
      </c>
      <c r="H1" s="86" t="s">
        <v>5</v>
      </c>
      <c r="I1" s="86" t="s">
        <v>6</v>
      </c>
      <c r="J1" s="89"/>
    </row>
    <row r="2" spans="3:14" s="31" customFormat="1" ht="42" customHeight="1">
      <c r="C2" s="128" t="s">
        <v>7</v>
      </c>
      <c r="D2" s="128"/>
      <c r="E2" s="128"/>
      <c r="F2" s="128"/>
      <c r="G2" s="128"/>
      <c r="H2" s="128"/>
      <c r="I2" s="128"/>
      <c r="J2" s="89"/>
    </row>
    <row r="3" spans="3:14" s="89" customFormat="1" ht="42" customHeight="1">
      <c r="C3" s="77">
        <v>1</v>
      </c>
      <c r="D3" s="90" t="s">
        <v>8</v>
      </c>
      <c r="E3" s="79">
        <v>0</v>
      </c>
      <c r="F3" s="87">
        <v>2146.75</v>
      </c>
      <c r="G3" s="87">
        <f>E3*F3</f>
        <v>0</v>
      </c>
      <c r="H3" s="80"/>
      <c r="I3" s="88"/>
      <c r="K3" s="31"/>
      <c r="L3" s="31"/>
      <c r="M3" s="31"/>
      <c r="N3" s="31"/>
    </row>
    <row r="4" spans="3:14" s="89" customFormat="1" ht="42" customHeight="1">
      <c r="C4" s="77">
        <v>2</v>
      </c>
      <c r="D4" s="90" t="s">
        <v>9</v>
      </c>
      <c r="E4" s="79">
        <v>0</v>
      </c>
      <c r="F4" s="87">
        <v>4058.25</v>
      </c>
      <c r="G4" s="87">
        <f t="shared" ref="G4:G26" si="0">E4*F4</f>
        <v>0</v>
      </c>
      <c r="H4" s="80"/>
      <c r="I4" s="88"/>
      <c r="K4" s="31"/>
      <c r="L4" s="31"/>
      <c r="M4" s="31"/>
      <c r="N4" s="31"/>
    </row>
    <row r="5" spans="3:14" s="89" customFormat="1" ht="42" customHeight="1">
      <c r="C5" s="77">
        <v>3</v>
      </c>
      <c r="D5" s="90" t="s">
        <v>10</v>
      </c>
      <c r="E5" s="79">
        <v>0</v>
      </c>
      <c r="F5" s="87">
        <v>7150</v>
      </c>
      <c r="G5" s="87">
        <f t="shared" si="0"/>
        <v>0</v>
      </c>
      <c r="H5" s="80"/>
      <c r="I5" s="88"/>
      <c r="K5" s="31"/>
      <c r="L5" s="31"/>
      <c r="M5" s="31"/>
      <c r="N5" s="31"/>
    </row>
    <row r="6" spans="3:14" s="89" customFormat="1" ht="42" customHeight="1">
      <c r="C6" s="77">
        <v>4</v>
      </c>
      <c r="D6" s="90" t="s">
        <v>11</v>
      </c>
      <c r="E6" s="79">
        <v>0</v>
      </c>
      <c r="F6" s="87">
        <v>9068.75</v>
      </c>
      <c r="G6" s="87">
        <f t="shared" si="0"/>
        <v>0</v>
      </c>
      <c r="H6" s="80"/>
      <c r="I6" s="88"/>
      <c r="K6" s="31"/>
      <c r="L6" s="31"/>
      <c r="M6" s="31"/>
      <c r="N6" s="31"/>
    </row>
    <row r="7" spans="3:14" s="31" customFormat="1" ht="42" customHeight="1">
      <c r="C7" s="77">
        <v>5</v>
      </c>
      <c r="D7" s="90" t="s">
        <v>12</v>
      </c>
      <c r="E7" s="79">
        <v>0</v>
      </c>
      <c r="F7" s="87">
        <v>845.75</v>
      </c>
      <c r="G7" s="87">
        <f t="shared" si="0"/>
        <v>0</v>
      </c>
      <c r="H7" s="80"/>
      <c r="I7" s="88"/>
      <c r="J7" s="89"/>
    </row>
    <row r="8" spans="3:14" s="31" customFormat="1" ht="42" customHeight="1">
      <c r="C8" s="77">
        <v>6</v>
      </c>
      <c r="D8" s="90" t="s">
        <v>13</v>
      </c>
      <c r="E8" s="79">
        <v>0</v>
      </c>
      <c r="F8" s="87">
        <v>1006</v>
      </c>
      <c r="G8" s="87">
        <f t="shared" si="0"/>
        <v>0</v>
      </c>
      <c r="H8" s="80"/>
      <c r="I8" s="88"/>
      <c r="J8" s="89"/>
    </row>
    <row r="9" spans="3:14" s="31" customFormat="1" ht="42" customHeight="1">
      <c r="C9" s="77">
        <v>7</v>
      </c>
      <c r="D9" s="90" t="s">
        <v>14</v>
      </c>
      <c r="E9" s="79">
        <v>0</v>
      </c>
      <c r="F9" s="87">
        <v>1485.66</v>
      </c>
      <c r="G9" s="87">
        <f t="shared" si="0"/>
        <v>0</v>
      </c>
      <c r="H9" s="80"/>
      <c r="I9" s="88"/>
      <c r="J9" s="89"/>
    </row>
    <row r="10" spans="3:14" s="31" customFormat="1" ht="42" customHeight="1">
      <c r="C10" s="77">
        <v>8</v>
      </c>
      <c r="D10" s="90" t="s">
        <v>17</v>
      </c>
      <c r="E10" s="79">
        <v>0</v>
      </c>
      <c r="F10" s="87">
        <v>2382.75</v>
      </c>
      <c r="G10" s="87">
        <f t="shared" si="0"/>
        <v>0</v>
      </c>
      <c r="H10" s="80"/>
      <c r="I10" s="88"/>
      <c r="J10" s="89"/>
    </row>
    <row r="11" spans="3:14" s="31" customFormat="1" ht="42" customHeight="1">
      <c r="C11" s="77">
        <v>9</v>
      </c>
      <c r="D11" s="90" t="s">
        <v>18</v>
      </c>
      <c r="E11" s="79">
        <v>0</v>
      </c>
      <c r="F11" s="87">
        <v>2990</v>
      </c>
      <c r="G11" s="87">
        <f t="shared" si="0"/>
        <v>0</v>
      </c>
      <c r="H11" s="80"/>
      <c r="I11" s="88"/>
      <c r="J11" s="89"/>
    </row>
    <row r="12" spans="3:14" s="31" customFormat="1" ht="42" customHeight="1">
      <c r="C12" s="77">
        <v>10</v>
      </c>
      <c r="D12" s="90" t="s">
        <v>19</v>
      </c>
      <c r="E12" s="79">
        <v>0</v>
      </c>
      <c r="F12" s="87">
        <v>7001.25</v>
      </c>
      <c r="G12" s="87">
        <f t="shared" si="0"/>
        <v>0</v>
      </c>
      <c r="H12" s="80"/>
      <c r="I12" s="88"/>
      <c r="J12" s="89"/>
    </row>
    <row r="13" spans="3:14" s="31" customFormat="1" ht="42" customHeight="1">
      <c r="C13" s="77">
        <v>11</v>
      </c>
      <c r="D13" s="90" t="s">
        <v>20</v>
      </c>
      <c r="E13" s="79">
        <v>0</v>
      </c>
      <c r="F13" s="87">
        <v>3071.25</v>
      </c>
      <c r="G13" s="87">
        <f t="shared" si="0"/>
        <v>0</v>
      </c>
      <c r="H13" s="80"/>
      <c r="I13" s="88"/>
      <c r="J13" s="89"/>
    </row>
    <row r="14" spans="3:14" s="31" customFormat="1" ht="42" customHeight="1">
      <c r="C14" s="77">
        <v>12</v>
      </c>
      <c r="D14" s="90" t="s">
        <v>21</v>
      </c>
      <c r="E14" s="79">
        <v>0</v>
      </c>
      <c r="F14" s="87">
        <v>4358.25</v>
      </c>
      <c r="G14" s="87">
        <f t="shared" si="0"/>
        <v>0</v>
      </c>
      <c r="H14" s="80"/>
      <c r="I14" s="88"/>
      <c r="J14" s="89"/>
    </row>
    <row r="15" spans="3:14" s="31" customFormat="1" ht="42" customHeight="1">
      <c r="C15" s="77">
        <v>13</v>
      </c>
      <c r="D15" s="90" t="s">
        <v>22</v>
      </c>
      <c r="E15" s="79">
        <v>0</v>
      </c>
      <c r="F15" s="87">
        <v>3708</v>
      </c>
      <c r="G15" s="87">
        <f t="shared" si="0"/>
        <v>0</v>
      </c>
      <c r="H15" s="80"/>
      <c r="I15" s="88"/>
      <c r="J15" s="89"/>
    </row>
    <row r="16" spans="3:14" s="31" customFormat="1" ht="42" customHeight="1">
      <c r="C16" s="77">
        <v>14</v>
      </c>
      <c r="D16" s="90" t="s">
        <v>23</v>
      </c>
      <c r="E16" s="79">
        <v>0</v>
      </c>
      <c r="F16" s="87">
        <v>1306</v>
      </c>
      <c r="G16" s="87">
        <f t="shared" si="0"/>
        <v>0</v>
      </c>
      <c r="H16" s="80"/>
      <c r="I16" s="88"/>
      <c r="J16" s="89"/>
    </row>
    <row r="17" spans="3:10" s="31" customFormat="1" ht="42" customHeight="1">
      <c r="C17" s="77">
        <v>15</v>
      </c>
      <c r="D17" s="90" t="s">
        <v>24</v>
      </c>
      <c r="E17" s="79">
        <v>0</v>
      </c>
      <c r="F17" s="87">
        <v>2070</v>
      </c>
      <c r="G17" s="87">
        <f t="shared" si="0"/>
        <v>0</v>
      </c>
      <c r="H17" s="80"/>
      <c r="I17" s="88"/>
      <c r="J17" s="89"/>
    </row>
    <row r="18" spans="3:10" s="31" customFormat="1" ht="42" customHeight="1">
      <c r="C18" s="77">
        <v>16</v>
      </c>
      <c r="D18" s="90" t="s">
        <v>25</v>
      </c>
      <c r="E18" s="79">
        <v>0</v>
      </c>
      <c r="F18" s="87">
        <v>4222</v>
      </c>
      <c r="G18" s="87">
        <f t="shared" si="0"/>
        <v>0</v>
      </c>
      <c r="H18" s="80"/>
      <c r="I18" s="88"/>
      <c r="J18" s="89"/>
    </row>
    <row r="19" spans="3:10" s="31" customFormat="1" ht="42" customHeight="1">
      <c r="C19" s="77">
        <v>17</v>
      </c>
      <c r="D19" s="90" t="s">
        <v>26</v>
      </c>
      <c r="E19" s="79">
        <v>0</v>
      </c>
      <c r="F19" s="87">
        <v>1781.5</v>
      </c>
      <c r="G19" s="87">
        <f t="shared" si="0"/>
        <v>0</v>
      </c>
      <c r="H19" s="80" t="s">
        <v>57</v>
      </c>
      <c r="I19" s="94" t="s">
        <v>58</v>
      </c>
      <c r="J19" s="89"/>
    </row>
    <row r="20" spans="3:10" s="31" customFormat="1" ht="42" customHeight="1">
      <c r="C20" s="77">
        <v>18</v>
      </c>
      <c r="D20" s="90" t="s">
        <v>27</v>
      </c>
      <c r="E20" s="79">
        <v>0</v>
      </c>
      <c r="F20" s="87">
        <v>3458</v>
      </c>
      <c r="G20" s="87">
        <f t="shared" si="0"/>
        <v>0</v>
      </c>
      <c r="H20" s="80"/>
      <c r="I20" s="88"/>
      <c r="J20" s="89"/>
    </row>
    <row r="21" spans="3:10" s="31" customFormat="1" ht="42" customHeight="1">
      <c r="C21" s="77">
        <v>19</v>
      </c>
      <c r="D21" s="90" t="s">
        <v>28</v>
      </c>
      <c r="E21" s="79">
        <v>0</v>
      </c>
      <c r="F21" s="87">
        <v>3406.33</v>
      </c>
      <c r="G21" s="87">
        <f t="shared" si="0"/>
        <v>0</v>
      </c>
      <c r="H21" s="80"/>
      <c r="I21" s="88"/>
      <c r="J21" s="89"/>
    </row>
    <row r="22" spans="3:10" s="31" customFormat="1" ht="42" customHeight="1">
      <c r="C22" s="77">
        <v>20</v>
      </c>
      <c r="D22" s="90" t="s">
        <v>29</v>
      </c>
      <c r="E22" s="79">
        <v>0</v>
      </c>
      <c r="F22" s="87">
        <v>2980</v>
      </c>
      <c r="G22" s="87">
        <f t="shared" si="0"/>
        <v>0</v>
      </c>
      <c r="H22" s="80"/>
      <c r="I22" s="88"/>
      <c r="J22" s="89"/>
    </row>
    <row r="23" spans="3:10" s="31" customFormat="1" ht="42" customHeight="1">
      <c r="C23" s="77">
        <v>21</v>
      </c>
      <c r="D23" s="90" t="s">
        <v>30</v>
      </c>
      <c r="E23" s="79">
        <v>0</v>
      </c>
      <c r="F23" s="87">
        <v>2549</v>
      </c>
      <c r="G23" s="87">
        <f t="shared" si="0"/>
        <v>0</v>
      </c>
      <c r="H23" s="80"/>
      <c r="I23" s="88"/>
      <c r="J23" s="89"/>
    </row>
    <row r="24" spans="3:10" s="31" customFormat="1" ht="42" customHeight="1">
      <c r="C24" s="128" t="s">
        <v>31</v>
      </c>
      <c r="D24" s="128"/>
      <c r="E24" s="128"/>
      <c r="F24" s="128"/>
      <c r="G24" s="128"/>
      <c r="H24" s="128"/>
      <c r="I24" s="128"/>
      <c r="J24" s="89"/>
    </row>
    <row r="25" spans="3:10" s="31" customFormat="1" ht="42" customHeight="1">
      <c r="C25" s="77">
        <v>22</v>
      </c>
      <c r="D25" s="90" t="s">
        <v>32</v>
      </c>
      <c r="E25" s="79">
        <v>52</v>
      </c>
      <c r="F25" s="87">
        <v>1386</v>
      </c>
      <c r="G25" s="87">
        <f t="shared" ref="G25" si="1">E25*F25</f>
        <v>72072</v>
      </c>
      <c r="H25" s="80"/>
      <c r="I25" s="88"/>
      <c r="J25" s="89"/>
    </row>
    <row r="26" spans="3:10" s="31" customFormat="1" ht="42" customHeight="1">
      <c r="C26" s="82">
        <v>23</v>
      </c>
      <c r="D26" s="90" t="s">
        <v>33</v>
      </c>
      <c r="E26" s="79">
        <v>0</v>
      </c>
      <c r="F26" s="87">
        <v>473.48</v>
      </c>
      <c r="G26" s="87">
        <f t="shared" si="0"/>
        <v>0</v>
      </c>
      <c r="H26" s="80"/>
      <c r="I26" s="88"/>
      <c r="J26" s="89"/>
    </row>
    <row r="27" spans="3:10" s="31" customFormat="1" ht="42" customHeight="1">
      <c r="C27" s="128" t="s">
        <v>34</v>
      </c>
      <c r="D27" s="128"/>
      <c r="E27" s="128"/>
      <c r="F27" s="128"/>
      <c r="G27" s="128"/>
      <c r="H27" s="128"/>
      <c r="I27" s="128"/>
      <c r="J27" s="89"/>
    </row>
    <row r="28" spans="3:10" s="31" customFormat="1" ht="42" customHeight="1">
      <c r="C28" s="91">
        <v>24</v>
      </c>
      <c r="D28" s="90" t="s">
        <v>35</v>
      </c>
      <c r="E28" s="79">
        <v>32</v>
      </c>
      <c r="F28" s="87">
        <v>1523.33</v>
      </c>
      <c r="G28" s="87">
        <f>E28*F28</f>
        <v>48746.559999999998</v>
      </c>
      <c r="H28" s="80" t="s">
        <v>57</v>
      </c>
      <c r="I28" s="94" t="s">
        <v>58</v>
      </c>
      <c r="J28" s="89"/>
    </row>
    <row r="29" spans="3:10" s="31" customFormat="1" ht="42" customHeight="1">
      <c r="C29" s="82">
        <v>25</v>
      </c>
      <c r="D29" s="90" t="s">
        <v>36</v>
      </c>
      <c r="E29" s="79">
        <v>0</v>
      </c>
      <c r="F29" s="87">
        <v>3485</v>
      </c>
      <c r="G29" s="87">
        <f t="shared" ref="G29:G35" si="2">E29*F29</f>
        <v>0</v>
      </c>
      <c r="H29" s="80" t="s">
        <v>57</v>
      </c>
      <c r="I29" s="94" t="s">
        <v>58</v>
      </c>
      <c r="J29" s="89"/>
    </row>
    <row r="30" spans="3:10" s="31" customFormat="1" ht="42" customHeight="1">
      <c r="C30" s="82">
        <v>26</v>
      </c>
      <c r="D30" s="90" t="s">
        <v>37</v>
      </c>
      <c r="E30" s="79">
        <v>0</v>
      </c>
      <c r="F30" s="87">
        <v>1768</v>
      </c>
      <c r="G30" s="87">
        <f t="shared" si="2"/>
        <v>0</v>
      </c>
      <c r="H30" s="80"/>
      <c r="I30" s="88"/>
      <c r="J30" s="89"/>
    </row>
    <row r="31" spans="3:10" s="31" customFormat="1" ht="42" customHeight="1">
      <c r="C31" s="82">
        <v>27</v>
      </c>
      <c r="D31" s="90" t="s">
        <v>38</v>
      </c>
      <c r="E31" s="79">
        <v>0</v>
      </c>
      <c r="F31" s="87">
        <v>1178.24</v>
      </c>
      <c r="G31" s="87">
        <f t="shared" si="2"/>
        <v>0</v>
      </c>
      <c r="H31" s="80"/>
      <c r="I31" s="88"/>
      <c r="J31" s="89"/>
    </row>
    <row r="32" spans="3:10" s="31" customFormat="1" ht="42" customHeight="1">
      <c r="C32" s="82">
        <v>28</v>
      </c>
      <c r="D32" s="90" t="s">
        <v>39</v>
      </c>
      <c r="E32" s="79">
        <v>0</v>
      </c>
      <c r="F32" s="87">
        <v>1135.0999999999999</v>
      </c>
      <c r="G32" s="87">
        <f t="shared" si="2"/>
        <v>0</v>
      </c>
      <c r="H32" s="80"/>
      <c r="I32" s="88"/>
      <c r="J32" s="89"/>
    </row>
    <row r="33" spans="3:10" s="31" customFormat="1" ht="42" customHeight="1">
      <c r="C33" s="82">
        <v>29</v>
      </c>
      <c r="D33" s="90" t="s">
        <v>40</v>
      </c>
      <c r="E33" s="79">
        <v>0</v>
      </c>
      <c r="F33" s="87">
        <v>3749</v>
      </c>
      <c r="G33" s="87">
        <f t="shared" si="2"/>
        <v>0</v>
      </c>
      <c r="H33" s="80"/>
      <c r="I33" s="88"/>
      <c r="J33" s="92"/>
    </row>
    <row r="34" spans="3:10" s="31" customFormat="1" ht="42" customHeight="1">
      <c r="C34" s="82">
        <v>30</v>
      </c>
      <c r="D34" s="90" t="s">
        <v>41</v>
      </c>
      <c r="E34" s="79">
        <v>0</v>
      </c>
      <c r="F34" s="87">
        <v>5774.56</v>
      </c>
      <c r="G34" s="87">
        <f t="shared" si="2"/>
        <v>0</v>
      </c>
      <c r="H34" s="80"/>
      <c r="I34" s="88"/>
      <c r="J34" s="92"/>
    </row>
    <row r="35" spans="3:10" s="31" customFormat="1" ht="42" customHeight="1">
      <c r="C35" s="82">
        <v>31</v>
      </c>
      <c r="D35" s="90" t="s">
        <v>42</v>
      </c>
      <c r="E35" s="79">
        <v>0</v>
      </c>
      <c r="F35" s="87">
        <v>6084.75</v>
      </c>
      <c r="G35" s="87">
        <f t="shared" si="2"/>
        <v>0</v>
      </c>
      <c r="H35" s="80"/>
      <c r="I35" s="88"/>
      <c r="J35" s="89"/>
    </row>
    <row r="36" spans="3:10" s="31" customFormat="1" ht="42" customHeight="1">
      <c r="F36" s="48"/>
      <c r="G36" s="110">
        <f>SUM(G3:G26,G28:G35)</f>
        <v>120818.56</v>
      </c>
      <c r="H36" s="93"/>
      <c r="J36" s="89"/>
    </row>
  </sheetData>
  <mergeCells count="3">
    <mergeCell ref="C2:I2"/>
    <mergeCell ref="C27:I27"/>
    <mergeCell ref="C24:I2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Jacinta de Fatima Pereira Maciel</dc:creator>
  <cp:keywords/>
  <dc:description/>
  <cp:lastModifiedBy>Miramar Pereira de Oliveira</cp:lastModifiedBy>
  <cp:revision/>
  <dcterms:created xsi:type="dcterms:W3CDTF">2022-07-05T19:27:58Z</dcterms:created>
  <dcterms:modified xsi:type="dcterms:W3CDTF">2022-11-25T17:44:51Z</dcterms:modified>
  <cp:category/>
  <cp:contentStatus/>
</cp:coreProperties>
</file>