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msung\Downloads\"/>
    </mc:Choice>
  </mc:AlternateContent>
  <xr:revisionPtr revIDLastSave="0" documentId="13_ncr:1_{CCF2CDC2-4CC6-4480-915C-2DB2FDEF9DE9}" xr6:coauthVersionLast="47" xr6:coauthVersionMax="47" xr10:uidLastSave="{00000000-0000-0000-0000-000000000000}"/>
  <bookViews>
    <workbookView xWindow="-120" yWindow="-120" windowWidth="20730" windowHeight="11160" activeTab="2" xr2:uid="{2137D6B7-82E4-4130-80A7-145C91C3B8B0}"/>
  </bookViews>
  <sheets>
    <sheet name="Custo Total de Propriedade" sheetId="1" r:id="rId1"/>
    <sheet name=" Custos Administrativos" sheetId="2" r:id="rId2"/>
    <sheet name="Custo Total de Propriedade (60)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" i="1" l="1"/>
  <c r="K7" i="1" s="1"/>
  <c r="H6" i="1"/>
  <c r="I6" i="1"/>
  <c r="J6" i="1"/>
  <c r="K6" i="1"/>
  <c r="K5" i="1"/>
  <c r="J5" i="1"/>
  <c r="I5" i="1"/>
  <c r="K3" i="1"/>
  <c r="J3" i="1"/>
  <c r="I3" i="1"/>
  <c r="H5" i="1"/>
  <c r="H3" i="1"/>
  <c r="G5" i="1"/>
  <c r="G3" i="1"/>
  <c r="F5" i="1"/>
  <c r="F3" i="1"/>
  <c r="B1" i="3" l="1"/>
</calcChain>
</file>

<file path=xl/sharedStrings.xml><?xml version="1.0" encoding="utf-8"?>
<sst xmlns="http://schemas.openxmlformats.org/spreadsheetml/2006/main" count="41" uniqueCount="33">
  <si>
    <t>Custo Total de Propriedade da Solução</t>
  </si>
  <si>
    <t>Elemento de Custo</t>
  </si>
  <si>
    <t>Item</t>
  </si>
  <si>
    <t>Custo Unitário</t>
  </si>
  <si>
    <t>Quantidade</t>
  </si>
  <si>
    <t>Reajuste ICTI</t>
  </si>
  <si>
    <t>Valor Base (12 meses)</t>
  </si>
  <si>
    <t>Ano 1</t>
  </si>
  <si>
    <t>Ano 2</t>
  </si>
  <si>
    <t>Ano 3</t>
  </si>
  <si>
    <t>Ano 4</t>
  </si>
  <si>
    <t>Ano 5</t>
  </si>
  <si>
    <t> Custos da Solução e Índice de Custo da Tecnologia da Informação (ICTI) - Total </t>
  </si>
  <si>
    <t> Custos Administrativos</t>
  </si>
  <si>
    <t>Custos Administrativos </t>
  </si>
  <si>
    <t>Valor Base </t>
  </si>
  <si>
    <t>Quantidade </t>
  </si>
  <si>
    <t>Quantidade Horas Por Servidor </t>
  </si>
  <si>
    <t>Realização da Licitação</t>
  </si>
  <si>
    <t>1 Processo Licitatório</t>
  </si>
  <si>
    <t>---</t>
  </si>
  <si>
    <t>Não se aplica.</t>
  </si>
  <si>
    <t>Fiscalização e Gestão do Contrato (4 servidores)</t>
  </si>
  <si>
    <t>12 Meses / 4 Servidores</t>
  </si>
  <si>
    <t>2 Horas Diárias / 44 Horas Mensais / 528 Horas Anuais</t>
  </si>
  <si>
    <t>Custos Administrativos - Subtotal  </t>
  </si>
  <si>
    <t>Custos Administrativos - Total para um período de 60 meses</t>
  </si>
  <si>
    <t>Custo Total de Propriedade da Solução ​pelo Período de 60 Meses</t>
  </si>
  <si>
    <r>
      <t> </t>
    </r>
    <r>
      <rPr>
        <b/>
        <sz val="11"/>
        <color theme="1"/>
        <rFont val="Calibri"/>
        <family val="1"/>
        <scheme val="minor"/>
      </rPr>
      <t>Custos da Solução e Índice de Custo da Tecnologia da Informação (ICTI) - Subtotal  </t>
    </r>
  </si>
  <si>
    <t>Item 1: Serviços profissionais de apoio, assessoria e consultoria técnica administrativa nas áreas de licitações, orçamento e contratos de TI.</t>
  </si>
  <si>
    <t>Item 2: Serviços de consultoria técnica especializada em Tecnologia da Informação e Comunicação (TIC).</t>
  </si>
  <si>
    <t xml:space="preserve">C) Custos Administrativos
Considerando o montante final médio mensal por servidor de R$ 11.784,74. </t>
  </si>
  <si>
    <t xml:space="preserve">
Custo Total de Propriedade da Solução
Elemento de Custo	Item	Custo Unitário	Quantidade	Reajuste ICTI	Valor Base (12 meses)	Ano 1	Ano 2	Ano 3	Ano 4	Ano 5
A) Custos da Solução
B) Índice de custo da Tecnologia da Informação (ICTI)
 Considerando:
  - ICTI acumulado em doze meses: 6,67% (nov/2021).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</si>
</sst>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$&quot;\ #,##0.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Times New Roman"/>
      <family val="1"/>
    </font>
    <font>
      <b/>
      <sz val="11"/>
      <color theme="1"/>
      <name val="Calibri"/>
      <family val="1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 applyAlignment="1">
      <alignment horizontal="justify" vertical="center" wrapText="1"/>
    </xf>
    <xf numFmtId="0" fontId="0" fillId="0" borderId="1" xfId="0" applyBorder="1"/>
    <xf numFmtId="10" fontId="0" fillId="0" borderId="1" xfId="0" applyNumberFormat="1" applyBorder="1"/>
    <xf numFmtId="164" fontId="0" fillId="0" borderId="1" xfId="0" applyNumberFormat="1" applyBorder="1"/>
    <xf numFmtId="0" fontId="1" fillId="2" borderId="1" xfId="0" applyFont="1" applyFill="1" applyBorder="1"/>
    <xf numFmtId="0" fontId="1" fillId="2" borderId="1" xfId="0" applyFont="1" applyFill="1" applyBorder="1" applyAlignment="1">
      <alignment vertical="justify" wrapText="1"/>
    </xf>
    <xf numFmtId="0" fontId="0" fillId="2" borderId="1" xfId="0" applyFill="1" applyBorder="1"/>
    <xf numFmtId="164" fontId="1" fillId="0" borderId="1" xfId="0" applyNumberFormat="1" applyFont="1" applyBorder="1"/>
    <xf numFmtId="0" fontId="0" fillId="2" borderId="2" xfId="0" applyFill="1" applyBorder="1" applyAlignment="1">
      <alignment horizontal="center" wrapText="1"/>
    </xf>
    <xf numFmtId="0" fontId="0" fillId="2" borderId="3" xfId="0" applyFill="1" applyBorder="1" applyAlignment="1">
      <alignment horizontal="center" wrapText="1"/>
    </xf>
    <xf numFmtId="0" fontId="0" fillId="2" borderId="4" xfId="0" applyFill="1" applyBorder="1" applyAlignment="1">
      <alignment horizontal="center" wrapText="1"/>
    </xf>
    <xf numFmtId="164" fontId="0" fillId="0" borderId="1" xfId="0" applyNumberFormat="1" applyBorder="1"/>
    <xf numFmtId="0" fontId="0" fillId="2" borderId="1" xfId="0" applyFill="1" applyBorder="1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vertical="justify" wrapText="1"/>
    </xf>
    <xf numFmtId="0" fontId="0" fillId="0" borderId="1" xfId="0" applyBorder="1"/>
    <xf numFmtId="10" fontId="0" fillId="0" borderId="1" xfId="0" applyNumberFormat="1" applyBorder="1"/>
    <xf numFmtId="0" fontId="1" fillId="2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164" fontId="0" fillId="0" borderId="2" xfId="0" applyNumberFormat="1" applyBorder="1"/>
    <xf numFmtId="164" fontId="0" fillId="0" borderId="4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1BB9F5-DA58-4A4D-B93C-7893B6E3C8DE}">
  <dimension ref="A1:K16"/>
  <sheetViews>
    <sheetView workbookViewId="0">
      <selection activeCell="C5" sqref="C5"/>
    </sheetView>
  </sheetViews>
  <sheetFormatPr defaultRowHeight="15" x14ac:dyDescent="0.25"/>
  <cols>
    <col min="1" max="1" width="23" customWidth="1"/>
    <col min="2" max="2" width="27.7109375" customWidth="1"/>
    <col min="3" max="3" width="13.7109375" bestFit="1" customWidth="1"/>
    <col min="4" max="4" width="11.42578125" bestFit="1" customWidth="1"/>
    <col min="5" max="5" width="12.42578125" bestFit="1" customWidth="1"/>
    <col min="6" max="6" width="20.5703125" bestFit="1" customWidth="1"/>
    <col min="7" max="10" width="15.42578125" bestFit="1" customWidth="1"/>
    <col min="11" max="11" width="16.42578125" bestFit="1" customWidth="1"/>
  </cols>
  <sheetData>
    <row r="1" spans="1:11" ht="18.75" customHeight="1" x14ac:dyDescent="0.25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</row>
    <row r="2" spans="1:11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</row>
    <row r="3" spans="1:11" ht="15" customHeight="1" x14ac:dyDescent="0.25">
      <c r="A3" s="9" t="s">
        <v>32</v>
      </c>
      <c r="B3" s="16" t="s">
        <v>29</v>
      </c>
      <c r="C3" s="12">
        <v>92</v>
      </c>
      <c r="D3" s="17">
        <v>31680</v>
      </c>
      <c r="E3" s="18">
        <v>6.6699999999999995E-2</v>
      </c>
      <c r="F3" s="12">
        <f>C3*D3</f>
        <v>2914560</v>
      </c>
      <c r="G3" s="12">
        <f>F3</f>
        <v>2914560</v>
      </c>
      <c r="H3" s="12">
        <f>(G3*E3)+G3</f>
        <v>3108961.1519999998</v>
      </c>
      <c r="I3" s="22">
        <f>(H3*E3)+H3</f>
        <v>3316328.8608383997</v>
      </c>
      <c r="J3" s="12">
        <f>(E3*I3)+I3</f>
        <v>3537527.995856321</v>
      </c>
      <c r="K3" s="12">
        <f>(J3*E3)+J3</f>
        <v>3773481.1131799375</v>
      </c>
    </row>
    <row r="4" spans="1:11" ht="94.5" customHeight="1" x14ac:dyDescent="0.25">
      <c r="A4" s="10"/>
      <c r="B4" s="16"/>
      <c r="C4" s="12"/>
      <c r="D4" s="17"/>
      <c r="E4" s="18"/>
      <c r="F4" s="12"/>
      <c r="G4" s="12"/>
      <c r="H4" s="12"/>
      <c r="I4" s="23"/>
      <c r="J4" s="12"/>
      <c r="K4" s="12"/>
    </row>
    <row r="5" spans="1:11" ht="90" customHeight="1" x14ac:dyDescent="0.25">
      <c r="A5" s="10"/>
      <c r="B5" s="6" t="s">
        <v>30</v>
      </c>
      <c r="C5" s="4">
        <v>197.93</v>
      </c>
      <c r="D5" s="2">
        <v>233329</v>
      </c>
      <c r="E5" s="3">
        <v>6.6699999999999995E-2</v>
      </c>
      <c r="F5" s="4">
        <f>C5*D5</f>
        <v>46182808.969999999</v>
      </c>
      <c r="G5" s="4">
        <f>F5</f>
        <v>46182808.969999999</v>
      </c>
      <c r="H5" s="4">
        <f>(E5*G5)+G5</f>
        <v>49263202.328299001</v>
      </c>
      <c r="I5" s="4">
        <f>(H5*E5)+H5</f>
        <v>52549057.923596546</v>
      </c>
      <c r="J5" s="4">
        <f>(I5*E5)+I5</f>
        <v>56054080.087100439</v>
      </c>
      <c r="K5" s="4">
        <f>(J5*E5)+J5</f>
        <v>59792887.228910036</v>
      </c>
    </row>
    <row r="6" spans="1:11" ht="56.25" customHeight="1" x14ac:dyDescent="0.25">
      <c r="A6" s="10"/>
      <c r="B6" s="13" t="s">
        <v>28</v>
      </c>
      <c r="C6" s="13"/>
      <c r="D6" s="13"/>
      <c r="E6" s="13"/>
      <c r="F6" s="13"/>
      <c r="G6" s="4">
        <f>SUM(G3:G5)</f>
        <v>49097368.969999999</v>
      </c>
      <c r="H6" s="4">
        <f t="shared" ref="H6:K6" si="0">SUM(H3:H5)</f>
        <v>52372163.480299003</v>
      </c>
      <c r="I6" s="4">
        <f t="shared" si="0"/>
        <v>55865386.784434944</v>
      </c>
      <c r="J6" s="4">
        <f t="shared" si="0"/>
        <v>59591608.082956761</v>
      </c>
      <c r="K6" s="4">
        <f t="shared" si="0"/>
        <v>63566368.342089973</v>
      </c>
    </row>
    <row r="7" spans="1:11" x14ac:dyDescent="0.25">
      <c r="A7" s="11"/>
      <c r="B7" s="14" t="s">
        <v>12</v>
      </c>
      <c r="C7" s="14"/>
      <c r="D7" s="14"/>
      <c r="E7" s="14"/>
      <c r="F7" s="14"/>
      <c r="G7" s="14"/>
      <c r="H7" s="14"/>
      <c r="I7" s="14"/>
      <c r="J7" s="14"/>
      <c r="K7" s="8">
        <f>SUM(G6:K6)</f>
        <v>280492895.65978068</v>
      </c>
    </row>
    <row r="8" spans="1:11" x14ac:dyDescent="0.25">
      <c r="A8" s="1"/>
    </row>
    <row r="9" spans="1:11" ht="18.75" customHeight="1" x14ac:dyDescent="0.25"/>
    <row r="13" spans="1:11" ht="37.5" customHeight="1" x14ac:dyDescent="0.25"/>
    <row r="14" spans="1:11" ht="18.75" customHeight="1" x14ac:dyDescent="0.25"/>
    <row r="15" spans="1:11" x14ac:dyDescent="0.25">
      <c r="A15" s="1"/>
    </row>
    <row r="16" spans="1:11" x14ac:dyDescent="0.25">
      <c r="A16" s="1"/>
    </row>
  </sheetData>
  <mergeCells count="14">
    <mergeCell ref="A3:A7"/>
    <mergeCell ref="K3:K4"/>
    <mergeCell ref="B6:F6"/>
    <mergeCell ref="B7:J7"/>
    <mergeCell ref="A1:K1"/>
    <mergeCell ref="B3:B4"/>
    <mergeCell ref="C3:C4"/>
    <mergeCell ref="D3:D4"/>
    <mergeCell ref="E3:E4"/>
    <mergeCell ref="F3:F4"/>
    <mergeCell ref="G3:G4"/>
    <mergeCell ref="H3:H4"/>
    <mergeCell ref="I3:I4"/>
    <mergeCell ref="J3:J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9E9E5-9BD0-4238-9998-B1EE05F46A00}">
  <dimension ref="A1:J6"/>
  <sheetViews>
    <sheetView topLeftCell="F1" workbookViewId="0">
      <selection activeCell="J6" sqref="J6"/>
    </sheetView>
  </sheetViews>
  <sheetFormatPr defaultRowHeight="15" x14ac:dyDescent="0.25"/>
  <cols>
    <col min="1" max="1" width="29.28515625" customWidth="1"/>
    <col min="2" max="2" width="44" bestFit="1" customWidth="1"/>
    <col min="3" max="3" width="11.7109375" bestFit="1" customWidth="1"/>
    <col min="4" max="4" width="22.140625" bestFit="1" customWidth="1"/>
    <col min="5" max="5" width="48.5703125" bestFit="1" customWidth="1"/>
    <col min="6" max="6" width="12.7109375" bestFit="1" customWidth="1"/>
    <col min="7" max="10" width="13.42578125" bestFit="1" customWidth="1"/>
  </cols>
  <sheetData>
    <row r="1" spans="1:10" x14ac:dyDescent="0.25">
      <c r="A1" s="15" t="s">
        <v>13</v>
      </c>
      <c r="B1" s="15"/>
      <c r="C1" s="15"/>
      <c r="D1" s="15"/>
      <c r="E1" s="15"/>
      <c r="F1" s="15"/>
      <c r="G1" s="15"/>
      <c r="H1" s="15"/>
      <c r="I1" s="15"/>
      <c r="J1" s="15"/>
    </row>
    <row r="2" spans="1:10" x14ac:dyDescent="0.25">
      <c r="A2" s="19" t="s">
        <v>31</v>
      </c>
      <c r="B2" s="5" t="s">
        <v>14</v>
      </c>
      <c r="C2" s="5" t="s">
        <v>15</v>
      </c>
      <c r="D2" s="5" t="s">
        <v>16</v>
      </c>
      <c r="E2" s="5" t="s">
        <v>17</v>
      </c>
      <c r="F2" s="5" t="s">
        <v>7</v>
      </c>
      <c r="G2" s="5" t="s">
        <v>8</v>
      </c>
      <c r="H2" s="5" t="s">
        <v>9</v>
      </c>
      <c r="I2" s="5" t="s">
        <v>10</v>
      </c>
      <c r="J2" s="5" t="s">
        <v>11</v>
      </c>
    </row>
    <row r="3" spans="1:10" ht="15" customHeight="1" x14ac:dyDescent="0.25">
      <c r="A3" s="20"/>
      <c r="B3" s="7" t="s">
        <v>18</v>
      </c>
      <c r="C3" s="4">
        <v>43623.77</v>
      </c>
      <c r="D3" s="2" t="s">
        <v>19</v>
      </c>
      <c r="E3" s="2" t="s">
        <v>20</v>
      </c>
      <c r="F3" s="4">
        <v>43623.77</v>
      </c>
      <c r="G3" s="2" t="s">
        <v>21</v>
      </c>
      <c r="H3" s="2" t="s">
        <v>21</v>
      </c>
      <c r="I3" s="2" t="s">
        <v>21</v>
      </c>
      <c r="J3" s="2" t="s">
        <v>21</v>
      </c>
    </row>
    <row r="4" spans="1:10" x14ac:dyDescent="0.25">
      <c r="A4" s="20"/>
      <c r="B4" s="7" t="s">
        <v>22</v>
      </c>
      <c r="C4" s="4">
        <v>11784.74</v>
      </c>
      <c r="D4" s="2" t="s">
        <v>23</v>
      </c>
      <c r="E4" s="2" t="s">
        <v>24</v>
      </c>
      <c r="F4" s="4">
        <v>141419.51999999999</v>
      </c>
      <c r="G4" s="4">
        <v>141419.51999999999</v>
      </c>
      <c r="H4" s="4">
        <v>141419.51999999999</v>
      </c>
      <c r="I4" s="4">
        <v>141419.51999999999</v>
      </c>
      <c r="J4" s="4">
        <v>141419.51999999999</v>
      </c>
    </row>
    <row r="5" spans="1:10" x14ac:dyDescent="0.25">
      <c r="A5" s="20"/>
      <c r="B5" s="13" t="s">
        <v>25</v>
      </c>
      <c r="C5" s="13"/>
      <c r="D5" s="13"/>
      <c r="E5" s="13"/>
      <c r="F5" s="4">
        <v>185043.29</v>
      </c>
      <c r="G5" s="4">
        <v>141419.51999999999</v>
      </c>
      <c r="H5" s="4">
        <v>141419.51999999999</v>
      </c>
      <c r="I5" s="4">
        <v>141419.51999999999</v>
      </c>
      <c r="J5" s="4">
        <v>141419.51999999999</v>
      </c>
    </row>
    <row r="6" spans="1:10" x14ac:dyDescent="0.25">
      <c r="A6" s="21"/>
      <c r="B6" s="13" t="s">
        <v>26</v>
      </c>
      <c r="C6" s="13"/>
      <c r="D6" s="13"/>
      <c r="E6" s="13"/>
      <c r="F6" s="13"/>
      <c r="G6" s="13"/>
      <c r="H6" s="13"/>
      <c r="I6" s="13"/>
      <c r="J6" s="8">
        <v>750721.37</v>
      </c>
    </row>
  </sheetData>
  <mergeCells count="4">
    <mergeCell ref="A1:J1"/>
    <mergeCell ref="B5:E5"/>
    <mergeCell ref="B6:I6"/>
    <mergeCell ref="A2:A6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91688A-3566-49F5-A11D-75E26041704A}">
  <dimension ref="A1:B1"/>
  <sheetViews>
    <sheetView tabSelected="1" workbookViewId="0">
      <selection activeCell="A8" sqref="A7:A8"/>
    </sheetView>
  </sheetViews>
  <sheetFormatPr defaultRowHeight="15" x14ac:dyDescent="0.25"/>
  <cols>
    <col min="1" max="1" width="59.7109375" bestFit="1" customWidth="1"/>
    <col min="2" max="2" width="16.42578125" bestFit="1" customWidth="1"/>
  </cols>
  <sheetData>
    <row r="1" spans="1:2" x14ac:dyDescent="0.25">
      <c r="A1" s="5" t="s">
        <v>27</v>
      </c>
      <c r="B1" s="8">
        <f>SUM('Custo Total de Propriedade'!K7+' Custos Administrativos'!J6)</f>
        <v>281243617.02978069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Custo Total de Propriedade</vt:lpstr>
      <vt:lpstr> Custos Administrativos</vt:lpstr>
      <vt:lpstr>Custo Total de Propriedade (60)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Sebastian</dc:creator>
  <cp:lastModifiedBy>Sebastian</cp:lastModifiedBy>
  <dcterms:created xsi:type="dcterms:W3CDTF">2021-09-20T12:10:09Z</dcterms:created>
  <dcterms:modified xsi:type="dcterms:W3CDTF">2022-06-03T18:40:33Z</dcterms:modified>
</cp:coreProperties>
</file>