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media/image1.jpeg" ContentType="image/jpeg"/>
  <Override PartName="/xl/media/image2.jpeg" ContentType="image/jpeg"/>
  <Override PartName="/xl/media/image3.png" ContentType="image/png"/>
  <Override PartName="/xl/media/image6.jpeg" ContentType="image/jpeg"/>
  <Override PartName="/xl/media/image4.png" ContentType="image/png"/>
  <Override PartName="/xl/media/image7.jpeg" ContentType="image/jpeg"/>
  <Override PartName="/xl/media/image8.jpeg" ContentType="image/jpeg"/>
  <Override PartName="/xl/media/image5.png" ContentType="image/png"/>
  <Override PartName="/xl/worksheets/sheet3.xml" ContentType="application/vnd.openxmlformats-officedocument.spreadsheetml.worksheet+xml"/>
  <Override PartName="/xl/worksheets/_rels/sheet2.xml.rels" ContentType="application/vnd.openxmlformats-package.relationships+xml"/>
  <Override PartName="/xl/worksheets/_rels/sheet1.xml.rels" ContentType="application/vnd.openxmlformats-package.relationships+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_rels/drawing2.xml.rels" ContentType="application/vnd.openxmlformats-package.relationships+xml"/>
  <Override PartName="/xl/drawings/drawing2.xml" ContentType="application/vnd.openxmlformats-officedocument.drawing+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2" firstSheet="0" showHorizontalScroll="true" showSheetTabs="true" showVerticalScroll="true" tabRatio="600" windowHeight="8192" windowWidth="16384" xWindow="0" yWindow="0"/>
  </bookViews>
  <sheets>
    <sheet name="Relação de Unidades e Equip." sheetId="1" state="visible" r:id="rId2"/>
    <sheet name="Especificações de equipamentos" sheetId="2" state="visible" r:id="rId3"/>
    <sheet name="Proposta" sheetId="3" state="visible" r:id="rId4"/>
    <sheet name="Listas" sheetId="4" state="hidden" r:id="rId5"/>
  </sheets>
  <definedNames>
    <definedName function="false" hidden="true" localSheetId="0" name="_xlnm._FilterDatabase" vbProcedure="false">'Relação de Unidades e Equip.'!$A$2:$M$48</definedName>
    <definedName function="false" hidden="false" localSheetId="0" name="_xlnm._FilterDatabase" vbProcedure="false">'Relação de Unidades e Equip.'!$A$2:$M$48</definedName>
  </definedNames>
  <calcPr iterateCount="100" refMode="A1" iterate="false" iterateDelta="0.0001"/>
</workbook>
</file>

<file path=xl/sharedStrings.xml><?xml version="1.0" encoding="utf-8"?>
<sst xmlns="http://schemas.openxmlformats.org/spreadsheetml/2006/main" count="659" uniqueCount="376">
  <si>
    <t>Item 1</t>
  </si>
  <si>
    <t>Item 2</t>
  </si>
  <si>
    <t>Item 3</t>
  </si>
  <si>
    <t>Item 4</t>
  </si>
  <si>
    <t>Item 5</t>
  </si>
  <si>
    <t>Item 6</t>
  </si>
  <si>
    <t>Item 7</t>
  </si>
  <si>
    <t>Item 8</t>
  </si>
  <si>
    <t>Estado</t>
  </si>
  <si>
    <t>Cidade</t>
  </si>
  <si>
    <t>Endereço</t>
  </si>
  <si>
    <t>Orgão</t>
  </si>
  <si>
    <t>Responsável</t>
  </si>
  <si>
    <t>Contato</t>
  </si>
  <si>
    <t>Tipo I</t>
  </si>
  <si>
    <t>Tipo I com Operador</t>
  </si>
  <si>
    <t>Tipo II</t>
  </si>
  <si>
    <t>Hibrida/Colorida</t>
  </si>
  <si>
    <t>Scanner</t>
  </si>
  <si>
    <t>Softwares</t>
  </si>
  <si>
    <t>Páginas Excedentes Monocromáticas / Mês</t>
  </si>
  <si>
    <t>Paginas Excedentes Coloridas / Mês</t>
  </si>
  <si>
    <t>Páginas Excedentes Monocromáticas TOTAL</t>
  </si>
  <si>
    <t>Paginas Excedentes Coloridas TOTAL</t>
  </si>
  <si>
    <t>Goiás</t>
  </si>
  <si>
    <t>Goiânia</t>
  </si>
  <si>
    <t>Avenida Nona Avenida, Quadra. A 34, Lote 01/11, Terreo - D, 74603-100, Goiânia - GO</t>
  </si>
  <si>
    <t>GRA-GO/TO</t>
  </si>
  <si>
    <t>Gabriel ou José Vieira</t>
  </si>
  <si>
    <t>(62) 3416-</t>
  </si>
  <si>
    <t>Av. B esq. c/ Rua 5, Qd. B-0,nº 178 Lote 07, Setor Oeste, 74110-030, GOIÂNIA-GO</t>
  </si>
  <si>
    <t>PFN-GO</t>
  </si>
  <si>
    <t>Nelma ou Marília</t>
  </si>
  <si>
    <t>(62) 3901-4200 / 4221</t>
  </si>
  <si>
    <t>-</t>
  </si>
  <si>
    <t>Anápolis</t>
  </si>
  <si>
    <t>Av. Pinheiro Chagas, Quadra E, Lts 17 e 18, Bairro Jundiaí, 75110-580, ANÁPOLIS-GO</t>
  </si>
  <si>
    <t>PSFN-Anápolis</t>
  </si>
  <si>
    <t>Edilene</t>
  </si>
  <si>
    <t>(62) 3902-</t>
  </si>
  <si>
    <t>Rio Verde</t>
  </si>
  <si>
    <t>Av. Presidente Vargas esq. c/ João Braz, Nº 300, Bairro Jardim Marconal, 75901-551, RIO VERDE-GO</t>
  </si>
  <si>
    <t>PSFN-Rio Verde</t>
  </si>
  <si>
    <t>Manuela ou Izabel</t>
  </si>
  <si>
    <t>(64) 3901-</t>
  </si>
  <si>
    <t>Rua 85, 887-Setor Sul- Edíficio Genebra-74.080-010- Goiânia-GO</t>
  </si>
  <si>
    <t>SRTE-GO - Sede</t>
  </si>
  <si>
    <t>Praça Dr. Pedro Ludovico Teixeira nº 228, Qd. 28, Setor Central,74.003-010 Goiânia-GO</t>
  </si>
  <si>
    <t>SETPER-Goiânia</t>
  </si>
  <si>
    <t> Catalão</t>
  </si>
  <si>
    <t>Rua Juca Cândida nº 68 - Centro -75.701-230- Catalão-GO</t>
  </si>
  <si>
    <t>ART- Catalão</t>
  </si>
  <si>
    <t> Jataí</t>
  </si>
  <si>
    <t>Rua Anhanguera, 700 - Centro - 75.800-061 - Jataí-GO</t>
  </si>
  <si>
    <t>ART- Jataí</t>
  </si>
  <si>
    <t> Itumbiara</t>
  </si>
  <si>
    <t>Praça da República nº 438, Centro - 75.503-200 - Itumbiara-GO</t>
  </si>
  <si>
    <t>ART- Itumbiara</t>
  </si>
  <si>
    <t> Aparecida de Goiânia</t>
  </si>
  <si>
    <t>Av.Dom Abel, Qd .30 Lt. 04 - Galeria Oltaves - Centro - 74.980-170 - Aparecida de Goiânia-GO</t>
  </si>
  <si>
    <t>ART- Aparecida de Goiânia</t>
  </si>
  <si>
    <t> Ceres/Rialma</t>
  </si>
  <si>
    <t>Avenida Bernardo Sayão, 374, Qd. 06, Lt. 07, Centro - 76.310-000 - Rialma-GO</t>
  </si>
  <si>
    <t>ART- Ceres/Rialma</t>
  </si>
  <si>
    <t> Inhumas</t>
  </si>
  <si>
    <t>Rua Cel. José Rodrigues Rabelo n° 1092  Centro - 75.400-000 - Inhumas-GO</t>
  </si>
  <si>
    <t>ART- Inhumas</t>
  </si>
  <si>
    <t> Pires do Rio</t>
  </si>
  <si>
    <t>Rua Augusto Monteiro de Godoy, 15 - Centro - 75.200-000 - Pires do Rio-GO</t>
  </si>
  <si>
    <t>ART- Pires do Rio</t>
  </si>
  <si>
    <t> Rio Verde</t>
  </si>
  <si>
    <t>Rua Costa Gomes, lt. 03 e 04, qd. 38, parte A, Jd. Goiás - 75.901-210 - Rio Verde-GO</t>
  </si>
  <si>
    <t>ART- Rio Verde</t>
  </si>
  <si>
    <t> Caldas Novas</t>
  </si>
  <si>
    <t>Av. João Rocha Barbalho, esquina com Rua 16, Qd. 03, Lt, 15-R, Loja n. 01 - 75.690-000 - Caldas Novas-GO</t>
  </si>
  <si>
    <t>ART- Caldas Novas</t>
  </si>
  <si>
    <t> Mineiros</t>
  </si>
  <si>
    <t>Avenida Três, Quadra 07, Lote 03, Bairro Martins- 75.830-000 - Mineiros-GO</t>
  </si>
  <si>
    <t>ART- Mineiros</t>
  </si>
  <si>
    <t> Morrinhos</t>
  </si>
  <si>
    <t>Rua Pará, 533, Qd. 03 Lt. 17 - Centro - 74.650-000 - Morrinhos-GO</t>
  </si>
  <si>
    <t>ART- Morrinhos</t>
  </si>
  <si>
    <t> Goiás</t>
  </si>
  <si>
    <t>Praça Brasil Caiado, 15 - Centro - 76.600-000 - Goiás-GO</t>
  </si>
  <si>
    <t>ART- Goiás</t>
  </si>
  <si>
    <t> Anápolis</t>
  </si>
  <si>
    <t>Rua 15 de Dezembro nº 536, Centro - 74.003-010 - Anápolis-GO</t>
  </si>
  <si>
    <t>GRTE-Anápolis</t>
  </si>
  <si>
    <t> São Miguel do Araguaia</t>
  </si>
  <si>
    <t>Av. Mato Grosso, 532 - Centro - 75.590-000 - São Miguel do Araguaia-GO</t>
  </si>
  <si>
    <t>ART- São Miguel do Araguaia</t>
  </si>
  <si>
    <t> Uruaçu</t>
  </si>
  <si>
    <t>Av Tocantins, n° 56 E, Sl. 02 - 1° andar - centro - 76.400-000 - Uruaçu-GO</t>
  </si>
  <si>
    <t>ART- Uruaçu</t>
  </si>
  <si>
    <t>Avenida Nona Avenida, Quadra. A 34, Lote 01/11, 74603-100, Goiânia - GO</t>
  </si>
  <si>
    <t>DRFB-Goiânia</t>
  </si>
  <si>
    <t>TECA-Goiânia</t>
  </si>
  <si>
    <t>Arquivo-Goiânia</t>
  </si>
  <si>
    <t>Senador Canedo</t>
  </si>
  <si>
    <t>DMA Sen Canedo</t>
  </si>
  <si>
    <t>Caldas Novas</t>
  </si>
  <si>
    <t>Rua D - 15, esquina com D - 7, Qd. 24, Bairro Estância Itanhangá, 75680-366, Caldas Novas - GO</t>
  </si>
  <si>
    <t>ARF-Caldas Novas</t>
  </si>
  <si>
    <t>Leandro</t>
  </si>
  <si>
    <t>(64) 3455-2179</t>
  </si>
  <si>
    <t>Catalão</t>
  </si>
  <si>
    <t>Avenida João XXIII, nº 12, Bairro Mãe de Deus, Catalão- GO, CEP 75702-130</t>
  </si>
  <si>
    <t>ARF-Catalão</t>
  </si>
  <si>
    <t>Suliane</t>
  </si>
  <si>
    <t>(64) 3411-5483</t>
  </si>
  <si>
    <t>ARF-Goiás</t>
  </si>
  <si>
    <t>Itumbiara</t>
  </si>
  <si>
    <t>ARF-Itumbiara</t>
  </si>
  <si>
    <t>Jataí</t>
  </si>
  <si>
    <t>ARF-Jataí</t>
  </si>
  <si>
    <t>ARF-Rio Verde</t>
  </si>
  <si>
    <t>São Luis dos Montes Belos</t>
  </si>
  <si>
    <t>PST-São Luis dos Montes Belos</t>
  </si>
  <si>
    <t>Av. Presidente Wilson Nº 710, Bairro Jundiaí Industrial, 75.115-100, Anápolis - GO</t>
  </si>
  <si>
    <t>ARF-Anápolis</t>
  </si>
  <si>
    <t>(62) 4014-5502</t>
  </si>
  <si>
    <t>Ceres/Rialma</t>
  </si>
  <si>
    <t>Rua Alfredo de Pádua, nº 29, Centro, Ceres - GO, CEP 76300-000</t>
  </si>
  <si>
    <t>ARF-Ceres/Rialma</t>
  </si>
  <si>
    <t>João Moreira</t>
  </si>
  <si>
    <t>(62) 3925-8000</t>
  </si>
  <si>
    <t>Formosa</t>
  </si>
  <si>
    <t>Rua Olimpio Jacinto, nº 615, Centro, Formosa - GO, CEP 73801-400</t>
  </si>
  <si>
    <t>ARF-Formosa</t>
  </si>
  <si>
    <t>Romulo Jorge</t>
  </si>
  <si>
    <t>(61) 3981-1003</t>
  </si>
  <si>
    <t>Luziania</t>
  </si>
  <si>
    <t>Rua Senador Herculano, Área Especial, nº 6, Lote 08, Setor Aeroporto, Luziania - GO, CEP 72801-100</t>
  </si>
  <si>
    <t>ARF-Luziania</t>
  </si>
  <si>
    <t>Priscylla</t>
  </si>
  <si>
    <t>(61) 3906-3000</t>
  </si>
  <si>
    <t>Uruaçu</t>
  </si>
  <si>
    <t>Avenida 2011 esquina com Rua Itália, área 3D, Setor Aeroporto, Uruaçu - GO, CEP 76400-000</t>
  </si>
  <si>
    <t>ARF-Uruaçu</t>
  </si>
  <si>
    <t>Lucileia</t>
  </si>
  <si>
    <t>(62) 3906-1302</t>
  </si>
  <si>
    <t>Tocantins</t>
  </si>
  <si>
    <t>Palmas</t>
  </si>
  <si>
    <t>PFN-TO</t>
  </si>
  <si>
    <t>Maria das Dores</t>
  </si>
  <si>
    <t>(63) 3901-2211</t>
  </si>
  <si>
    <t>AVNS -02 QI 302 Norte Lt. 03 Plano Diretor Norte - Palmas/TO.  CEP: 77006-340.</t>
  </si>
  <si>
    <t>SRTB-TO</t>
  </si>
  <si>
    <t>Araguaína</t>
  </si>
  <si>
    <t>Av. Tocantins Qd. 07  Lt. 08 – Térreo -Setor Jorge Yunes-77818-550 – Araguaína/TO</t>
  </si>
  <si>
    <t>Gurupi</t>
  </si>
  <si>
    <t>AVENIDA PIAUÍ, 1.405 – CENTRO-CEP: 77410-030 – GURUPI-TO</t>
  </si>
  <si>
    <t>Rua NO-05, Lt. 30, Qd. 103 Norte, Nº 103, Centro, PALMAS-TO CEP 77000-000</t>
  </si>
  <si>
    <t>CGU-TO</t>
  </si>
  <si>
    <t>Maurício</t>
  </si>
  <si>
    <t>Total Equipamentos</t>
  </si>
  <si>
    <t>Tipo I - Monocromática</t>
  </si>
  <si>
    <t>Tipo I - Monocromática COM OPERADOR</t>
  </si>
  <si>
    <t>Tipo II - Monocromática</t>
  </si>
  <si>
    <t>Hibrida - Colorida</t>
  </si>
  <si>
    <t>Scanner de Produção</t>
  </si>
  <si>
    <t>Softwares Embarcados e ECM</t>
  </si>
  <si>
    <t>Página Excedente Mono</t>
  </si>
  <si>
    <t>Página Excedente Color</t>
  </si>
  <si>
    <t>Foto ilustrativa</t>
  </si>
  <si>
    <t>CARACTERÍSTICAS GERAIS  </t>
  </si>
  <si>
    <t>• Funções de Impressora, Copiadora, Scanner colorido, funções de escanear para e-mail, pasta, e unidade flash USB;</t>
  </si>
  <si>
    <t>• Funções de Scanner colorido, funções de escanear para e-mail, pasta, e unidade flash USB;</t>
  </si>
  <si>
    <t>Os softwares de captura inteligente de documentos do tipo Cliente/Servidor, integrados ao ECM Open Source de licenciamento do tipo “Software Livre” (descrito no item 2), deverão contemplar todas as funcionalidades abaixo descritas:</t>
  </si>
  <si>
    <t>• Valor da página excedente impressa (sem fornecimento de papel)</t>
  </si>
  <si>
    <t>• Display com tela sensível ao toque (Touch Screen) Colorido, mínimo de 3,7";</t>
  </si>
  <si>
    <t>• Display com tela sensível ao toque (Touch Screen) Colorido, mínimo de 3,5";</t>
  </si>
  <si>
    <t>• Display com tela sensível ao toque (Touch Screen) Colorido, mínimo de 3,7" com capacidade de Swipe ou tela sensível de mínimo de 4"</t>
  </si>
  <si>
    <t>Desenvolvimento e customização dos fluxos de captura de documentos:</t>
  </si>
  <si>
    <t>• A página excedente terá o mesmo valor para todos os equipamentos, inclusive Colorida, se impressão preta</t>
  </si>
  <si>
    <t>• Tecnologia de impressão: eletrofotográfica a seco (Laser, LED ou equivalente).</t>
  </si>
  <si>
    <t>Deverá oferecer ferramenta com interface gráfica, que possibilite a criação e personalização dos fluxos de captura de documentos de acordo com as regras de negócio e critérios de classificação e indexação de cada departamento, sendo estes fluxos disponibilizados nos equipamentos de captura.</t>
  </si>
  <si>
    <t>• Haverá franquia de consumo mínima para cada tipo de equipamento.</t>
  </si>
  <si>
    <t>• Franquia de páginas impressas: 1371</t>
  </si>
  <si>
    <t>• Franquia de páginas impressas: 1199</t>
  </si>
  <si>
    <t>• Franquia de páginas impressas: 244 Monocromáticas e 569 Coloridas</t>
  </si>
  <si>
    <t>Fontes de documentos e soluções de captura:</t>
  </si>
  <si>
    <t>• O valor da página excedente deverá ser necessáriamente inferior ao valor da página na franquia</t>
  </si>
  <si>
    <t>• Franquia de páginas Digitalizadas: ilimitado</t>
  </si>
  <si>
    <t>Documentos físicos (impressos):</t>
  </si>
  <si>
    <t>CARACTERÍSTICAS DE DESEMPENHO  </t>
  </si>
  <si>
    <t>Solução de digitalização embarcada nos equipamentos do Tipo I, seguindo os critérios de indexação previamente definidos nos fluxos de captura, permitindo ao usuário imputar os indexadores no painel do multifuncional.</t>
  </si>
  <si>
    <t>• Velocidade mínima de 30 páginas por minuto para impressão (A4);  </t>
  </si>
  <si>
    <t>• Ciclo de trabalho diário de pelo menos 5000 digitalizações;</t>
  </si>
  <si>
    <t>Aplicativo mobile compatível com pelo menos 2 (duas) das plataformas (Android, iOS, Windows), possibilitando ao usuário informar os indexadores do documento na tela do dispositivo móvel e também o envio de imagens capturadas com a câmera do aparelho, o envio de arquivos salvos na memória do dispositivo (galeria) e também iniciar o trabalho de digitalização em um multifuncional em rede do Tipo I, para captura de documentos, seguindo os critérios de indexação previamente definidos nos fluxos de captura.</t>
  </si>
  <si>
    <t>• Possuir capacidade de toner de alto rendimento: no mínimo 8.000 cópias. Base: 5% de cobertura;</t>
  </si>
  <si>
    <t>• Possuir capacidade de toner de, no mínimo, 5.000 cópias com 5% de cobertura;</t>
  </si>
  <si>
    <t>• Possuir capacidade de toners de, no mínimo, 5.000 páginas cada cor;</t>
  </si>
  <si>
    <t>• Resolução ótica de pelo menos 600 dpi;</t>
  </si>
  <si>
    <t>Documentos já salvos em formato digital:</t>
  </si>
  <si>
    <t>• Resolução ótica de pelo menos 600 dpi para impressão ou cópia;</t>
  </si>
  <si>
    <t>• Resolução ótica de pelo menos 1200 dpi para impressão ou cópia;</t>
  </si>
  <si>
    <t>Aplicativo Desktop, compatível com plataforma Windows, que possibilite o envio e indexação no repositório do ECM, de documentos salvos em meio digital, seguindo os critérios de indexação previamente definido nos fluxos de captura.</t>
  </si>
  <si>
    <t>CARACTERÍSTICAS DE CONECTIVIDADE  </t>
  </si>
  <si>
    <t>Ferramenta Web que permita o envio de documentos através do Web Browser (navegador de internet), por meio de um link público do processo de captura, seguindo os mesmos critérios de indexação definidos no fluxo de indexação.</t>
  </si>
  <si>
    <t>• Ethernet 10/100/1000 (Gigabit) Base TX (RJ 45), USB 2.0, e Wireless 802.11b/g/n</t>
  </si>
  <si>
    <t>• Ethernet 10/100 Base TX (RJ 45), USB 2.0.</t>
  </si>
  <si>
    <t>• Ethernet 10/100/1000 (Gigabit) Base TX (RJ 45), USB 2.0</t>
  </si>
  <si>
    <t>Acesso aos fluxos de digitalização:</t>
  </si>
  <si>
    <t>CARACTERÍSTICAS DE MANUSEIO DE PAPEL  </t>
  </si>
  <si>
    <t>Sistema deve ser parametrizável para solicitar login e senha para acesso dos usuários ao menu de digitalização do equipamento de captura, sendo a autenticação integrada com LDAP (Active Directory) ou com o próprio ECM.</t>
  </si>
  <si>
    <t>• Entrada de papel: Gaveta padrão com capacidade mínima de 250 páginas e entrada multifuncional/manual com capacidade mínima para 50 folhas;</t>
  </si>
  <si>
    <t>• Entrada de papel: Gaveta padrão com capacidade mínima de 250 páginas e entrada multifuncional/manual com capacidade mínima para 50 folhas;  </t>
  </si>
  <si>
    <t>• Entrada de papel: ADF com capacidade mínima de 50 folhas; </t>
  </si>
  <si>
    <t>Quando habilitado o login, oferecer a opção de restringir/permitir a visibilidade de cada fluxo para os usuários ou grupos cadastrados.</t>
  </si>
  <si>
    <t>• Permitir a impressão em papel tamanho A4, Carta e Ofício;</t>
  </si>
  <si>
    <t>• Permitir a impressão em papel tamanho A4, Carta e Ofício;  </t>
  </si>
  <si>
    <t>• Permitir a digitalização de papel tamanho mínimo A6 e máximo Ofício; </t>
  </si>
  <si>
    <t>Opções de digitalização (parametrizável por documento no fluxo documental):</t>
  </si>
  <si>
    <t>• Alimentador de documentos com capacidade mínima para 50 folhas;</t>
  </si>
  <si>
    <t>• Alimentador de documentos com capacidade mínima para 50 folhas;  </t>
  </si>
  <si>
    <t>• Permitir a digitalização de papel entre 75 e 180g/m²; </t>
  </si>
  <si>
    <t>Tamanho papel</t>
  </si>
  <si>
    <t>• Capacidade do recipiente de saída de papel de, no mínimo, 150 folhas;</t>
  </si>
  <si>
    <t>• Capacidade do recipiente de saída de papel de, no mínimo, 150 folhas;  </t>
  </si>
  <si>
    <t>• Permitir digitalização de papel espesso como cartões de crédito e identidade, papel plastificado</t>
  </si>
  <si>
    <t>Modo: um lado, ambos lados;</t>
  </si>
  <si>
    <t>• Permitir impressão duplex automática;</t>
  </si>
  <si>
    <t>Cor: colorido, monocromática, escala de cinza;</t>
  </si>
  <si>
    <t>• Permitir impressão em papel de gramatura entre 75g/m² e 105 g/m2 em alguma das fontes de entrada (alimentador manual ou bandeja padrão).</t>
  </si>
  <si>
    <t>• Permitir impressão em papel de gramatura entre 75g/m² e 160 g/m2 em alguma das fontes de entrada (alimentador manual ou bandeja padrão).</t>
  </si>
  <si>
    <t>Geração de arquivos nos seguintes formatos: PDF, PDF/A, TIFF e JPEG.</t>
  </si>
  <si>
    <t>CARACTERÍSTICAS DO DRIVER DE IMPRESSÃO  </t>
  </si>
  <si>
    <t>Remover das opções do painel do equipamento de captura, o documento já digitalizado.</t>
  </si>
  <si>
    <t>• Permitir emulação PCL 5c, PCL 6 e PostScript 3</t>
  </si>
  <si>
    <t>• Permitir emulação PCL 6 e PostScript 3</t>
  </si>
  <si>
    <t>• Permitir emulação PLC 5e,  PCL 5c, PCL 6 e PostScript 3.</t>
  </si>
  <si>
    <t>Juntar as páginas digitalizadas ao documento já existente no repositório do ECM.</t>
  </si>
  <si>
    <t>• Permitir a impressão confidencial (impressão segura);</t>
  </si>
  <si>
    <t>• Permitir a impressão confidencial (impressão segura);  </t>
  </si>
  <si>
    <t>Opções de tratamento (parametrizável por documento no fluxo documental):</t>
  </si>
  <si>
    <t>• Sistemas operacionais suportados:  Windows 7, Windows 10 ou superior (32 bits e 64 bits).</t>
  </si>
  <si>
    <t>Geração de PDF pesquisável (OCR).</t>
  </si>
  <si>
    <t>CARACTERÍSTICAS DO MÓDULO SCANNER  </t>
  </si>
  <si>
    <t>Nível de compressão do documento PDF.</t>
  </si>
  <si>
    <t>• Possuir tanto vidro de exposição, quanto ADF;</t>
  </si>
  <si>
    <t>• Modo ignorar folha em branco</t>
  </si>
  <si>
    <t>Geração de múltiplos arquivos PDF, quebrando por número de páginas definido por arquivo.</t>
  </si>
  <si>
    <t>• Possibilidade de digitalização tanto no vidro de exposição quanto no ADF: A4, Carta, Ofício, A5, Carta, Oficio II;</t>
  </si>
  <si>
    <t>• Orientação automáica de documentos</t>
  </si>
  <si>
    <t>Geração de múltiplos arquivos PDF, quebrando pelo tamanho máximo definido por arquivo.</t>
  </si>
  <si>
    <t>• Scanner de rede, duplex e colorido;</t>
  </si>
  <si>
    <t>• Scanner de rede, duplex e colorido;  </t>
  </si>
  <si>
    <t>• Detecção automática de cor;</t>
  </si>
  <si>
    <t>Correção automática da orientação (rotacionamento) das páginas.</t>
  </si>
  <si>
    <t>• Alimentador automático de documentos duplex com uma única passada (DADF, DSDF, SPDF ou outro);</t>
  </si>
  <si>
    <t>• Alimentador automático de documentos duplex (Duplo sensor ou Reversor automático)</t>
  </si>
  <si>
    <t>Detecção e remoção automática de páginas brancas.</t>
  </si>
  <si>
    <t>• Formato de arquivo de saída: JPEG, PDF, PDF pesquisável, PDF/A;</t>
  </si>
  <si>
    <t>Correção automática do alinhamento das páginas.</t>
  </si>
  <si>
    <r>
      <t xml:space="preserve">• Destino de saída: E-mail, caminho de rede (digitalizar para pasta), servidor FTP, e unidade </t>
    </r>
    <r>
      <rPr>
        <i val="true"/>
        <sz val="11"/>
        <color rgb="FF000000"/>
        <rFont val="Calibri"/>
        <family val="2"/>
        <charset val="1"/>
      </rPr>
      <t xml:space="preserve">flash drive</t>
    </r>
    <r>
      <rPr>
        <sz val="11"/>
        <color rgb="FF000000"/>
        <rFont val="Calibri"/>
        <family val="2"/>
        <charset val="1"/>
      </rPr>
      <t xml:space="preserve"> USB (</t>
    </r>
    <r>
      <rPr>
        <i val="true"/>
        <sz val="11"/>
        <color rgb="FF000000"/>
        <rFont val="Calibri"/>
        <family val="2"/>
        <charset val="1"/>
      </rPr>
      <t xml:space="preserve">pendrive)</t>
    </r>
  </si>
  <si>
    <t>Assinatura do documento PDF com certificado digital armazenado em servidor.</t>
  </si>
  <si>
    <t>• Resolução ótica do scanner de 600 dpi.</t>
  </si>
  <si>
    <t>• Resolução ótica do scanner de 600 dpi.  </t>
  </si>
  <si>
    <t>• Resolução ótica do scanner de 1200 dpi.</t>
  </si>
  <si>
    <t>• Resolução ótica de 600 dpi.  </t>
  </si>
  <si>
    <t>Opções de indexação:</t>
  </si>
  <si>
    <t>• Velocidade mínima de 30 ipm simplex/60 duplex (preto a 300 dpi);</t>
  </si>
  <si>
    <t>• Velocidade mínima de 40 ipm simplex/80 duplex;</t>
  </si>
  <si>
    <t>Alimentação manual pelo usuário no painel do equipamento:</t>
  </si>
  <si>
    <t>CARACTERÍSTICAS DA SOLUÇÃO EMBARCADA</t>
  </si>
  <si>
    <t>Suporte à geração de formulários contendo campos do tipo Número, Texto e CPF/CNPJ, com as seguintes opções de validação: Número (valores mínimos e máximos), Texto (quantidade de caracteres mínima e máxima), CPF/CNPJ (cálculo de dígitos verificadores).</t>
  </si>
  <si>
    <t>• Permitir solução embarcada de captura de imagens e dados a partir do multifuncional</t>
  </si>
  <si>
    <t>Suporte à geração de formulários contendo Menus com valores previamente definidos no fluxo, e também oferecer suporte para geração dinâmica dos itens de menu, por meio de consulta (SQL) a bancos de dados e Web Services de sistema legados.</t>
  </si>
  <si>
    <t>• Solução embarcada baseada em servidor, possibilitando que funções diversas e customizadas tenham interação no painel sensível ao toque do equipamento, porém com processamento no servidor</t>
  </si>
  <si>
    <t>• Solução embarcada baseada em servidor, possibilitando que funões diversas e customizadas tenham interação no painel sensível ao toque do equipamento, porém com processamento no servidor</t>
  </si>
  <si>
    <t>Oferecer suporte para utilização dos valores dos indexadores imputados pelo usuário, para criação de pastas, arquivos e alimentação de propriedades de tipos documentais customizados no ECM.</t>
  </si>
  <si>
    <t>CARACTERÍSTICAS DO MÓDULO COPIADORA  </t>
  </si>
  <si>
    <t>Automática por reconhecimento de códigos de barras 1D/2D:</t>
  </si>
  <si>
    <t>• Permitir mínimo de 99 cópias múltiplas do mesmo documento;</t>
  </si>
  <si>
    <t>• Permitir mínimo de 90 cópias múltiplas do mesmo documento;</t>
  </si>
  <si>
    <t>Suporte ao reconhecimento e leitura do conteúdo armazenado em códigos de barras 1D e 2D, sendo possível utilizar o valor lido para criação de pastas, arquivos e alimentação de propriedades de tipos documentais customizados no ECM.</t>
  </si>
  <si>
    <t>• Permitir ampliar o original até 400% e reduzi-lo até 25%.</t>
  </si>
  <si>
    <t>• Permitir ampliar o original até 400% e reduzi lo até 25%. </t>
  </si>
  <si>
    <t>Opções de parametrização para separação automática dos documentos:</t>
  </si>
  <si>
    <t>OUTRAS CARACTERÍSTICAS  </t>
  </si>
  <si>
    <t>• Indexar todas as páginas em um PDF único, utilizando o valor do primeiro código de barras encontrado;</t>
  </si>
  <si>
    <t>• Tensão de alimentação: 110/220V;</t>
  </si>
  <si>
    <t>• Tensão de alimentação: 110/220V  </t>
  </si>
  <si>
    <t>• Procurar um código de barras por página, gerando um PDF/Página;</t>
  </si>
  <si>
    <t>• O equipamento deve acompanhar:</t>
  </si>
  <si>
    <t>• Quebrar em um novo documento na página seguinte onde novo código for encontrado;</t>
  </si>
  <si>
    <t>o Cabo de força;</t>
  </si>
  <si>
    <t>• Quebrar em um novo documento na própria página onde novo código for encontrado;</t>
  </si>
  <si>
    <t>o Patch cord;</t>
  </si>
  <si>
    <t>Salvar os documentos que não tiveram os códigos de barras reconhecidos em uma pasta específica no servidor, facilitando a conferência pelo usuário.</t>
  </si>
  <si>
    <t>o Estabilizador e/ou transformador;</t>
  </si>
  <si>
    <t>OCR Zonal para documentos de layout padronizado:</t>
  </si>
  <si>
    <t>o Manual em português;</t>
  </si>
  <si>
    <t>Suporte para criação de templates de documentos, onde são apontadas as áreas do documento onde deverá ser aplicado o OCR Zonal e as expressões de validação, afim de garantir a consistência dos dados lidos pelo mecanismo OCR.</t>
  </si>
  <si>
    <t>o Demais dispositivos, cabos e equipamentos necessários para a perfeita instalação, configuração e uso da impressora.</t>
  </si>
  <si>
    <t>Indexação dos documentos utilizando o valor lido pelo OCR de áreas pré-configuradas do documento, oferecendo a opção de aplicação do OCR Zonal somente na primeira página e também em todas as páginas digitalizadas.</t>
  </si>
  <si>
    <t>• Cabos de conexão à rede elétrica deverão seguir o padrão NBR 14136/02 (exige-se o fornecimento de adaptador se o cabo for do padrão antigo 2P+T).</t>
  </si>
  <si>
    <t>• Cabos de conexão à rede elétrica deverão seguir o padrão NBR 14136/02 (exige se o fornecimento de adaptador se o cabo for do padrão antigo 2P+T)</t>
  </si>
  <si>
    <t>Ferramenta de conferência dos documentos que não obtiveram êxito na validação do conteúdo lido pelo OCR Zonal, com opção de visualização do documento e indexação manual do mesmo.</t>
  </si>
  <si>
    <t>• Esse equipamento deverá ser compatível com o software apresentado na proposta. De modo a serem todos os itens formadores de uma única solução integrada.</t>
  </si>
  <si>
    <t>Critérios de indexação:</t>
  </si>
  <si>
    <t>• Esse equipamento será faturado por franquia mínima de consumo + página excedente.</t>
  </si>
  <si>
    <t>• Esse equipamento será faturado por franquia ilimitada de consumo</t>
  </si>
  <si>
    <t>A indexação do documento no repositório do ECM deverá ser realizada imediatamente após a finalização do processamento do arquivo (tratamento, OCR, leitura de códigos de barras, conversões de formato dentre outras ações).</t>
  </si>
  <si>
    <t> </t>
  </si>
  <si>
    <t>• Esse equipamento terá duas franquias que somadas comporão a franquia mínima de consumo. Uma franquia monocromática e uma franquia colorida</t>
  </si>
  <si>
    <t>A solução deverá realizar a indexação direta no repositório do ECM, não sendo permitida a duplicidade de repositórios de documentos.</t>
  </si>
  <si>
    <t>EXEMPLOS DE EQUIPAMENTOS QUE ATENDEM AOS REQUISITOS</t>
  </si>
  <si>
    <t>É obrigatória a exclusão do arquivo do repositório (pasta/FTP) da solução de captura, após a indexação do documento no ECM, evitando consumo desnecessário de espaço em disco no servidor.</t>
  </si>
  <si>
    <t>Lexmark MX522adhe</t>
  </si>
  <si>
    <t>Lexmark CX625adhe</t>
  </si>
  <si>
    <t>Navegação pelo painel do equipamento de captura:</t>
  </si>
  <si>
    <t>Samsung SL-M4080FX</t>
  </si>
  <si>
    <t>SAMSUNG C-4062FX</t>
  </si>
  <si>
    <t>Deve suportar a busca de pastas já existentes no repositório do ECM, e oferecer a opção de digitalizar para a pasta encontrada, ou criar uma nova pasta de acordo com os padrões definidos no fluxo.</t>
  </si>
  <si>
    <t>Brother MFC-L6902DW</t>
  </si>
  <si>
    <t>Brother DCP L5652DN</t>
  </si>
  <si>
    <t>Brother MFC-L9570CDW</t>
  </si>
  <si>
    <t>Brother ADS-3600W</t>
  </si>
  <si>
    <t>Processamento dos arquivos:</t>
  </si>
  <si>
    <t>Oki</t>
  </si>
  <si>
    <t>Todo o processamento dos arquivos capturados (tratamento, OCR, leitura de códigos de barras, conversões de formato dentre outras ações) deverá ser realizado do lado do servidor, possibilitando a utilização do equipamento de captura, mesmo existindo documentos em fila para processamento.</t>
  </si>
  <si>
    <t>SOFTWARE ECM (Gerenciamento de Conteúdo Corporativo) OPEN SOURCE (Código Aberto) E DE LICENCIAMENTO DO TIPO “Software Livre”</t>
  </si>
  <si>
    <t>Na proposta deverá ser descrito, o desenvolvedor, a versão, e deve contemplar todas as funcionalidades abaixo descritas:</t>
  </si>
  <si>
    <t>O software ECM deve ser do tipo “Open Source” (Código aberto), permitindo que a própria equipe de TI de cada órgão realize as customizações desejadas.</t>
  </si>
  <si>
    <t>O tipo de licenciamento do Software ECM deve ser do tipo “Software Livre”, dispensando custos com a aquisição de licenças de usuários e permitindo também que possa continuar sendo utilizado para acesso e visualização dos documentos, mesmo após o fim do contrato.</t>
  </si>
  <si>
    <t>Ferramenta de auditoria do repositório, possibilitando o monitoramento por usuário, dos acessos, downloads, alterações, exclusões e inclusões de documentos, discriminando inclusive a data e hora do evento.</t>
  </si>
  <si>
    <t>Visualização das imagens e documentos por meio de interface Web, com opção de download.</t>
  </si>
  <si>
    <t>Mecanismo de notificações por e-mail quando documentos são inseridos, modificados e removidos de pastas.</t>
  </si>
  <si>
    <t>Recurso para cadastro dos usuários de forma manual, e suporte para autenticação integrada com LDAP (Active Directory).</t>
  </si>
  <si>
    <t>Opção para criação de tipos documentais com campos de propriedades customizadas, sendo possível realizar a busca de documentos pelo valor do campo de propriedade customizada.</t>
  </si>
  <si>
    <t>Geração de links públicos para compartilhamento de documentos.</t>
  </si>
  <si>
    <t>Controle de acesso dos documentos por usuários e grupos de usuários, a nível de pastas e documentos, sendo possível parametrizar o nível de acesso como (somente leitura, leitura e inclusão de documentos e gerência com acesso para inclusão, edição e exclusão de documentos).</t>
  </si>
  <si>
    <t>Busca de documentos por: (nome da pasta, nome ou parte do nome do documento, palavras chave no conteúdo do documento (Full TextRetrieval) e pelo valor de campos de propriedade de tipos documentais customizados.</t>
  </si>
  <si>
    <t>Mecanismos de workflow (fluxo de trabalho) que permita um usuário submeter um ou mais documentos para outro usuário aprovar ou reprovar, sendo possível apontar o usuário revisor e o texto da solicitação.</t>
  </si>
  <si>
    <t>Funcionalidade para manipulação de documentos PDF (partir documento, juntar documentos, excluir páginas, extrair páginas, inserir marcar d’água, proteger o documento com senha e rotacionar o documento, tudo diretamente pela interface Web do sistema, sem a necessidade de download do documento.</t>
  </si>
  <si>
    <t>SOFTWARE DE MONITORAMENTO:</t>
  </si>
  <si>
    <t>Deverá também instalar um software de gestão e monitoramento informando em sua proposta comercial o desenvolvedor, a versão e se possuir módulos que contemple as seguintes características:</t>
  </si>
  <si>
    <t>Coletar contadores físicos de impressoras e multifuncionais em rede ou instalados localmente.</t>
  </si>
  <si>
    <t>Coletar informações de nível de suprimentos (Toner, cilindro, etc.), para controle de reposição de insumos, evitando assim que equipamentos fiquem parados, coletar informações de status e ou defeitos dos dispositivos.</t>
  </si>
  <si>
    <t>Disponibilizar via Web (internet), todas as informações coletadas dos equipamentos instalados.</t>
  </si>
  <si>
    <t>Gerar relatório de leitura dos medidores de páginas dos dispositivos, permitindo assim melhor controle sobre as páginas impressas.</t>
  </si>
  <si>
    <t>Gerar e enviar alertas automáticos para locais pré-determinados de níveis de suprimento e códigos de defeitos.</t>
  </si>
  <si>
    <t>Logotipo</t>
  </si>
  <si>
    <t>Empresa Licitante</t>
  </si>
  <si>
    <t>Páginas Excedentes Monocromática/mês</t>
  </si>
  <si>
    <t>Paginas Excedentes Coloridas/mês</t>
  </si>
  <si>
    <t>Total</t>
  </si>
  <si>
    <t>Franquia Monocromática (páginas)</t>
  </si>
  <si>
    <t>Franquia Colorida (páginas)</t>
  </si>
  <si>
    <t>Preço  Mensal</t>
  </si>
  <si>
    <t>Valor Total</t>
  </si>
  <si>
    <t>Valor Mensal</t>
  </si>
  <si>
    <t>Valor Anual</t>
  </si>
  <si>
    <t>Valor Total (48 meses)</t>
  </si>
  <si>
    <r>
      <t xml:space="preserve">VALOR DA PROPOSTA</t>
    </r>
    <r>
      <rPr>
        <sz val="11"/>
        <color rgb="FF000000"/>
        <rFont val="Arial"/>
        <family val="2"/>
        <charset val="1"/>
      </rPr>
      <t xml:space="preserve">: </t>
    </r>
  </si>
  <si>
    <t>R$ __________ (____________________________________).</t>
  </si>
  <si>
    <t>DADOS BANCÁRIOS:</t>
  </si>
  <si>
    <t>Banco:</t>
  </si>
  <si>
    <t> __________________________</t>
  </si>
  <si>
    <t>Agência:</t>
  </si>
  <si>
    <t>Conta Corrente:</t>
  </si>
  <si>
    <t>DADOS DO REPRESENTANTE LEGAL QUE ASSINARÁ O CONTRATO:</t>
  </si>
  <si>
    <t>Nome completo:</t>
  </si>
  <si>
    <t>RG:</t>
  </si>
  <si>
    <t>CPF:</t>
  </si>
  <si>
    <r>
      <t xml:space="preserve">A proposta deverá ser em papel timbrado da empresa, com CNPJ e ainda conter: </t>
    </r>
    <r>
      <rPr>
        <b val="true"/>
        <sz val="11"/>
        <color rgb="FF000000"/>
        <rFont val="Arial"/>
        <family val="2"/>
        <charset val="1"/>
      </rPr>
      <t xml:space="preserve">Preços unitários, preço mensal, preço anual e o preço total. </t>
    </r>
  </si>
  <si>
    <t>DECLARAÇÕES:</t>
  </si>
  <si>
    <t>No valor acima estão incluídas todas as despesas ordinárias diretas e indiretas decorrentes da execução do objeto, inclusive tributos e/ou impostos, encargos sociais, trabalhistas, previdenciários, fiscais e comerciais incidentes, taxa de administração, frete, seguro e outros necessários ao cumprimento integral do objeto da contratação;</t>
  </si>
  <si>
    <t>Declaramos que o prazo de validade da proposta é de 60 (sessenta) dias corridos, contados da data de sua apresentação;</t>
  </si>
  <si>
    <t>Esta empresa declara estar ciente de que a apresentação da presente proposta implica na plena aceitação das condições estabelecidas no Edital e seus Anexos. As especificações dos produtos, bem como o preço, são as constantes da tabela anexada acima, estando de acordo com as exigências e especificações técnicas contidas nos Anexos I e II do Edital;</t>
  </si>
  <si>
    <t>Local, data.</t>
  </si>
  <si>
    <t>_________________________________________________________________</t>
  </si>
  <si>
    <t>(Assinatura do Representante Legal, com nome completo)</t>
  </si>
  <si>
    <t>Telefone/e-mail para eventual contato:</t>
  </si>
</sst>
</file>

<file path=xl/styles.xml><?xml version="1.0" encoding="utf-8"?>
<styleSheet xmlns="http://schemas.openxmlformats.org/spreadsheetml/2006/main">
  <numFmts count="6">
    <numFmt formatCode="GENERAL" numFmtId="164"/>
    <numFmt formatCode="_-* #,##0.00_-;\-* #,##0.00_-;_-* \-??_-;_-@_-" numFmtId="165"/>
    <numFmt formatCode="_-* #,##0_-;\-* #,##0_-;_-* \-??_-;_-@_-" numFmtId="166"/>
    <numFmt formatCode="0" numFmtId="167"/>
    <numFmt formatCode="_-[$R$-416]* #,##0.00_-;\-[$R$-416]* #,##0.00_-;_-[$R$-416]* \-??_-;_-@_-" numFmtId="168"/>
    <numFmt formatCode="_-&quot;R$&quot;* #,##0.00_-;&quot;-R$&quot;* #,##0.00_-;_-&quot;R$&quot;* \-??_-;_-@_-" numFmtId="169"/>
  </numFmts>
  <fonts count="13">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sz val="8"/>
      <color rgb="FF000000"/>
      <name val="Calibri"/>
      <family val="2"/>
      <charset val="1"/>
    </font>
    <font>
      <b val="true"/>
      <u val="single"/>
      <sz val="11"/>
      <color rgb="FF000000"/>
      <name val="Calibri"/>
      <family val="2"/>
      <charset val="1"/>
    </font>
    <font>
      <sz val="11"/>
      <name val="Calibri"/>
      <family val="2"/>
      <charset val="1"/>
    </font>
    <font>
      <i val="true"/>
      <sz val="11"/>
      <color rgb="FF000000"/>
      <name val="Calibri"/>
      <family val="2"/>
      <charset val="1"/>
    </font>
    <font>
      <b val="true"/>
      <sz val="16"/>
      <color rgb="FF000000"/>
      <name val="Calibri"/>
      <family val="2"/>
      <charset val="1"/>
    </font>
    <font>
      <b val="true"/>
      <sz val="26"/>
      <color rgb="FF000000"/>
      <name val="Calibri"/>
      <family val="2"/>
      <charset val="1"/>
    </font>
    <font>
      <b val="true"/>
      <sz val="11"/>
      <color rgb="FF000000"/>
      <name val="Arial"/>
      <family val="2"/>
      <charset val="1"/>
    </font>
    <font>
      <sz val="11"/>
      <color rgb="FF000000"/>
      <name val="Arial"/>
      <family val="2"/>
      <charset val="1"/>
    </font>
  </fonts>
  <fills count="6">
    <fill>
      <patternFill patternType="none"/>
    </fill>
    <fill>
      <patternFill patternType="gray125"/>
    </fill>
    <fill>
      <patternFill patternType="solid">
        <fgColor rgb="FFD9D9D9"/>
        <bgColor rgb="FFDEEBF7"/>
      </patternFill>
    </fill>
    <fill>
      <patternFill patternType="solid">
        <fgColor rgb="FFDEEBF7"/>
        <bgColor rgb="FFE2F0D9"/>
      </patternFill>
    </fill>
    <fill>
      <patternFill patternType="solid">
        <fgColor rgb="FFFFFF00"/>
        <bgColor rgb="FFFFFF00"/>
      </patternFill>
    </fill>
    <fill>
      <patternFill patternType="solid">
        <fgColor rgb="FFE2F0D9"/>
        <bgColor rgb="FFDEEBF7"/>
      </patternFill>
    </fill>
  </fills>
  <borders count="10">
    <border diagonalDown="false" diagonalUp="false">
      <left/>
      <right/>
      <top/>
      <bottom/>
      <diagonal/>
    </border>
    <border diagonalDown="false" diagonalUp="false">
      <left style="thin"/>
      <right/>
      <top/>
      <bottom/>
      <diagonal/>
    </border>
    <border diagonalDown="false" diagonalUp="false">
      <left style="thin"/>
      <right style="thin"/>
      <top style="thin"/>
      <bottom/>
      <diagonal/>
    </border>
    <border diagonalDown="false" diagonalUp="false">
      <left style="thin"/>
      <right/>
      <top style="thin"/>
      <bottom/>
      <diagonal/>
    </border>
    <border diagonalDown="false" diagonalUp="false">
      <left style="thin"/>
      <right style="thin"/>
      <top style="thin"/>
      <bottom style="thin"/>
      <diagonal/>
    </border>
    <border diagonalDown="false" diagonalUp="false">
      <left style="medium"/>
      <right style="medium"/>
      <top style="medium"/>
      <bottom style="medium"/>
      <diagonal/>
    </border>
    <border diagonalDown="false" diagonalUp="false">
      <left style="medium"/>
      <right style="thin"/>
      <top style="medium"/>
      <bottom style="medium"/>
      <diagonal/>
    </border>
    <border diagonalDown="false" diagonalUp="false">
      <left style="thin"/>
      <right style="thin"/>
      <top style="medium"/>
      <bottom style="medium"/>
      <diagonal/>
    </border>
    <border diagonalDown="false" diagonalUp="false">
      <left style="thin"/>
      <right style="medium"/>
      <top style="medium"/>
      <bottom style="medium"/>
      <diagonal/>
    </border>
    <border diagonalDown="false" diagonalUp="false">
      <left style="thin"/>
      <right style="thin"/>
      <top style="thin"/>
      <bottom style="medium"/>
      <diagonal/>
    </border>
  </borders>
  <cellStyleXfs count="21">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true" applyBorder="true" applyFont="true" applyProtection="true" borderId="0" fillId="0" fontId="0" numFmtId="165">
      <alignment horizontal="general" indent="0" shrinkToFit="false" textRotation="0" vertical="bottom" wrapText="false"/>
      <protection hidden="false" locked="true"/>
    </xf>
    <xf applyAlignment="false" applyBorder="false" applyFont="true" applyProtection="false" borderId="0" fillId="0" fontId="1" numFmtId="41"/>
    <xf applyAlignment="true" applyBorder="true" applyFont="true" applyProtection="true" borderId="0" fillId="0" fontId="0" numFmtId="169">
      <alignment horizontal="general" indent="0" shrinkToFit="false" textRotation="0" vertical="bottom" wrapText="false"/>
      <protection hidden="false" locked="true"/>
    </xf>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0" fillId="0" fontId="0" numFmtId="164">
      <alignment horizontal="general" indent="0" shrinkToFit="false" textRotation="0" vertical="bottom" wrapText="false"/>
      <protection hidden="false" locked="true"/>
    </xf>
  </cellStyleXfs>
  <cellXfs count="79">
    <xf applyAlignment="false" applyBorder="false" applyFont="false" applyProtection="false" borderId="0" fillId="0" fontId="0" numFmtId="164" xfId="0">
      <alignment horizontal="general" indent="0" shrinkToFit="false" textRotation="0" vertical="bottom" wrapText="false"/>
      <protection hidden="false" locked="true"/>
    </xf>
    <xf applyAlignment="true" applyBorder="true" applyFont="true" applyProtection="true" borderId="1" fillId="0" fontId="0" numFmtId="165" xfId="15">
      <alignment horizontal="general" indent="0" shrinkToFit="false" textRotation="0" vertical="center" wrapText="true"/>
      <protection hidden="false" locked="true"/>
    </xf>
    <xf applyAlignment="true" applyBorder="true" applyFont="true" applyProtection="true" borderId="0" fillId="0" fontId="0" numFmtId="165" xfId="15">
      <alignment horizontal="general" indent="0" shrinkToFit="false" textRotation="0" vertical="center" wrapText="true"/>
      <protection hidden="false" locked="true"/>
    </xf>
    <xf applyAlignment="true" applyBorder="true" applyFont="true" applyProtection="false" borderId="2" fillId="0" fontId="4" numFmtId="164" xfId="0">
      <alignment horizontal="center" indent="0" shrinkToFit="false" textRotation="0" vertical="center" wrapText="true"/>
      <protection hidden="false" locked="true"/>
    </xf>
    <xf applyAlignment="true" applyBorder="true" applyFont="true" applyProtection="false" borderId="3" fillId="0" fontId="4" numFmtId="164" xfId="0">
      <alignment horizontal="center" indent="0" shrinkToFit="false" textRotation="0" vertical="center" wrapText="true"/>
      <protection hidden="false" locked="true"/>
    </xf>
    <xf applyAlignment="true" applyBorder="false" applyFont="false" applyProtection="false" borderId="0" fillId="2" fontId="0" numFmtId="164" xfId="0">
      <alignment horizontal="center" indent="0" shrinkToFit="false" textRotation="0" vertical="center" wrapText="true"/>
      <protection hidden="false" locked="true"/>
    </xf>
    <xf applyAlignment="true" applyBorder="true" applyFont="true" applyProtection="true" borderId="2" fillId="0" fontId="4" numFmtId="165" xfId="15">
      <alignment horizontal="center" indent="0" shrinkToFit="false" textRotation="0" vertical="center" wrapText="true"/>
      <protection hidden="false" locked="true"/>
    </xf>
    <xf applyAlignment="true" applyBorder="false" applyFont="false" applyProtection="false" borderId="0" fillId="0" fontId="0" numFmtId="164" xfId="0">
      <alignment horizontal="center" indent="0" shrinkToFit="false" textRotation="0" vertical="center" wrapText="true"/>
      <protection hidden="false" locked="true"/>
    </xf>
    <xf applyAlignment="true" applyBorder="true" applyFont="true" applyProtection="false" borderId="4" fillId="0" fontId="0" numFmtId="164" xfId="0">
      <alignment horizontal="general" indent="0" shrinkToFit="false" textRotation="0" vertical="center" wrapText="true"/>
      <protection hidden="false" locked="true"/>
    </xf>
    <xf applyAlignment="true" applyBorder="false" applyFont="false" applyProtection="false" borderId="0" fillId="2" fontId="0" numFmtId="164" xfId="0">
      <alignment horizontal="general" indent="0" shrinkToFit="false" textRotation="0" vertical="center" wrapText="true"/>
      <protection hidden="false" locked="true"/>
    </xf>
    <xf applyAlignment="true" applyBorder="true" applyFont="true" applyProtection="true" borderId="4" fillId="0" fontId="0" numFmtId="166" xfId="15">
      <alignment horizontal="center" indent="0" shrinkToFit="false" textRotation="0" vertical="center" wrapText="true"/>
      <protection hidden="false" locked="true"/>
    </xf>
    <xf applyAlignment="true" applyBorder="true" applyFont="true" applyProtection="true" borderId="4" fillId="0" fontId="0" numFmtId="166" xfId="15">
      <alignment horizontal="general" indent="0" shrinkToFit="false" textRotation="0" vertical="center" wrapText="true"/>
      <protection hidden="false" locked="true"/>
    </xf>
    <xf applyAlignment="true" applyBorder="true" applyFont="false" applyProtection="false" borderId="4" fillId="0" fontId="0" numFmtId="166" xfId="0">
      <alignment horizontal="general" indent="0" shrinkToFit="false" textRotation="0" vertical="center" wrapText="true"/>
      <protection hidden="false" locked="true"/>
    </xf>
    <xf applyAlignment="true" applyBorder="true" applyFont="true" applyProtection="false" borderId="4" fillId="3" fontId="0" numFmtId="164" xfId="0">
      <alignment horizontal="general" indent="0" shrinkToFit="false" textRotation="0" vertical="center" wrapText="true"/>
      <protection hidden="false" locked="true"/>
    </xf>
    <xf applyAlignment="true" applyBorder="true" applyFont="true" applyProtection="true" borderId="4" fillId="3" fontId="0" numFmtId="167" xfId="0">
      <alignment horizontal="left" indent="0" shrinkToFit="false" textRotation="0" vertical="center" wrapText="true"/>
      <protection hidden="false" locked="false"/>
    </xf>
    <xf applyAlignment="true" applyBorder="true" applyFont="true" applyProtection="true" borderId="4" fillId="3" fontId="0" numFmtId="166" xfId="15">
      <alignment horizontal="center" indent="0" shrinkToFit="false" textRotation="0" vertical="center" wrapText="true"/>
      <protection hidden="false" locked="true"/>
    </xf>
    <xf applyAlignment="true" applyBorder="true" applyFont="true" applyProtection="true" borderId="4" fillId="3" fontId="0" numFmtId="166" xfId="15">
      <alignment horizontal="general" indent="0" shrinkToFit="false" textRotation="0" vertical="center" wrapText="true"/>
      <protection hidden="false" locked="true"/>
    </xf>
    <xf applyAlignment="true" applyBorder="true" applyFont="true" applyProtection="false" borderId="4" fillId="3" fontId="0" numFmtId="166" xfId="0">
      <alignment horizontal="general" indent="0" shrinkToFit="false" textRotation="0" vertical="center" wrapText="true"/>
      <protection hidden="false" locked="true"/>
    </xf>
    <xf applyAlignment="true" applyBorder="true" applyFont="true" applyProtection="true" borderId="4" fillId="0" fontId="0" numFmtId="166" xfId="15">
      <alignment horizontal="center" indent="0" shrinkToFit="false" textRotation="0" vertical="bottom" wrapText="false"/>
      <protection hidden="false" locked="true"/>
    </xf>
    <xf applyAlignment="true" applyBorder="true" applyFont="true" applyProtection="true" borderId="4" fillId="0" fontId="0" numFmtId="166" xfId="15">
      <alignment horizontal="center" indent="0" shrinkToFit="false" textRotation="0" vertical="bottom" wrapText="false"/>
      <protection hidden="false" locked="false"/>
    </xf>
    <xf applyAlignment="true" applyBorder="true" applyFont="true" applyProtection="true" borderId="4" fillId="3" fontId="0" numFmtId="166" xfId="15">
      <alignment horizontal="center" indent="0" shrinkToFit="false" textRotation="0" vertical="bottom" wrapText="false"/>
      <protection hidden="false" locked="false"/>
    </xf>
    <xf applyAlignment="false" applyBorder="false" applyFont="false" applyProtection="true" borderId="0" fillId="0" fontId="0" numFmtId="166" xfId="0">
      <alignment horizontal="general" indent="0" shrinkToFit="false" textRotation="0" vertical="bottom" wrapText="false"/>
      <protection hidden="false" locked="true"/>
    </xf>
    <xf applyAlignment="true" applyBorder="true" applyFont="true" applyProtection="false" borderId="4" fillId="0" fontId="0" numFmtId="166" xfId="0">
      <alignment horizontal="general" indent="0" shrinkToFit="false" textRotation="0" vertical="center" wrapText="true"/>
      <protection hidden="false" locked="true"/>
    </xf>
    <xf applyAlignment="true" applyBorder="true" applyFont="false" applyProtection="false" borderId="0" fillId="2" fontId="0" numFmtId="164" xfId="0">
      <alignment horizontal="general" indent="0" shrinkToFit="false" textRotation="0" vertical="center" wrapText="true"/>
      <protection hidden="false" locked="true"/>
    </xf>
    <xf applyAlignment="true" applyBorder="true" applyFont="true" applyProtection="true" borderId="0" fillId="2" fontId="0" numFmtId="166" xfId="15">
      <alignment horizontal="general" indent="0" shrinkToFit="false" textRotation="0" vertical="center" wrapText="true"/>
      <protection hidden="false" locked="true"/>
    </xf>
    <xf applyAlignment="true" applyBorder="true" applyFont="true" applyProtection="true" borderId="0" fillId="0" fontId="0" numFmtId="166" xfId="15">
      <alignment horizontal="general" indent="0" shrinkToFit="false" textRotation="0" vertical="center" wrapText="true"/>
      <protection hidden="false" locked="true"/>
    </xf>
    <xf applyAlignment="true" applyBorder="true" applyFont="true" applyProtection="false" borderId="5" fillId="0" fontId="0" numFmtId="164" xfId="0">
      <alignment horizontal="center" indent="0" shrinkToFit="false" textRotation="0" vertical="center" wrapText="true"/>
      <protection hidden="false" locked="true"/>
    </xf>
    <xf applyAlignment="true" applyBorder="true" applyFont="true" applyProtection="true" borderId="6" fillId="0" fontId="4" numFmtId="166" xfId="15">
      <alignment horizontal="general" indent="0" shrinkToFit="false" textRotation="0" vertical="center" wrapText="true"/>
      <protection hidden="false" locked="true"/>
    </xf>
    <xf applyAlignment="true" applyBorder="true" applyFont="true" applyProtection="true" borderId="7" fillId="0" fontId="4" numFmtId="166" xfId="15">
      <alignment horizontal="general" indent="0" shrinkToFit="false" textRotation="0" vertical="center" wrapText="true"/>
      <protection hidden="false" locked="true"/>
    </xf>
    <xf applyAlignment="true" applyBorder="true" applyFont="true" applyProtection="true" borderId="8" fillId="0" fontId="4" numFmtId="166" xfId="15">
      <alignment horizontal="general" indent="0" shrinkToFit="false" textRotation="0" vertical="center" wrapText="true"/>
      <protection hidden="false" locked="true"/>
    </xf>
    <xf applyAlignment="true" applyBorder="false" applyFont="true" applyProtection="false" borderId="0" fillId="0" fontId="0" numFmtId="164" xfId="0">
      <alignment horizontal="general" indent="0" shrinkToFit="false" textRotation="0" vertical="top" wrapText="true"/>
      <protection hidden="false" locked="true"/>
    </xf>
    <xf applyAlignment="true" applyBorder="false" applyFont="false" applyProtection="false" borderId="0" fillId="2" fontId="0" numFmtId="164" xfId="0">
      <alignment horizontal="general" indent="0" shrinkToFit="false" textRotation="0" vertical="top" wrapText="true"/>
      <protection hidden="false" locked="true"/>
    </xf>
    <xf applyAlignment="true" applyBorder="false" applyFont="true" applyProtection="false" borderId="0" fillId="0" fontId="4" numFmtId="164" xfId="0">
      <alignment horizontal="center" indent="0" shrinkToFit="false" textRotation="0" vertical="top" wrapText="true"/>
      <protection hidden="false" locked="true"/>
    </xf>
    <xf applyAlignment="true" applyBorder="false" applyFont="true" applyProtection="false" borderId="0" fillId="2" fontId="4" numFmtId="164" xfId="0">
      <alignment horizontal="center" indent="0" shrinkToFit="false" textRotation="0" vertical="top" wrapText="true"/>
      <protection hidden="false" locked="true"/>
    </xf>
    <xf applyAlignment="true" applyBorder="false" applyFont="true" applyProtection="false" borderId="0" fillId="0" fontId="4" numFmtId="164" xfId="0">
      <alignment horizontal="right" indent="0" shrinkToFit="false" textRotation="0" vertical="bottom" wrapText="false"/>
      <protection hidden="false" locked="true"/>
    </xf>
    <xf applyAlignment="true" applyBorder="false" applyFont="true" applyProtection="false" borderId="0" fillId="0" fontId="5" numFmtId="164" xfId="0">
      <alignment horizontal="right" indent="0" shrinkToFit="false" textRotation="0" vertical="bottom" wrapText="false"/>
      <protection hidden="false" locked="true"/>
    </xf>
    <xf applyAlignment="true" applyBorder="false" applyFont="true" applyProtection="false" borderId="0" fillId="2" fontId="5" numFmtId="164" xfId="0">
      <alignment horizontal="right" indent="0" shrinkToFit="false" textRotation="0" vertical="bottom" wrapText="false"/>
      <protection hidden="false" locked="true"/>
    </xf>
    <xf applyAlignment="true" applyBorder="false" applyFont="true" applyProtection="false" borderId="0" fillId="0" fontId="4" numFmtId="164" xfId="0">
      <alignment horizontal="right" indent="0" shrinkToFit="false" textRotation="0" vertical="bottom" wrapText="true"/>
      <protection hidden="false" locked="true"/>
    </xf>
    <xf applyAlignment="true" applyBorder="false" applyFont="true" applyProtection="false" borderId="0" fillId="0" fontId="4" numFmtId="164" xfId="0">
      <alignment horizontal="right" indent="0" shrinkToFit="false" textRotation="0" vertical="top" wrapText="true"/>
      <protection hidden="false" locked="true"/>
    </xf>
    <xf applyAlignment="true" applyBorder="false" applyFont="true" applyProtection="false" borderId="0" fillId="2" fontId="6" numFmtId="164" xfId="0">
      <alignment horizontal="center" indent="0" shrinkToFit="false" textRotation="0" vertical="center" wrapText="true"/>
      <protection hidden="false" locked="true"/>
    </xf>
    <xf applyAlignment="true" applyBorder="false" applyFont="true" applyProtection="false" borderId="0" fillId="0" fontId="0" numFmtId="164" xfId="0">
      <alignment horizontal="left" indent="3" shrinkToFit="false" textRotation="0" vertical="top" wrapText="true"/>
      <protection hidden="false" locked="true"/>
    </xf>
    <xf applyAlignment="true" applyBorder="false" applyFont="false" applyProtection="false" borderId="0" fillId="2" fontId="0" numFmtId="164" xfId="0">
      <alignment horizontal="left" indent="3" shrinkToFit="false" textRotation="0" vertical="top" wrapText="true"/>
      <protection hidden="false" locked="true"/>
    </xf>
    <xf applyAlignment="true" applyBorder="false" applyFont="true" applyProtection="false" borderId="0" fillId="0" fontId="0" numFmtId="164" xfId="0">
      <alignment horizontal="left" indent="0" shrinkToFit="false" textRotation="0" vertical="top" wrapText="true"/>
      <protection hidden="false" locked="true"/>
    </xf>
    <xf applyAlignment="true" applyBorder="false" applyFont="true" applyProtection="false" borderId="0" fillId="0" fontId="0" numFmtId="164" xfId="0">
      <alignment horizontal="left" indent="3" shrinkToFit="false" textRotation="0" vertical="top" wrapText="true"/>
      <protection hidden="false" locked="true"/>
    </xf>
    <xf applyAlignment="true" applyBorder="false" applyFont="false" applyProtection="false" borderId="0" fillId="0" fontId="0" numFmtId="164" xfId="0">
      <alignment horizontal="general" indent="0" shrinkToFit="false" textRotation="0" vertical="top" wrapText="true"/>
      <protection hidden="false" locked="true"/>
    </xf>
    <xf applyAlignment="true" applyBorder="false" applyFont="true" applyProtection="false" borderId="0" fillId="0" fontId="7" numFmtId="164" xfId="0">
      <alignment horizontal="left" indent="3" shrinkToFit="false" textRotation="0" vertical="top" wrapText="true"/>
      <protection hidden="false" locked="true"/>
    </xf>
    <xf applyAlignment="true" applyBorder="false" applyFont="true" applyProtection="false" borderId="0" fillId="0" fontId="0" numFmtId="164" xfId="0">
      <alignment horizontal="left" indent="0" shrinkToFit="false" textRotation="0" vertical="center" wrapText="true"/>
      <protection hidden="false" locked="true"/>
    </xf>
    <xf applyAlignment="true" applyBorder="false" applyFont="true" applyProtection="false" borderId="0" fillId="0" fontId="0" numFmtId="164" xfId="0">
      <alignment horizontal="left" indent="5" shrinkToFit="false" textRotation="0" vertical="top" wrapText="true"/>
      <protection hidden="false" locked="true"/>
    </xf>
    <xf applyAlignment="true" applyBorder="false" applyFont="false" applyProtection="false" borderId="0" fillId="2" fontId="0" numFmtId="164" xfId="0">
      <alignment horizontal="left" indent="5" shrinkToFit="false" textRotation="0" vertical="top" wrapText="true"/>
      <protection hidden="false" locked="true"/>
    </xf>
    <xf applyAlignment="true" applyBorder="false" applyFont="true" applyProtection="false" borderId="0" fillId="4" fontId="6" numFmtId="164" xfId="0">
      <alignment horizontal="left" indent="3" shrinkToFit="false" textRotation="0" vertical="top" wrapText="true"/>
      <protection hidden="false" locked="true"/>
    </xf>
    <xf applyAlignment="true" applyBorder="false" applyFont="true" applyProtection="false" borderId="0" fillId="0" fontId="0" numFmtId="164" xfId="0">
      <alignment horizontal="center" indent="0" shrinkToFit="false" textRotation="0" vertical="bottom" wrapText="true"/>
      <protection hidden="false" locked="true"/>
    </xf>
    <xf applyAlignment="true" applyBorder="false" applyFont="true" applyProtection="false" borderId="0" fillId="0" fontId="0" numFmtId="164" xfId="0">
      <alignment horizontal="general" indent="0" shrinkToFit="false" textRotation="0" vertical="bottom" wrapText="true"/>
      <protection hidden="false" locked="true"/>
    </xf>
    <xf applyAlignment="true" applyBorder="false" applyFont="true" applyProtection="false" borderId="0" fillId="0" fontId="6" numFmtId="164" xfId="0">
      <alignment horizontal="left" indent="3" shrinkToFit="false" textRotation="0" vertical="top" wrapText="true"/>
      <protection hidden="false" locked="true"/>
    </xf>
    <xf applyAlignment="false" applyBorder="false" applyFont="true" applyProtection="false" borderId="0" fillId="0" fontId="0" numFmtId="164" xfId="0">
      <alignment horizontal="general" indent="0" shrinkToFit="false" textRotation="0" vertical="bottom" wrapText="false"/>
      <protection hidden="false" locked="true"/>
    </xf>
    <xf applyAlignment="true" applyBorder="true" applyFont="true" applyProtection="true" borderId="0" fillId="5" fontId="9" numFmtId="164" xfId="0">
      <alignment horizontal="center" indent="0" shrinkToFit="false" textRotation="0" vertical="center" wrapText="true"/>
      <protection hidden="false" locked="false"/>
    </xf>
    <xf applyAlignment="true" applyBorder="false" applyFont="true" applyProtection="false" borderId="0" fillId="0" fontId="9" numFmtId="164" xfId="0">
      <alignment horizontal="general" indent="0" shrinkToFit="false" textRotation="0" vertical="center" wrapText="false"/>
      <protection hidden="false" locked="true"/>
    </xf>
    <xf applyAlignment="true" applyBorder="true" applyFont="true" applyProtection="true" borderId="0" fillId="5" fontId="10" numFmtId="164" xfId="0">
      <alignment horizontal="center" indent="0" shrinkToFit="false" textRotation="0" vertical="center" wrapText="false"/>
      <protection hidden="false" locked="false"/>
    </xf>
    <xf applyAlignment="true" applyBorder="true" applyFont="true" applyProtection="true" borderId="9" fillId="0" fontId="4" numFmtId="165" xfId="15">
      <alignment horizontal="general" indent="0" shrinkToFit="false" textRotation="0" vertical="center" wrapText="true"/>
      <protection hidden="false" locked="true"/>
    </xf>
    <xf applyAlignment="true" applyBorder="true" applyFont="true" applyProtection="false" borderId="0" fillId="0" fontId="0" numFmtId="164" xfId="0">
      <alignment horizontal="general" indent="0" shrinkToFit="false" textRotation="0" vertical="center" wrapText="true"/>
      <protection hidden="false" locked="true"/>
    </xf>
    <xf applyAlignment="true" applyBorder="false" applyFont="false" applyProtection="false" borderId="0" fillId="0" fontId="0" numFmtId="164" xfId="0">
      <alignment horizontal="general" indent="0" shrinkToFit="false" textRotation="0" vertical="center" wrapText="true"/>
      <protection hidden="false" locked="true"/>
    </xf>
    <xf applyAlignment="true" applyBorder="true" applyFont="true" applyProtection="false" borderId="0" fillId="0" fontId="0" numFmtId="164" xfId="0">
      <alignment horizontal="left" indent="0" shrinkToFit="false" textRotation="0" vertical="center" wrapText="true"/>
      <protection hidden="false" locked="true"/>
    </xf>
    <xf applyAlignment="true" applyBorder="true" applyFont="true" applyProtection="true" borderId="4" fillId="5" fontId="0" numFmtId="168" xfId="15">
      <alignment horizontal="general" indent="0" shrinkToFit="false" textRotation="0" vertical="center" wrapText="true"/>
      <protection hidden="false" locked="false"/>
    </xf>
    <xf applyAlignment="true" applyBorder="true" applyFont="true" applyProtection="true" borderId="0" fillId="0" fontId="0" numFmtId="169" xfId="17">
      <alignment horizontal="general" indent="0" shrinkToFit="false" textRotation="0" vertical="center" wrapText="true"/>
      <protection hidden="false" locked="true"/>
    </xf>
    <xf applyAlignment="false" applyBorder="false" applyFont="false" applyProtection="false" borderId="0" fillId="0" fontId="0" numFmtId="166" xfId="0">
      <alignment horizontal="general" indent="0" shrinkToFit="false" textRotation="0" vertical="bottom" wrapText="false"/>
      <protection hidden="false" locked="true"/>
    </xf>
    <xf applyAlignment="false" applyBorder="false" applyFont="false" applyProtection="false" borderId="0" fillId="0" fontId="0" numFmtId="169" xfId="0">
      <alignment horizontal="general" indent="0" shrinkToFit="false" textRotation="0" vertical="bottom" wrapText="false"/>
      <protection hidden="false" locked="true"/>
    </xf>
    <xf applyAlignment="true" applyBorder="true" applyFont="true" applyProtection="false" borderId="0" fillId="0" fontId="11" numFmtId="164" xfId="0">
      <alignment horizontal="general" indent="0" shrinkToFit="false" textRotation="0" vertical="center" wrapText="false"/>
      <protection hidden="false" locked="true"/>
    </xf>
    <xf applyAlignment="false" applyBorder="true" applyFont="true" applyProtection="true" borderId="0" fillId="0" fontId="0" numFmtId="164" xfId="0">
      <alignment horizontal="general" indent="0" shrinkToFit="false" textRotation="0" vertical="bottom" wrapText="false"/>
      <protection hidden="false" locked="false"/>
    </xf>
    <xf applyAlignment="true" applyBorder="true" applyFont="true" applyProtection="false" borderId="0" fillId="0" fontId="11" numFmtId="164" xfId="0">
      <alignment horizontal="general" indent="0" shrinkToFit="false" textRotation="0" vertical="bottom" wrapText="false"/>
      <protection hidden="false" locked="true"/>
    </xf>
    <xf applyAlignment="false" applyBorder="true" applyFont="false" applyProtection="false" borderId="0" fillId="0" fontId="0" numFmtId="164" xfId="0">
      <alignment horizontal="general" indent="0" shrinkToFit="false" textRotation="0" vertical="bottom" wrapText="false"/>
      <protection hidden="false" locked="true"/>
    </xf>
    <xf applyAlignment="true" applyBorder="true" applyFont="true" applyProtection="false" borderId="0" fillId="0" fontId="12" numFmtId="164" xfId="0">
      <alignment horizontal="right" indent="0" shrinkToFit="false" textRotation="0" vertical="center" wrapText="false"/>
      <protection hidden="false" locked="true"/>
    </xf>
    <xf applyAlignment="false" applyBorder="true" applyFont="true" applyProtection="true" borderId="0" fillId="0" fontId="0" numFmtId="164" xfId="0">
      <alignment horizontal="general" indent="0" shrinkToFit="false" textRotation="0" vertical="bottom" wrapText="false"/>
      <protection hidden="false" locked="false"/>
    </xf>
    <xf applyAlignment="true" applyBorder="false" applyFont="true" applyProtection="false" borderId="0" fillId="0" fontId="12" numFmtId="164" xfId="0">
      <alignment horizontal="general" indent="0" shrinkToFit="false" textRotation="0" vertical="center" wrapText="false"/>
      <protection hidden="false" locked="true"/>
    </xf>
    <xf applyAlignment="true" applyBorder="true" applyFont="true" applyProtection="false" borderId="0" fillId="0" fontId="11" numFmtId="164" xfId="0">
      <alignment horizontal="left" indent="0" shrinkToFit="false" textRotation="0" vertical="center" wrapText="false"/>
      <protection hidden="false" locked="true"/>
    </xf>
    <xf applyAlignment="true" applyBorder="true" applyFont="true" applyProtection="false" borderId="0" fillId="0" fontId="12" numFmtId="164" xfId="0">
      <alignment horizontal="left" indent="0" shrinkToFit="false" textRotation="0" vertical="center" wrapText="false"/>
      <protection hidden="false" locked="true"/>
    </xf>
    <xf applyAlignment="true" applyBorder="false" applyFont="true" applyProtection="false" borderId="0" fillId="0" fontId="11" numFmtId="164" xfId="0">
      <alignment horizontal="general" indent="0" shrinkToFit="false" textRotation="0" vertical="bottom" wrapText="false"/>
      <protection hidden="false" locked="true"/>
    </xf>
    <xf applyAlignment="true" applyBorder="true" applyFont="true" applyProtection="false" borderId="0" fillId="0" fontId="12" numFmtId="164" xfId="0">
      <alignment horizontal="general" indent="0" shrinkToFit="false" textRotation="0" vertical="center" wrapText="true"/>
      <protection hidden="false" locked="true"/>
    </xf>
    <xf applyAlignment="true" applyBorder="false" applyFont="true" applyProtection="false" borderId="0" fillId="0" fontId="12" numFmtId="164" xfId="0">
      <alignment horizontal="right" indent="0" shrinkToFit="false" textRotation="0" vertical="center" wrapText="false"/>
      <protection hidden="false" locked="true"/>
    </xf>
    <xf applyAlignment="true" applyBorder="true" applyFont="true" applyProtection="true" borderId="0" fillId="0" fontId="12" numFmtId="164" xfId="0">
      <alignment horizontal="right" indent="0" shrinkToFit="false" textRotation="0" vertical="center" wrapText="false"/>
      <protection hidden="false" locked="false"/>
    </xf>
    <xf applyAlignment="true" applyBorder="true" applyFont="true" applyProtection="false" borderId="0" fillId="0" fontId="12" numFmtId="164" xfId="0">
      <alignment horizontal="center" indent="0" shrinkToFit="false" textRotation="0" vertical="center" wrapText="false"/>
      <protection hidden="false" locked="true"/>
    </xf>
  </cellXfs>
  <cellStyles count="7">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Normal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2.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jpeg"/><Relationship Id="rId7" Type="http://schemas.openxmlformats.org/officeDocument/2006/relationships/image" Target="../media/image7.jpeg"/><Relationship Id="rId8" Type="http://schemas.openxmlformats.org/officeDocument/2006/relationships/image" Target="../media/image8.jpeg"/>
</Relationships>
</file>

<file path=xl/drawings/drawing1.xml><?xml version="1.0" encoding="utf-8"?>
<xdr:wsDr xmlns:a="http://schemas.openxmlformats.org/drawingml/2006/main" xmlns:r="http://schemas.openxmlformats.org/officeDocument/2006/relationships" xmlns:xdr="http://schemas.openxmlformats.org/drawingml/2006/spreadsheetDrawing"/>
</file>

<file path=xl/drawings/drawing2.xml><?xml version="1.0" encoding="utf-8"?>
<xdr:wsDr xmlns:a="http://schemas.openxmlformats.org/drawingml/2006/main" xmlns:r="http://schemas.openxmlformats.org/officeDocument/2006/relationships" xmlns:xdr="http://schemas.openxmlformats.org/drawingml/2006/spreadsheetDrawing">
  <xdr:twoCellAnchor editAs="oneCell">
    <xdr:from>
      <xdr:col>2</xdr:col>
      <xdr:colOff>1233360</xdr:colOff>
      <xdr:row>2</xdr:row>
      <xdr:rowOff>18000</xdr:rowOff>
    </xdr:from>
    <xdr:to>
      <xdr:col>2</xdr:col>
      <xdr:colOff>3242160</xdr:colOff>
      <xdr:row>2</xdr:row>
      <xdr:rowOff>2029320</xdr:rowOff>
    </xdr:to>
    <xdr:pic>
      <xdr:nvPicPr>
        <xdr:cNvPr descr="" id="0" name="Imagem 4"/>
        <xdr:cNvPicPr/>
      </xdr:nvPicPr>
      <xdr:blipFill>
        <a:blip r:embed="rId1"/>
        <a:stretch>
          <a:fillRect/>
        </a:stretch>
      </xdr:blipFill>
      <xdr:spPr>
        <a:xfrm>
          <a:off x="10869840" y="398880"/>
          <a:ext cx="2008800" cy="2011320"/>
        </a:xfrm>
        <a:prstGeom prst="rect">
          <a:avLst/>
        </a:prstGeom>
        <a:ln>
          <a:noFill/>
        </a:ln>
      </xdr:spPr>
    </xdr:pic>
    <xdr:clientData/>
  </xdr:twoCellAnchor>
  <xdr:twoCellAnchor editAs="oneCell">
    <xdr:from>
      <xdr:col>4</xdr:col>
      <xdr:colOff>564840</xdr:colOff>
      <xdr:row>2</xdr:row>
      <xdr:rowOff>47160</xdr:rowOff>
    </xdr:from>
    <xdr:to>
      <xdr:col>4</xdr:col>
      <xdr:colOff>2945880</xdr:colOff>
      <xdr:row>2</xdr:row>
      <xdr:rowOff>1951920</xdr:rowOff>
    </xdr:to>
    <xdr:pic>
      <xdr:nvPicPr>
        <xdr:cNvPr descr="" id="1" name="Imagem 5"/>
        <xdr:cNvPicPr/>
      </xdr:nvPicPr>
      <xdr:blipFill>
        <a:blip r:embed="rId2"/>
        <a:stretch>
          <a:fillRect/>
        </a:stretch>
      </xdr:blipFill>
      <xdr:spPr>
        <a:xfrm>
          <a:off x="19807560" y="428040"/>
          <a:ext cx="2381040" cy="1904760"/>
        </a:xfrm>
        <a:prstGeom prst="rect">
          <a:avLst/>
        </a:prstGeom>
        <a:ln>
          <a:noFill/>
        </a:ln>
      </xdr:spPr>
    </xdr:pic>
    <xdr:clientData/>
  </xdr:twoCellAnchor>
  <xdr:twoCellAnchor editAs="oneCell">
    <xdr:from>
      <xdr:col>2</xdr:col>
      <xdr:colOff>27000</xdr:colOff>
      <xdr:row>1</xdr:row>
      <xdr:rowOff>181440</xdr:rowOff>
    </xdr:from>
    <xdr:to>
      <xdr:col>2</xdr:col>
      <xdr:colOff>331560</xdr:colOff>
      <xdr:row>2</xdr:row>
      <xdr:rowOff>295560</xdr:rowOff>
    </xdr:to>
    <xdr:sp>
      <xdr:nvSpPr>
        <xdr:cNvPr id="2" name="CustomShape 1"/>
        <xdr:cNvSpPr/>
      </xdr:nvSpPr>
      <xdr:spPr>
        <a:xfrm>
          <a:off x="9663480" y="371880"/>
          <a:ext cx="304560" cy="304560"/>
        </a:xfrm>
        <a:prstGeom prst="rect">
          <a:avLst/>
        </a:prstGeom>
        <a:noFill/>
        <a:ln>
          <a:noFill/>
        </a:ln>
      </xdr:spPr>
    </xdr:sp>
    <xdr:clientData/>
  </xdr:twoCellAnchor>
  <xdr:twoCellAnchor editAs="oneCell">
    <xdr:from>
      <xdr:col>3</xdr:col>
      <xdr:colOff>1323360</xdr:colOff>
      <xdr:row>2</xdr:row>
      <xdr:rowOff>37800</xdr:rowOff>
    </xdr:from>
    <xdr:to>
      <xdr:col>3</xdr:col>
      <xdr:colOff>3272400</xdr:colOff>
      <xdr:row>2</xdr:row>
      <xdr:rowOff>1988640</xdr:rowOff>
    </xdr:to>
    <xdr:pic>
      <xdr:nvPicPr>
        <xdr:cNvPr descr="" id="3" name="Imagem 7"/>
        <xdr:cNvPicPr/>
      </xdr:nvPicPr>
      <xdr:blipFill>
        <a:blip r:embed="rId3"/>
        <a:stretch>
          <a:fillRect/>
        </a:stretch>
      </xdr:blipFill>
      <xdr:spPr>
        <a:xfrm>
          <a:off x="15747840" y="418680"/>
          <a:ext cx="1949040" cy="1950840"/>
        </a:xfrm>
        <a:prstGeom prst="rect">
          <a:avLst/>
        </a:prstGeom>
        <a:ln>
          <a:noFill/>
        </a:ln>
      </xdr:spPr>
    </xdr:pic>
    <xdr:clientData/>
  </xdr:twoCellAnchor>
  <xdr:twoCellAnchor editAs="oneCell">
    <xdr:from>
      <xdr:col>0</xdr:col>
      <xdr:colOff>912240</xdr:colOff>
      <xdr:row>2</xdr:row>
      <xdr:rowOff>18360</xdr:rowOff>
    </xdr:from>
    <xdr:to>
      <xdr:col>0</xdr:col>
      <xdr:colOff>3332520</xdr:colOff>
      <xdr:row>2</xdr:row>
      <xdr:rowOff>2012400</xdr:rowOff>
    </xdr:to>
    <xdr:pic>
      <xdr:nvPicPr>
        <xdr:cNvPr descr="" id="4" name="Imagem 8"/>
        <xdr:cNvPicPr/>
      </xdr:nvPicPr>
      <xdr:blipFill>
        <a:blip r:embed="rId4"/>
        <a:stretch>
          <a:fillRect/>
        </a:stretch>
      </xdr:blipFill>
      <xdr:spPr>
        <a:xfrm>
          <a:off x="912240" y="399240"/>
          <a:ext cx="2420280" cy="1994040"/>
        </a:xfrm>
        <a:prstGeom prst="rect">
          <a:avLst/>
        </a:prstGeom>
        <a:ln>
          <a:noFill/>
        </a:ln>
      </xdr:spPr>
    </xdr:pic>
    <xdr:clientData/>
  </xdr:twoCellAnchor>
  <xdr:twoCellAnchor editAs="oneCell">
    <xdr:from>
      <xdr:col>1</xdr:col>
      <xdr:colOff>912240</xdr:colOff>
      <xdr:row>2</xdr:row>
      <xdr:rowOff>18360</xdr:rowOff>
    </xdr:from>
    <xdr:to>
      <xdr:col>1</xdr:col>
      <xdr:colOff>3332520</xdr:colOff>
      <xdr:row>2</xdr:row>
      <xdr:rowOff>2012400</xdr:rowOff>
    </xdr:to>
    <xdr:pic>
      <xdr:nvPicPr>
        <xdr:cNvPr descr="" id="5" name="Imagem 9"/>
        <xdr:cNvPicPr/>
      </xdr:nvPicPr>
      <xdr:blipFill>
        <a:blip r:embed="rId5"/>
        <a:stretch>
          <a:fillRect/>
        </a:stretch>
      </xdr:blipFill>
      <xdr:spPr>
        <a:xfrm>
          <a:off x="5730480" y="399240"/>
          <a:ext cx="2420280" cy="1994040"/>
        </a:xfrm>
        <a:prstGeom prst="rect">
          <a:avLst/>
        </a:prstGeom>
        <a:ln>
          <a:noFill/>
        </a:ln>
      </xdr:spPr>
    </xdr:pic>
    <xdr:clientData/>
  </xdr:twoCellAnchor>
  <xdr:twoCellAnchor editAs="oneCell">
    <xdr:from>
      <xdr:col>6</xdr:col>
      <xdr:colOff>1842480</xdr:colOff>
      <xdr:row>2</xdr:row>
      <xdr:rowOff>203760</xdr:rowOff>
    </xdr:from>
    <xdr:to>
      <xdr:col>6</xdr:col>
      <xdr:colOff>4509000</xdr:colOff>
      <xdr:row>2</xdr:row>
      <xdr:rowOff>1706400</xdr:rowOff>
    </xdr:to>
    <xdr:pic>
      <xdr:nvPicPr>
        <xdr:cNvPr descr="" id="6" name="Imagem 10"/>
        <xdr:cNvPicPr/>
      </xdr:nvPicPr>
      <xdr:blipFill>
        <a:blip r:embed="rId6"/>
        <a:stretch>
          <a:fillRect/>
        </a:stretch>
      </xdr:blipFill>
      <xdr:spPr>
        <a:xfrm>
          <a:off x="25993800" y="584640"/>
          <a:ext cx="2666520" cy="1502640"/>
        </a:xfrm>
        <a:prstGeom prst="rect">
          <a:avLst/>
        </a:prstGeom>
        <a:ln>
          <a:noFill/>
        </a:ln>
      </xdr:spPr>
    </xdr:pic>
    <xdr:clientData/>
  </xdr:twoCellAnchor>
  <xdr:twoCellAnchor editAs="oneCell">
    <xdr:from>
      <xdr:col>7</xdr:col>
      <xdr:colOff>710640</xdr:colOff>
      <xdr:row>2</xdr:row>
      <xdr:rowOff>327240</xdr:rowOff>
    </xdr:from>
    <xdr:to>
      <xdr:col>7</xdr:col>
      <xdr:colOff>2346480</xdr:colOff>
      <xdr:row>2</xdr:row>
      <xdr:rowOff>1716480</xdr:rowOff>
    </xdr:to>
    <xdr:pic>
      <xdr:nvPicPr>
        <xdr:cNvPr descr="" id="7" name="Imagem 11"/>
        <xdr:cNvPicPr/>
      </xdr:nvPicPr>
      <xdr:blipFill>
        <a:blip r:embed="rId7"/>
        <a:srcRect b="0" l="402200" r="429600" t="0"/>
        <a:stretch>
          <a:fillRect/>
        </a:stretch>
      </xdr:blipFill>
      <xdr:spPr>
        <a:xfrm>
          <a:off x="31998960" y="708120"/>
          <a:ext cx="1635840" cy="1389240"/>
        </a:xfrm>
        <a:prstGeom prst="rect">
          <a:avLst/>
        </a:prstGeom>
        <a:ln>
          <a:noFill/>
        </a:ln>
      </xdr:spPr>
    </xdr:pic>
    <xdr:clientData/>
  </xdr:twoCellAnchor>
  <xdr:twoCellAnchor editAs="oneCell">
    <xdr:from>
      <xdr:col>8</xdr:col>
      <xdr:colOff>439920</xdr:colOff>
      <xdr:row>2</xdr:row>
      <xdr:rowOff>181440</xdr:rowOff>
    </xdr:from>
    <xdr:to>
      <xdr:col>8</xdr:col>
      <xdr:colOff>2162520</xdr:colOff>
      <xdr:row>2</xdr:row>
      <xdr:rowOff>1911240</xdr:rowOff>
    </xdr:to>
    <xdr:pic>
      <xdr:nvPicPr>
        <xdr:cNvPr descr="" id="8" name="Imagem 12"/>
        <xdr:cNvPicPr/>
      </xdr:nvPicPr>
      <xdr:blipFill>
        <a:blip r:embed="rId8"/>
        <a:stretch>
          <a:fillRect/>
        </a:stretch>
      </xdr:blipFill>
      <xdr:spPr>
        <a:xfrm>
          <a:off x="35729280" y="562320"/>
          <a:ext cx="1722600" cy="1729800"/>
        </a:xfrm>
        <a:prstGeom prst="rect">
          <a:avLst/>
        </a:prstGeom>
        <a:ln>
          <a:noFill/>
        </a:ln>
      </xdr:spPr>
    </xdr:pic>
    <xdr:clientData/>
  </xdr:twoCellAnchor>
  <xdr:twoCellAnchor editAs="oneCell">
    <xdr:from>
      <xdr:col>2</xdr:col>
      <xdr:colOff>27000</xdr:colOff>
      <xdr:row>1</xdr:row>
      <xdr:rowOff>181440</xdr:rowOff>
    </xdr:from>
    <xdr:to>
      <xdr:col>2</xdr:col>
      <xdr:colOff>331560</xdr:colOff>
      <xdr:row>2</xdr:row>
      <xdr:rowOff>295560</xdr:rowOff>
    </xdr:to>
    <xdr:sp>
      <xdr:nvSpPr>
        <xdr:cNvPr id="9" name="CustomShape 1"/>
        <xdr:cNvSpPr/>
      </xdr:nvSpPr>
      <xdr:spPr>
        <a:xfrm>
          <a:off x="9663480" y="371880"/>
          <a:ext cx="304560" cy="304560"/>
        </a:xfrm>
        <a:prstGeom prst="rect">
          <a:avLst/>
        </a:prstGeom>
        <a:noFill/>
        <a:ln>
          <a:noFill/>
        </a:ln>
      </xdr:spPr>
    </xdr:sp>
    <xdr:clientData/>
  </xdr:twoCellAnchor>
  <xdr:twoCellAnchor editAs="oneCell">
    <xdr:from>
      <xdr:col>2</xdr:col>
      <xdr:colOff>27000</xdr:colOff>
      <xdr:row>1</xdr:row>
      <xdr:rowOff>181440</xdr:rowOff>
    </xdr:from>
    <xdr:to>
      <xdr:col>2</xdr:col>
      <xdr:colOff>331560</xdr:colOff>
      <xdr:row>2</xdr:row>
      <xdr:rowOff>295560</xdr:rowOff>
    </xdr:to>
    <xdr:sp>
      <xdr:nvSpPr>
        <xdr:cNvPr id="10" name="CustomShape 1"/>
        <xdr:cNvSpPr/>
      </xdr:nvSpPr>
      <xdr:spPr>
        <a:xfrm>
          <a:off x="9663480" y="371880"/>
          <a:ext cx="304560" cy="304560"/>
        </a:xfrm>
        <a:prstGeom prst="rect">
          <a:avLst/>
        </a:prstGeom>
        <a:noFill/>
        <a:ln>
          <a:noFill/>
        </a:ln>
      </xdr:spPr>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R49"/>
  <sheetViews>
    <sheetView colorId="64" defaultGridColor="true" rightToLeft="false" showFormulas="false" showGridLines="true" showOutlineSymbols="true" showRowColHeaders="true" showZeros="true" tabSelected="false" topLeftCell="D1" view="normal" windowProtection="true" workbookViewId="0" zoomScale="100" zoomScaleNormal="100" zoomScalePageLayoutView="100">
      <pane activePane="bottomLeft" state="frozen" topLeftCell="A27" xSplit="0" ySplit="2"/>
      <selection activeCell="D1" activeCellId="0" pane="topLeft" sqref="D1"/>
      <selection activeCell="T24" activeCellId="0" pane="bottomLeft" sqref="T24"/>
    </sheetView>
  </sheetViews>
  <sheetFormatPr defaultRowHeight="15"/>
  <cols>
    <col collapsed="false" hidden="false" max="1" min="1" style="0" width="11.4183673469388"/>
    <col collapsed="false" hidden="false" max="2" min="2" style="0" width="47.8571428571429"/>
    <col collapsed="false" hidden="false" max="3" min="3" style="0" width="94"/>
    <col collapsed="false" hidden="false" max="4" min="4" style="0" width="30.0051020408163"/>
    <col collapsed="false" hidden="false" max="5" min="5" style="0" width="31.0051020408163"/>
    <col collapsed="false" hidden="false" max="6" min="6" style="0" width="20.5714285714286"/>
    <col collapsed="false" hidden="false" max="7" min="7" style="0" width="1.5765306122449"/>
    <col collapsed="false" hidden="false" max="8" min="8" style="0" width="14.4285714285714"/>
    <col collapsed="false" hidden="false" max="9" min="9" style="0" width="15"/>
    <col collapsed="false" hidden="false" max="10" min="10" style="0" width="13.7040816326531"/>
    <col collapsed="false" hidden="false" max="11" min="11" style="0" width="16.7142857142857"/>
    <col collapsed="false" hidden="false" max="12" min="12" style="0" width="14.1479591836735"/>
    <col collapsed="false" hidden="false" max="13" min="13" style="0" width="14.5714285714286"/>
    <col collapsed="false" hidden="false" max="14" min="14" style="0" width="16.5663265306122"/>
    <col collapsed="false" hidden="false" max="15" min="15" style="0" width="15.7142857142857"/>
    <col collapsed="false" hidden="false" max="16" min="16" style="0" width="1.5765306122449"/>
    <col collapsed="false" hidden="false" max="17" min="17" style="0" width="15.5714285714286"/>
    <col collapsed="false" hidden="false" max="18" min="18" style="0" width="15.4234693877551"/>
    <col collapsed="false" hidden="false" max="1025" min="19" style="0" width="9.14285714285714"/>
  </cols>
  <sheetData>
    <row collapsed="false" customFormat="false" customHeight="false" hidden="false" ht="15" outlineLevel="0" r="1">
      <c r="H1" s="1" t="s">
        <v>0</v>
      </c>
      <c r="I1" s="2" t="s">
        <v>1</v>
      </c>
      <c r="J1" s="2" t="s">
        <v>2</v>
      </c>
      <c r="K1" s="2" t="s">
        <v>3</v>
      </c>
      <c r="L1" s="2" t="s">
        <v>4</v>
      </c>
      <c r="M1" s="2" t="s">
        <v>5</v>
      </c>
      <c r="N1" s="2" t="s">
        <v>6</v>
      </c>
      <c r="O1" s="2" t="s">
        <v>7</v>
      </c>
    </row>
    <row collapsed="false" customFormat="true" customHeight="false" hidden="false" ht="60" outlineLevel="0" r="2" s="7">
      <c r="A2" s="3" t="s">
        <v>8</v>
      </c>
      <c r="B2" s="3" t="s">
        <v>9</v>
      </c>
      <c r="C2" s="3" t="s">
        <v>10</v>
      </c>
      <c r="D2" s="3" t="s">
        <v>11</v>
      </c>
      <c r="E2" s="4" t="s">
        <v>12</v>
      </c>
      <c r="F2" s="4" t="s">
        <v>13</v>
      </c>
      <c r="G2" s="5"/>
      <c r="H2" s="6" t="s">
        <v>14</v>
      </c>
      <c r="I2" s="6" t="s">
        <v>15</v>
      </c>
      <c r="J2" s="6" t="s">
        <v>16</v>
      </c>
      <c r="K2" s="6" t="s">
        <v>17</v>
      </c>
      <c r="L2" s="6" t="s">
        <v>18</v>
      </c>
      <c r="M2" s="6" t="s">
        <v>19</v>
      </c>
      <c r="N2" s="6" t="s">
        <v>20</v>
      </c>
      <c r="O2" s="6" t="s">
        <v>21</v>
      </c>
      <c r="P2" s="5"/>
      <c r="Q2" s="6" t="s">
        <v>22</v>
      </c>
      <c r="R2" s="6" t="s">
        <v>23</v>
      </c>
    </row>
    <row collapsed="false" customFormat="false" customHeight="false" hidden="false" ht="15" outlineLevel="0" r="3">
      <c r="A3" s="8" t="s">
        <v>24</v>
      </c>
      <c r="B3" s="8" t="s">
        <v>25</v>
      </c>
      <c r="C3" s="8" t="s">
        <v>26</v>
      </c>
      <c r="D3" s="8" t="s">
        <v>27</v>
      </c>
      <c r="E3" s="8" t="s">
        <v>28</v>
      </c>
      <c r="F3" s="8" t="s">
        <v>29</v>
      </c>
      <c r="G3" s="9"/>
      <c r="H3" s="10" t="n">
        <v>2</v>
      </c>
      <c r="I3" s="10"/>
      <c r="J3" s="10"/>
      <c r="K3" s="10" t="n">
        <v>1</v>
      </c>
      <c r="L3" s="10"/>
      <c r="M3" s="10" t="n">
        <v>3</v>
      </c>
      <c r="N3" s="11" t="n">
        <v>2635.66417429762</v>
      </c>
      <c r="O3" s="12" t="n">
        <v>128.557943853239</v>
      </c>
      <c r="P3" s="9"/>
      <c r="Q3" s="11" t="n">
        <f aca="false">IFERROR(N3*48,"-")</f>
        <v>126511.880366286</v>
      </c>
      <c r="R3" s="11" t="n">
        <f aca="false">IFERROR(O3*48,"-")</f>
        <v>6170.78130495549</v>
      </c>
    </row>
    <row collapsed="false" customFormat="false" customHeight="false" hidden="false" ht="15" outlineLevel="0" r="4">
      <c r="A4" s="13" t="s">
        <v>24</v>
      </c>
      <c r="B4" s="13" t="s">
        <v>25</v>
      </c>
      <c r="C4" s="14" t="s">
        <v>30</v>
      </c>
      <c r="D4" s="13" t="s">
        <v>31</v>
      </c>
      <c r="E4" s="13" t="s">
        <v>32</v>
      </c>
      <c r="F4" s="13" t="s">
        <v>33</v>
      </c>
      <c r="G4" s="9"/>
      <c r="H4" s="15" t="n">
        <v>3</v>
      </c>
      <c r="I4" s="15" t="n">
        <v>1</v>
      </c>
      <c r="J4" s="15" t="n">
        <v>4</v>
      </c>
      <c r="K4" s="15" t="n">
        <v>1</v>
      </c>
      <c r="L4" s="15" t="n">
        <v>4</v>
      </c>
      <c r="M4" s="15" t="n">
        <v>8</v>
      </c>
      <c r="N4" s="16" t="n">
        <v>770.968150416649</v>
      </c>
      <c r="O4" s="17" t="s">
        <v>34</v>
      </c>
      <c r="P4" s="9"/>
      <c r="Q4" s="16" t="n">
        <f aca="false">SEERRO(N4*48;"-")</f>
        <v>37006.4712199992</v>
      </c>
      <c r="R4" s="17" t="n">
        <f aca="false">SEERRO(O4*48;"-")</f>
        <v>0</v>
      </c>
    </row>
    <row collapsed="false" customFormat="false" customHeight="false" hidden="false" ht="15" outlineLevel="0" r="5">
      <c r="A5" s="13" t="s">
        <v>24</v>
      </c>
      <c r="B5" s="13" t="s">
        <v>35</v>
      </c>
      <c r="C5" s="14" t="s">
        <v>36</v>
      </c>
      <c r="D5" s="13" t="s">
        <v>37</v>
      </c>
      <c r="E5" s="13" t="s">
        <v>38</v>
      </c>
      <c r="F5" s="13" t="s">
        <v>39</v>
      </c>
      <c r="G5" s="9"/>
      <c r="H5" s="15"/>
      <c r="I5" s="15"/>
      <c r="J5" s="15"/>
      <c r="K5" s="15"/>
      <c r="L5" s="15" t="n">
        <v>2</v>
      </c>
      <c r="M5" s="15" t="n">
        <v>2</v>
      </c>
      <c r="N5" s="16" t="n">
        <v>0</v>
      </c>
      <c r="O5" s="17" t="s">
        <v>34</v>
      </c>
      <c r="P5" s="9"/>
      <c r="Q5" s="16" t="n">
        <f aca="false">SEERRO(N5*48;"-")</f>
        <v>0</v>
      </c>
      <c r="R5" s="17" t="n">
        <f aca="false">SEERRO(O5*48;"-")</f>
        <v>0</v>
      </c>
    </row>
    <row collapsed="false" customFormat="false" customHeight="false" hidden="false" ht="15" outlineLevel="0" r="6">
      <c r="A6" s="13" t="s">
        <v>24</v>
      </c>
      <c r="B6" s="13" t="s">
        <v>40</v>
      </c>
      <c r="C6" s="14" t="s">
        <v>41</v>
      </c>
      <c r="D6" s="13" t="s">
        <v>42</v>
      </c>
      <c r="E6" s="13" t="s">
        <v>43</v>
      </c>
      <c r="F6" s="13" t="s">
        <v>44</v>
      </c>
      <c r="G6" s="9"/>
      <c r="H6" s="15"/>
      <c r="I6" s="15"/>
      <c r="J6" s="15"/>
      <c r="K6" s="15"/>
      <c r="L6" s="15" t="n">
        <v>2</v>
      </c>
      <c r="M6" s="15" t="n">
        <v>2</v>
      </c>
      <c r="N6" s="16" t="n">
        <v>0</v>
      </c>
      <c r="O6" s="17" t="s">
        <v>34</v>
      </c>
      <c r="P6" s="9"/>
      <c r="Q6" s="16" t="n">
        <f aca="false">SEERRO(N6*48;"-")</f>
        <v>0</v>
      </c>
      <c r="R6" s="17" t="n">
        <f aca="false">SEERRO(O6*48;"-")</f>
        <v>0</v>
      </c>
    </row>
    <row collapsed="false" customFormat="false" customHeight="false" hidden="false" ht="15" outlineLevel="0" r="7">
      <c r="A7" s="8" t="s">
        <v>24</v>
      </c>
      <c r="B7" s="8" t="s">
        <v>25</v>
      </c>
      <c r="C7" s="8" t="s">
        <v>45</v>
      </c>
      <c r="D7" s="8" t="s">
        <v>46</v>
      </c>
      <c r="E7" s="8" t="s">
        <v>34</v>
      </c>
      <c r="F7" s="8"/>
      <c r="G7" s="9"/>
      <c r="H7" s="10"/>
      <c r="I7" s="18" t="n">
        <v>1</v>
      </c>
      <c r="J7" s="18" t="n">
        <v>14</v>
      </c>
      <c r="K7" s="19" t="n">
        <v>3</v>
      </c>
      <c r="L7" s="10" t="n">
        <v>1</v>
      </c>
      <c r="M7" s="10" t="n">
        <v>1</v>
      </c>
      <c r="N7" s="11" t="n">
        <v>7446.38781779695</v>
      </c>
      <c r="O7" s="12" t="n">
        <v>1286.2956387767</v>
      </c>
      <c r="P7" s="9"/>
      <c r="Q7" s="11" t="n">
        <f aca="false">SEERRO(N7*48;"-")</f>
        <v>357426.615254254</v>
      </c>
      <c r="R7" s="12" t="n">
        <f aca="false">SEERRO(O7*48;"-")</f>
        <v>61742.1906612816</v>
      </c>
    </row>
    <row collapsed="false" customFormat="false" customHeight="false" hidden="false" ht="15" outlineLevel="0" r="8">
      <c r="A8" s="8" t="s">
        <v>24</v>
      </c>
      <c r="B8" s="8" t="s">
        <v>25</v>
      </c>
      <c r="C8" s="8" t="s">
        <v>47</v>
      </c>
      <c r="D8" s="8" t="s">
        <v>48</v>
      </c>
      <c r="E8" s="8" t="s">
        <v>34</v>
      </c>
      <c r="F8" s="8"/>
      <c r="G8" s="9"/>
      <c r="H8" s="10"/>
      <c r="I8" s="18" t="n">
        <v>1</v>
      </c>
      <c r="J8" s="18" t="n">
        <v>6</v>
      </c>
      <c r="K8" s="19" t="n">
        <v>1</v>
      </c>
      <c r="L8" s="10"/>
      <c r="M8" s="10"/>
      <c r="N8" s="11" t="n">
        <v>2040.90671340003</v>
      </c>
      <c r="O8" s="12" t="n">
        <v>2079.84550946968</v>
      </c>
      <c r="P8" s="9"/>
      <c r="Q8" s="11" t="n">
        <f aca="false">SEERRO(N8*48;"-")</f>
        <v>97963.5222432013</v>
      </c>
      <c r="R8" s="12" t="n">
        <f aca="false">SEERRO(O8*48;"-")</f>
        <v>99832.5844545444</v>
      </c>
    </row>
    <row collapsed="false" customFormat="false" customHeight="false" hidden="false" ht="15" outlineLevel="0" r="9">
      <c r="A9" s="8" t="s">
        <v>24</v>
      </c>
      <c r="B9" s="8" t="s">
        <v>49</v>
      </c>
      <c r="C9" s="8" t="s">
        <v>50</v>
      </c>
      <c r="D9" s="8" t="s">
        <v>51</v>
      </c>
      <c r="E9" s="8" t="s">
        <v>34</v>
      </c>
      <c r="F9" s="8"/>
      <c r="G9" s="9"/>
      <c r="H9" s="10"/>
      <c r="I9" s="18"/>
      <c r="J9" s="18" t="n">
        <v>1</v>
      </c>
      <c r="K9" s="19"/>
      <c r="L9" s="10"/>
      <c r="M9" s="10"/>
      <c r="N9" s="11" t="n">
        <v>110.17975497051</v>
      </c>
      <c r="O9" s="12" t="s">
        <v>34</v>
      </c>
      <c r="P9" s="9"/>
      <c r="Q9" s="11" t="n">
        <f aca="false">SEERRO(N9*48;"-")</f>
        <v>5288.62823858446</v>
      </c>
      <c r="R9" s="12" t="n">
        <f aca="false">SEERRO(O9*48;"-")</f>
        <v>0</v>
      </c>
    </row>
    <row collapsed="false" customFormat="false" customHeight="false" hidden="false" ht="15" outlineLevel="0" r="10">
      <c r="A10" s="8" t="s">
        <v>24</v>
      </c>
      <c r="B10" s="8" t="s">
        <v>52</v>
      </c>
      <c r="C10" s="8" t="s">
        <v>53</v>
      </c>
      <c r="D10" s="8" t="s">
        <v>54</v>
      </c>
      <c r="E10" s="8" t="s">
        <v>34</v>
      </c>
      <c r="F10" s="8"/>
      <c r="G10" s="9"/>
      <c r="H10" s="10"/>
      <c r="I10" s="18"/>
      <c r="J10" s="18" t="n">
        <v>1</v>
      </c>
      <c r="K10" s="19"/>
      <c r="L10" s="10"/>
      <c r="M10" s="10"/>
      <c r="N10" s="11" t="n">
        <v>298.775731947058</v>
      </c>
      <c r="O10" s="12" t="s">
        <v>34</v>
      </c>
      <c r="P10" s="9"/>
      <c r="Q10" s="11" t="n">
        <f aca="false">SEERRO(N10*48;"-")</f>
        <v>14341.2351334588</v>
      </c>
      <c r="R10" s="12" t="n">
        <f aca="false">SEERRO(O10*48;"-")</f>
        <v>0</v>
      </c>
    </row>
    <row collapsed="false" customFormat="false" customHeight="false" hidden="false" ht="15" outlineLevel="0" r="11">
      <c r="A11" s="8" t="s">
        <v>24</v>
      </c>
      <c r="B11" s="8" t="s">
        <v>55</v>
      </c>
      <c r="C11" s="8" t="s">
        <v>56</v>
      </c>
      <c r="D11" s="8" t="s">
        <v>57</v>
      </c>
      <c r="E11" s="8" t="s">
        <v>34</v>
      </c>
      <c r="F11" s="8"/>
      <c r="G11" s="9"/>
      <c r="H11" s="10"/>
      <c r="I11" s="18"/>
      <c r="J11" s="18"/>
      <c r="K11" s="19"/>
      <c r="L11" s="10"/>
      <c r="M11" s="10"/>
      <c r="N11" s="11" t="n">
        <v>0</v>
      </c>
      <c r="O11" s="12" t="s">
        <v>34</v>
      </c>
      <c r="P11" s="9"/>
      <c r="Q11" s="11" t="n">
        <f aca="false">SEERRO(N11*48;"-")</f>
        <v>0</v>
      </c>
      <c r="R11" s="12" t="n">
        <f aca="false">SEERRO(O11*48;"-")</f>
        <v>0</v>
      </c>
    </row>
    <row collapsed="false" customFormat="false" customHeight="false" hidden="false" ht="15" outlineLevel="0" r="12">
      <c r="A12" s="8" t="s">
        <v>24</v>
      </c>
      <c r="B12" s="8" t="s">
        <v>58</v>
      </c>
      <c r="C12" s="8" t="s">
        <v>59</v>
      </c>
      <c r="D12" s="8" t="s">
        <v>60</v>
      </c>
      <c r="E12" s="8" t="s">
        <v>34</v>
      </c>
      <c r="F12" s="8"/>
      <c r="G12" s="9"/>
      <c r="H12" s="10"/>
      <c r="I12" s="18"/>
      <c r="J12" s="18" t="n">
        <v>1</v>
      </c>
      <c r="K12" s="19"/>
      <c r="L12" s="10"/>
      <c r="M12" s="10"/>
      <c r="N12" s="11" t="n">
        <v>1204.03642143449</v>
      </c>
      <c r="O12" s="12" t="s">
        <v>34</v>
      </c>
      <c r="P12" s="9"/>
      <c r="Q12" s="11" t="n">
        <f aca="false">SEERRO(N12*48;"-")</f>
        <v>57793.7482288554</v>
      </c>
      <c r="R12" s="12" t="n">
        <f aca="false">SEERRO(O12*48;"-")</f>
        <v>0</v>
      </c>
    </row>
    <row collapsed="false" customFormat="false" customHeight="false" hidden="false" ht="15" outlineLevel="0" r="13">
      <c r="A13" s="8" t="s">
        <v>24</v>
      </c>
      <c r="B13" s="8" t="s">
        <v>61</v>
      </c>
      <c r="C13" s="8" t="s">
        <v>62</v>
      </c>
      <c r="D13" s="8" t="s">
        <v>63</v>
      </c>
      <c r="E13" s="8" t="s">
        <v>34</v>
      </c>
      <c r="F13" s="8"/>
      <c r="G13" s="9"/>
      <c r="H13" s="10"/>
      <c r="I13" s="18"/>
      <c r="J13" s="18" t="n">
        <v>1</v>
      </c>
      <c r="K13" s="19"/>
      <c r="L13" s="10"/>
      <c r="M13" s="10"/>
      <c r="N13" s="11" t="n">
        <v>939.009443262181</v>
      </c>
      <c r="O13" s="12" t="s">
        <v>34</v>
      </c>
      <c r="P13" s="9"/>
      <c r="Q13" s="11" t="n">
        <f aca="false">SEERRO(N13*48;"-")</f>
        <v>45072.4532765847</v>
      </c>
      <c r="R13" s="12" t="n">
        <f aca="false">SEERRO(O13*48;"-")</f>
        <v>0</v>
      </c>
    </row>
    <row collapsed="false" customFormat="false" customHeight="false" hidden="false" ht="15" outlineLevel="0" r="14">
      <c r="A14" s="8" t="s">
        <v>24</v>
      </c>
      <c r="B14" s="8" t="s">
        <v>64</v>
      </c>
      <c r="C14" s="8" t="s">
        <v>65</v>
      </c>
      <c r="D14" s="8" t="s">
        <v>66</v>
      </c>
      <c r="E14" s="8" t="s">
        <v>34</v>
      </c>
      <c r="F14" s="8"/>
      <c r="G14" s="9"/>
      <c r="H14" s="10"/>
      <c r="I14" s="18"/>
      <c r="J14" s="18" t="n">
        <v>1</v>
      </c>
      <c r="K14" s="19"/>
      <c r="L14" s="10"/>
      <c r="M14" s="10"/>
      <c r="N14" s="11" t="n">
        <v>45.6600786364274</v>
      </c>
      <c r="O14" s="12" t="s">
        <v>34</v>
      </c>
      <c r="P14" s="9"/>
      <c r="Q14" s="11" t="n">
        <f aca="false">SEERRO(N14*48;"-")</f>
        <v>2191.68377454852</v>
      </c>
      <c r="R14" s="12" t="n">
        <f aca="false">SEERRO(O14*48;"-")</f>
        <v>0</v>
      </c>
    </row>
    <row collapsed="false" customFormat="false" customHeight="false" hidden="false" ht="15" outlineLevel="0" r="15">
      <c r="A15" s="8" t="s">
        <v>24</v>
      </c>
      <c r="B15" s="8" t="s">
        <v>67</v>
      </c>
      <c r="C15" s="8" t="s">
        <v>68</v>
      </c>
      <c r="D15" s="8" t="s">
        <v>69</v>
      </c>
      <c r="E15" s="8" t="s">
        <v>34</v>
      </c>
      <c r="F15" s="8"/>
      <c r="G15" s="9"/>
      <c r="H15" s="10"/>
      <c r="I15" s="18"/>
      <c r="J15" s="18" t="n">
        <v>1</v>
      </c>
      <c r="K15" s="19"/>
      <c r="L15" s="10"/>
      <c r="M15" s="10"/>
      <c r="N15" s="11" t="n">
        <v>189.588587381688</v>
      </c>
      <c r="O15" s="12" t="s">
        <v>34</v>
      </c>
      <c r="P15" s="9"/>
      <c r="Q15" s="11" t="n">
        <f aca="false">SEERRO(N15*48;"-")</f>
        <v>9100.25219432101</v>
      </c>
      <c r="R15" s="12" t="n">
        <f aca="false">SEERRO(O15*48;"-")</f>
        <v>0</v>
      </c>
    </row>
    <row collapsed="false" customFormat="false" customHeight="false" hidden="false" ht="15" outlineLevel="0" r="16">
      <c r="A16" s="8" t="s">
        <v>24</v>
      </c>
      <c r="B16" s="8" t="s">
        <v>70</v>
      </c>
      <c r="C16" s="8" t="s">
        <v>71</v>
      </c>
      <c r="D16" s="8" t="s">
        <v>72</v>
      </c>
      <c r="E16" s="8" t="s">
        <v>34</v>
      </c>
      <c r="F16" s="8"/>
      <c r="G16" s="9"/>
      <c r="H16" s="10"/>
      <c r="I16" s="18"/>
      <c r="J16" s="18" t="n">
        <v>1</v>
      </c>
      <c r="K16" s="19" t="n">
        <v>1</v>
      </c>
      <c r="L16" s="10"/>
      <c r="M16" s="10"/>
      <c r="N16" s="11" t="n">
        <v>817.414668632565</v>
      </c>
      <c r="O16" s="12" t="n">
        <v>362.397323619716</v>
      </c>
      <c r="P16" s="9"/>
      <c r="Q16" s="11" t="n">
        <f aca="false">SEERRO(N16*48;"-")</f>
        <v>39235.9040943631</v>
      </c>
      <c r="R16" s="12" t="n">
        <f aca="false">SEERRO(O16*48;"-")</f>
        <v>17395.0715337464</v>
      </c>
    </row>
    <row collapsed="false" customFormat="false" customHeight="false" hidden="false" ht="15" outlineLevel="0" r="17">
      <c r="A17" s="8" t="s">
        <v>24</v>
      </c>
      <c r="B17" s="8" t="s">
        <v>73</v>
      </c>
      <c r="C17" s="8" t="s">
        <v>74</v>
      </c>
      <c r="D17" s="8" t="s">
        <v>75</v>
      </c>
      <c r="E17" s="8" t="s">
        <v>34</v>
      </c>
      <c r="F17" s="8"/>
      <c r="G17" s="9"/>
      <c r="H17" s="10"/>
      <c r="I17" s="18"/>
      <c r="J17" s="18" t="n">
        <v>1</v>
      </c>
      <c r="K17" s="19"/>
      <c r="L17" s="10"/>
      <c r="M17" s="10"/>
      <c r="N17" s="11" t="n">
        <v>402.999824486729</v>
      </c>
      <c r="O17" s="12" t="s">
        <v>34</v>
      </c>
      <c r="P17" s="9"/>
      <c r="Q17" s="11" t="n">
        <f aca="false">SEERRO(N17*48;"-")</f>
        <v>19343.991575363</v>
      </c>
      <c r="R17" s="12" t="n">
        <f aca="false">SEERRO(O17*48;"-")</f>
        <v>0</v>
      </c>
    </row>
    <row collapsed="false" customFormat="false" customHeight="false" hidden="false" ht="15" outlineLevel="0" r="18">
      <c r="A18" s="8" t="s">
        <v>24</v>
      </c>
      <c r="B18" s="8" t="s">
        <v>76</v>
      </c>
      <c r="C18" s="8" t="s">
        <v>77</v>
      </c>
      <c r="D18" s="8" t="s">
        <v>78</v>
      </c>
      <c r="E18" s="8" t="s">
        <v>34</v>
      </c>
      <c r="F18" s="8"/>
      <c r="G18" s="9"/>
      <c r="H18" s="10"/>
      <c r="I18" s="18"/>
      <c r="J18" s="18" t="n">
        <v>1</v>
      </c>
      <c r="K18" s="19"/>
      <c r="L18" s="10"/>
      <c r="M18" s="10"/>
      <c r="N18" s="11" t="n">
        <v>159.810275227496</v>
      </c>
      <c r="O18" s="12" t="s">
        <v>34</v>
      </c>
      <c r="P18" s="9"/>
      <c r="Q18" s="11" t="n">
        <f aca="false">SEERRO(N18*48;"-")</f>
        <v>7670.89321091981</v>
      </c>
      <c r="R18" s="12" t="n">
        <f aca="false">SEERRO(O18*48;"-")</f>
        <v>0</v>
      </c>
    </row>
    <row collapsed="false" customFormat="false" customHeight="false" hidden="false" ht="15" outlineLevel="0" r="19">
      <c r="A19" s="8" t="s">
        <v>24</v>
      </c>
      <c r="B19" s="8" t="s">
        <v>79</v>
      </c>
      <c r="C19" s="8" t="s">
        <v>80</v>
      </c>
      <c r="D19" s="8" t="s">
        <v>81</v>
      </c>
      <c r="E19" s="8" t="s">
        <v>34</v>
      </c>
      <c r="F19" s="8"/>
      <c r="G19" s="9"/>
      <c r="H19" s="10"/>
      <c r="I19" s="18"/>
      <c r="J19" s="18" t="n">
        <v>1</v>
      </c>
      <c r="K19" s="19"/>
      <c r="L19" s="10"/>
      <c r="M19" s="10"/>
      <c r="N19" s="11" t="n">
        <v>228.300393182137</v>
      </c>
      <c r="O19" s="12" t="s">
        <v>34</v>
      </c>
      <c r="P19" s="9"/>
      <c r="Q19" s="11" t="n">
        <f aca="false">SEERRO(N19*48;"-")</f>
        <v>10958.4188727426</v>
      </c>
      <c r="R19" s="12" t="n">
        <f aca="false">SEERRO(O19*48;"-")</f>
        <v>0</v>
      </c>
    </row>
    <row collapsed="false" customFormat="false" customHeight="false" hidden="false" ht="15" outlineLevel="0" r="20">
      <c r="A20" s="8" t="s">
        <v>24</v>
      </c>
      <c r="B20" s="8" t="s">
        <v>82</v>
      </c>
      <c r="C20" s="8" t="s">
        <v>83</v>
      </c>
      <c r="D20" s="8" t="s">
        <v>84</v>
      </c>
      <c r="E20" s="8" t="s">
        <v>34</v>
      </c>
      <c r="F20" s="8"/>
      <c r="G20" s="9"/>
      <c r="H20" s="10"/>
      <c r="I20" s="18"/>
      <c r="J20" s="18" t="n">
        <v>1</v>
      </c>
      <c r="K20" s="19"/>
      <c r="L20" s="10"/>
      <c r="M20" s="10"/>
      <c r="N20" s="11" t="n">
        <v>389.103278814773</v>
      </c>
      <c r="O20" s="12" t="s">
        <v>34</v>
      </c>
      <c r="P20" s="9"/>
      <c r="Q20" s="11" t="n">
        <f aca="false">SEERRO(N20*48;"-")</f>
        <v>18676.9573831091</v>
      </c>
      <c r="R20" s="12" t="n">
        <f aca="false">SEERRO(O20*48;"-")</f>
        <v>0</v>
      </c>
    </row>
    <row collapsed="false" customFormat="false" customHeight="false" hidden="false" ht="15" outlineLevel="0" r="21">
      <c r="A21" s="8" t="s">
        <v>24</v>
      </c>
      <c r="B21" s="8" t="s">
        <v>85</v>
      </c>
      <c r="C21" s="8" t="s">
        <v>86</v>
      </c>
      <c r="D21" s="8" t="s">
        <v>87</v>
      </c>
      <c r="E21" s="8" t="s">
        <v>34</v>
      </c>
      <c r="F21" s="8"/>
      <c r="G21" s="9"/>
      <c r="H21" s="10" t="n">
        <v>1</v>
      </c>
      <c r="I21" s="18"/>
      <c r="J21" s="18" t="n">
        <v>3</v>
      </c>
      <c r="K21" s="19" t="n">
        <v>2</v>
      </c>
      <c r="L21" s="10"/>
      <c r="M21" s="10"/>
      <c r="N21" s="11" t="n">
        <v>2932.53001602465</v>
      </c>
      <c r="O21" s="12" t="n">
        <v>338.762715557561</v>
      </c>
      <c r="P21" s="9"/>
      <c r="Q21" s="11" t="n">
        <f aca="false">SEERRO(N21*48;"-")</f>
        <v>140761.440769183</v>
      </c>
      <c r="R21" s="12" t="n">
        <f aca="false">SEERRO(O21*48;"-")</f>
        <v>16260.6103467629</v>
      </c>
    </row>
    <row collapsed="false" customFormat="false" customHeight="false" hidden="false" ht="15" outlineLevel="0" r="22">
      <c r="A22" s="8" t="s">
        <v>24</v>
      </c>
      <c r="B22" s="8" t="s">
        <v>88</v>
      </c>
      <c r="C22" s="8" t="s">
        <v>89</v>
      </c>
      <c r="D22" s="8" t="s">
        <v>90</v>
      </c>
      <c r="E22" s="8" t="s">
        <v>34</v>
      </c>
      <c r="F22" s="8"/>
      <c r="G22" s="9"/>
      <c r="H22" s="10"/>
      <c r="I22" s="18"/>
      <c r="J22" s="18" t="n">
        <v>1</v>
      </c>
      <c r="K22" s="19"/>
      <c r="L22" s="10"/>
      <c r="M22" s="10"/>
      <c r="N22" s="11" t="n">
        <v>160.802885632636</v>
      </c>
      <c r="O22" s="12" t="s">
        <v>34</v>
      </c>
      <c r="P22" s="9"/>
      <c r="Q22" s="11" t="n">
        <f aca="false">SEERRO(N22*48;"-")</f>
        <v>7718.53851036651</v>
      </c>
      <c r="R22" s="12" t="n">
        <f aca="false">SEERRO(O22*48;"-")</f>
        <v>0</v>
      </c>
    </row>
    <row collapsed="false" customFormat="false" customHeight="false" hidden="false" ht="15" outlineLevel="0" r="23">
      <c r="A23" s="8" t="s">
        <v>24</v>
      </c>
      <c r="B23" s="8" t="s">
        <v>91</v>
      </c>
      <c r="C23" s="8" t="s">
        <v>92</v>
      </c>
      <c r="D23" s="8" t="s">
        <v>93</v>
      </c>
      <c r="E23" s="8" t="s">
        <v>34</v>
      </c>
      <c r="F23" s="8"/>
      <c r="G23" s="9"/>
      <c r="H23" s="10"/>
      <c r="I23" s="18"/>
      <c r="J23" s="18" t="n">
        <v>1</v>
      </c>
      <c r="K23" s="19"/>
      <c r="L23" s="10"/>
      <c r="M23" s="10"/>
      <c r="N23" s="11" t="n">
        <v>566.780541334784</v>
      </c>
      <c r="O23" s="12" t="s">
        <v>34</v>
      </c>
      <c r="P23" s="9"/>
      <c r="Q23" s="11" t="n">
        <f aca="false">SEERRO(N23*48;"-")</f>
        <v>27205.4659840696</v>
      </c>
      <c r="R23" s="12" t="n">
        <f aca="false">SEERRO(O23*48;"-")</f>
        <v>0</v>
      </c>
    </row>
    <row collapsed="false" customFormat="false" customHeight="false" hidden="false" ht="15" outlineLevel="0" r="24">
      <c r="A24" s="13" t="s">
        <v>24</v>
      </c>
      <c r="B24" s="13" t="s">
        <v>25</v>
      </c>
      <c r="C24" s="13" t="s">
        <v>94</v>
      </c>
      <c r="D24" s="13" t="s">
        <v>95</v>
      </c>
      <c r="E24" s="13" t="s">
        <v>34</v>
      </c>
      <c r="F24" s="13"/>
      <c r="G24" s="9"/>
      <c r="H24" s="15" t="n">
        <v>1</v>
      </c>
      <c r="I24" s="15"/>
      <c r="J24" s="20" t="n">
        <v>28</v>
      </c>
      <c r="K24" s="15" t="n">
        <v>1</v>
      </c>
      <c r="L24" s="15"/>
      <c r="M24" s="15" t="n">
        <v>1</v>
      </c>
      <c r="N24" s="16" t="n">
        <v>49635.8203637897</v>
      </c>
      <c r="O24" s="17" t="n">
        <v>257.201831735795</v>
      </c>
      <c r="P24" s="9"/>
      <c r="Q24" s="16" t="n">
        <f aca="false">SEERRO(N24*48;"-")</f>
        <v>2382519.37746191</v>
      </c>
      <c r="R24" s="17" t="n">
        <f aca="false">SEERRO(O24*48;"-")</f>
        <v>12345.6879233182</v>
      </c>
    </row>
    <row collapsed="false" customFormat="false" customHeight="false" hidden="false" ht="15" outlineLevel="0" r="25">
      <c r="A25" s="13" t="s">
        <v>24</v>
      </c>
      <c r="B25" s="13" t="s">
        <v>25</v>
      </c>
      <c r="C25" s="13"/>
      <c r="D25" s="13" t="s">
        <v>96</v>
      </c>
      <c r="E25" s="13" t="s">
        <v>34</v>
      </c>
      <c r="F25" s="13"/>
      <c r="G25" s="9"/>
      <c r="H25" s="15"/>
      <c r="I25" s="15"/>
      <c r="J25" s="20" t="n">
        <v>1</v>
      </c>
      <c r="K25" s="15"/>
      <c r="L25" s="15"/>
      <c r="M25" s="15"/>
      <c r="N25" s="16" t="n">
        <v>92.2135066374806</v>
      </c>
      <c r="O25" s="17" t="s">
        <v>34</v>
      </c>
      <c r="P25" s="9"/>
      <c r="Q25" s="16" t="n">
        <f aca="false">SEERRO(N25*48;"-")</f>
        <v>4426.24831859907</v>
      </c>
      <c r="R25" s="17" t="n">
        <f aca="false">SEERRO(O25*48;"-")</f>
        <v>0</v>
      </c>
    </row>
    <row collapsed="false" customFormat="false" customHeight="false" hidden="false" ht="15" outlineLevel="0" r="26">
      <c r="A26" s="13" t="s">
        <v>24</v>
      </c>
      <c r="B26" s="13" t="s">
        <v>25</v>
      </c>
      <c r="C26" s="13"/>
      <c r="D26" s="13" t="s">
        <v>97</v>
      </c>
      <c r="E26" s="13" t="s">
        <v>34</v>
      </c>
      <c r="F26" s="13"/>
      <c r="G26" s="9"/>
      <c r="H26" s="15"/>
      <c r="I26" s="15"/>
      <c r="J26" s="20" t="n">
        <v>1</v>
      </c>
      <c r="K26" s="15"/>
      <c r="L26" s="15"/>
      <c r="M26" s="15"/>
      <c r="N26" s="16" t="n">
        <v>5846.17750315145</v>
      </c>
      <c r="O26" s="17" t="s">
        <v>34</v>
      </c>
      <c r="P26" s="9"/>
      <c r="Q26" s="16" t="n">
        <f aca="false">SEERRO(N26*48;"-")</f>
        <v>280616.520151269</v>
      </c>
      <c r="R26" s="17" t="n">
        <f aca="false">SEERRO(O26*48;"-")</f>
        <v>0</v>
      </c>
    </row>
    <row collapsed="false" customFormat="false" customHeight="false" hidden="false" ht="15" outlineLevel="0" r="27">
      <c r="A27" s="13" t="s">
        <v>24</v>
      </c>
      <c r="B27" s="13" t="s">
        <v>98</v>
      </c>
      <c r="C27" s="13"/>
      <c r="D27" s="13" t="s">
        <v>99</v>
      </c>
      <c r="E27" s="13" t="s">
        <v>34</v>
      </c>
      <c r="F27" s="13"/>
      <c r="G27" s="9"/>
      <c r="H27" s="15"/>
      <c r="I27" s="15"/>
      <c r="J27" s="20" t="n">
        <v>1</v>
      </c>
      <c r="K27" s="15"/>
      <c r="L27" s="15"/>
      <c r="M27" s="15"/>
      <c r="N27" s="16" t="n">
        <v>65.6115477797359</v>
      </c>
      <c r="O27" s="17" t="s">
        <v>34</v>
      </c>
      <c r="P27" s="9"/>
      <c r="Q27" s="16" t="n">
        <f aca="false">SEERRO(N27*48;"-")</f>
        <v>3149.35429342732</v>
      </c>
      <c r="R27" s="17" t="n">
        <f aca="false">SEERRO(O27*48;"-")</f>
        <v>0</v>
      </c>
    </row>
    <row collapsed="false" customFormat="false" customHeight="false" hidden="false" ht="15" outlineLevel="0" r="28">
      <c r="A28" s="13" t="s">
        <v>24</v>
      </c>
      <c r="B28" s="13" t="s">
        <v>100</v>
      </c>
      <c r="C28" s="13" t="s">
        <v>101</v>
      </c>
      <c r="D28" s="13" t="s">
        <v>102</v>
      </c>
      <c r="E28" s="13" t="s">
        <v>103</v>
      </c>
      <c r="F28" s="13" t="s">
        <v>104</v>
      </c>
      <c r="G28" s="9"/>
      <c r="H28" s="15"/>
      <c r="I28" s="15"/>
      <c r="J28" s="20" t="n">
        <v>2</v>
      </c>
      <c r="K28" s="15"/>
      <c r="L28" s="15"/>
      <c r="M28" s="15"/>
      <c r="N28" s="16" t="n">
        <v>3693.10627336287</v>
      </c>
      <c r="O28" s="17" t="s">
        <v>34</v>
      </c>
      <c r="P28" s="9"/>
      <c r="Q28" s="16" t="n">
        <f aca="false">SEERRO(N28*48;"-")</f>
        <v>177269.101121418</v>
      </c>
      <c r="R28" s="17" t="n">
        <f aca="false">SEERRO(O28*48;"-")</f>
        <v>0</v>
      </c>
    </row>
    <row collapsed="false" customFormat="false" customHeight="false" hidden="false" ht="15" outlineLevel="0" r="29">
      <c r="A29" s="13" t="s">
        <v>24</v>
      </c>
      <c r="B29" s="13" t="s">
        <v>105</v>
      </c>
      <c r="C29" s="13" t="s">
        <v>106</v>
      </c>
      <c r="D29" s="13" t="s">
        <v>107</v>
      </c>
      <c r="E29" s="13" t="s">
        <v>108</v>
      </c>
      <c r="F29" s="13" t="s">
        <v>109</v>
      </c>
      <c r="G29" s="9"/>
      <c r="H29" s="15"/>
      <c r="I29" s="15"/>
      <c r="J29" s="20" t="n">
        <v>2</v>
      </c>
      <c r="K29" s="15"/>
      <c r="L29" s="15"/>
      <c r="M29" s="15"/>
      <c r="N29" s="16" t="n">
        <v>2194.95938888548</v>
      </c>
      <c r="O29" s="17" t="s">
        <v>34</v>
      </c>
      <c r="P29" s="9"/>
      <c r="Q29" s="16" t="n">
        <f aca="false">SEERRO(N29*48;"-")</f>
        <v>105358.050666503</v>
      </c>
      <c r="R29" s="17" t="n">
        <f aca="false">SEERRO(O29*48;"-")</f>
        <v>0</v>
      </c>
    </row>
    <row collapsed="false" customFormat="false" customHeight="false" hidden="false" ht="15" outlineLevel="0" r="30">
      <c r="A30" s="13" t="s">
        <v>24</v>
      </c>
      <c r="B30" s="13" t="s">
        <v>24</v>
      </c>
      <c r="C30" s="13"/>
      <c r="D30" s="13" t="s">
        <v>110</v>
      </c>
      <c r="E30" s="13" t="s">
        <v>34</v>
      </c>
      <c r="F30" s="13"/>
      <c r="G30" s="9"/>
      <c r="H30" s="15"/>
      <c r="I30" s="15"/>
      <c r="J30" s="20" t="n">
        <v>2</v>
      </c>
      <c r="K30" s="15"/>
      <c r="L30" s="15"/>
      <c r="M30" s="15"/>
      <c r="N30" s="16" t="n">
        <v>1309.74942958187</v>
      </c>
      <c r="O30" s="17" t="s">
        <v>34</v>
      </c>
      <c r="P30" s="9"/>
      <c r="Q30" s="16" t="n">
        <f aca="false">SEERRO(N30*48;"-")</f>
        <v>62867.9726199297</v>
      </c>
      <c r="R30" s="17" t="n">
        <f aca="false">SEERRO(O30*48;"-")</f>
        <v>0</v>
      </c>
    </row>
    <row collapsed="false" customFormat="false" customHeight="false" hidden="false" ht="15" outlineLevel="0" r="31">
      <c r="A31" s="13" t="s">
        <v>24</v>
      </c>
      <c r="B31" s="13" t="s">
        <v>111</v>
      </c>
      <c r="C31" s="13"/>
      <c r="D31" s="13" t="s">
        <v>112</v>
      </c>
      <c r="E31" s="13" t="s">
        <v>34</v>
      </c>
      <c r="F31" s="13"/>
      <c r="G31" s="9"/>
      <c r="H31" s="15"/>
      <c r="I31" s="15"/>
      <c r="J31" s="20" t="n">
        <v>2</v>
      </c>
      <c r="K31" s="15"/>
      <c r="L31" s="15"/>
      <c r="M31" s="15"/>
      <c r="N31" s="16" t="n">
        <v>3484.65808828352</v>
      </c>
      <c r="O31" s="17" t="s">
        <v>34</v>
      </c>
      <c r="P31" s="9"/>
      <c r="Q31" s="16" t="n">
        <f aca="false">SEERRO(N31*48;"-")</f>
        <v>167263.588237609</v>
      </c>
      <c r="R31" s="17" t="n">
        <f aca="false">SEERRO(O31*48;"-")</f>
        <v>0</v>
      </c>
    </row>
    <row collapsed="false" customFormat="false" customHeight="false" hidden="false" ht="15" outlineLevel="0" r="32">
      <c r="A32" s="13" t="s">
        <v>24</v>
      </c>
      <c r="B32" s="13" t="s">
        <v>113</v>
      </c>
      <c r="C32" s="13"/>
      <c r="D32" s="13" t="s">
        <v>114</v>
      </c>
      <c r="E32" s="13" t="s">
        <v>34</v>
      </c>
      <c r="F32" s="13"/>
      <c r="G32" s="9"/>
      <c r="H32" s="15"/>
      <c r="I32" s="15"/>
      <c r="J32" s="20" t="n">
        <v>2</v>
      </c>
      <c r="K32" s="15"/>
      <c r="L32" s="15"/>
      <c r="M32" s="15"/>
      <c r="N32" s="16" t="n">
        <v>4023.24849411234</v>
      </c>
      <c r="O32" s="17" t="s">
        <v>34</v>
      </c>
      <c r="P32" s="9"/>
      <c r="Q32" s="16" t="n">
        <f aca="false">SEERRO(N32*48;"-")</f>
        <v>193115.927717392</v>
      </c>
      <c r="R32" s="17" t="n">
        <f aca="false">SEERRO(O32*48;"-")</f>
        <v>0</v>
      </c>
    </row>
    <row collapsed="false" customFormat="false" customHeight="false" hidden="false" ht="15" outlineLevel="0" r="33">
      <c r="A33" s="13" t="s">
        <v>24</v>
      </c>
      <c r="B33" s="13" t="s">
        <v>40</v>
      </c>
      <c r="C33" s="13"/>
      <c r="D33" s="13" t="s">
        <v>115</v>
      </c>
      <c r="E33" s="13" t="s">
        <v>34</v>
      </c>
      <c r="F33" s="13"/>
      <c r="G33" s="9"/>
      <c r="H33" s="15"/>
      <c r="I33" s="15"/>
      <c r="J33" s="20" t="n">
        <v>2</v>
      </c>
      <c r="K33" s="15"/>
      <c r="L33" s="15"/>
      <c r="M33" s="15"/>
      <c r="N33" s="16" t="n">
        <v>2875.19529952773</v>
      </c>
      <c r="O33" s="17" t="s">
        <v>34</v>
      </c>
      <c r="P33" s="9"/>
      <c r="Q33" s="16" t="n">
        <f aca="false">SEERRO(N33*48;"-")</f>
        <v>138009.374377331</v>
      </c>
      <c r="R33" s="17" t="n">
        <f aca="false">SEERRO(O33*48;"-")</f>
        <v>0</v>
      </c>
    </row>
    <row collapsed="false" customFormat="false" customHeight="false" hidden="false" ht="15" outlineLevel="0" r="34">
      <c r="A34" s="13" t="s">
        <v>24</v>
      </c>
      <c r="B34" s="13" t="s">
        <v>116</v>
      </c>
      <c r="C34" s="13"/>
      <c r="D34" s="13" t="s">
        <v>117</v>
      </c>
      <c r="E34" s="13" t="s">
        <v>34</v>
      </c>
      <c r="F34" s="13"/>
      <c r="G34" s="9"/>
      <c r="H34" s="15"/>
      <c r="I34" s="15"/>
      <c r="J34" s="20" t="n">
        <v>2</v>
      </c>
      <c r="K34" s="15"/>
      <c r="L34" s="15"/>
      <c r="M34" s="15"/>
      <c r="N34" s="16" t="n">
        <v>1072.8877716554</v>
      </c>
      <c r="O34" s="17" t="s">
        <v>34</v>
      </c>
      <c r="P34" s="9"/>
      <c r="Q34" s="16" t="n">
        <f aca="false">SEERRO(N34*48;"-")</f>
        <v>51498.6130394593</v>
      </c>
      <c r="R34" s="17" t="n">
        <f aca="false">SEERRO(O34*48;"-")</f>
        <v>0</v>
      </c>
    </row>
    <row collapsed="false" customFormat="false" customHeight="false" hidden="false" ht="15" outlineLevel="0" r="35">
      <c r="A35" s="8" t="s">
        <v>24</v>
      </c>
      <c r="B35" s="8" t="s">
        <v>35</v>
      </c>
      <c r="C35" s="8" t="s">
        <v>118</v>
      </c>
      <c r="D35" s="8" t="s">
        <v>119</v>
      </c>
      <c r="E35" s="8" t="s">
        <v>34</v>
      </c>
      <c r="F35" s="8" t="s">
        <v>120</v>
      </c>
      <c r="G35" s="9"/>
      <c r="H35" s="15"/>
      <c r="I35" s="15"/>
      <c r="J35" s="20" t="n">
        <v>23</v>
      </c>
      <c r="K35" s="15"/>
      <c r="L35" s="15"/>
      <c r="M35" s="15"/>
      <c r="N35" s="15" t="n">
        <v>12023.9861426601</v>
      </c>
      <c r="O35" s="15" t="s">
        <v>34</v>
      </c>
      <c r="P35" s="9"/>
      <c r="Q35" s="11" t="n">
        <f aca="false">SEERRO(N35*48;"-")</f>
        <v>577151.334847684</v>
      </c>
      <c r="R35" s="12" t="n">
        <f aca="false">SEERRO(O35*48;"-")</f>
        <v>0</v>
      </c>
    </row>
    <row collapsed="false" customFormat="false" customHeight="false" hidden="false" ht="15" outlineLevel="0" r="36">
      <c r="A36" s="8" t="s">
        <v>24</v>
      </c>
      <c r="B36" s="8" t="s">
        <v>121</v>
      </c>
      <c r="C36" s="8" t="s">
        <v>122</v>
      </c>
      <c r="D36" s="8" t="s">
        <v>123</v>
      </c>
      <c r="E36" s="8" t="s">
        <v>124</v>
      </c>
      <c r="F36" s="8" t="s">
        <v>125</v>
      </c>
      <c r="G36" s="9"/>
      <c r="H36" s="15"/>
      <c r="I36" s="15"/>
      <c r="J36" s="20" t="n">
        <v>2</v>
      </c>
      <c r="K36" s="15"/>
      <c r="L36" s="15"/>
      <c r="M36" s="15"/>
      <c r="N36" s="15" t="n">
        <v>1707.28989684033</v>
      </c>
      <c r="O36" s="15" t="s">
        <v>34</v>
      </c>
      <c r="P36" s="9"/>
      <c r="Q36" s="11" t="n">
        <f aca="false">SEERRO(N36*48;"-")</f>
        <v>81949.9150483358</v>
      </c>
      <c r="R36" s="12" t="n">
        <f aca="false">SEERRO(O36*48;"-")</f>
        <v>0</v>
      </c>
    </row>
    <row collapsed="false" customFormat="false" customHeight="false" hidden="false" ht="15" outlineLevel="0" r="37">
      <c r="A37" s="8" t="s">
        <v>24</v>
      </c>
      <c r="B37" s="8" t="s">
        <v>126</v>
      </c>
      <c r="C37" s="8" t="s">
        <v>127</v>
      </c>
      <c r="D37" s="8" t="s">
        <v>128</v>
      </c>
      <c r="E37" s="8" t="s">
        <v>129</v>
      </c>
      <c r="F37" s="8" t="s">
        <v>130</v>
      </c>
      <c r="G37" s="9"/>
      <c r="H37" s="15"/>
      <c r="I37" s="15"/>
      <c r="J37" s="20" t="n">
        <v>2</v>
      </c>
      <c r="K37" s="15"/>
      <c r="L37" s="15"/>
      <c r="M37" s="15"/>
      <c r="N37" s="15" t="n">
        <v>3474.79815825914</v>
      </c>
      <c r="O37" s="15" t="s">
        <v>34</v>
      </c>
      <c r="P37" s="9"/>
      <c r="Q37" s="11" t="n">
        <f aca="false">SEERRO(N37*48;"-")</f>
        <v>166790.311596439</v>
      </c>
      <c r="R37" s="12" t="n">
        <f aca="false">SEERRO(O37*48;"-")</f>
        <v>0</v>
      </c>
    </row>
    <row collapsed="false" customFormat="false" customHeight="false" hidden="false" ht="15" outlineLevel="0" r="38">
      <c r="A38" s="8" t="s">
        <v>24</v>
      </c>
      <c r="B38" s="8" t="s">
        <v>131</v>
      </c>
      <c r="C38" s="8" t="s">
        <v>132</v>
      </c>
      <c r="D38" s="8" t="s">
        <v>133</v>
      </c>
      <c r="E38" s="8" t="s">
        <v>134</v>
      </c>
      <c r="F38" s="8" t="s">
        <v>135</v>
      </c>
      <c r="G38" s="9"/>
      <c r="H38" s="15"/>
      <c r="I38" s="15"/>
      <c r="J38" s="20" t="n">
        <v>2</v>
      </c>
      <c r="K38" s="15"/>
      <c r="L38" s="15"/>
      <c r="M38" s="15"/>
      <c r="N38" s="15" t="n">
        <v>3148.56020510321</v>
      </c>
      <c r="O38" s="15" t="s">
        <v>34</v>
      </c>
      <c r="P38" s="9"/>
      <c r="Q38" s="11" t="n">
        <f aca="false">SEERRO(N38*48;"-")</f>
        <v>151130.889844954</v>
      </c>
      <c r="R38" s="12" t="n">
        <f aca="false">SEERRO(O38*48;"-")</f>
        <v>0</v>
      </c>
    </row>
    <row collapsed="false" customFormat="false" customHeight="false" hidden="false" ht="15" outlineLevel="0" r="39">
      <c r="A39" s="8" t="s">
        <v>24</v>
      </c>
      <c r="B39" s="8" t="s">
        <v>136</v>
      </c>
      <c r="C39" s="8" t="s">
        <v>137</v>
      </c>
      <c r="D39" s="8" t="s">
        <v>138</v>
      </c>
      <c r="E39" s="8" t="s">
        <v>139</v>
      </c>
      <c r="F39" s="8" t="s">
        <v>140</v>
      </c>
      <c r="G39" s="9"/>
      <c r="H39" s="15"/>
      <c r="I39" s="15"/>
      <c r="J39" s="20" t="n">
        <v>2</v>
      </c>
      <c r="K39" s="15"/>
      <c r="L39" s="15"/>
      <c r="M39" s="15"/>
      <c r="N39" s="15" t="n">
        <v>1489.90821811473</v>
      </c>
      <c r="O39" s="15" t="s">
        <v>34</v>
      </c>
      <c r="P39" s="9"/>
      <c r="Q39" s="11" t="n">
        <f aca="false">SEERRO(N39*48;"-")</f>
        <v>71515.594469507</v>
      </c>
      <c r="R39" s="12" t="n">
        <f aca="false">SEERRO(O39*48;"-")</f>
        <v>0</v>
      </c>
    </row>
    <row collapsed="false" customFormat="false" customHeight="false" hidden="false" ht="15" outlineLevel="0" r="40">
      <c r="A40" s="13" t="s">
        <v>141</v>
      </c>
      <c r="B40" s="13" t="s">
        <v>142</v>
      </c>
      <c r="C40" s="13"/>
      <c r="D40" s="13" t="s">
        <v>143</v>
      </c>
      <c r="E40" s="13" t="s">
        <v>144</v>
      </c>
      <c r="F40" s="13" t="s">
        <v>145</v>
      </c>
      <c r="G40" s="9"/>
      <c r="H40" s="10" t="n">
        <v>2</v>
      </c>
      <c r="I40" s="10"/>
      <c r="J40" s="10"/>
      <c r="K40" s="10"/>
      <c r="L40" s="10" t="n">
        <v>2</v>
      </c>
      <c r="M40" s="10" t="n">
        <v>4</v>
      </c>
      <c r="N40" s="21" t="n">
        <v>142.000484990418</v>
      </c>
      <c r="O40" s="22" t="s">
        <v>34</v>
      </c>
      <c r="P40" s="9"/>
      <c r="Q40" s="16" t="n">
        <f aca="false">SEERRO(N40*48;"-")</f>
        <v>6816.02327954006</v>
      </c>
      <c r="R40" s="17" t="n">
        <f aca="false">SEERRO(O40*48;"-")</f>
        <v>0</v>
      </c>
    </row>
    <row collapsed="false" customFormat="false" customHeight="false" hidden="false" ht="15" outlineLevel="0" r="41">
      <c r="A41" s="8" t="s">
        <v>141</v>
      </c>
      <c r="B41" s="8" t="s">
        <v>142</v>
      </c>
      <c r="C41" s="8" t="s">
        <v>146</v>
      </c>
      <c r="D41" s="8" t="s">
        <v>147</v>
      </c>
      <c r="E41" s="8" t="s">
        <v>34</v>
      </c>
      <c r="F41" s="8"/>
      <c r="G41" s="9"/>
      <c r="H41" s="20" t="n">
        <v>9</v>
      </c>
      <c r="I41" s="20"/>
      <c r="J41" s="20" t="n">
        <v>5</v>
      </c>
      <c r="K41" s="20" t="n">
        <v>3</v>
      </c>
      <c r="L41" s="15"/>
      <c r="M41" s="15" t="n">
        <v>9</v>
      </c>
      <c r="N41" s="16" t="n">
        <v>8629.30534382361</v>
      </c>
      <c r="O41" s="17" t="n">
        <v>427.153762375874</v>
      </c>
      <c r="P41" s="9"/>
      <c r="Q41" s="11" t="n">
        <f aca="false">SEERRO(N41*48;"-")</f>
        <v>414206.656503533</v>
      </c>
      <c r="R41" s="12" t="n">
        <f aca="false">SEERRO(O41*48;"-")</f>
        <v>20503.380594042</v>
      </c>
    </row>
    <row collapsed="false" customFormat="false" customHeight="false" hidden="false" ht="15" outlineLevel="0" r="42">
      <c r="A42" s="8" t="s">
        <v>141</v>
      </c>
      <c r="B42" s="8" t="s">
        <v>148</v>
      </c>
      <c r="C42" s="8" t="s">
        <v>149</v>
      </c>
      <c r="D42" s="8" t="s">
        <v>147</v>
      </c>
      <c r="E42" s="8" t="s">
        <v>34</v>
      </c>
      <c r="F42" s="8"/>
      <c r="G42" s="9"/>
      <c r="H42" s="20" t="n">
        <v>2</v>
      </c>
      <c r="I42" s="20"/>
      <c r="J42" s="20" t="n">
        <v>2</v>
      </c>
      <c r="K42" s="20" t="n">
        <v>2</v>
      </c>
      <c r="L42" s="15"/>
      <c r="M42" s="15" t="n">
        <v>2</v>
      </c>
      <c r="N42" s="16" t="n">
        <v>1252.17351983835</v>
      </c>
      <c r="O42" s="17" t="n">
        <v>293.463050105096</v>
      </c>
      <c r="P42" s="9"/>
      <c r="Q42" s="11" t="n">
        <f aca="false">SEERRO(N42*48;"-")</f>
        <v>60104.3289522406</v>
      </c>
      <c r="R42" s="12" t="n">
        <f aca="false">SEERRO(O42*48;"-")</f>
        <v>14086.2264050446</v>
      </c>
    </row>
    <row collapsed="false" customFormat="false" customHeight="false" hidden="false" ht="15" outlineLevel="0" r="43">
      <c r="A43" s="8" t="s">
        <v>141</v>
      </c>
      <c r="B43" s="8" t="s">
        <v>150</v>
      </c>
      <c r="C43" s="8" t="s">
        <v>151</v>
      </c>
      <c r="D43" s="8" t="s">
        <v>147</v>
      </c>
      <c r="E43" s="8" t="s">
        <v>34</v>
      </c>
      <c r="F43" s="8"/>
      <c r="G43" s="9"/>
      <c r="H43" s="20" t="n">
        <v>2</v>
      </c>
      <c r="I43" s="20"/>
      <c r="J43" s="20"/>
      <c r="K43" s="20" t="n">
        <v>2</v>
      </c>
      <c r="L43" s="15"/>
      <c r="M43" s="15" t="n">
        <v>2</v>
      </c>
      <c r="N43" s="16" t="n">
        <v>341.656339311573</v>
      </c>
      <c r="O43" s="17" t="n">
        <v>59.2655702164655</v>
      </c>
      <c r="P43" s="9"/>
      <c r="Q43" s="11" t="n">
        <f aca="false">SEERRO(N43*48;"-")</f>
        <v>16399.5042869555</v>
      </c>
      <c r="R43" s="12" t="n">
        <f aca="false">SEERRO(O43*48;"-")</f>
        <v>2844.74737039034</v>
      </c>
    </row>
    <row collapsed="false" customFormat="false" customHeight="false" hidden="false" ht="15" outlineLevel="0" r="44">
      <c r="A44" s="13" t="s">
        <v>141</v>
      </c>
      <c r="B44" s="13" t="s">
        <v>142</v>
      </c>
      <c r="C44" s="14" t="s">
        <v>152</v>
      </c>
      <c r="D44" s="13" t="s">
        <v>153</v>
      </c>
      <c r="E44" s="13" t="s">
        <v>154</v>
      </c>
      <c r="F44" s="13"/>
      <c r="G44" s="9"/>
      <c r="H44" s="10"/>
      <c r="I44" s="10"/>
      <c r="J44" s="10" t="n">
        <v>1</v>
      </c>
      <c r="K44" s="10"/>
      <c r="L44" s="10"/>
      <c r="M44" s="10"/>
      <c r="N44" s="11" t="n">
        <v>61.0455399160932</v>
      </c>
      <c r="O44" s="22" t="s">
        <v>34</v>
      </c>
      <c r="P44" s="9"/>
      <c r="Q44" s="16" t="n">
        <f aca="false">SEERRO(N44*48;"-")</f>
        <v>2930.18591597247</v>
      </c>
      <c r="R44" s="17" t="n">
        <f aca="false">SEERRO(O44*48;"-")</f>
        <v>0</v>
      </c>
    </row>
    <row collapsed="false" customFormat="false" customHeight="false" hidden="false" ht="15" outlineLevel="0" r="45">
      <c r="B45" s="9"/>
      <c r="C45" s="23"/>
      <c r="D45" s="9"/>
      <c r="E45" s="9"/>
      <c r="F45" s="9"/>
      <c r="H45" s="24"/>
      <c r="I45" s="24"/>
      <c r="J45" s="24"/>
      <c r="K45" s="24"/>
      <c r="L45" s="24"/>
      <c r="M45" s="24"/>
      <c r="N45" s="24"/>
      <c r="O45" s="24"/>
    </row>
    <row collapsed="false" customFormat="false" customHeight="false" hidden="false" ht="15.75" outlineLevel="0" r="46">
      <c r="H46" s="25"/>
      <c r="I46" s="25"/>
      <c r="J46" s="25"/>
      <c r="K46" s="25"/>
      <c r="L46" s="25"/>
      <c r="M46" s="25"/>
      <c r="N46" s="25"/>
      <c r="O46" s="25"/>
    </row>
    <row collapsed="false" customFormat="false" customHeight="true" hidden="false" ht="15.75" outlineLevel="0" r="47">
      <c r="E47" s="26" t="s">
        <v>155</v>
      </c>
      <c r="F47" s="26"/>
      <c r="H47" s="27" t="n">
        <f aca="false">SUBTOTAL(9;H3:H44)</f>
        <v>22</v>
      </c>
      <c r="I47" s="28" t="n">
        <f aca="false">SUBTOTAL(9;I3:I44)</f>
        <v>3</v>
      </c>
      <c r="J47" s="28" t="n">
        <f aca="false">SUBTOTAL(9;J3:J44)</f>
        <v>124</v>
      </c>
      <c r="K47" s="28" t="n">
        <f aca="false">SUBTOTAL(9;K3:K44)</f>
        <v>17</v>
      </c>
      <c r="L47" s="28" t="n">
        <f aca="false">SUBTOTAL(9;L3:L44)</f>
        <v>11</v>
      </c>
      <c r="M47" s="28" t="n">
        <f aca="false">SUBTOTAL(9;M3:M44)</f>
        <v>34</v>
      </c>
      <c r="N47" s="28" t="n">
        <f aca="false">SUBTOTAL(9;N3:N44)</f>
        <v>127903.270272504</v>
      </c>
      <c r="O47" s="29" t="n">
        <f aca="false">SUBTOTAL(9;O3:O44)</f>
        <v>5232.94334571012</v>
      </c>
      <c r="Q47" s="27" t="n">
        <f aca="false">SUBTOTAL(9,Q3:Q44)</f>
        <v>6139356.97308021</v>
      </c>
      <c r="R47" s="29" t="n">
        <f aca="false">SUBTOTAL(9,R3:R44)</f>
        <v>251181.280594086</v>
      </c>
    </row>
    <row collapsed="false" customFormat="false" customHeight="true" hidden="false" ht="3.75" outlineLevel="0" r="49"/>
  </sheetData>
  <autoFilter ref="A2:M48"/>
  <mergeCells count="1">
    <mergeCell ref="E47:F47"/>
  </mergeCells>
  <printOptions headings="false" gridLines="false" gridLinesSet="true" horizontalCentered="false" verticalCentered="false"/>
  <pageMargins left="0.511805555555555" right="0.511805555555555" top="0.7875" bottom="0.7875"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I85"/>
  <sheetViews>
    <sheetView colorId="64" defaultGridColor="true" rightToLeft="false" showFormulas="false" showGridLines="true" showOutlineSymbols="true" showRowColHeaders="true" showZeros="true" tabSelected="false" topLeftCell="A1" view="normal" windowProtection="true" workbookViewId="0" zoomScale="85" zoomScaleNormal="85" zoomScalePageLayoutView="100">
      <pane activePane="bottomLeft" state="frozen" topLeftCell="A4" xSplit="0" ySplit="3"/>
      <selection activeCell="A1" activeCellId="0" pane="topLeft" sqref="A1"/>
      <selection activeCell="A7" activeCellId="0" pane="bottomLeft" sqref="A7"/>
    </sheetView>
  </sheetViews>
  <sheetFormatPr defaultRowHeight="15"/>
  <cols>
    <col collapsed="false" hidden="false" max="2" min="1" style="0" width="68.2857142857143"/>
    <col collapsed="false" hidden="false" max="3" min="3" style="0" width="67.8571428571429"/>
    <col collapsed="false" hidden="false" max="4" min="4" style="0" width="68.2857142857143"/>
    <col collapsed="false" hidden="false" max="5" min="5" style="0" width="66.7142857142857"/>
    <col collapsed="false" hidden="false" max="6" min="6" style="0" width="2.85204081632653"/>
    <col collapsed="false" hidden="false" max="7" min="7" style="0" width="101.142857142857"/>
    <col collapsed="false" hidden="false" max="8" min="8" style="0" width="56.7040816326531"/>
    <col collapsed="false" hidden="false" max="9" min="9" style="0" width="48.7040816326531"/>
    <col collapsed="false" hidden="false" max="1025" min="10" style="0" width="9.14285714285714"/>
  </cols>
  <sheetData>
    <row collapsed="false" customFormat="false" customHeight="false" hidden="false" ht="15" outlineLevel="0" r="1">
      <c r="A1" s="30" t="s">
        <v>0</v>
      </c>
      <c r="B1" s="30" t="s">
        <v>1</v>
      </c>
      <c r="C1" s="30" t="s">
        <v>2</v>
      </c>
      <c r="D1" s="30" t="s">
        <v>3</v>
      </c>
      <c r="E1" s="30" t="s">
        <v>4</v>
      </c>
      <c r="F1" s="31"/>
      <c r="G1" s="30" t="s">
        <v>5</v>
      </c>
      <c r="H1" s="30" t="s">
        <v>6</v>
      </c>
      <c r="I1" s="30" t="s">
        <v>7</v>
      </c>
    </row>
    <row collapsed="false" customFormat="true" customHeight="false" hidden="false" ht="15" outlineLevel="0" r="2" s="32">
      <c r="A2" s="32" t="s">
        <v>156</v>
      </c>
      <c r="B2" s="32" t="s">
        <v>157</v>
      </c>
      <c r="C2" s="32" t="s">
        <v>158</v>
      </c>
      <c r="D2" s="32" t="s">
        <v>159</v>
      </c>
      <c r="E2" s="32" t="s">
        <v>160</v>
      </c>
      <c r="F2" s="33"/>
      <c r="G2" s="32" t="s">
        <v>161</v>
      </c>
      <c r="H2" s="32" t="s">
        <v>162</v>
      </c>
      <c r="I2" s="32" t="s">
        <v>163</v>
      </c>
    </row>
    <row collapsed="false" customFormat="true" customHeight="true" hidden="false" ht="162" outlineLevel="0" r="3" s="38">
      <c r="A3" s="34" t="s">
        <v>164</v>
      </c>
      <c r="B3" s="34" t="s">
        <v>164</v>
      </c>
      <c r="C3" s="34" t="s">
        <v>164</v>
      </c>
      <c r="D3" s="35" t="s">
        <v>164</v>
      </c>
      <c r="E3" s="35" t="s">
        <v>164</v>
      </c>
      <c r="F3" s="36"/>
      <c r="G3" s="37" t="s">
        <v>164</v>
      </c>
      <c r="H3" s="34" t="s">
        <v>164</v>
      </c>
      <c r="I3" s="34" t="s">
        <v>164</v>
      </c>
    </row>
    <row collapsed="false" customFormat="true" customHeight="false" hidden="false" ht="15" outlineLevel="0" r="4" s="7">
      <c r="A4" s="39" t="s">
        <v>165</v>
      </c>
      <c r="B4" s="39" t="str">
        <f aca="false">A4</f>
        <v>CARACTERÍSTICAS GERAIS  </v>
      </c>
      <c r="C4" s="39" t="s">
        <v>165</v>
      </c>
      <c r="D4" s="39" t="s">
        <v>165</v>
      </c>
      <c r="E4" s="39" t="s">
        <v>165</v>
      </c>
      <c r="F4" s="39"/>
      <c r="G4" s="39" t="s">
        <v>165</v>
      </c>
      <c r="H4" s="39" t="s">
        <v>165</v>
      </c>
      <c r="I4" s="39" t="s">
        <v>165</v>
      </c>
    </row>
    <row collapsed="false" customFormat="false" customHeight="false" hidden="false" ht="45" outlineLevel="0" r="5">
      <c r="A5" s="40" t="s">
        <v>166</v>
      </c>
      <c r="B5" s="40" t="str">
        <f aca="false">A5</f>
        <v>• Funções de Impressora, Copiadora, Scanner colorido, funções de escanear para e-mail, pasta, e unidade flash USB;</v>
      </c>
      <c r="C5" s="40" t="s">
        <v>166</v>
      </c>
      <c r="D5" s="40" t="s">
        <v>166</v>
      </c>
      <c r="E5" s="40" t="s">
        <v>167</v>
      </c>
      <c r="F5" s="41"/>
      <c r="G5" s="42" t="s">
        <v>168</v>
      </c>
      <c r="H5" s="40" t="s">
        <v>169</v>
      </c>
      <c r="I5" s="40" t="s">
        <v>169</v>
      </c>
    </row>
    <row collapsed="false" customFormat="true" customHeight="false" hidden="false" ht="30" outlineLevel="0" r="6" s="44">
      <c r="A6" s="43" t="s">
        <v>170</v>
      </c>
      <c r="B6" s="43" t="str">
        <f aca="false">A6</f>
        <v>• Display com tela sensível ao toque (Touch Screen) Colorido, mínimo de 3,7";</v>
      </c>
      <c r="C6" s="43" t="s">
        <v>171</v>
      </c>
      <c r="D6" s="43" t="s">
        <v>170</v>
      </c>
      <c r="E6" s="43" t="s">
        <v>172</v>
      </c>
      <c r="F6" s="41"/>
      <c r="G6" s="42" t="s">
        <v>173</v>
      </c>
      <c r="H6" s="40" t="s">
        <v>174</v>
      </c>
      <c r="I6" s="40"/>
    </row>
    <row collapsed="false" customFormat="false" customHeight="false" hidden="false" ht="45" outlineLevel="0" r="7">
      <c r="A7" s="40" t="s">
        <v>175</v>
      </c>
      <c r="B7" s="40" t="str">
        <f aca="false">A7</f>
        <v>• Tecnologia de impressão: eletrofotográfica a seco (Laser, LED ou equivalente).</v>
      </c>
      <c r="C7" s="40" t="s">
        <v>175</v>
      </c>
      <c r="D7" s="40" t="s">
        <v>175</v>
      </c>
      <c r="E7" s="40" t="s">
        <v>34</v>
      </c>
      <c r="F7" s="41"/>
      <c r="G7" s="42" t="s">
        <v>176</v>
      </c>
      <c r="H7" s="40" t="s">
        <v>177</v>
      </c>
      <c r="I7" s="40"/>
    </row>
    <row collapsed="false" customFormat="false" customHeight="false" hidden="false" ht="30" outlineLevel="0" r="8">
      <c r="A8" s="40" t="s">
        <v>178</v>
      </c>
      <c r="B8" s="40" t="str">
        <f aca="false">A8</f>
        <v>• Franquia de páginas impressas: 1371</v>
      </c>
      <c r="C8" s="40" t="s">
        <v>179</v>
      </c>
      <c r="D8" s="40" t="s">
        <v>180</v>
      </c>
      <c r="E8" s="40" t="s">
        <v>34</v>
      </c>
      <c r="F8" s="41"/>
      <c r="G8" s="42" t="s">
        <v>181</v>
      </c>
      <c r="H8" s="40" t="s">
        <v>182</v>
      </c>
    </row>
    <row collapsed="false" customFormat="false" customHeight="false" hidden="false" ht="15" outlineLevel="0" r="9">
      <c r="A9" s="40" t="s">
        <v>183</v>
      </c>
      <c r="B9" s="40" t="str">
        <f aca="false">A9</f>
        <v>• Franquia de páginas Digitalizadas: ilimitado</v>
      </c>
      <c r="C9" s="40" t="s">
        <v>183</v>
      </c>
      <c r="D9" s="40" t="s">
        <v>183</v>
      </c>
      <c r="E9" s="40" t="s">
        <v>183</v>
      </c>
      <c r="F9" s="41"/>
      <c r="G9" s="7" t="s">
        <v>184</v>
      </c>
    </row>
    <row collapsed="false" customFormat="true" customHeight="false" hidden="false" ht="45" outlineLevel="0" r="10" s="7">
      <c r="A10" s="39" t="s">
        <v>185</v>
      </c>
      <c r="B10" s="39" t="str">
        <f aca="false">A10</f>
        <v>CARACTERÍSTICAS DE DESEMPENHO  </v>
      </c>
      <c r="C10" s="39" t="s">
        <v>185</v>
      </c>
      <c r="D10" s="39" t="s">
        <v>185</v>
      </c>
      <c r="E10" s="39" t="s">
        <v>185</v>
      </c>
      <c r="F10" s="39"/>
      <c r="G10" s="30" t="s">
        <v>186</v>
      </c>
    </row>
    <row collapsed="false" customFormat="false" customHeight="false" hidden="false" ht="75" outlineLevel="0" r="11">
      <c r="A11" s="40" t="s">
        <v>187</v>
      </c>
      <c r="B11" s="40" t="str">
        <f aca="false">A11</f>
        <v>• Velocidade mínima de 30 páginas por minuto para impressão (A4);  </v>
      </c>
      <c r="C11" s="40" t="s">
        <v>187</v>
      </c>
      <c r="D11" s="40" t="s">
        <v>187</v>
      </c>
      <c r="E11" s="40" t="s">
        <v>188</v>
      </c>
      <c r="F11" s="41"/>
      <c r="G11" s="30" t="s">
        <v>189</v>
      </c>
    </row>
    <row collapsed="false" customFormat="false" customHeight="false" hidden="false" ht="30" outlineLevel="0" r="12">
      <c r="A12" s="40" t="s">
        <v>190</v>
      </c>
      <c r="B12" s="40" t="str">
        <f aca="false">A12</f>
        <v>• Possuir capacidade de toner de alto rendimento: no mínimo 8.000 cópias. Base: 5% de cobertura;</v>
      </c>
      <c r="C12" s="43" t="s">
        <v>191</v>
      </c>
      <c r="D12" s="40" t="s">
        <v>192</v>
      </c>
      <c r="E12" s="40" t="s">
        <v>193</v>
      </c>
      <c r="F12" s="41"/>
      <c r="G12" s="30" t="s">
        <v>194</v>
      </c>
    </row>
    <row collapsed="false" customFormat="false" customHeight="false" hidden="false" ht="45" outlineLevel="0" r="13">
      <c r="A13" s="40" t="s">
        <v>195</v>
      </c>
      <c r="B13" s="40" t="str">
        <f aca="false">A13</f>
        <v>• Resolução ótica de pelo menos 600 dpi para impressão ou cópia;</v>
      </c>
      <c r="C13" s="40" t="s">
        <v>195</v>
      </c>
      <c r="D13" s="40" t="s">
        <v>196</v>
      </c>
      <c r="E13" s="40" t="s">
        <v>34</v>
      </c>
      <c r="F13" s="41"/>
      <c r="G13" s="7" t="s">
        <v>197</v>
      </c>
    </row>
    <row collapsed="false" customFormat="true" customHeight="false" hidden="false" ht="45" outlineLevel="0" r="14" s="7">
      <c r="A14" s="39" t="s">
        <v>198</v>
      </c>
      <c r="B14" s="39" t="str">
        <f aca="false">A14</f>
        <v>CARACTERÍSTICAS DE CONECTIVIDADE  </v>
      </c>
      <c r="C14" s="39" t="s">
        <v>198</v>
      </c>
      <c r="D14" s="39" t="s">
        <v>198</v>
      </c>
      <c r="E14" s="39" t="s">
        <v>198</v>
      </c>
      <c r="F14" s="39"/>
      <c r="G14" s="44" t="s">
        <v>199</v>
      </c>
    </row>
    <row collapsed="false" customFormat="true" customHeight="false" hidden="false" ht="30" outlineLevel="0" r="15" s="44">
      <c r="A15" s="43" t="s">
        <v>200</v>
      </c>
      <c r="B15" s="43" t="str">
        <f aca="false">A15</f>
        <v>• Ethernet 10/100/1000 (Gigabit) Base TX (RJ 45), USB 2.0, e Wireless 802.11b/g/n</v>
      </c>
      <c r="C15" s="45" t="s">
        <v>201</v>
      </c>
      <c r="D15" s="43" t="s">
        <v>200</v>
      </c>
      <c r="E15" s="43" t="s">
        <v>202</v>
      </c>
      <c r="F15" s="41"/>
      <c r="G15" s="7" t="s">
        <v>203</v>
      </c>
    </row>
    <row collapsed="false" customFormat="true" customHeight="false" hidden="false" ht="45" outlineLevel="0" r="16" s="7">
      <c r="A16" s="39" t="s">
        <v>204</v>
      </c>
      <c r="B16" s="39" t="str">
        <f aca="false">A16</f>
        <v>CARACTERÍSTICAS DE MANUSEIO DE PAPEL  </v>
      </c>
      <c r="C16" s="39" t="s">
        <v>204</v>
      </c>
      <c r="D16" s="39" t="s">
        <v>204</v>
      </c>
      <c r="E16" s="39" t="s">
        <v>204</v>
      </c>
      <c r="F16" s="39"/>
      <c r="G16" s="30" t="s">
        <v>205</v>
      </c>
    </row>
    <row collapsed="false" customFormat="false" customHeight="true" hidden="false" ht="32.25" outlineLevel="0" r="17">
      <c r="A17" s="40" t="s">
        <v>206</v>
      </c>
      <c r="B17" s="40" t="str">
        <f aca="false">A17</f>
        <v>• Entrada de papel: Gaveta padrão com capacidade mínima de 250 páginas e entrada multifuncional/manual com capacidade mínima para 50 folhas;</v>
      </c>
      <c r="C17" s="40" t="s">
        <v>207</v>
      </c>
      <c r="D17" s="40" t="s">
        <v>206</v>
      </c>
      <c r="E17" s="40" t="s">
        <v>208</v>
      </c>
      <c r="F17" s="41"/>
      <c r="G17" s="30" t="s">
        <v>209</v>
      </c>
    </row>
    <row collapsed="false" customFormat="false" customHeight="false" hidden="false" ht="30" outlineLevel="0" r="18">
      <c r="A18" s="40" t="s">
        <v>210</v>
      </c>
      <c r="B18" s="40" t="str">
        <f aca="false">A18</f>
        <v>• Permitir a impressão em papel tamanho A4, Carta e Ofício;</v>
      </c>
      <c r="C18" s="40" t="s">
        <v>211</v>
      </c>
      <c r="D18" s="40" t="s">
        <v>210</v>
      </c>
      <c r="E18" s="40" t="s">
        <v>212</v>
      </c>
      <c r="F18" s="41"/>
      <c r="G18" s="30" t="s">
        <v>213</v>
      </c>
    </row>
    <row collapsed="false" customFormat="false" customHeight="false" hidden="false" ht="15" outlineLevel="0" r="19">
      <c r="A19" s="40" t="s">
        <v>214</v>
      </c>
      <c r="B19" s="40" t="str">
        <f aca="false">A19</f>
        <v>• Alimentador de documentos com capacidade mínima para 50 folhas;</v>
      </c>
      <c r="C19" s="40" t="s">
        <v>215</v>
      </c>
      <c r="D19" s="40" t="s">
        <v>214</v>
      </c>
      <c r="E19" s="40" t="s">
        <v>216</v>
      </c>
      <c r="F19" s="41"/>
      <c r="G19" s="30" t="s">
        <v>217</v>
      </c>
    </row>
    <row collapsed="false" customFormat="false" customHeight="false" hidden="false" ht="30" outlineLevel="0" r="20">
      <c r="A20" s="40" t="s">
        <v>218</v>
      </c>
      <c r="B20" s="40" t="str">
        <f aca="false">A20</f>
        <v>• Capacidade do recipiente de saída de papel de, no mínimo, 150 folhas;</v>
      </c>
      <c r="C20" s="40" t="s">
        <v>219</v>
      </c>
      <c r="D20" s="40" t="s">
        <v>218</v>
      </c>
      <c r="E20" s="40" t="s">
        <v>220</v>
      </c>
      <c r="F20" s="41"/>
      <c r="G20" s="30" t="s">
        <v>221</v>
      </c>
    </row>
    <row collapsed="false" customFormat="false" customHeight="false" hidden="false" ht="15" outlineLevel="0" r="21">
      <c r="A21" s="40" t="s">
        <v>222</v>
      </c>
      <c r="B21" s="40" t="str">
        <f aca="false">A21</f>
        <v>• Permitir impressão duplex automática;</v>
      </c>
      <c r="C21" s="40" t="s">
        <v>222</v>
      </c>
      <c r="D21" s="40" t="s">
        <v>222</v>
      </c>
      <c r="E21" s="40" t="s">
        <v>34</v>
      </c>
      <c r="F21" s="41"/>
      <c r="G21" s="30" t="s">
        <v>223</v>
      </c>
    </row>
    <row collapsed="false" customFormat="false" customHeight="false" hidden="false" ht="45" outlineLevel="0" r="22">
      <c r="A22" s="40" t="s">
        <v>224</v>
      </c>
      <c r="B22" s="40" t="str">
        <f aca="false">A22</f>
        <v>• Permitir impressão em papel de gramatura entre 75g/m² e 105 g/m2 em alguma das fontes de entrada (alimentador manual ou bandeja padrão).</v>
      </c>
      <c r="C22" s="40" t="s">
        <v>224</v>
      </c>
      <c r="D22" s="40" t="s">
        <v>225</v>
      </c>
      <c r="E22" s="40" t="s">
        <v>34</v>
      </c>
      <c r="F22" s="41"/>
      <c r="G22" s="46" t="s">
        <v>226</v>
      </c>
    </row>
    <row collapsed="false" customFormat="true" customHeight="false" hidden="false" ht="15" outlineLevel="0" r="23" s="7">
      <c r="A23" s="39" t="s">
        <v>227</v>
      </c>
      <c r="B23" s="39" t="str">
        <f aca="false">A23</f>
        <v>CARACTERÍSTICAS DO DRIVER DE IMPRESSÃO  </v>
      </c>
      <c r="C23" s="39" t="s">
        <v>227</v>
      </c>
      <c r="D23" s="39" t="s">
        <v>227</v>
      </c>
      <c r="E23" s="39" t="s">
        <v>227</v>
      </c>
      <c r="F23" s="39"/>
      <c r="G23" s="30" t="s">
        <v>228</v>
      </c>
    </row>
    <row collapsed="false" customFormat="false" customHeight="false" hidden="false" ht="15" outlineLevel="0" r="24">
      <c r="A24" s="40" t="s">
        <v>229</v>
      </c>
      <c r="B24" s="40" t="str">
        <f aca="false">A24</f>
        <v>• Permitir emulação PCL 5c, PCL 6 e PostScript 3</v>
      </c>
      <c r="C24" s="40" t="s">
        <v>230</v>
      </c>
      <c r="D24" s="40" t="s">
        <v>231</v>
      </c>
      <c r="E24" s="40" t="s">
        <v>34</v>
      </c>
      <c r="F24" s="41"/>
      <c r="G24" s="30" t="s">
        <v>232</v>
      </c>
    </row>
    <row collapsed="false" customFormat="false" customHeight="false" hidden="false" ht="15" outlineLevel="0" r="25">
      <c r="A25" s="40" t="s">
        <v>233</v>
      </c>
      <c r="B25" s="40" t="str">
        <f aca="false">A25</f>
        <v>• Permitir a impressão confidencial (impressão segura);</v>
      </c>
      <c r="C25" s="40" t="s">
        <v>234</v>
      </c>
      <c r="D25" s="40" t="s">
        <v>233</v>
      </c>
      <c r="E25" s="40" t="s">
        <v>34</v>
      </c>
      <c r="F25" s="41"/>
      <c r="G25" s="30" t="s">
        <v>235</v>
      </c>
    </row>
    <row collapsed="false" customFormat="false" customHeight="false" hidden="false" ht="30" outlineLevel="0" r="26">
      <c r="A26" s="40" t="s">
        <v>236</v>
      </c>
      <c r="B26" s="40" t="str">
        <f aca="false">A26</f>
        <v>• Sistemas operacionais suportados:  Windows 7, Windows 10 ou superior (32 bits e 64 bits).</v>
      </c>
      <c r="C26" s="40" t="s">
        <v>236</v>
      </c>
      <c r="D26" s="40" t="s">
        <v>236</v>
      </c>
      <c r="E26" s="40" t="s">
        <v>34</v>
      </c>
      <c r="F26" s="41"/>
      <c r="G26" s="30" t="s">
        <v>237</v>
      </c>
    </row>
    <row collapsed="false" customFormat="true" customHeight="false" hidden="false" ht="15" outlineLevel="0" r="27" s="7">
      <c r="A27" s="39" t="s">
        <v>238</v>
      </c>
      <c r="B27" s="39" t="str">
        <f aca="false">A27</f>
        <v>CARACTERÍSTICAS DO MÓDULO SCANNER  </v>
      </c>
      <c r="C27" s="39" t="s">
        <v>238</v>
      </c>
      <c r="D27" s="39" t="s">
        <v>238</v>
      </c>
      <c r="E27" s="39" t="s">
        <v>238</v>
      </c>
      <c r="F27" s="39"/>
      <c r="G27" s="46" t="s">
        <v>239</v>
      </c>
    </row>
    <row collapsed="false" customFormat="false" customHeight="false" hidden="false" ht="15" outlineLevel="0" r="28">
      <c r="A28" s="40" t="s">
        <v>240</v>
      </c>
      <c r="B28" s="40" t="str">
        <f aca="false">A28</f>
        <v>• Possuir tanto vidro de exposição, quanto ADF;</v>
      </c>
      <c r="C28" s="40" t="s">
        <v>240</v>
      </c>
      <c r="D28" s="40" t="s">
        <v>240</v>
      </c>
      <c r="E28" s="40" t="s">
        <v>241</v>
      </c>
      <c r="F28" s="41"/>
      <c r="G28" s="30" t="s">
        <v>242</v>
      </c>
    </row>
    <row collapsed="false" customFormat="false" customHeight="false" hidden="false" ht="30" outlineLevel="0" r="29">
      <c r="A29" s="40" t="s">
        <v>243</v>
      </c>
      <c r="B29" s="40" t="str">
        <f aca="false">A29</f>
        <v>• Possibilidade de digitalização tanto no vidro de exposição quanto no ADF: A4, Carta, Ofício, A5, Carta, Oficio II;</v>
      </c>
      <c r="C29" s="40" t="s">
        <v>243</v>
      </c>
      <c r="D29" s="40" t="s">
        <v>243</v>
      </c>
      <c r="E29" s="40" t="s">
        <v>244</v>
      </c>
      <c r="F29" s="41"/>
      <c r="G29" s="30" t="s">
        <v>245</v>
      </c>
    </row>
    <row collapsed="false" customFormat="false" customHeight="false" hidden="false" ht="15" outlineLevel="0" r="30">
      <c r="A30" s="40" t="s">
        <v>246</v>
      </c>
      <c r="B30" s="40" t="str">
        <f aca="false">A30</f>
        <v>• Scanner de rede, duplex e colorido;</v>
      </c>
      <c r="C30" s="40" t="s">
        <v>247</v>
      </c>
      <c r="D30" s="40" t="s">
        <v>246</v>
      </c>
      <c r="E30" s="40" t="s">
        <v>248</v>
      </c>
      <c r="F30" s="41"/>
      <c r="G30" s="30" t="s">
        <v>249</v>
      </c>
    </row>
    <row collapsed="false" customFormat="true" customHeight="false" hidden="false" ht="30" outlineLevel="0" r="31" s="44">
      <c r="A31" s="43" t="s">
        <v>250</v>
      </c>
      <c r="B31" s="43" t="str">
        <f aca="false">A31</f>
        <v>• Alimentador automático de documentos duplex com uma única passada (DADF, DSDF, SPDF ou outro);</v>
      </c>
      <c r="C31" s="43" t="s">
        <v>251</v>
      </c>
      <c r="D31" s="43" t="s">
        <v>250</v>
      </c>
      <c r="E31" s="43" t="s">
        <v>250</v>
      </c>
      <c r="F31" s="41"/>
      <c r="G31" s="44" t="s">
        <v>252</v>
      </c>
    </row>
    <row collapsed="false" customFormat="false" customHeight="false" hidden="false" ht="15" outlineLevel="0" r="32">
      <c r="A32" s="40" t="s">
        <v>253</v>
      </c>
      <c r="B32" s="40" t="str">
        <f aca="false">A32</f>
        <v>• Formato de arquivo de saída: JPEG, PDF, PDF pesquisável, PDF/A;</v>
      </c>
      <c r="C32" s="40" t="s">
        <v>253</v>
      </c>
      <c r="D32" s="40" t="s">
        <v>253</v>
      </c>
      <c r="E32" s="40" t="s">
        <v>253</v>
      </c>
      <c r="F32" s="41"/>
      <c r="G32" s="30" t="s">
        <v>254</v>
      </c>
    </row>
    <row collapsed="false" customFormat="false" customHeight="false" hidden="false" ht="30" outlineLevel="0" r="33">
      <c r="A33" s="40" t="s">
        <v>255</v>
      </c>
      <c r="B33" s="40" t="str">
        <f aca="false">A33</f>
        <v>• Destino de saída: E-mail, caminho de rede (digitalizar para pasta), servidor FTP, e unidade flash drive USB (pendrive)</v>
      </c>
      <c r="C33" s="40" t="s">
        <v>255</v>
      </c>
      <c r="D33" s="40" t="s">
        <v>255</v>
      </c>
      <c r="E33" s="40" t="s">
        <v>255</v>
      </c>
      <c r="F33" s="41"/>
      <c r="G33" s="30" t="s">
        <v>256</v>
      </c>
    </row>
    <row collapsed="false" customFormat="false" customHeight="true" hidden="false" ht="15.75" outlineLevel="0" r="34">
      <c r="A34" s="40" t="s">
        <v>257</v>
      </c>
      <c r="B34" s="40" t="str">
        <f aca="false">A34</f>
        <v>• Resolução ótica do scanner de 600 dpi.</v>
      </c>
      <c r="C34" s="40" t="s">
        <v>258</v>
      </c>
      <c r="D34" s="40" t="s">
        <v>259</v>
      </c>
      <c r="E34" s="40" t="s">
        <v>260</v>
      </c>
      <c r="F34" s="41"/>
      <c r="G34" s="30" t="s">
        <v>261</v>
      </c>
    </row>
    <row collapsed="false" customFormat="false" customHeight="false" hidden="false" ht="15" outlineLevel="0" r="35">
      <c r="A35" s="40" t="s">
        <v>262</v>
      </c>
      <c r="B35" s="40" t="str">
        <f aca="false">A35</f>
        <v>• Velocidade mínima de 30 ipm simplex/60 duplex (preto a 300 dpi);</v>
      </c>
      <c r="C35" s="40" t="s">
        <v>262</v>
      </c>
      <c r="D35" s="40" t="s">
        <v>262</v>
      </c>
      <c r="E35" s="40" t="s">
        <v>263</v>
      </c>
      <c r="F35" s="41"/>
      <c r="G35" s="30" t="s">
        <v>264</v>
      </c>
    </row>
    <row collapsed="false" customFormat="true" customHeight="false" hidden="false" ht="45" outlineLevel="0" r="36" s="7">
      <c r="A36" s="39" t="s">
        <v>265</v>
      </c>
      <c r="B36" s="39" t="str">
        <f aca="false">A36</f>
        <v>CARACTERÍSTICAS DA SOLUÇÃO EMBARCADA</v>
      </c>
      <c r="C36" s="39" t="s">
        <v>265</v>
      </c>
      <c r="D36" s="39" t="s">
        <v>265</v>
      </c>
      <c r="E36" s="39" t="s">
        <v>265</v>
      </c>
      <c r="F36" s="39"/>
      <c r="G36" s="46" t="s">
        <v>266</v>
      </c>
    </row>
    <row collapsed="false" customFormat="true" customHeight="false" hidden="false" ht="45" outlineLevel="0" r="37" s="44">
      <c r="A37" s="43" t="s">
        <v>267</v>
      </c>
      <c r="B37" s="43" t="str">
        <f aca="false">A37</f>
        <v>• Permitir solução embarcada de captura de imagens e dados a partir do multifuncional</v>
      </c>
      <c r="C37" s="43" t="s">
        <v>34</v>
      </c>
      <c r="D37" s="43" t="s">
        <v>267</v>
      </c>
      <c r="E37" s="43" t="s">
        <v>267</v>
      </c>
      <c r="F37" s="41"/>
      <c r="G37" s="44" t="s">
        <v>268</v>
      </c>
    </row>
    <row collapsed="false" customFormat="true" customHeight="false" hidden="false" ht="45" outlineLevel="0" r="38" s="44">
      <c r="A38" s="43" t="s">
        <v>269</v>
      </c>
      <c r="B38" s="43" t="str">
        <f aca="false">A38</f>
        <v>• Solução embarcada baseada em servidor, possibilitando que funções diversas e customizadas tenham interação no painel sensível ao toque do equipamento, porém com processamento no servidor</v>
      </c>
      <c r="C38" s="43" t="s">
        <v>34</v>
      </c>
      <c r="D38" s="43" t="s">
        <v>269</v>
      </c>
      <c r="E38" s="43" t="s">
        <v>270</v>
      </c>
      <c r="F38" s="41"/>
      <c r="G38" s="44" t="s">
        <v>271</v>
      </c>
    </row>
    <row collapsed="false" customFormat="true" customHeight="false" hidden="false" ht="15" outlineLevel="0" r="39" s="7">
      <c r="A39" s="39" t="s">
        <v>272</v>
      </c>
      <c r="B39" s="39" t="str">
        <f aca="false">A39</f>
        <v>CARACTERÍSTICAS DO MÓDULO COPIADORA  </v>
      </c>
      <c r="C39" s="39" t="s">
        <v>272</v>
      </c>
      <c r="D39" s="39" t="s">
        <v>272</v>
      </c>
      <c r="E39" s="39" t="s">
        <v>272</v>
      </c>
      <c r="F39" s="39"/>
      <c r="G39" s="7" t="s">
        <v>273</v>
      </c>
    </row>
    <row collapsed="false" customFormat="false" customHeight="false" hidden="false" ht="45" outlineLevel="0" r="40">
      <c r="A40" s="40" t="s">
        <v>274</v>
      </c>
      <c r="B40" s="40" t="str">
        <f aca="false">A40</f>
        <v>• Permitir mínimo de 99 cópias múltiplas do mesmo documento;</v>
      </c>
      <c r="C40" s="40" t="s">
        <v>274</v>
      </c>
      <c r="D40" s="40" t="s">
        <v>275</v>
      </c>
      <c r="E40" s="40" t="s">
        <v>34</v>
      </c>
      <c r="F40" s="41"/>
      <c r="G40" s="30" t="s">
        <v>276</v>
      </c>
    </row>
    <row collapsed="false" customFormat="false" customHeight="false" hidden="false" ht="15" outlineLevel="0" r="41">
      <c r="A41" s="40" t="s">
        <v>277</v>
      </c>
      <c r="B41" s="40" t="str">
        <f aca="false">A41</f>
        <v>• Permitir ampliar o original até 400% e reduzi-lo até 25%.</v>
      </c>
      <c r="C41" s="40" t="s">
        <v>278</v>
      </c>
      <c r="D41" s="40" t="s">
        <v>277</v>
      </c>
      <c r="E41" s="40" t="s">
        <v>34</v>
      </c>
      <c r="F41" s="41"/>
      <c r="G41" s="30" t="s">
        <v>279</v>
      </c>
    </row>
    <row collapsed="false" customFormat="true" customHeight="false" hidden="false" ht="15" outlineLevel="0" r="42" s="7">
      <c r="A42" s="39" t="s">
        <v>280</v>
      </c>
      <c r="B42" s="39" t="str">
        <f aca="false">A42</f>
        <v>OUTRAS CARACTERÍSTICAS  </v>
      </c>
      <c r="C42" s="39" t="s">
        <v>280</v>
      </c>
      <c r="D42" s="39" t="s">
        <v>280</v>
      </c>
      <c r="E42" s="39" t="s">
        <v>280</v>
      </c>
      <c r="F42" s="39"/>
      <c r="G42" s="46" t="s">
        <v>281</v>
      </c>
    </row>
    <row collapsed="false" customFormat="false" customHeight="false" hidden="false" ht="15" outlineLevel="0" r="43">
      <c r="A43" s="40" t="s">
        <v>282</v>
      </c>
      <c r="B43" s="40" t="str">
        <f aca="false">A43</f>
        <v>• Tensão de alimentação: 110/220V;</v>
      </c>
      <c r="C43" s="40" t="s">
        <v>283</v>
      </c>
      <c r="D43" s="40" t="s">
        <v>282</v>
      </c>
      <c r="E43" s="40" t="s">
        <v>282</v>
      </c>
      <c r="F43" s="41"/>
      <c r="G43" s="30" t="s">
        <v>284</v>
      </c>
    </row>
    <row collapsed="false" customFormat="false" customHeight="false" hidden="false" ht="15" outlineLevel="0" r="44">
      <c r="A44" s="40" t="s">
        <v>285</v>
      </c>
      <c r="B44" s="40" t="str">
        <f aca="false">A44</f>
        <v>• O equipamento deve acompanhar:</v>
      </c>
      <c r="C44" s="40" t="s">
        <v>285</v>
      </c>
      <c r="D44" s="40" t="s">
        <v>285</v>
      </c>
      <c r="E44" s="40" t="s">
        <v>285</v>
      </c>
      <c r="F44" s="41"/>
      <c r="G44" s="30" t="s">
        <v>286</v>
      </c>
    </row>
    <row collapsed="false" customFormat="false" customHeight="false" hidden="false" ht="15" outlineLevel="0" r="45">
      <c r="A45" s="47" t="s">
        <v>287</v>
      </c>
      <c r="B45" s="47" t="str">
        <f aca="false">A45</f>
        <v>o Cabo de força;</v>
      </c>
      <c r="C45" s="47" t="s">
        <v>287</v>
      </c>
      <c r="D45" s="47" t="s">
        <v>287</v>
      </c>
      <c r="E45" s="47" t="s">
        <v>287</v>
      </c>
      <c r="F45" s="48"/>
      <c r="G45" s="30" t="s">
        <v>288</v>
      </c>
    </row>
    <row collapsed="false" customFormat="false" customHeight="false" hidden="false" ht="30" outlineLevel="0" r="46">
      <c r="A46" s="47" t="s">
        <v>289</v>
      </c>
      <c r="B46" s="47" t="str">
        <f aca="false">A46</f>
        <v>o Patch cord;</v>
      </c>
      <c r="C46" s="47" t="s">
        <v>289</v>
      </c>
      <c r="D46" s="47" t="s">
        <v>289</v>
      </c>
      <c r="E46" s="47" t="s">
        <v>289</v>
      </c>
      <c r="F46" s="48"/>
      <c r="G46" s="30" t="s">
        <v>290</v>
      </c>
    </row>
    <row collapsed="false" customFormat="false" customHeight="false" hidden="false" ht="15" outlineLevel="0" r="47">
      <c r="A47" s="47" t="s">
        <v>291</v>
      </c>
      <c r="B47" s="47" t="str">
        <f aca="false">A47</f>
        <v>o Estabilizador e/ou transformador;</v>
      </c>
      <c r="C47" s="47" t="s">
        <v>291</v>
      </c>
      <c r="D47" s="47" t="s">
        <v>291</v>
      </c>
      <c r="E47" s="47" t="s">
        <v>291</v>
      </c>
      <c r="F47" s="48"/>
      <c r="G47" s="30" t="s">
        <v>292</v>
      </c>
    </row>
    <row collapsed="false" customFormat="false" customHeight="false" hidden="false" ht="45" outlineLevel="0" r="48">
      <c r="A48" s="47" t="s">
        <v>293</v>
      </c>
      <c r="B48" s="47" t="str">
        <f aca="false">A48</f>
        <v>o Manual em português;</v>
      </c>
      <c r="C48" s="47" t="s">
        <v>293</v>
      </c>
      <c r="D48" s="47" t="s">
        <v>293</v>
      </c>
      <c r="E48" s="47" t="s">
        <v>293</v>
      </c>
      <c r="F48" s="48"/>
      <c r="G48" s="30" t="s">
        <v>294</v>
      </c>
    </row>
    <row collapsed="false" customFormat="false" customHeight="false" hidden="false" ht="45" outlineLevel="0" r="49">
      <c r="A49" s="47" t="s">
        <v>295</v>
      </c>
      <c r="B49" s="47" t="str">
        <f aca="false">A49</f>
        <v>o Demais dispositivos, cabos e equipamentos necessários para a perfeita instalação, configuração e uso da impressora.</v>
      </c>
      <c r="C49" s="47" t="s">
        <v>295</v>
      </c>
      <c r="D49" s="47" t="s">
        <v>295</v>
      </c>
      <c r="E49" s="47" t="s">
        <v>295</v>
      </c>
      <c r="F49" s="48"/>
      <c r="G49" s="30" t="s">
        <v>296</v>
      </c>
    </row>
    <row collapsed="false" customFormat="false" customHeight="false" hidden="false" ht="45" outlineLevel="0" r="50">
      <c r="A50" s="40" t="s">
        <v>297</v>
      </c>
      <c r="B50" s="40" t="str">
        <f aca="false">A50</f>
        <v>• Cabos de conexão à rede elétrica deverão seguir o padrão NBR 14136/02 (exige-se o fornecimento de adaptador se o cabo for do padrão antigo 2P+T).</v>
      </c>
      <c r="C50" s="40" t="s">
        <v>298</v>
      </c>
      <c r="D50" s="40" t="s">
        <v>297</v>
      </c>
      <c r="E50" s="40" t="s">
        <v>297</v>
      </c>
      <c r="F50" s="41"/>
      <c r="G50" s="30" t="s">
        <v>299</v>
      </c>
    </row>
    <row collapsed="false" customFormat="false" customHeight="false" hidden="false" ht="45" outlineLevel="0" r="51">
      <c r="A51" s="49" t="s">
        <v>300</v>
      </c>
      <c r="B51" s="49" t="str">
        <f aca="false">A51</f>
        <v>• Esse equipamento deverá ser compatível com o software apresentado na proposta. De modo a serem todos os itens formadores de uma única solução integrada.</v>
      </c>
      <c r="D51" s="49" t="s">
        <v>300</v>
      </c>
      <c r="E51" s="49" t="s">
        <v>300</v>
      </c>
      <c r="F51" s="31"/>
      <c r="G51" s="50" t="s">
        <v>301</v>
      </c>
    </row>
    <row collapsed="false" customFormat="false" customHeight="false" hidden="false" ht="45" outlineLevel="0" r="52">
      <c r="A52" s="49" t="s">
        <v>302</v>
      </c>
      <c r="B52" s="49" t="str">
        <f aca="false">A52</f>
        <v>• Esse equipamento será faturado por franquia mínima de consumo + página excedente.</v>
      </c>
      <c r="C52" s="49" t="s">
        <v>302</v>
      </c>
      <c r="D52" s="49" t="s">
        <v>302</v>
      </c>
      <c r="E52" s="49" t="s">
        <v>303</v>
      </c>
      <c r="F52" s="31"/>
      <c r="G52" s="51" t="s">
        <v>304</v>
      </c>
    </row>
    <row collapsed="false" customFormat="false" customHeight="false" hidden="false" ht="45" outlineLevel="0" r="53">
      <c r="A53" s="52" t="s">
        <v>305</v>
      </c>
      <c r="B53" s="52" t="str">
        <f aca="false">A53</f>
        <v> </v>
      </c>
      <c r="C53" s="52"/>
      <c r="D53" s="49" t="s">
        <v>306</v>
      </c>
      <c r="E53" s="52"/>
      <c r="F53" s="31"/>
      <c r="G53" s="30" t="s">
        <v>307</v>
      </c>
    </row>
    <row collapsed="false" customFormat="false" customHeight="false" hidden="false" ht="30" outlineLevel="0" r="54">
      <c r="A54" s="39" t="s">
        <v>308</v>
      </c>
      <c r="B54" s="39" t="s">
        <v>308</v>
      </c>
      <c r="C54" s="39" t="s">
        <v>308</v>
      </c>
      <c r="D54" s="39" t="s">
        <v>308</v>
      </c>
      <c r="E54" s="39" t="s">
        <v>308</v>
      </c>
      <c r="F54" s="39"/>
      <c r="G54" s="51" t="s">
        <v>309</v>
      </c>
    </row>
    <row collapsed="false" customFormat="false" customHeight="false" hidden="false" ht="15" outlineLevel="0" r="55">
      <c r="A55" s="53" t="s">
        <v>310</v>
      </c>
      <c r="B55" s="53" t="s">
        <v>310</v>
      </c>
      <c r="C55" s="53" t="s">
        <v>310</v>
      </c>
      <c r="D55" s="53" t="s">
        <v>311</v>
      </c>
      <c r="G55" s="30" t="s">
        <v>312</v>
      </c>
    </row>
    <row collapsed="false" customFormat="false" customHeight="false" hidden="false" ht="30" outlineLevel="0" r="56">
      <c r="A56" s="30" t="s">
        <v>313</v>
      </c>
      <c r="B56" s="30" t="s">
        <v>313</v>
      </c>
      <c r="C56" s="30" t="s">
        <v>313</v>
      </c>
      <c r="D56" s="53" t="s">
        <v>314</v>
      </c>
      <c r="G56" s="30" t="s">
        <v>315</v>
      </c>
    </row>
    <row collapsed="false" customFormat="false" customHeight="false" hidden="false" ht="15" outlineLevel="0" r="57">
      <c r="A57" s="30" t="s">
        <v>316</v>
      </c>
      <c r="B57" s="30" t="s">
        <v>316</v>
      </c>
      <c r="C57" s="30" t="s">
        <v>317</v>
      </c>
      <c r="D57" s="30" t="s">
        <v>318</v>
      </c>
      <c r="E57" s="30" t="s">
        <v>319</v>
      </c>
      <c r="G57" s="30" t="s">
        <v>320</v>
      </c>
    </row>
    <row collapsed="false" customFormat="false" customHeight="false" hidden="false" ht="45" outlineLevel="0" r="58">
      <c r="C58" s="30" t="s">
        <v>321</v>
      </c>
      <c r="G58" s="30" t="s">
        <v>322</v>
      </c>
    </row>
    <row collapsed="false" customFormat="false" customHeight="false" hidden="false" ht="15" outlineLevel="0" r="60">
      <c r="G60" s="30"/>
    </row>
    <row collapsed="false" customFormat="false" customHeight="false" hidden="false" ht="30" outlineLevel="0" r="61">
      <c r="G61" s="30" t="s">
        <v>323</v>
      </c>
    </row>
    <row collapsed="false" customFormat="false" customHeight="false" hidden="false" ht="30" outlineLevel="0" r="62">
      <c r="G62" s="51" t="s">
        <v>324</v>
      </c>
    </row>
    <row collapsed="false" customFormat="false" customHeight="false" hidden="false" ht="30" outlineLevel="0" r="64">
      <c r="G64" s="51" t="s">
        <v>325</v>
      </c>
    </row>
    <row collapsed="false" customFormat="false" customHeight="false" hidden="false" ht="45" outlineLevel="0" r="65">
      <c r="G65" s="51" t="s">
        <v>326</v>
      </c>
    </row>
    <row collapsed="false" customFormat="false" customHeight="false" hidden="false" ht="45" outlineLevel="0" r="66">
      <c r="G66" s="30" t="s">
        <v>327</v>
      </c>
    </row>
    <row collapsed="false" customFormat="false" customHeight="false" hidden="false" ht="15" outlineLevel="0" r="67">
      <c r="G67" s="51" t="s">
        <v>328</v>
      </c>
    </row>
    <row collapsed="false" customFormat="false" customHeight="false" hidden="false" ht="15" outlineLevel="0" r="68">
      <c r="G68" s="30" t="s">
        <v>329</v>
      </c>
    </row>
    <row collapsed="false" customFormat="false" customHeight="false" hidden="false" ht="30" outlineLevel="0" r="69">
      <c r="G69" s="30" t="s">
        <v>330</v>
      </c>
    </row>
    <row collapsed="false" customFormat="false" customHeight="false" hidden="false" ht="30" outlineLevel="0" r="70">
      <c r="G70" s="30" t="s">
        <v>331</v>
      </c>
    </row>
    <row collapsed="false" customFormat="false" customHeight="false" hidden="false" ht="15" outlineLevel="0" r="71">
      <c r="G71" s="30" t="s">
        <v>332</v>
      </c>
    </row>
    <row collapsed="false" customFormat="false" customHeight="false" hidden="false" ht="45" outlineLevel="0" r="72">
      <c r="G72" s="30" t="s">
        <v>333</v>
      </c>
    </row>
    <row collapsed="false" customFormat="false" customHeight="false" hidden="false" ht="45" outlineLevel="0" r="73">
      <c r="G73" s="30" t="s">
        <v>334</v>
      </c>
    </row>
    <row collapsed="false" customFormat="false" customHeight="false" hidden="false" ht="30" outlineLevel="0" r="74">
      <c r="G74" s="51" t="s">
        <v>335</v>
      </c>
    </row>
    <row collapsed="false" customFormat="false" customHeight="false" hidden="false" ht="45" outlineLevel="0" r="75">
      <c r="G75" s="51" t="s">
        <v>336</v>
      </c>
    </row>
    <row collapsed="false" customFormat="false" customHeight="false" hidden="false" ht="15" outlineLevel="0" r="78">
      <c r="G78" s="51" t="s">
        <v>337</v>
      </c>
    </row>
    <row collapsed="false" customFormat="false" customHeight="false" hidden="false" ht="30" outlineLevel="0" r="79">
      <c r="G79" s="51" t="s">
        <v>338</v>
      </c>
    </row>
    <row collapsed="false" customFormat="false" customHeight="false" hidden="false" ht="15" outlineLevel="0" r="81">
      <c r="G81" s="51" t="s">
        <v>339</v>
      </c>
    </row>
    <row collapsed="false" customFormat="false" customHeight="false" hidden="false" ht="45" outlineLevel="0" r="82">
      <c r="G82" s="51" t="s">
        <v>340</v>
      </c>
    </row>
    <row collapsed="false" customFormat="false" customHeight="false" hidden="false" ht="15" outlineLevel="0" r="83">
      <c r="G83" s="51" t="s">
        <v>341</v>
      </c>
    </row>
    <row collapsed="false" customFormat="false" customHeight="false" hidden="false" ht="30" outlineLevel="0" r="84">
      <c r="G84" s="51" t="s">
        <v>342</v>
      </c>
    </row>
    <row collapsed="false" customFormat="false" customHeight="false" hidden="false" ht="30" outlineLevel="0" r="85">
      <c r="G85" s="51" t="s">
        <v>343</v>
      </c>
    </row>
  </sheetData>
  <printOptions headings="false" gridLines="false" gridLinesSet="true" horizontalCentered="false" verticalCentered="false"/>
  <pageMargins left="0.511805555555555" right="0.511805555555555" top="0.7875" bottom="0.7875"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K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sheetFormatPr defaultRowHeight="15"/>
  <cols>
    <col collapsed="false" hidden="false" max="1" min="1" style="0" width="9.14285714285714"/>
    <col collapsed="false" hidden="false" max="2" min="2" style="0" width="22.4285714285714"/>
    <col collapsed="false" hidden="false" max="3" min="3" style="0" width="1.4234693877551"/>
    <col collapsed="false" hidden="false" max="11" min="4" style="0" width="21.7091836734694"/>
    <col collapsed="false" hidden="false" max="1025" min="12" style="0" width="8.72959183673469"/>
  </cols>
  <sheetData>
    <row collapsed="false" customFormat="false" customHeight="true" hidden="false" ht="87" outlineLevel="0" r="1">
      <c r="A1" s="54" t="s">
        <v>344</v>
      </c>
      <c r="B1" s="54"/>
      <c r="C1" s="55"/>
      <c r="D1" s="56" t="s">
        <v>345</v>
      </c>
      <c r="E1" s="56"/>
      <c r="F1" s="56"/>
      <c r="G1" s="56"/>
      <c r="H1" s="56"/>
      <c r="I1" s="56"/>
      <c r="J1" s="56"/>
      <c r="K1" s="56"/>
    </row>
    <row collapsed="false" customFormat="false" customHeight="false" hidden="false" ht="15" outlineLevel="0" r="2">
      <c r="D2" s="2" t="s">
        <v>0</v>
      </c>
      <c r="E2" s="2" t="s">
        <v>1</v>
      </c>
      <c r="F2" s="2" t="s">
        <v>2</v>
      </c>
      <c r="G2" s="2" t="s">
        <v>3</v>
      </c>
      <c r="H2" s="2" t="s">
        <v>4</v>
      </c>
      <c r="I2" s="2" t="s">
        <v>5</v>
      </c>
      <c r="J2" s="2" t="s">
        <v>6</v>
      </c>
      <c r="K2" s="2" t="s">
        <v>7</v>
      </c>
    </row>
    <row collapsed="false" customFormat="false" customHeight="false" hidden="false" ht="30.75" outlineLevel="0" r="3">
      <c r="D3" s="57" t="s">
        <v>14</v>
      </c>
      <c r="E3" s="57" t="s">
        <v>15</v>
      </c>
      <c r="F3" s="57" t="s">
        <v>16</v>
      </c>
      <c r="G3" s="57" t="s">
        <v>17</v>
      </c>
      <c r="H3" s="57" t="s">
        <v>18</v>
      </c>
      <c r="I3" s="57" t="s">
        <v>19</v>
      </c>
      <c r="J3" s="57" t="s">
        <v>346</v>
      </c>
      <c r="K3" s="57" t="s">
        <v>347</v>
      </c>
    </row>
    <row collapsed="false" customFormat="false" customHeight="true" hidden="false" ht="15" outlineLevel="0" r="4">
      <c r="A4" s="58" t="s">
        <v>348</v>
      </c>
      <c r="B4" s="58"/>
      <c r="C4" s="59"/>
      <c r="D4" s="25" t="n">
        <f aca="false">SUM('Relação de Unidades e Equip.'!H3:H44)</f>
        <v>22</v>
      </c>
      <c r="E4" s="25" t="n">
        <f aca="false">SUM('Relação de Unidades e Equip.'!I3:I44)</f>
        <v>3</v>
      </c>
      <c r="F4" s="25" t="n">
        <f aca="false">SUM('Relação de Unidades e Equip.'!J3:J44)</f>
        <v>124</v>
      </c>
      <c r="G4" s="25" t="n">
        <f aca="false">SUM('Relação de Unidades e Equip.'!K3:K44)</f>
        <v>17</v>
      </c>
      <c r="H4" s="25" t="n">
        <f aca="false">SUM('Relação de Unidades e Equip.'!L3:L44)</f>
        <v>11</v>
      </c>
      <c r="I4" s="25" t="n">
        <f aca="false">SUM('Relação de Unidades e Equip.'!M3:M44)</f>
        <v>34</v>
      </c>
      <c r="J4" s="25" t="n">
        <f aca="false">SUM('Relação de Unidades e Equip.'!N3:N44)</f>
        <v>127903.270272504</v>
      </c>
      <c r="K4" s="25" t="n">
        <f aca="false">SUM('Relação de Unidades e Equip.'!O3:O44)</f>
        <v>5232.94334571012</v>
      </c>
    </row>
    <row collapsed="false" customFormat="false" customHeight="true" hidden="false" ht="15" outlineLevel="0" r="5">
      <c r="A5" s="60" t="s">
        <v>349</v>
      </c>
      <c r="B5" s="60"/>
      <c r="C5" s="59"/>
      <c r="D5" s="25" t="n">
        <v>1371</v>
      </c>
      <c r="E5" s="25" t="n">
        <v>1371</v>
      </c>
      <c r="F5" s="25" t="n">
        <v>1199</v>
      </c>
      <c r="G5" s="25" t="n">
        <v>244</v>
      </c>
      <c r="H5" s="25" t="s">
        <v>34</v>
      </c>
      <c r="I5" s="25" t="s">
        <v>34</v>
      </c>
      <c r="J5" s="25" t="s">
        <v>34</v>
      </c>
      <c r="K5" s="25" t="s">
        <v>34</v>
      </c>
    </row>
    <row collapsed="false" customFormat="false" customHeight="true" hidden="false" ht="15" outlineLevel="0" r="6">
      <c r="A6" s="60" t="s">
        <v>350</v>
      </c>
      <c r="B6" s="60"/>
      <c r="C6" s="59"/>
      <c r="D6" s="25" t="s">
        <v>34</v>
      </c>
      <c r="E6" s="25" t="s">
        <v>34</v>
      </c>
      <c r="F6" s="25" t="s">
        <v>34</v>
      </c>
      <c r="G6" s="25" t="n">
        <v>569</v>
      </c>
      <c r="H6" s="25" t="s">
        <v>34</v>
      </c>
      <c r="I6" s="25" t="s">
        <v>34</v>
      </c>
      <c r="J6" s="25" t="s">
        <v>34</v>
      </c>
      <c r="K6" s="25" t="s">
        <v>34</v>
      </c>
    </row>
    <row collapsed="false" customFormat="false" customHeight="true" hidden="false" ht="30" outlineLevel="0" r="7">
      <c r="A7" s="58" t="s">
        <v>351</v>
      </c>
      <c r="B7" s="58"/>
      <c r="C7" s="59"/>
      <c r="D7" s="61" t="n">
        <v>999</v>
      </c>
      <c r="E7" s="61" t="n">
        <v>999</v>
      </c>
      <c r="F7" s="61" t="n">
        <v>999</v>
      </c>
      <c r="G7" s="61" t="n">
        <v>999</v>
      </c>
      <c r="H7" s="61" t="n">
        <v>999</v>
      </c>
      <c r="I7" s="61" t="n">
        <v>999</v>
      </c>
      <c r="J7" s="61" t="n">
        <v>0.99</v>
      </c>
      <c r="K7" s="61" t="n">
        <v>0.99</v>
      </c>
    </row>
    <row collapsed="false" customFormat="false" customHeight="true" hidden="false" ht="19.5" outlineLevel="0" r="8">
      <c r="A8" s="58" t="s">
        <v>352</v>
      </c>
      <c r="B8" s="58"/>
      <c r="C8" s="59"/>
      <c r="D8" s="62" t="n">
        <f aca="false">D7*D4</f>
        <v>21978</v>
      </c>
      <c r="E8" s="62" t="n">
        <f aca="false">E7*E4</f>
        <v>2997</v>
      </c>
      <c r="F8" s="62" t="n">
        <f aca="false">F7*F4</f>
        <v>123876</v>
      </c>
      <c r="G8" s="62" t="n">
        <f aca="false">G7*G4</f>
        <v>16983</v>
      </c>
      <c r="H8" s="62" t="n">
        <f aca="false">H7*H4</f>
        <v>10989</v>
      </c>
      <c r="I8" s="62" t="n">
        <f aca="false">I7*I4</f>
        <v>33966</v>
      </c>
      <c r="J8" s="62" t="n">
        <f aca="false">J7*J4</f>
        <v>126624.237569779</v>
      </c>
      <c r="K8" s="62" t="n">
        <f aca="false">K7*K4</f>
        <v>5180.61391225302</v>
      </c>
    </row>
    <row collapsed="false" customFormat="false" customHeight="false" hidden="false" ht="15" outlineLevel="0" r="9">
      <c r="A9" s="58"/>
      <c r="B9" s="58"/>
    </row>
    <row collapsed="false" customFormat="false" customHeight="false" hidden="false" ht="15" outlineLevel="0" r="10">
      <c r="A10" s="58"/>
      <c r="B10" s="58"/>
      <c r="J10" s="63"/>
      <c r="K10" s="63"/>
    </row>
    <row collapsed="false" customFormat="false" customHeight="true" hidden="false" ht="15" outlineLevel="0" r="11">
      <c r="A11" s="58" t="s">
        <v>353</v>
      </c>
      <c r="B11" s="58"/>
      <c r="D11" s="64" t="n">
        <f aca="false">SUM(D8:K8)</f>
        <v>342593.851482032</v>
      </c>
    </row>
    <row collapsed="false" customFormat="false" customHeight="true" hidden="false" ht="15" outlineLevel="0" r="12">
      <c r="A12" s="58" t="s">
        <v>354</v>
      </c>
      <c r="B12" s="58"/>
      <c r="D12" s="64" t="n">
        <f aca="false">D11*12</f>
        <v>4111126.21778439</v>
      </c>
    </row>
    <row collapsed="false" customFormat="false" customHeight="true" hidden="false" ht="15" outlineLevel="0" r="13">
      <c r="A13" s="58" t="s">
        <v>355</v>
      </c>
      <c r="B13" s="58"/>
      <c r="D13" s="64" t="n">
        <f aca="false">D11*48</f>
        <v>16444504.8711376</v>
      </c>
    </row>
    <row collapsed="false" customFormat="false" customHeight="false" hidden="false" ht="15" outlineLevel="0" r="14">
      <c r="A14" s="58"/>
      <c r="B14" s="58"/>
    </row>
    <row collapsed="false" customFormat="false" customHeight="true" hidden="false" ht="23.25" outlineLevel="0" r="16">
      <c r="A16" s="65" t="s">
        <v>356</v>
      </c>
      <c r="B16" s="65"/>
      <c r="D16" s="66" t="s">
        <v>357</v>
      </c>
      <c r="E16" s="66"/>
      <c r="F16" s="66"/>
      <c r="G16" s="66"/>
      <c r="H16" s="66"/>
      <c r="I16" s="66"/>
      <c r="J16" s="66"/>
      <c r="K16" s="66"/>
    </row>
    <row collapsed="false" customFormat="false" customHeight="true" hidden="false" ht="21.75" outlineLevel="0" r="17">
      <c r="A17" s="67" t="s">
        <v>358</v>
      </c>
      <c r="B17" s="67"/>
      <c r="D17" s="68"/>
      <c r="E17" s="68"/>
      <c r="F17" s="68"/>
      <c r="G17" s="68"/>
      <c r="H17" s="68"/>
      <c r="I17" s="68"/>
      <c r="J17" s="68"/>
      <c r="K17" s="68"/>
    </row>
    <row collapsed="false" customFormat="false" customHeight="false" hidden="false" ht="15" outlineLevel="0" r="18">
      <c r="A18" s="69" t="s">
        <v>359</v>
      </c>
      <c r="B18" s="69"/>
      <c r="D18" s="70" t="s">
        <v>360</v>
      </c>
      <c r="E18" s="70"/>
      <c r="F18" s="70"/>
      <c r="G18" s="70"/>
      <c r="H18" s="70"/>
      <c r="I18" s="70"/>
      <c r="J18" s="70"/>
      <c r="K18" s="70"/>
    </row>
    <row collapsed="false" customFormat="false" customHeight="false" hidden="false" ht="15" outlineLevel="0" r="19">
      <c r="A19" s="69" t="s">
        <v>361</v>
      </c>
      <c r="B19" s="69"/>
      <c r="D19" s="70" t="s">
        <v>360</v>
      </c>
      <c r="E19" s="70"/>
      <c r="F19" s="70"/>
      <c r="G19" s="70"/>
      <c r="H19" s="70"/>
      <c r="I19" s="70"/>
      <c r="J19" s="70"/>
      <c r="K19" s="70"/>
    </row>
    <row collapsed="false" customFormat="false" customHeight="false" hidden="false" ht="15" outlineLevel="0" r="20">
      <c r="A20" s="69" t="s">
        <v>362</v>
      </c>
      <c r="B20" s="69"/>
      <c r="D20" s="70" t="s">
        <v>360</v>
      </c>
      <c r="E20" s="70"/>
      <c r="F20" s="70"/>
      <c r="G20" s="70"/>
      <c r="H20" s="70"/>
      <c r="I20" s="70"/>
      <c r="J20" s="70"/>
      <c r="K20" s="70"/>
    </row>
    <row collapsed="false" customFormat="false" customHeight="false" hidden="false" ht="15" outlineLevel="0" r="21">
      <c r="A21" s="71"/>
    </row>
    <row collapsed="false" customFormat="false" customHeight="false" hidden="false" ht="15" outlineLevel="0" r="22">
      <c r="A22" s="72" t="s">
        <v>363</v>
      </c>
      <c r="B22" s="72"/>
      <c r="C22" s="72"/>
      <c r="D22" s="72"/>
      <c r="E22" s="72"/>
    </row>
    <row collapsed="false" customFormat="false" customHeight="false" hidden="false" ht="15" outlineLevel="0" r="23">
      <c r="A23" s="69" t="s">
        <v>364</v>
      </c>
      <c r="B23" s="69"/>
      <c r="D23" s="70" t="s">
        <v>360</v>
      </c>
      <c r="E23" s="70"/>
      <c r="F23" s="70"/>
      <c r="G23" s="70"/>
      <c r="H23" s="70"/>
      <c r="I23" s="70"/>
      <c r="J23" s="70"/>
      <c r="K23" s="70"/>
    </row>
    <row collapsed="false" customFormat="false" customHeight="false" hidden="false" ht="15" outlineLevel="0" r="24">
      <c r="A24" s="69" t="s">
        <v>365</v>
      </c>
      <c r="B24" s="69"/>
      <c r="D24" s="70" t="s">
        <v>360</v>
      </c>
      <c r="E24" s="70"/>
      <c r="F24" s="70"/>
      <c r="G24" s="70"/>
      <c r="H24" s="70"/>
      <c r="I24" s="70"/>
      <c r="J24" s="70"/>
      <c r="K24" s="70"/>
    </row>
    <row collapsed="false" customFormat="false" customHeight="false" hidden="false" ht="15" outlineLevel="0" r="25">
      <c r="A25" s="69" t="s">
        <v>366</v>
      </c>
      <c r="B25" s="69"/>
      <c r="D25" s="70" t="s">
        <v>360</v>
      </c>
      <c r="E25" s="70"/>
      <c r="F25" s="70"/>
      <c r="G25" s="70"/>
      <c r="H25" s="70"/>
      <c r="I25" s="70"/>
      <c r="J25" s="70"/>
      <c r="K25" s="70"/>
    </row>
    <row collapsed="false" customFormat="false" customHeight="false" hidden="false" ht="15" outlineLevel="0" r="26">
      <c r="A26" s="71"/>
    </row>
    <row collapsed="false" customFormat="false" customHeight="true" hidden="false" ht="21" outlineLevel="0" r="27">
      <c r="A27" s="73" t="s">
        <v>367</v>
      </c>
      <c r="B27" s="73"/>
      <c r="C27" s="73"/>
      <c r="D27" s="73"/>
      <c r="E27" s="73"/>
      <c r="F27" s="73"/>
      <c r="G27" s="73"/>
      <c r="H27" s="73"/>
      <c r="I27" s="73"/>
      <c r="J27" s="73"/>
      <c r="K27" s="73"/>
    </row>
    <row collapsed="false" customFormat="false" customHeight="true" hidden="false" ht="27.75" outlineLevel="0" r="28">
      <c r="A28" s="74" t="s">
        <v>368</v>
      </c>
    </row>
    <row collapsed="false" customFormat="false" customHeight="true" hidden="false" ht="36" outlineLevel="0" r="29">
      <c r="A29" s="75" t="s">
        <v>369</v>
      </c>
      <c r="B29" s="75"/>
      <c r="C29" s="75"/>
      <c r="D29" s="75"/>
      <c r="E29" s="75"/>
      <c r="F29" s="75"/>
      <c r="G29" s="75"/>
      <c r="H29" s="75"/>
      <c r="I29" s="75"/>
      <c r="J29" s="75"/>
      <c r="K29" s="75"/>
    </row>
    <row collapsed="false" customFormat="false" customHeight="true" hidden="false" ht="29.25" outlineLevel="0" r="30">
      <c r="A30" s="75" t="s">
        <v>370</v>
      </c>
      <c r="B30" s="75"/>
      <c r="C30" s="75"/>
      <c r="D30" s="75"/>
      <c r="E30" s="75"/>
      <c r="F30" s="75"/>
      <c r="G30" s="75"/>
      <c r="H30" s="75"/>
      <c r="I30" s="75"/>
      <c r="J30" s="75"/>
      <c r="K30" s="75"/>
    </row>
    <row collapsed="false" customFormat="false" customHeight="true" hidden="false" ht="41.25" outlineLevel="0" r="31">
      <c r="A31" s="75" t="s">
        <v>371</v>
      </c>
      <c r="B31" s="75"/>
      <c r="C31" s="75"/>
      <c r="D31" s="75"/>
      <c r="E31" s="75"/>
      <c r="F31" s="75"/>
      <c r="G31" s="75"/>
      <c r="H31" s="75"/>
      <c r="I31" s="75"/>
      <c r="J31" s="75"/>
      <c r="K31" s="75"/>
    </row>
    <row collapsed="false" customFormat="false" customHeight="false" hidden="false" ht="15" outlineLevel="0" r="32">
      <c r="A32" s="76"/>
    </row>
    <row collapsed="false" customFormat="false" customHeight="false" hidden="false" ht="15" outlineLevel="0" r="33">
      <c r="A33" s="77" t="s">
        <v>372</v>
      </c>
      <c r="B33" s="77"/>
      <c r="C33" s="77"/>
      <c r="D33" s="77"/>
      <c r="E33" s="77"/>
      <c r="F33" s="77"/>
      <c r="G33" s="77"/>
      <c r="H33" s="77"/>
      <c r="I33" s="77"/>
      <c r="J33" s="77"/>
      <c r="K33" s="77"/>
    </row>
    <row collapsed="false" customFormat="false" customHeight="false" hidden="false" ht="15" outlineLevel="0" r="34">
      <c r="A34" s="71"/>
    </row>
    <row collapsed="false" customFormat="false" customHeight="false" hidden="false" ht="15" outlineLevel="0" r="35">
      <c r="A35" s="78" t="s">
        <v>373</v>
      </c>
      <c r="B35" s="78"/>
      <c r="C35" s="78"/>
      <c r="D35" s="78"/>
      <c r="E35" s="78"/>
      <c r="F35" s="78"/>
      <c r="G35" s="78"/>
      <c r="H35" s="78"/>
      <c r="I35" s="78"/>
      <c r="J35" s="78"/>
      <c r="K35" s="78"/>
    </row>
    <row collapsed="false" customFormat="false" customHeight="false" hidden="false" ht="15" outlineLevel="0" r="36">
      <c r="A36" s="78" t="s">
        <v>374</v>
      </c>
      <c r="B36" s="78"/>
      <c r="C36" s="78"/>
      <c r="D36" s="78"/>
      <c r="E36" s="78"/>
      <c r="F36" s="78"/>
      <c r="G36" s="78"/>
      <c r="H36" s="78"/>
      <c r="I36" s="78"/>
      <c r="J36" s="78"/>
      <c r="K36" s="78"/>
    </row>
    <row collapsed="false" customFormat="false" customHeight="false" hidden="false" ht="15" outlineLevel="0" r="37">
      <c r="A37" s="78" t="s">
        <v>375</v>
      </c>
      <c r="B37" s="78"/>
      <c r="C37" s="78"/>
      <c r="D37" s="78"/>
      <c r="E37" s="78"/>
      <c r="F37" s="78"/>
      <c r="G37" s="78"/>
      <c r="H37" s="78"/>
      <c r="I37" s="78"/>
      <c r="J37" s="78"/>
      <c r="K37" s="78"/>
    </row>
  </sheetData>
  <mergeCells count="38">
    <mergeCell ref="A1:B1"/>
    <mergeCell ref="D1:K1"/>
    <mergeCell ref="A4:B4"/>
    <mergeCell ref="A5:B5"/>
    <mergeCell ref="A6:B6"/>
    <mergeCell ref="A7:B7"/>
    <mergeCell ref="A8:B8"/>
    <mergeCell ref="A9:B9"/>
    <mergeCell ref="A10:B10"/>
    <mergeCell ref="A11:B11"/>
    <mergeCell ref="A12:B12"/>
    <mergeCell ref="A13:B13"/>
    <mergeCell ref="A14:B14"/>
    <mergeCell ref="A16:B16"/>
    <mergeCell ref="D16:K16"/>
    <mergeCell ref="A17:B17"/>
    <mergeCell ref="D17:K17"/>
    <mergeCell ref="A18:B18"/>
    <mergeCell ref="D18:K18"/>
    <mergeCell ref="A19:B19"/>
    <mergeCell ref="D19:K19"/>
    <mergeCell ref="A20:B20"/>
    <mergeCell ref="D20:K20"/>
    <mergeCell ref="A22:E22"/>
    <mergeCell ref="A23:B23"/>
    <mergeCell ref="D23:K23"/>
    <mergeCell ref="A24:B24"/>
    <mergeCell ref="D24:K24"/>
    <mergeCell ref="A25:B25"/>
    <mergeCell ref="D25:K25"/>
    <mergeCell ref="A27:K27"/>
    <mergeCell ref="A29:K29"/>
    <mergeCell ref="A30:K30"/>
    <mergeCell ref="A31:K31"/>
    <mergeCell ref="A33:K33"/>
    <mergeCell ref="A35:K35"/>
    <mergeCell ref="A36:K36"/>
    <mergeCell ref="A37:K37"/>
  </mergeCells>
  <dataValidations count="3">
    <dataValidation allowBlank="true" operator="between" prompt="Preço a ser preenchido é o preço mensal total do software" showDropDown="false" showErrorMessage="true" showInputMessage="true" sqref="I7" type="none">
      <formula1>0</formula1>
      <formula2>0</formula2>
    </dataValidation>
    <dataValidation allowBlank="true" operator="between" prompt="O preço aqui preenchido é o unitário da página excedente impressa" showDropDown="false" showErrorMessage="true" showInputMessage="true" sqref="J7:K7" type="none">
      <formula1>0</formula1>
      <formula2>0</formula2>
    </dataValidation>
    <dataValidation allowBlank="true" operator="between" prompt="Preço a ser preenchido é o preço mensal total do equipamento, já contabilizadas páginas previstas na franquia." showDropDown="false" showErrorMessage="true" showInputMessage="true" sqref="D7:H7" type="none">
      <formula1>0</formula1>
      <formula2>0</formula2>
    </dataValidation>
  </dataValidations>
  <printOptions headings="false" gridLines="false" gridLinesSet="true" horizontalCentered="false" verticalCentered="false"/>
  <pageMargins left="0.511805555555555" right="0.511805555555555" top="0.7875" bottom="0.7875" header="0.511805555555555" footer="0.511805555555555"/>
  <pageSetup blackAndWhite="false" cellComments="none" copies="1" draft="false" firstPageNumber="0" fitToHeight="1" fitToWidth="1" horizontalDpi="300" orientation="landscape" pageOrder="downThenOver" paperSize="9" scale="100" useFirstPageNumber="false" usePrinterDefaults="false" verticalDpi="300"/>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D20" activeCellId="0" pane="topLeft" sqref="D20"/>
    </sheetView>
  </sheetViews>
  <sheetFormatPr defaultRowHeight="15"/>
  <cols>
    <col collapsed="false" hidden="false" max="3" min="1" style="0" width="8.72959183673469"/>
    <col collapsed="false" hidden="false" max="4" min="4" style="0" width="19.5714285714286"/>
    <col collapsed="false" hidden="false" max="5" min="5" style="0" width="18.2857142857143"/>
    <col collapsed="false" hidden="false" max="1025" min="6" style="0" width="8.72959183673469"/>
  </cols>
  <sheetData>
    <row collapsed="false" customFormat="false" customHeight="false" hidden="false" ht="15" outlineLevel="0" r="1">
      <c r="A1" s="0" t="s">
        <v>8</v>
      </c>
    </row>
    <row collapsed="false" customFormat="false" customHeight="false" hidden="false" ht="15" outlineLevel="0" r="2">
      <c r="A2" s="0" t="s">
        <v>24</v>
      </c>
    </row>
    <row collapsed="false" customFormat="false" customHeight="false" hidden="false" ht="15" outlineLevel="0" r="3">
      <c r="A3" s="0" t="s">
        <v>141</v>
      </c>
    </row>
  </sheetData>
  <printOptions headings="false" gridLines="false" gridLinesSet="true" horizontalCentered="false" verticalCentered="false"/>
  <pageMargins left="0.511805555555555" right="0.511805555555555" top="0.7875" bottom="0.7875"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2019-07-01T13:21:12Z</dcterms:created>
  <dc:creator>Ministerio da Economia</dc:creator>
  <cp:lastModifiedBy>Ministerio da Economia</cp:lastModifiedBy>
  <dcterms:modified xsi:type="dcterms:W3CDTF">2019-10-09T14:28:00Z</dcterms:modified>
  <cp:revision>0</cp:revision>
</cp:coreProperties>
</file>